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/>
  <mc:AlternateContent xmlns:mc="http://schemas.openxmlformats.org/markup-compatibility/2006">
    <mc:Choice Requires="x15">
      <x15ac:absPath xmlns:x15ac="http://schemas.microsoft.com/office/spreadsheetml/2010/11/ac" url="D:\R\zoe\data-raw\input\"/>
    </mc:Choice>
  </mc:AlternateContent>
  <bookViews>
    <workbookView xWindow="0" yWindow="0" windowWidth="23040" windowHeight="9390" tabRatio="773" activeTab="4"/>
  </bookViews>
  <sheets>
    <sheet name="Sheet1" sheetId="6" r:id="rId1"/>
    <sheet name="Sheet2" sheetId="2" r:id="rId2"/>
    <sheet name="temp" sheetId="7" r:id="rId3"/>
    <sheet name="merke" sheetId="3" r:id="rId4"/>
    <sheet name="summary" sheetId="5" r:id="rId5"/>
  </sheets>
  <definedNames>
    <definedName name="_xlnm._FilterDatabase" localSheetId="3" hidden="1">merke!$A$1:$E$5694</definedName>
    <definedName name="_xlnm._FilterDatabase" localSheetId="1" hidden="1">Sheet2!$A$1:$F$2802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36" i="5" l="1"/>
  <c r="M135" i="5"/>
  <c r="F15" i="5" l="1"/>
  <c r="F16" i="5"/>
  <c r="F17" i="5"/>
  <c r="F18" i="5"/>
  <c r="F19" i="5"/>
  <c r="F20" i="5"/>
  <c r="F21" i="5"/>
  <c r="F22" i="5"/>
  <c r="F23" i="5"/>
  <c r="F24" i="5"/>
  <c r="F25" i="5"/>
  <c r="F14" i="5"/>
  <c r="D15" i="5"/>
  <c r="D16" i="5"/>
  <c r="D17" i="5"/>
  <c r="D18" i="5"/>
  <c r="D19" i="5"/>
  <c r="D20" i="5"/>
  <c r="D21" i="5"/>
  <c r="D22" i="5"/>
  <c r="D23" i="5"/>
  <c r="D24" i="5"/>
  <c r="D25" i="5"/>
  <c r="D14" i="5"/>
  <c r="E3" i="5"/>
  <c r="F13" i="5"/>
  <c r="F12" i="5"/>
  <c r="F11" i="5"/>
  <c r="F10" i="5"/>
  <c r="F9" i="5"/>
  <c r="F8" i="5"/>
  <c r="F7" i="5"/>
  <c r="F6" i="5"/>
  <c r="F5" i="5"/>
  <c r="F4" i="5"/>
  <c r="F2" i="5"/>
  <c r="N162" i="5" l="1"/>
  <c r="N163" i="5"/>
  <c r="N159" i="5"/>
  <c r="N160" i="5"/>
  <c r="N161" i="5"/>
  <c r="N158" i="5"/>
  <c r="L158" i="5"/>
  <c r="L159" i="5"/>
  <c r="L160" i="5"/>
  <c r="L161" i="5"/>
  <c r="L162" i="5"/>
  <c r="L163" i="5"/>
  <c r="H158" i="5"/>
  <c r="H159" i="5"/>
  <c r="H160" i="5"/>
  <c r="H161" i="5"/>
  <c r="H162" i="5"/>
  <c r="H163" i="5"/>
  <c r="F158" i="5"/>
  <c r="F159" i="5"/>
  <c r="F160" i="5"/>
  <c r="F161" i="5"/>
  <c r="F162" i="5"/>
  <c r="F163" i="5"/>
  <c r="D158" i="5"/>
  <c r="D159" i="5"/>
  <c r="D160" i="5"/>
  <c r="D161" i="5"/>
  <c r="D162" i="5"/>
  <c r="D163" i="5"/>
  <c r="L157" i="5"/>
  <c r="L151" i="5" l="1"/>
  <c r="D151" i="5"/>
  <c r="F151" i="5"/>
  <c r="H151" i="5"/>
  <c r="N151" i="5"/>
  <c r="D152" i="5"/>
  <c r="F152" i="5"/>
  <c r="H152" i="5"/>
  <c r="L152" i="5"/>
  <c r="N152" i="5"/>
  <c r="D153" i="5"/>
  <c r="F153" i="5"/>
  <c r="H153" i="5"/>
  <c r="L153" i="5"/>
  <c r="N153" i="5"/>
  <c r="D154" i="5"/>
  <c r="F154" i="5"/>
  <c r="H154" i="5"/>
  <c r="L154" i="5"/>
  <c r="N154" i="5"/>
  <c r="D155" i="5"/>
  <c r="F155" i="5"/>
  <c r="H155" i="5"/>
  <c r="L155" i="5"/>
  <c r="N155" i="5"/>
  <c r="D156" i="5"/>
  <c r="F156" i="5"/>
  <c r="H156" i="5"/>
  <c r="L156" i="5"/>
  <c r="N156" i="5"/>
  <c r="D157" i="5"/>
  <c r="F157" i="5"/>
  <c r="H157" i="5"/>
  <c r="N5774" i="3" l="1"/>
  <c r="N5773" i="3"/>
  <c r="N5772" i="3"/>
  <c r="N5771" i="3"/>
  <c r="N150" i="5"/>
  <c r="L150" i="5"/>
  <c r="H150" i="5"/>
  <c r="F150" i="5"/>
  <c r="D150" i="5"/>
  <c r="K3" i="7" l="1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" i="7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" i="7"/>
  <c r="H2769" i="2"/>
  <c r="L2764" i="2"/>
  <c r="L2765" i="2"/>
  <c r="L2766" i="2"/>
  <c r="L2767" i="2"/>
  <c r="L2768" i="2"/>
  <c r="L2769" i="2"/>
  <c r="L2770" i="2"/>
  <c r="L2771" i="2"/>
  <c r="L2772" i="2"/>
  <c r="L2773" i="2"/>
  <c r="L2774" i="2"/>
  <c r="L2775" i="2"/>
  <c r="L2776" i="2"/>
  <c r="L2777" i="2"/>
  <c r="L2778" i="2"/>
  <c r="L2779" i="2"/>
  <c r="L2780" i="2"/>
  <c r="L2781" i="2"/>
  <c r="L2782" i="2"/>
  <c r="L2783" i="2"/>
  <c r="L2784" i="2"/>
  <c r="L2785" i="2"/>
  <c r="L2786" i="2"/>
  <c r="L2787" i="2"/>
  <c r="L2788" i="2"/>
  <c r="L2789" i="2"/>
  <c r="L2790" i="2"/>
  <c r="L2791" i="2"/>
  <c r="L2792" i="2"/>
  <c r="L2793" i="2"/>
  <c r="L2794" i="2"/>
  <c r="L2795" i="2"/>
  <c r="L2796" i="2"/>
  <c r="L2797" i="2"/>
  <c r="L2798" i="2"/>
  <c r="L2799" i="2"/>
  <c r="L2800" i="2"/>
  <c r="L2801" i="2"/>
  <c r="L2802" i="2"/>
  <c r="L2763" i="2"/>
  <c r="K2801" i="2"/>
  <c r="H2764" i="2" a="1"/>
  <c r="H2764" i="2" s="1"/>
  <c r="K2764" i="2" s="1"/>
  <c r="I2764" i="2" a="1"/>
  <c r="I2764" i="2" s="1"/>
  <c r="J2764" i="2" a="1"/>
  <c r="J2764" i="2" s="1"/>
  <c r="H2765" i="2" a="1"/>
  <c r="H2765" i="2"/>
  <c r="K2765" i="2" s="1"/>
  <c r="I2765" i="2" a="1"/>
  <c r="I2765" i="2" s="1"/>
  <c r="J2765" i="2" a="1"/>
  <c r="J2765" i="2" s="1"/>
  <c r="H2766" i="2" a="1"/>
  <c r="H2766" i="2"/>
  <c r="K2766" i="2" s="1"/>
  <c r="I2766" i="2" a="1"/>
  <c r="I2766" i="2"/>
  <c r="J2766" i="2" a="1"/>
  <c r="J2766" i="2" s="1"/>
  <c r="H2767" i="2" a="1"/>
  <c r="H2767" i="2"/>
  <c r="K2767" i="2" s="1"/>
  <c r="I2767" i="2" a="1"/>
  <c r="I2767" i="2" s="1"/>
  <c r="J2767" i="2" a="1"/>
  <c r="J2767" i="2" s="1"/>
  <c r="H2768" i="2" a="1"/>
  <c r="H2768" i="2" s="1"/>
  <c r="K2768" i="2" s="1"/>
  <c r="I2768" i="2" a="1"/>
  <c r="I2768" i="2" s="1"/>
  <c r="J2768" i="2" a="1"/>
  <c r="J2768" i="2" s="1"/>
  <c r="I2769" i="2" a="1"/>
  <c r="I2769" i="2" s="1"/>
  <c r="J2769" i="2" a="1"/>
  <c r="J2769" i="2" s="1"/>
  <c r="K2769" i="2" s="1"/>
  <c r="H2770" i="2" a="1"/>
  <c r="H2770" i="2"/>
  <c r="K2770" i="2" s="1"/>
  <c r="I2770" i="2" a="1"/>
  <c r="I2770" i="2"/>
  <c r="J2770" i="2" a="1"/>
  <c r="J2770" i="2" s="1"/>
  <c r="H2771" i="2" a="1"/>
  <c r="H2771" i="2"/>
  <c r="K2771" i="2" s="1"/>
  <c r="I2771" i="2" a="1"/>
  <c r="I2771" i="2"/>
  <c r="J2771" i="2" a="1"/>
  <c r="J2771" i="2" s="1"/>
  <c r="H2772" i="2" a="1"/>
  <c r="H2772" i="2" s="1"/>
  <c r="I2772" i="2" a="1"/>
  <c r="I2772" i="2" s="1"/>
  <c r="J2772" i="2" a="1"/>
  <c r="J2772" i="2" s="1"/>
  <c r="H2773" i="2" a="1"/>
  <c r="H2773" i="2"/>
  <c r="I2773" i="2" a="1"/>
  <c r="I2773" i="2" s="1"/>
  <c r="J2773" i="2" a="1"/>
  <c r="J2773" i="2" s="1"/>
  <c r="H2774" i="2" a="1"/>
  <c r="H2774" i="2"/>
  <c r="K2774" i="2" s="1"/>
  <c r="I2774" i="2" a="1"/>
  <c r="I2774" i="2"/>
  <c r="J2774" i="2" a="1"/>
  <c r="J2774" i="2" s="1"/>
  <c r="H2775" i="2" a="1"/>
  <c r="H2775" i="2"/>
  <c r="I2775" i="2" a="1"/>
  <c r="I2775" i="2" s="1"/>
  <c r="J2775" i="2" a="1"/>
  <c r="J2775" i="2" s="1"/>
  <c r="H2776" i="2" a="1"/>
  <c r="H2776" i="2" s="1"/>
  <c r="K2776" i="2" s="1"/>
  <c r="I2776" i="2" a="1"/>
  <c r="I2776" i="2"/>
  <c r="J2776" i="2" a="1"/>
  <c r="J2776" i="2"/>
  <c r="H2777" i="2" a="1"/>
  <c r="H2777" i="2" s="1"/>
  <c r="I2777" i="2" a="1"/>
  <c r="I2777" i="2" s="1"/>
  <c r="J2777" i="2" a="1"/>
  <c r="J2777" i="2" s="1"/>
  <c r="K2777" i="2" s="1"/>
  <c r="H2778" i="2" a="1"/>
  <c r="H2778" i="2"/>
  <c r="K2778" i="2" s="1"/>
  <c r="I2778" i="2" a="1"/>
  <c r="I2778" i="2" s="1"/>
  <c r="J2778" i="2" a="1"/>
  <c r="J2778" i="2" s="1"/>
  <c r="H2779" i="2" a="1"/>
  <c r="H2779" i="2" s="1"/>
  <c r="I2779" i="2" a="1"/>
  <c r="I2779" i="2" s="1"/>
  <c r="J2779" i="2" a="1"/>
  <c r="J2779" i="2" s="1"/>
  <c r="H2780" i="2" a="1"/>
  <c r="H2780" i="2" s="1"/>
  <c r="I2780" i="2" a="1"/>
  <c r="I2780" i="2"/>
  <c r="K2780" i="2" s="1"/>
  <c r="J2780" i="2" a="1"/>
  <c r="J2780" i="2" s="1"/>
  <c r="H2781" i="2" a="1"/>
  <c r="H2781" i="2" s="1"/>
  <c r="K2781" i="2" s="1"/>
  <c r="I2781" i="2" a="1"/>
  <c r="I2781" i="2" s="1"/>
  <c r="J2781" i="2" a="1"/>
  <c r="J2781" i="2"/>
  <c r="H2782" i="2" a="1"/>
  <c r="H2782" i="2"/>
  <c r="K2782" i="2" s="1"/>
  <c r="I2782" i="2" a="1"/>
  <c r="I2782" i="2" s="1"/>
  <c r="J2782" i="2" a="1"/>
  <c r="J2782" i="2" s="1"/>
  <c r="H2783" i="2" a="1"/>
  <c r="H2783" i="2" s="1"/>
  <c r="K2783" i="2" s="1"/>
  <c r="I2783" i="2" a="1"/>
  <c r="I2783" i="2"/>
  <c r="J2783" i="2" a="1"/>
  <c r="J2783" i="2" s="1"/>
  <c r="H2784" i="2" a="1"/>
  <c r="H2784" i="2" s="1"/>
  <c r="I2784" i="2" a="1"/>
  <c r="I2784" i="2" s="1"/>
  <c r="J2784" i="2" a="1"/>
  <c r="J2784" i="2" s="1"/>
  <c r="H2785" i="2" a="1"/>
  <c r="H2785" i="2" s="1"/>
  <c r="K2785" i="2" s="1"/>
  <c r="I2785" i="2" a="1"/>
  <c r="I2785" i="2" s="1"/>
  <c r="J2785" i="2" a="1"/>
  <c r="J2785" i="2"/>
  <c r="H2786" i="2" a="1"/>
  <c r="H2786" i="2" s="1"/>
  <c r="K2786" i="2" s="1"/>
  <c r="I2786" i="2" a="1"/>
  <c r="I2786" i="2" s="1"/>
  <c r="J2786" i="2" a="1"/>
  <c r="J2786" i="2" s="1"/>
  <c r="H2787" i="2" a="1"/>
  <c r="H2787" i="2"/>
  <c r="K2787" i="2" s="1"/>
  <c r="I2787" i="2" a="1"/>
  <c r="I2787" i="2"/>
  <c r="J2787" i="2" a="1"/>
  <c r="J2787" i="2" s="1"/>
  <c r="H2788" i="2" a="1"/>
  <c r="H2788" i="2" s="1"/>
  <c r="I2788" i="2" a="1"/>
  <c r="I2788" i="2" s="1"/>
  <c r="K2788" i="2" s="1"/>
  <c r="J2788" i="2" a="1"/>
  <c r="J2788" i="2"/>
  <c r="H2789" i="2" a="1"/>
  <c r="H2789" i="2" s="1"/>
  <c r="I2789" i="2" a="1"/>
  <c r="I2789" i="2" s="1"/>
  <c r="J2789" i="2" a="1"/>
  <c r="J2789" i="2" s="1"/>
  <c r="H2790" i="2" a="1"/>
  <c r="H2790" i="2" s="1"/>
  <c r="K2790" i="2" s="1"/>
  <c r="I2790" i="2" a="1"/>
  <c r="I2790" i="2" s="1"/>
  <c r="J2790" i="2" a="1"/>
  <c r="J2790" i="2" s="1"/>
  <c r="H2791" i="2" a="1"/>
  <c r="H2791" i="2"/>
  <c r="K2791" i="2" s="1"/>
  <c r="I2791" i="2" a="1"/>
  <c r="I2791" i="2" s="1"/>
  <c r="J2791" i="2" a="1"/>
  <c r="J2791" i="2" s="1"/>
  <c r="H2792" i="2" a="1"/>
  <c r="H2792" i="2" s="1"/>
  <c r="K2792" i="2" s="1"/>
  <c r="I2792" i="2" a="1"/>
  <c r="I2792" i="2"/>
  <c r="J2792" i="2" a="1"/>
  <c r="J2792" i="2"/>
  <c r="H2793" i="2" a="1"/>
  <c r="H2793" i="2" s="1"/>
  <c r="K2793" i="2" s="1"/>
  <c r="I2793" i="2" a="1"/>
  <c r="I2793" i="2" s="1"/>
  <c r="J2793" i="2" a="1"/>
  <c r="J2793" i="2" s="1"/>
  <c r="H2794" i="2" a="1"/>
  <c r="H2794" i="2"/>
  <c r="K2794" i="2" s="1"/>
  <c r="I2794" i="2" a="1"/>
  <c r="I2794" i="2" s="1"/>
  <c r="J2794" i="2" a="1"/>
  <c r="J2794" i="2" s="1"/>
  <c r="H2795" i="2" a="1"/>
  <c r="H2795" i="2" s="1"/>
  <c r="K2795" i="2" s="1"/>
  <c r="I2795" i="2" a="1"/>
  <c r="I2795" i="2" s="1"/>
  <c r="J2795" i="2" a="1"/>
  <c r="J2795" i="2" s="1"/>
  <c r="H2796" i="2" a="1"/>
  <c r="H2796" i="2" s="1"/>
  <c r="K2796" i="2" s="1"/>
  <c r="I2796" i="2" a="1"/>
  <c r="I2796" i="2"/>
  <c r="J2796" i="2" a="1"/>
  <c r="J2796" i="2" s="1"/>
  <c r="H2797" i="2" a="1"/>
  <c r="H2797" i="2" s="1"/>
  <c r="K2797" i="2" s="1"/>
  <c r="I2797" i="2" a="1"/>
  <c r="I2797" i="2" s="1"/>
  <c r="J2797" i="2" a="1"/>
  <c r="J2797" i="2"/>
  <c r="H2798" i="2" a="1"/>
  <c r="H2798" i="2"/>
  <c r="K2798" i="2" s="1"/>
  <c r="I2798" i="2" a="1"/>
  <c r="I2798" i="2" s="1"/>
  <c r="J2798" i="2" a="1"/>
  <c r="J2798" i="2" s="1"/>
  <c r="H2799" i="2" a="1"/>
  <c r="H2799" i="2" s="1"/>
  <c r="K2799" i="2" s="1"/>
  <c r="I2799" i="2" a="1"/>
  <c r="I2799" i="2" s="1"/>
  <c r="J2799" i="2" a="1"/>
  <c r="J2799" i="2" s="1"/>
  <c r="H2800" i="2" a="1"/>
  <c r="H2800" i="2" s="1"/>
  <c r="K2800" i="2" s="1"/>
  <c r="I2800" i="2" a="1"/>
  <c r="I2800" i="2" s="1"/>
  <c r="J2800" i="2" a="1"/>
  <c r="J2800" i="2"/>
  <c r="H2801" i="2" a="1"/>
  <c r="H2801" i="2" s="1"/>
  <c r="I2801" i="2" a="1"/>
  <c r="I2801" i="2" s="1"/>
  <c r="J2801" i="2" a="1"/>
  <c r="J2801" i="2" s="1"/>
  <c r="H2802" i="2" a="1"/>
  <c r="H2802" i="2" s="1"/>
  <c r="K2802" i="2" s="1"/>
  <c r="I2802" i="2" a="1"/>
  <c r="I2802" i="2" s="1"/>
  <c r="J2802" i="2" a="1"/>
  <c r="J2802" i="2" s="1"/>
  <c r="J2763" i="2" a="1"/>
  <c r="J2763" i="2" s="1"/>
  <c r="I2763" i="2" a="1"/>
  <c r="I2763" i="2" s="1"/>
  <c r="H2763" i="2" a="1"/>
  <c r="H2763" i="2" s="1"/>
  <c r="K2763" i="2" s="1"/>
  <c r="N149" i="5"/>
  <c r="L149" i="5"/>
  <c r="H149" i="5"/>
  <c r="F149" i="5"/>
  <c r="D149" i="5"/>
  <c r="K2775" i="2" l="1"/>
  <c r="K2779" i="2"/>
  <c r="K2773" i="2"/>
  <c r="K2789" i="2"/>
  <c r="K2772" i="2"/>
  <c r="K2784" i="2"/>
  <c r="E5696" i="3"/>
  <c r="E5697" i="3"/>
  <c r="E5698" i="3"/>
  <c r="E5699" i="3"/>
  <c r="E5700" i="3"/>
  <c r="E5701" i="3"/>
  <c r="E5702" i="3"/>
  <c r="E5703" i="3"/>
  <c r="E5704" i="3"/>
  <c r="E5705" i="3"/>
  <c r="E5706" i="3"/>
  <c r="E5707" i="3"/>
  <c r="E5708" i="3"/>
  <c r="E5709" i="3"/>
  <c r="E5710" i="3"/>
  <c r="E5711" i="3"/>
  <c r="E5712" i="3"/>
  <c r="E5713" i="3"/>
  <c r="E5714" i="3"/>
  <c r="E5715" i="3"/>
  <c r="E5716" i="3"/>
  <c r="E5717" i="3"/>
  <c r="E5718" i="3"/>
  <c r="E5719" i="3"/>
  <c r="E5720" i="3"/>
  <c r="E5721" i="3"/>
  <c r="E5722" i="3"/>
  <c r="E5723" i="3"/>
  <c r="E5724" i="3"/>
  <c r="E5725" i="3"/>
  <c r="E5726" i="3"/>
  <c r="E5727" i="3"/>
  <c r="E5728" i="3"/>
  <c r="E5729" i="3"/>
  <c r="E5730" i="3"/>
  <c r="E5731" i="3"/>
  <c r="E5695" i="3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27" i="2"/>
  <c r="N148" i="5"/>
  <c r="L148" i="5"/>
  <c r="H148" i="5"/>
  <c r="F148" i="5"/>
  <c r="D148" i="5"/>
  <c r="Z82" i="6" l="1"/>
  <c r="W82" i="6"/>
  <c r="AY77" i="6"/>
  <c r="AZ77" i="6"/>
  <c r="BA77" i="6"/>
  <c r="BB77" i="6"/>
  <c r="BC77" i="6"/>
  <c r="S57" i="6"/>
  <c r="P57" i="6"/>
  <c r="Q57" i="6"/>
  <c r="R57" i="6"/>
  <c r="O57" i="6"/>
  <c r="BD53" i="6"/>
  <c r="AQ10" i="6"/>
  <c r="AN10" i="6"/>
  <c r="AO10" i="6"/>
  <c r="AP10" i="6"/>
  <c r="AM10" i="6"/>
  <c r="U89" i="6"/>
  <c r="T89" i="6"/>
  <c r="AW10" i="6" l="1"/>
  <c r="AA96" i="6" l="1"/>
  <c r="BG10" i="6"/>
  <c r="BH106" i="6"/>
  <c r="BG106" i="6"/>
  <c r="BH107" i="6"/>
  <c r="BH123" i="6"/>
  <c r="BH132" i="6"/>
  <c r="BI175" i="6"/>
  <c r="BH175" i="6"/>
  <c r="E2445" i="2" l="1"/>
  <c r="AV14" i="6"/>
  <c r="AU14" i="6"/>
  <c r="BL172" i="6"/>
  <c r="BK172" i="6"/>
  <c r="BH154" i="6"/>
  <c r="BI155" i="6"/>
  <c r="BH155" i="6"/>
  <c r="BG155" i="6"/>
  <c r="BB155" i="6"/>
  <c r="BA155" i="6"/>
  <c r="AT144" i="6"/>
  <c r="AS144" i="6"/>
  <c r="BL144" i="6"/>
  <c r="BH127" i="6"/>
  <c r="BG127" i="6"/>
  <c r="AR112" i="6"/>
  <c r="AQ112" i="6"/>
  <c r="AR88" i="6"/>
  <c r="AQ88" i="6"/>
  <c r="BK272" i="6" a="1"/>
  <c r="BK272" i="6" s="1"/>
  <c r="BK470" i="6" s="1"/>
  <c r="F2724" i="2"/>
  <c r="F2723" i="2"/>
  <c r="AR158" i="6" l="1"/>
  <c r="AQ158" i="6"/>
  <c r="AR159" i="6"/>
  <c r="AQ159" i="6"/>
  <c r="E165" i="6"/>
  <c r="D165" i="6"/>
  <c r="E164" i="6"/>
  <c r="D164" i="6"/>
  <c r="E160" i="6"/>
  <c r="D160" i="6"/>
  <c r="E157" i="6"/>
  <c r="D157" i="6"/>
  <c r="E154" i="6"/>
  <c r="D154" i="6"/>
  <c r="E152" i="6"/>
  <c r="D152" i="6"/>
  <c r="E150" i="6"/>
  <c r="D150" i="6"/>
  <c r="E139" i="6"/>
  <c r="D139" i="6"/>
  <c r="E135" i="6"/>
  <c r="D135" i="6"/>
  <c r="E132" i="6"/>
  <c r="D132" i="6"/>
  <c r="D125" i="6"/>
  <c r="E125" i="6"/>
  <c r="E121" i="6"/>
  <c r="D121" i="6"/>
  <c r="E116" i="6"/>
  <c r="D116" i="6"/>
  <c r="E108" i="6"/>
  <c r="D108" i="6"/>
  <c r="E105" i="6"/>
  <c r="D105" i="6"/>
  <c r="E91" i="6"/>
  <c r="D91" i="6"/>
  <c r="E87" i="6"/>
  <c r="D87" i="6"/>
  <c r="E84" i="6"/>
  <c r="D84" i="6"/>
  <c r="E82" i="6"/>
  <c r="D82" i="6"/>
  <c r="E73" i="6"/>
  <c r="D73" i="6"/>
  <c r="E69" i="6"/>
  <c r="D69" i="6"/>
  <c r="E67" i="6"/>
  <c r="D67" i="6"/>
  <c r="E66" i="6"/>
  <c r="D66" i="6"/>
  <c r="E56" i="6"/>
  <c r="D56" i="6"/>
  <c r="E54" i="6"/>
  <c r="D54" i="6"/>
  <c r="E46" i="6"/>
  <c r="D46" i="6"/>
  <c r="C46" i="6"/>
  <c r="E37" i="6"/>
  <c r="D37" i="6"/>
  <c r="E27" i="6"/>
  <c r="D27" i="6"/>
  <c r="E26" i="6"/>
  <c r="D26" i="6"/>
  <c r="D6" i="6"/>
  <c r="E6" i="6"/>
  <c r="E7" i="6"/>
  <c r="D7" i="6"/>
  <c r="C7" i="6"/>
  <c r="D21" i="6"/>
  <c r="E21" i="6"/>
  <c r="D22" i="6"/>
  <c r="E22" i="6"/>
  <c r="E23" i="6"/>
  <c r="D23" i="6"/>
  <c r="E102" i="6"/>
  <c r="D102" i="6"/>
  <c r="E112" i="6"/>
  <c r="D112" i="6"/>
  <c r="D171" i="6"/>
  <c r="D202" i="6" l="1" a="1"/>
  <c r="D202" i="6" s="1"/>
  <c r="D400" i="6" s="1"/>
  <c r="E202" i="6" a="1"/>
  <c r="E202" i="6" s="1"/>
  <c r="E400" i="6" s="1"/>
  <c r="F202" i="6" a="1"/>
  <c r="F202" i="6" s="1"/>
  <c r="F400" i="6" s="1"/>
  <c r="G202" i="6" a="1"/>
  <c r="G202" i="6" s="1"/>
  <c r="G400" i="6" s="1"/>
  <c r="H202" i="6" a="1"/>
  <c r="H202" i="6" s="1"/>
  <c r="H400" i="6" s="1"/>
  <c r="I202" i="6" a="1"/>
  <c r="I202" i="6" s="1"/>
  <c r="I400" i="6" s="1"/>
  <c r="J202" i="6" a="1"/>
  <c r="J202" i="6" s="1"/>
  <c r="J400" i="6" s="1"/>
  <c r="K202" i="6" a="1"/>
  <c r="K202" i="6" s="1"/>
  <c r="K400" i="6" s="1"/>
  <c r="L202" i="6" a="1"/>
  <c r="L202" i="6" s="1"/>
  <c r="L400" i="6" s="1"/>
  <c r="M202" i="6" a="1"/>
  <c r="M202" i="6" s="1"/>
  <c r="M400" i="6" s="1"/>
  <c r="N202" i="6" a="1"/>
  <c r="N202" i="6" s="1"/>
  <c r="N400" i="6" s="1"/>
  <c r="O202" i="6" a="1"/>
  <c r="O202" i="6" s="1"/>
  <c r="O400" i="6" s="1"/>
  <c r="P202" i="6" a="1"/>
  <c r="P202" i="6" s="1"/>
  <c r="P400" i="6" s="1"/>
  <c r="Q202" i="6" a="1"/>
  <c r="Q202" i="6" s="1"/>
  <c r="Q400" i="6" s="1"/>
  <c r="R202" i="6" a="1"/>
  <c r="R202" i="6" s="1"/>
  <c r="R400" i="6" s="1"/>
  <c r="S202" i="6" a="1"/>
  <c r="S202" i="6" s="1"/>
  <c r="S400" i="6" s="1"/>
  <c r="T202" i="6" a="1"/>
  <c r="T202" i="6" s="1"/>
  <c r="T400" i="6" s="1"/>
  <c r="U202" i="6" a="1"/>
  <c r="U202" i="6" s="1"/>
  <c r="U400" i="6" s="1"/>
  <c r="V202" i="6" a="1"/>
  <c r="V202" i="6" s="1"/>
  <c r="V400" i="6" s="1"/>
  <c r="W202" i="6" a="1"/>
  <c r="W202" i="6" s="1"/>
  <c r="W400" i="6" s="1"/>
  <c r="X202" i="6" a="1"/>
  <c r="X202" i="6" s="1"/>
  <c r="X400" i="6" s="1"/>
  <c r="Y202" i="6" a="1"/>
  <c r="Y202" i="6" s="1"/>
  <c r="Y400" i="6" s="1"/>
  <c r="Z202" i="6" a="1"/>
  <c r="Z202" i="6" s="1"/>
  <c r="Z400" i="6" s="1"/>
  <c r="AA202" i="6" a="1"/>
  <c r="AA202" i="6" s="1"/>
  <c r="AA400" i="6" s="1"/>
  <c r="AB202" i="6" a="1"/>
  <c r="AB202" i="6" s="1"/>
  <c r="AB400" i="6" s="1"/>
  <c r="AC202" i="6" a="1"/>
  <c r="AC202" i="6" s="1"/>
  <c r="AC400" i="6" s="1"/>
  <c r="AD202" i="6" a="1"/>
  <c r="AD202" i="6" s="1"/>
  <c r="AD400" i="6" s="1"/>
  <c r="AE202" i="6" a="1"/>
  <c r="AE202" i="6" s="1"/>
  <c r="AE400" i="6" s="1"/>
  <c r="AF202" i="6" a="1"/>
  <c r="AF202" i="6" s="1"/>
  <c r="AF400" i="6" s="1"/>
  <c r="AG202" i="6" a="1"/>
  <c r="AG202" i="6" s="1"/>
  <c r="AG400" i="6" s="1"/>
  <c r="AH202" i="6" a="1"/>
  <c r="AH202" i="6" s="1"/>
  <c r="AH400" i="6" s="1"/>
  <c r="AI202" i="6" a="1"/>
  <c r="AI202" i="6" s="1"/>
  <c r="AI400" i="6" s="1"/>
  <c r="AJ202" i="6" a="1"/>
  <c r="AJ202" i="6" s="1"/>
  <c r="AJ400" i="6" s="1"/>
  <c r="AK202" i="6" a="1"/>
  <c r="AK202" i="6" s="1"/>
  <c r="AK400" i="6" s="1"/>
  <c r="AL202" i="6" a="1"/>
  <c r="AL202" i="6" s="1"/>
  <c r="AL400" i="6" s="1"/>
  <c r="AM202" i="6" a="1"/>
  <c r="AM202" i="6" s="1"/>
  <c r="AM400" i="6" s="1"/>
  <c r="AN202" i="6" a="1"/>
  <c r="AN202" i="6" s="1"/>
  <c r="AN400" i="6" s="1"/>
  <c r="AO202" i="6" a="1"/>
  <c r="AO202" i="6" s="1"/>
  <c r="AO400" i="6" s="1"/>
  <c r="AP202" i="6" a="1"/>
  <c r="AP202" i="6" s="1"/>
  <c r="AP400" i="6" s="1"/>
  <c r="AQ202" i="6" a="1"/>
  <c r="AQ202" i="6" s="1"/>
  <c r="AQ400" i="6" s="1"/>
  <c r="AR202" i="6" a="1"/>
  <c r="AR202" i="6" s="1"/>
  <c r="AR400" i="6" s="1"/>
  <c r="AS202" i="6" a="1"/>
  <c r="AS202" i="6" s="1"/>
  <c r="AS400" i="6" s="1"/>
  <c r="AT202" i="6" a="1"/>
  <c r="AT202" i="6" s="1"/>
  <c r="AT400" i="6" s="1"/>
  <c r="AU202" i="6" a="1"/>
  <c r="AU202" i="6" s="1"/>
  <c r="AU400" i="6" s="1"/>
  <c r="AV202" i="6" a="1"/>
  <c r="AV202" i="6" s="1"/>
  <c r="AV400" i="6" s="1"/>
  <c r="AW202" i="6" a="1"/>
  <c r="AW202" i="6" s="1"/>
  <c r="AW400" i="6" s="1"/>
  <c r="AX202" i="6" a="1"/>
  <c r="AX202" i="6" s="1"/>
  <c r="AX400" i="6" s="1"/>
  <c r="AY202" i="6" a="1"/>
  <c r="AY202" i="6" s="1"/>
  <c r="AY400" i="6" s="1"/>
  <c r="AZ202" i="6" a="1"/>
  <c r="AZ202" i="6" s="1"/>
  <c r="AZ400" i="6" s="1"/>
  <c r="BA202" i="6" a="1"/>
  <c r="BA202" i="6" s="1"/>
  <c r="BA400" i="6" s="1"/>
  <c r="BB202" i="6" a="1"/>
  <c r="BB202" i="6" s="1"/>
  <c r="BB400" i="6" s="1"/>
  <c r="BC202" i="6" a="1"/>
  <c r="BC202" i="6" s="1"/>
  <c r="BC400" i="6" s="1"/>
  <c r="BD202" i="6" a="1"/>
  <c r="BD202" i="6" s="1"/>
  <c r="BD400" i="6" s="1"/>
  <c r="BE202" i="6" a="1"/>
  <c r="BE202" i="6" s="1"/>
  <c r="BE400" i="6" s="1"/>
  <c r="BF202" i="6" a="1"/>
  <c r="BF202" i="6" s="1"/>
  <c r="BF400" i="6" s="1"/>
  <c r="BG202" i="6" a="1"/>
  <c r="BG202" i="6" s="1"/>
  <c r="BG400" i="6" s="1"/>
  <c r="BH202" i="6" a="1"/>
  <c r="BH202" i="6" s="1"/>
  <c r="BH400" i="6" s="1"/>
  <c r="BI202" i="6" a="1"/>
  <c r="BI202" i="6" s="1"/>
  <c r="BI400" i="6" s="1"/>
  <c r="BJ202" i="6" a="1"/>
  <c r="BJ202" i="6" s="1"/>
  <c r="BJ400" i="6" s="1"/>
  <c r="BK202" i="6" a="1"/>
  <c r="BK202" i="6" s="1"/>
  <c r="BK400" i="6" s="1"/>
  <c r="BL202" i="6" a="1"/>
  <c r="BL202" i="6" s="1"/>
  <c r="BL400" i="6" s="1"/>
  <c r="D203" i="6" a="1"/>
  <c r="D203" i="6" s="1"/>
  <c r="D401" i="6" s="1"/>
  <c r="E203" i="6" a="1"/>
  <c r="E203" i="6" s="1"/>
  <c r="E401" i="6" s="1"/>
  <c r="F203" i="6" a="1"/>
  <c r="F203" i="6" s="1"/>
  <c r="F401" i="6" s="1"/>
  <c r="G203" i="6" a="1"/>
  <c r="G203" i="6" s="1"/>
  <c r="G401" i="6" s="1"/>
  <c r="H203" i="6" a="1"/>
  <c r="H203" i="6" s="1"/>
  <c r="H401" i="6" s="1"/>
  <c r="I203" i="6" a="1"/>
  <c r="I203" i="6" s="1"/>
  <c r="I401" i="6" s="1"/>
  <c r="J203" i="6" a="1"/>
  <c r="J203" i="6" s="1"/>
  <c r="J401" i="6" s="1"/>
  <c r="K203" i="6" a="1"/>
  <c r="K203" i="6" s="1"/>
  <c r="K401" i="6" s="1"/>
  <c r="L203" i="6" a="1"/>
  <c r="L203" i="6" s="1"/>
  <c r="L401" i="6" s="1"/>
  <c r="M203" i="6" a="1"/>
  <c r="M203" i="6" s="1"/>
  <c r="M401" i="6" s="1"/>
  <c r="N203" i="6" a="1"/>
  <c r="N203" i="6" s="1"/>
  <c r="N401" i="6" s="1"/>
  <c r="O203" i="6" a="1"/>
  <c r="O203" i="6" s="1"/>
  <c r="O401" i="6" s="1"/>
  <c r="P203" i="6" a="1"/>
  <c r="P203" i="6" s="1"/>
  <c r="P401" i="6" s="1"/>
  <c r="Q203" i="6" a="1"/>
  <c r="Q203" i="6" s="1"/>
  <c r="Q401" i="6" s="1"/>
  <c r="R203" i="6" a="1"/>
  <c r="R203" i="6" s="1"/>
  <c r="R401" i="6" s="1"/>
  <c r="S203" i="6" a="1"/>
  <c r="S203" i="6" s="1"/>
  <c r="S401" i="6" s="1"/>
  <c r="T203" i="6" a="1"/>
  <c r="T203" i="6" s="1"/>
  <c r="T401" i="6" s="1"/>
  <c r="U203" i="6" a="1"/>
  <c r="U203" i="6" s="1"/>
  <c r="U401" i="6" s="1"/>
  <c r="V203" i="6" a="1"/>
  <c r="V203" i="6" s="1"/>
  <c r="V401" i="6" s="1"/>
  <c r="W203" i="6" a="1"/>
  <c r="W203" i="6" s="1"/>
  <c r="W401" i="6" s="1"/>
  <c r="X203" i="6" a="1"/>
  <c r="X203" i="6" s="1"/>
  <c r="X401" i="6" s="1"/>
  <c r="Y203" i="6" a="1"/>
  <c r="Y203" i="6" s="1"/>
  <c r="Y401" i="6" s="1"/>
  <c r="Z203" i="6" a="1"/>
  <c r="Z203" i="6" s="1"/>
  <c r="Z401" i="6" s="1"/>
  <c r="AA203" i="6" a="1"/>
  <c r="AA203" i="6" s="1"/>
  <c r="AA401" i="6" s="1"/>
  <c r="AB203" i="6" a="1"/>
  <c r="AB203" i="6" s="1"/>
  <c r="AB401" i="6" s="1"/>
  <c r="AC203" i="6" a="1"/>
  <c r="AC203" i="6" s="1"/>
  <c r="AC401" i="6" s="1"/>
  <c r="AD203" i="6" a="1"/>
  <c r="AD203" i="6" s="1"/>
  <c r="AD401" i="6" s="1"/>
  <c r="AE203" i="6" a="1"/>
  <c r="AE203" i="6" s="1"/>
  <c r="AE401" i="6" s="1"/>
  <c r="AF203" i="6" a="1"/>
  <c r="AF203" i="6" s="1"/>
  <c r="AF401" i="6" s="1"/>
  <c r="AG203" i="6" a="1"/>
  <c r="AG203" i="6" s="1"/>
  <c r="AG401" i="6" s="1"/>
  <c r="AH203" i="6" a="1"/>
  <c r="AH203" i="6" s="1"/>
  <c r="AH401" i="6" s="1"/>
  <c r="AI203" i="6" a="1"/>
  <c r="AI203" i="6" s="1"/>
  <c r="AI401" i="6" s="1"/>
  <c r="AJ203" i="6" a="1"/>
  <c r="AJ203" i="6" s="1"/>
  <c r="AJ401" i="6" s="1"/>
  <c r="AK203" i="6" a="1"/>
  <c r="AK203" i="6" s="1"/>
  <c r="AK401" i="6" s="1"/>
  <c r="AL203" i="6" a="1"/>
  <c r="AL203" i="6" s="1"/>
  <c r="AL401" i="6" s="1"/>
  <c r="AM203" i="6" a="1"/>
  <c r="AM203" i="6" s="1"/>
  <c r="AM401" i="6" s="1"/>
  <c r="AN203" i="6" a="1"/>
  <c r="AN203" i="6" s="1"/>
  <c r="AN401" i="6" s="1"/>
  <c r="AO203" i="6" a="1"/>
  <c r="AO203" i="6" s="1"/>
  <c r="AO401" i="6" s="1"/>
  <c r="AP203" i="6" a="1"/>
  <c r="AP203" i="6" s="1"/>
  <c r="AP401" i="6" s="1"/>
  <c r="AQ203" i="6" a="1"/>
  <c r="AQ203" i="6" s="1"/>
  <c r="AQ401" i="6" s="1"/>
  <c r="AR203" i="6" a="1"/>
  <c r="AR203" i="6" s="1"/>
  <c r="AR401" i="6" s="1"/>
  <c r="AS203" i="6" a="1"/>
  <c r="AS203" i="6" s="1"/>
  <c r="AS401" i="6" s="1"/>
  <c r="AT203" i="6" a="1"/>
  <c r="AT203" i="6" s="1"/>
  <c r="AT401" i="6" s="1"/>
  <c r="AU203" i="6" a="1"/>
  <c r="AU203" i="6" s="1"/>
  <c r="AU401" i="6" s="1"/>
  <c r="AV203" i="6" a="1"/>
  <c r="AV203" i="6" s="1"/>
  <c r="AV401" i="6" s="1"/>
  <c r="AW203" i="6" a="1"/>
  <c r="AW203" i="6" s="1"/>
  <c r="AW401" i="6" s="1"/>
  <c r="AX203" i="6" a="1"/>
  <c r="AX203" i="6" s="1"/>
  <c r="AX401" i="6" s="1"/>
  <c r="AY203" i="6" a="1"/>
  <c r="AY203" i="6" s="1"/>
  <c r="AY401" i="6" s="1"/>
  <c r="AZ203" i="6" a="1"/>
  <c r="AZ203" i="6" s="1"/>
  <c r="AZ401" i="6" s="1"/>
  <c r="BA203" i="6" a="1"/>
  <c r="BA203" i="6" s="1"/>
  <c r="BA401" i="6" s="1"/>
  <c r="BB203" i="6" a="1"/>
  <c r="BB203" i="6" s="1"/>
  <c r="BB401" i="6" s="1"/>
  <c r="BC203" i="6" a="1"/>
  <c r="BC203" i="6" s="1"/>
  <c r="BC401" i="6" s="1"/>
  <c r="BD203" i="6" a="1"/>
  <c r="BD203" i="6" s="1"/>
  <c r="BD401" i="6" s="1"/>
  <c r="BE203" i="6" a="1"/>
  <c r="BE203" i="6" s="1"/>
  <c r="BE401" i="6" s="1"/>
  <c r="BF203" i="6" a="1"/>
  <c r="BF203" i="6" s="1"/>
  <c r="BF401" i="6" s="1"/>
  <c r="BG203" i="6" a="1"/>
  <c r="BG203" i="6" s="1"/>
  <c r="BG401" i="6" s="1"/>
  <c r="BH203" i="6" a="1"/>
  <c r="BH203" i="6" s="1"/>
  <c r="BH401" i="6" s="1"/>
  <c r="BI203" i="6" a="1"/>
  <c r="BI203" i="6" s="1"/>
  <c r="BI401" i="6" s="1"/>
  <c r="BJ203" i="6" a="1"/>
  <c r="BJ203" i="6" s="1"/>
  <c r="BJ401" i="6" s="1"/>
  <c r="BK203" i="6" a="1"/>
  <c r="BK203" i="6" s="1"/>
  <c r="BK401" i="6" s="1"/>
  <c r="BL203" i="6" a="1"/>
  <c r="BL203" i="6" s="1"/>
  <c r="BL401" i="6" s="1"/>
  <c r="D204" i="6" a="1"/>
  <c r="D204" i="6" s="1"/>
  <c r="D402" i="6" s="1"/>
  <c r="E204" i="6" a="1"/>
  <c r="E204" i="6" s="1"/>
  <c r="E402" i="6" s="1"/>
  <c r="F204" i="6" a="1"/>
  <c r="F204" i="6" s="1"/>
  <c r="F402" i="6" s="1"/>
  <c r="G204" i="6" a="1"/>
  <c r="G204" i="6" s="1"/>
  <c r="G402" i="6" s="1"/>
  <c r="H204" i="6" a="1"/>
  <c r="H204" i="6" s="1"/>
  <c r="H402" i="6" s="1"/>
  <c r="I204" i="6" a="1"/>
  <c r="I204" i="6" s="1"/>
  <c r="I402" i="6" s="1"/>
  <c r="J204" i="6" a="1"/>
  <c r="J204" i="6" s="1"/>
  <c r="J402" i="6" s="1"/>
  <c r="K204" i="6" a="1"/>
  <c r="K204" i="6" s="1"/>
  <c r="K402" i="6" s="1"/>
  <c r="L204" i="6" a="1"/>
  <c r="L204" i="6" s="1"/>
  <c r="L402" i="6" s="1"/>
  <c r="M204" i="6" a="1"/>
  <c r="M204" i="6" s="1"/>
  <c r="M402" i="6" s="1"/>
  <c r="N204" i="6" a="1"/>
  <c r="N204" i="6" s="1"/>
  <c r="N402" i="6" s="1"/>
  <c r="O204" i="6" a="1"/>
  <c r="O204" i="6" s="1"/>
  <c r="O402" i="6" s="1"/>
  <c r="P204" i="6" a="1"/>
  <c r="P204" i="6" s="1"/>
  <c r="P402" i="6" s="1"/>
  <c r="Q204" i="6" a="1"/>
  <c r="Q204" i="6" s="1"/>
  <c r="Q402" i="6" s="1"/>
  <c r="R204" i="6" a="1"/>
  <c r="R204" i="6" s="1"/>
  <c r="R402" i="6" s="1"/>
  <c r="S204" i="6" a="1"/>
  <c r="S204" i="6" s="1"/>
  <c r="S402" i="6" s="1"/>
  <c r="T204" i="6" a="1"/>
  <c r="T204" i="6" s="1"/>
  <c r="T402" i="6" s="1"/>
  <c r="U204" i="6" a="1"/>
  <c r="U204" i="6" s="1"/>
  <c r="U402" i="6" s="1"/>
  <c r="V204" i="6" a="1"/>
  <c r="V204" i="6" s="1"/>
  <c r="V402" i="6" s="1"/>
  <c r="W204" i="6" a="1"/>
  <c r="W204" i="6" s="1"/>
  <c r="W402" i="6" s="1"/>
  <c r="X204" i="6" a="1"/>
  <c r="X204" i="6" s="1"/>
  <c r="X402" i="6" s="1"/>
  <c r="Y204" i="6" a="1"/>
  <c r="Y204" i="6" s="1"/>
  <c r="Y402" i="6" s="1"/>
  <c r="Z204" i="6" a="1"/>
  <c r="Z204" i="6" s="1"/>
  <c r="Z402" i="6" s="1"/>
  <c r="AA204" i="6" a="1"/>
  <c r="AA204" i="6" s="1"/>
  <c r="AA402" i="6" s="1"/>
  <c r="AB204" i="6" a="1"/>
  <c r="AB204" i="6" s="1"/>
  <c r="AB402" i="6" s="1"/>
  <c r="AC204" i="6" a="1"/>
  <c r="AC204" i="6" s="1"/>
  <c r="AC402" i="6" s="1"/>
  <c r="AD204" i="6" a="1"/>
  <c r="AD204" i="6" s="1"/>
  <c r="AD402" i="6" s="1"/>
  <c r="AE204" i="6" a="1"/>
  <c r="AE204" i="6" s="1"/>
  <c r="AE402" i="6" s="1"/>
  <c r="AF204" i="6" a="1"/>
  <c r="AF204" i="6" s="1"/>
  <c r="AF402" i="6" s="1"/>
  <c r="AG204" i="6" a="1"/>
  <c r="AG204" i="6" s="1"/>
  <c r="AG402" i="6" s="1"/>
  <c r="AH204" i="6" a="1"/>
  <c r="AH204" i="6" s="1"/>
  <c r="AH402" i="6" s="1"/>
  <c r="AI204" i="6" a="1"/>
  <c r="AI204" i="6" s="1"/>
  <c r="AI402" i="6" s="1"/>
  <c r="AJ204" i="6" a="1"/>
  <c r="AJ204" i="6" s="1"/>
  <c r="AJ402" i="6" s="1"/>
  <c r="AK204" i="6" a="1"/>
  <c r="AK204" i="6" s="1"/>
  <c r="AK402" i="6" s="1"/>
  <c r="AL204" i="6" a="1"/>
  <c r="AL204" i="6" s="1"/>
  <c r="AL402" i="6" s="1"/>
  <c r="AM204" i="6" a="1"/>
  <c r="AM204" i="6" s="1"/>
  <c r="AM402" i="6" s="1"/>
  <c r="AN204" i="6" a="1"/>
  <c r="AN204" i="6" s="1"/>
  <c r="AN402" i="6" s="1"/>
  <c r="AO204" i="6" a="1"/>
  <c r="AO204" i="6" s="1"/>
  <c r="AO402" i="6" s="1"/>
  <c r="AP204" i="6" a="1"/>
  <c r="AP204" i="6" s="1"/>
  <c r="AP402" i="6" s="1"/>
  <c r="AQ204" i="6" a="1"/>
  <c r="AQ204" i="6" s="1"/>
  <c r="AQ402" i="6" s="1"/>
  <c r="AR204" i="6" a="1"/>
  <c r="AR204" i="6" s="1"/>
  <c r="AR402" i="6" s="1"/>
  <c r="AS204" i="6" a="1"/>
  <c r="AS204" i="6" s="1"/>
  <c r="AS402" i="6" s="1"/>
  <c r="AT204" i="6" a="1"/>
  <c r="AT204" i="6" s="1"/>
  <c r="AT402" i="6" s="1"/>
  <c r="AU204" i="6" a="1"/>
  <c r="AU204" i="6" s="1"/>
  <c r="AU402" i="6" s="1"/>
  <c r="AV204" i="6" a="1"/>
  <c r="AV204" i="6" s="1"/>
  <c r="AV402" i="6" s="1"/>
  <c r="AW204" i="6" a="1"/>
  <c r="AW204" i="6" s="1"/>
  <c r="AW402" i="6" s="1"/>
  <c r="AX204" i="6" a="1"/>
  <c r="AX204" i="6" s="1"/>
  <c r="AX402" i="6" s="1"/>
  <c r="AY204" i="6" a="1"/>
  <c r="AY204" i="6" s="1"/>
  <c r="AY402" i="6" s="1"/>
  <c r="AZ204" i="6" a="1"/>
  <c r="AZ204" i="6" s="1"/>
  <c r="AZ402" i="6" s="1"/>
  <c r="BA204" i="6" a="1"/>
  <c r="BA204" i="6" s="1"/>
  <c r="BA402" i="6" s="1"/>
  <c r="BB204" i="6" a="1"/>
  <c r="BB204" i="6" s="1"/>
  <c r="BB402" i="6" s="1"/>
  <c r="BC204" i="6" a="1"/>
  <c r="BC204" i="6" s="1"/>
  <c r="BC402" i="6" s="1"/>
  <c r="BD204" i="6" a="1"/>
  <c r="BD204" i="6" s="1"/>
  <c r="BD402" i="6" s="1"/>
  <c r="BE204" i="6" a="1"/>
  <c r="BE204" i="6" s="1"/>
  <c r="BE402" i="6" s="1"/>
  <c r="BF204" i="6" a="1"/>
  <c r="BF204" i="6" s="1"/>
  <c r="BF402" i="6" s="1"/>
  <c r="BG204" i="6" a="1"/>
  <c r="BG204" i="6" s="1"/>
  <c r="BG402" i="6" s="1"/>
  <c r="BH204" i="6" a="1"/>
  <c r="BH204" i="6" s="1"/>
  <c r="BH402" i="6" s="1"/>
  <c r="BI204" i="6" a="1"/>
  <c r="BI204" i="6" s="1"/>
  <c r="BI402" i="6" s="1"/>
  <c r="BJ204" i="6" a="1"/>
  <c r="BJ204" i="6" s="1"/>
  <c r="BJ402" i="6" s="1"/>
  <c r="BK204" i="6" a="1"/>
  <c r="BK204" i="6" s="1"/>
  <c r="BK402" i="6" s="1"/>
  <c r="BL204" i="6" a="1"/>
  <c r="BL204" i="6" s="1"/>
  <c r="BL402" i="6" s="1"/>
  <c r="D205" i="6" a="1"/>
  <c r="D205" i="6" s="1"/>
  <c r="D403" i="6" s="1"/>
  <c r="E205" i="6" a="1"/>
  <c r="E205" i="6" s="1"/>
  <c r="E403" i="6" s="1"/>
  <c r="F205" i="6" a="1"/>
  <c r="F205" i="6" s="1"/>
  <c r="F403" i="6" s="1"/>
  <c r="G205" i="6" a="1"/>
  <c r="G205" i="6" s="1"/>
  <c r="G403" i="6" s="1"/>
  <c r="H205" i="6" a="1"/>
  <c r="H205" i="6" s="1"/>
  <c r="H403" i="6" s="1"/>
  <c r="I205" i="6" a="1"/>
  <c r="I205" i="6" s="1"/>
  <c r="I403" i="6" s="1"/>
  <c r="J205" i="6" a="1"/>
  <c r="J205" i="6" s="1"/>
  <c r="J403" i="6" s="1"/>
  <c r="K205" i="6" a="1"/>
  <c r="K205" i="6" s="1"/>
  <c r="K403" i="6" s="1"/>
  <c r="L205" i="6" a="1"/>
  <c r="L205" i="6" s="1"/>
  <c r="L403" i="6" s="1"/>
  <c r="M205" i="6" a="1"/>
  <c r="M205" i="6" s="1"/>
  <c r="M403" i="6" s="1"/>
  <c r="N205" i="6" a="1"/>
  <c r="N205" i="6" s="1"/>
  <c r="N403" i="6" s="1"/>
  <c r="O205" i="6" a="1"/>
  <c r="O205" i="6" s="1"/>
  <c r="O403" i="6" s="1"/>
  <c r="P205" i="6" a="1"/>
  <c r="P205" i="6" s="1"/>
  <c r="P403" i="6" s="1"/>
  <c r="Q205" i="6" a="1"/>
  <c r="Q205" i="6" s="1"/>
  <c r="Q403" i="6" s="1"/>
  <c r="R205" i="6" a="1"/>
  <c r="R205" i="6" s="1"/>
  <c r="R403" i="6" s="1"/>
  <c r="S205" i="6" a="1"/>
  <c r="S205" i="6" s="1"/>
  <c r="S403" i="6" s="1"/>
  <c r="T205" i="6" a="1"/>
  <c r="T205" i="6" s="1"/>
  <c r="T403" i="6" s="1"/>
  <c r="U205" i="6" a="1"/>
  <c r="U205" i="6" s="1"/>
  <c r="U403" i="6" s="1"/>
  <c r="V205" i="6" a="1"/>
  <c r="V205" i="6" s="1"/>
  <c r="V403" i="6" s="1"/>
  <c r="W205" i="6" a="1"/>
  <c r="W205" i="6" s="1"/>
  <c r="W403" i="6" s="1"/>
  <c r="X205" i="6" a="1"/>
  <c r="X205" i="6" s="1"/>
  <c r="X403" i="6" s="1"/>
  <c r="Y205" i="6" a="1"/>
  <c r="Y205" i="6" s="1"/>
  <c r="Y403" i="6" s="1"/>
  <c r="Z205" i="6" a="1"/>
  <c r="Z205" i="6" s="1"/>
  <c r="Z403" i="6" s="1"/>
  <c r="AA205" i="6" a="1"/>
  <c r="AA205" i="6" s="1"/>
  <c r="AA403" i="6" s="1"/>
  <c r="AB205" i="6" a="1"/>
  <c r="AB205" i="6" s="1"/>
  <c r="AB403" i="6" s="1"/>
  <c r="AC205" i="6" a="1"/>
  <c r="AC205" i="6" s="1"/>
  <c r="AC403" i="6" s="1"/>
  <c r="AD205" i="6" a="1"/>
  <c r="AD205" i="6" s="1"/>
  <c r="AD403" i="6" s="1"/>
  <c r="AE205" i="6" a="1"/>
  <c r="AE205" i="6" s="1"/>
  <c r="AE403" i="6" s="1"/>
  <c r="AF205" i="6" a="1"/>
  <c r="AF205" i="6" s="1"/>
  <c r="AF403" i="6" s="1"/>
  <c r="AG205" i="6" a="1"/>
  <c r="AG205" i="6" s="1"/>
  <c r="AG403" i="6" s="1"/>
  <c r="AH205" i="6" a="1"/>
  <c r="AH205" i="6" s="1"/>
  <c r="AH403" i="6" s="1"/>
  <c r="AI205" i="6" a="1"/>
  <c r="AI205" i="6" s="1"/>
  <c r="AI403" i="6" s="1"/>
  <c r="AJ205" i="6" a="1"/>
  <c r="AJ205" i="6" s="1"/>
  <c r="AJ403" i="6" s="1"/>
  <c r="AK205" i="6" a="1"/>
  <c r="AK205" i="6" s="1"/>
  <c r="AK403" i="6" s="1"/>
  <c r="AL205" i="6" a="1"/>
  <c r="AL205" i="6" s="1"/>
  <c r="AL403" i="6" s="1"/>
  <c r="AM205" i="6" a="1"/>
  <c r="AM205" i="6" s="1"/>
  <c r="AM403" i="6" s="1"/>
  <c r="AN205" i="6" a="1"/>
  <c r="AN205" i="6" s="1"/>
  <c r="AN403" i="6" s="1"/>
  <c r="AO205" i="6" a="1"/>
  <c r="AO205" i="6" s="1"/>
  <c r="AO403" i="6" s="1"/>
  <c r="AP205" i="6" a="1"/>
  <c r="AP205" i="6" s="1"/>
  <c r="AP403" i="6" s="1"/>
  <c r="AQ205" i="6" a="1"/>
  <c r="AQ205" i="6" s="1"/>
  <c r="AQ403" i="6" s="1"/>
  <c r="AR205" i="6" a="1"/>
  <c r="AR205" i="6" s="1"/>
  <c r="AR403" i="6" s="1"/>
  <c r="AS205" i="6" a="1"/>
  <c r="AS205" i="6" s="1"/>
  <c r="AS403" i="6" s="1"/>
  <c r="AT205" i="6" a="1"/>
  <c r="AT205" i="6" s="1"/>
  <c r="AT403" i="6" s="1"/>
  <c r="AU205" i="6" a="1"/>
  <c r="AU205" i="6" s="1"/>
  <c r="AU403" i="6" s="1"/>
  <c r="AV205" i="6" a="1"/>
  <c r="AV205" i="6" s="1"/>
  <c r="AV403" i="6" s="1"/>
  <c r="AW205" i="6" a="1"/>
  <c r="AW205" i="6" s="1"/>
  <c r="AW403" i="6" s="1"/>
  <c r="AX205" i="6" a="1"/>
  <c r="AX205" i="6" s="1"/>
  <c r="AX403" i="6" s="1"/>
  <c r="AY205" i="6" a="1"/>
  <c r="AY205" i="6" s="1"/>
  <c r="AY403" i="6" s="1"/>
  <c r="AZ205" i="6" a="1"/>
  <c r="AZ205" i="6" s="1"/>
  <c r="AZ403" i="6" s="1"/>
  <c r="BA205" i="6" a="1"/>
  <c r="BA205" i="6" s="1"/>
  <c r="BA403" i="6" s="1"/>
  <c r="BB205" i="6" a="1"/>
  <c r="BB205" i="6" s="1"/>
  <c r="BB403" i="6" s="1"/>
  <c r="BC205" i="6" a="1"/>
  <c r="BC205" i="6" s="1"/>
  <c r="BC403" i="6" s="1"/>
  <c r="BD205" i="6" a="1"/>
  <c r="BD205" i="6" s="1"/>
  <c r="BD403" i="6" s="1"/>
  <c r="BE205" i="6" a="1"/>
  <c r="BE205" i="6" s="1"/>
  <c r="BE403" i="6" s="1"/>
  <c r="BF205" i="6" a="1"/>
  <c r="BF205" i="6" s="1"/>
  <c r="BF403" i="6" s="1"/>
  <c r="BG205" i="6" a="1"/>
  <c r="BG205" i="6" s="1"/>
  <c r="BG403" i="6" s="1"/>
  <c r="BH205" i="6" a="1"/>
  <c r="BH205" i="6" s="1"/>
  <c r="BH403" i="6" s="1"/>
  <c r="BI205" i="6" a="1"/>
  <c r="BI205" i="6" s="1"/>
  <c r="BI403" i="6" s="1"/>
  <c r="BJ205" i="6" a="1"/>
  <c r="BJ205" i="6" s="1"/>
  <c r="BJ403" i="6" s="1"/>
  <c r="BK205" i="6" a="1"/>
  <c r="BK205" i="6" s="1"/>
  <c r="BK403" i="6" s="1"/>
  <c r="BL205" i="6" a="1"/>
  <c r="BL205" i="6" s="1"/>
  <c r="BL403" i="6" s="1"/>
  <c r="D206" i="6" a="1"/>
  <c r="D206" i="6" s="1"/>
  <c r="D404" i="6" s="1"/>
  <c r="E206" i="6" a="1"/>
  <c r="E206" i="6" s="1"/>
  <c r="E404" i="6" s="1"/>
  <c r="F206" i="6" a="1"/>
  <c r="F206" i="6" s="1"/>
  <c r="F404" i="6" s="1"/>
  <c r="G206" i="6" a="1"/>
  <c r="G206" i="6" s="1"/>
  <c r="G404" i="6" s="1"/>
  <c r="H206" i="6" a="1"/>
  <c r="H206" i="6" s="1"/>
  <c r="H404" i="6" s="1"/>
  <c r="I206" i="6" a="1"/>
  <c r="I206" i="6" s="1"/>
  <c r="I404" i="6" s="1"/>
  <c r="J206" i="6" a="1"/>
  <c r="J206" i="6" s="1"/>
  <c r="J404" i="6" s="1"/>
  <c r="K206" i="6" a="1"/>
  <c r="K206" i="6" s="1"/>
  <c r="K404" i="6" s="1"/>
  <c r="L206" i="6" a="1"/>
  <c r="L206" i="6" s="1"/>
  <c r="L404" i="6" s="1"/>
  <c r="M206" i="6" a="1"/>
  <c r="M206" i="6" s="1"/>
  <c r="M404" i="6" s="1"/>
  <c r="N206" i="6" a="1"/>
  <c r="N206" i="6" s="1"/>
  <c r="N404" i="6" s="1"/>
  <c r="O206" i="6" a="1"/>
  <c r="O206" i="6" s="1"/>
  <c r="O404" i="6" s="1"/>
  <c r="P206" i="6" a="1"/>
  <c r="P206" i="6" s="1"/>
  <c r="P404" i="6" s="1"/>
  <c r="Q206" i="6" a="1"/>
  <c r="Q206" i="6" s="1"/>
  <c r="Q404" i="6" s="1"/>
  <c r="R206" i="6" a="1"/>
  <c r="R206" i="6" s="1"/>
  <c r="R404" i="6" s="1"/>
  <c r="S206" i="6" a="1"/>
  <c r="S206" i="6" s="1"/>
  <c r="S404" i="6" s="1"/>
  <c r="T206" i="6" a="1"/>
  <c r="T206" i="6" s="1"/>
  <c r="T404" i="6" s="1"/>
  <c r="U206" i="6" a="1"/>
  <c r="U206" i="6" s="1"/>
  <c r="U404" i="6" s="1"/>
  <c r="V206" i="6" a="1"/>
  <c r="V206" i="6" s="1"/>
  <c r="V404" i="6" s="1"/>
  <c r="W206" i="6" a="1"/>
  <c r="W206" i="6" s="1"/>
  <c r="W404" i="6" s="1"/>
  <c r="X206" i="6" a="1"/>
  <c r="X206" i="6" s="1"/>
  <c r="X404" i="6" s="1"/>
  <c r="Y206" i="6" a="1"/>
  <c r="Y206" i="6" s="1"/>
  <c r="Y404" i="6" s="1"/>
  <c r="Z206" i="6" a="1"/>
  <c r="Z206" i="6" s="1"/>
  <c r="Z404" i="6" s="1"/>
  <c r="AA206" i="6" a="1"/>
  <c r="AA206" i="6" s="1"/>
  <c r="AA404" i="6" s="1"/>
  <c r="AB206" i="6" a="1"/>
  <c r="AB206" i="6" s="1"/>
  <c r="AB404" i="6" s="1"/>
  <c r="AC206" i="6" a="1"/>
  <c r="AC206" i="6" s="1"/>
  <c r="AC404" i="6" s="1"/>
  <c r="AD206" i="6" a="1"/>
  <c r="AD206" i="6" s="1"/>
  <c r="AD404" i="6" s="1"/>
  <c r="AE206" i="6" a="1"/>
  <c r="AE206" i="6" s="1"/>
  <c r="AE404" i="6" s="1"/>
  <c r="AF206" i="6" a="1"/>
  <c r="AF206" i="6" s="1"/>
  <c r="AF404" i="6" s="1"/>
  <c r="AG206" i="6" a="1"/>
  <c r="AG206" i="6" s="1"/>
  <c r="AG404" i="6" s="1"/>
  <c r="AH206" i="6" a="1"/>
  <c r="AH206" i="6" s="1"/>
  <c r="AH404" i="6" s="1"/>
  <c r="AI206" i="6" a="1"/>
  <c r="AI206" i="6" s="1"/>
  <c r="AI404" i="6" s="1"/>
  <c r="AJ206" i="6" a="1"/>
  <c r="AJ206" i="6" s="1"/>
  <c r="AJ404" i="6" s="1"/>
  <c r="AK206" i="6" a="1"/>
  <c r="AK206" i="6" s="1"/>
  <c r="AK404" i="6" s="1"/>
  <c r="AL206" i="6" a="1"/>
  <c r="AL206" i="6" s="1"/>
  <c r="AL404" i="6" s="1"/>
  <c r="AM206" i="6" a="1"/>
  <c r="AM206" i="6" s="1"/>
  <c r="AM404" i="6" s="1"/>
  <c r="AN206" i="6" a="1"/>
  <c r="AN206" i="6" s="1"/>
  <c r="AN404" i="6" s="1"/>
  <c r="AO206" i="6" a="1"/>
  <c r="AO206" i="6" s="1"/>
  <c r="AO404" i="6" s="1"/>
  <c r="AP206" i="6" a="1"/>
  <c r="AP206" i="6" s="1"/>
  <c r="AP404" i="6" s="1"/>
  <c r="AQ206" i="6" a="1"/>
  <c r="AQ206" i="6" s="1"/>
  <c r="AQ404" i="6" s="1"/>
  <c r="AR206" i="6" a="1"/>
  <c r="AR206" i="6" s="1"/>
  <c r="AR404" i="6" s="1"/>
  <c r="AS206" i="6" a="1"/>
  <c r="AS206" i="6" s="1"/>
  <c r="AS404" i="6" s="1"/>
  <c r="AT206" i="6" a="1"/>
  <c r="AT206" i="6" s="1"/>
  <c r="AT404" i="6" s="1"/>
  <c r="AU206" i="6" a="1"/>
  <c r="AU206" i="6" s="1"/>
  <c r="AU404" i="6" s="1"/>
  <c r="AV206" i="6" a="1"/>
  <c r="AV206" i="6" s="1"/>
  <c r="AV404" i="6" s="1"/>
  <c r="AW206" i="6" a="1"/>
  <c r="AW206" i="6" s="1"/>
  <c r="AW404" i="6" s="1"/>
  <c r="AX206" i="6" a="1"/>
  <c r="AX206" i="6" s="1"/>
  <c r="AX404" i="6" s="1"/>
  <c r="AY206" i="6" a="1"/>
  <c r="AY206" i="6" s="1"/>
  <c r="AY404" i="6" s="1"/>
  <c r="AZ206" i="6" a="1"/>
  <c r="AZ206" i="6" s="1"/>
  <c r="AZ404" i="6" s="1"/>
  <c r="BA206" i="6" a="1"/>
  <c r="BA206" i="6" s="1"/>
  <c r="BA404" i="6" s="1"/>
  <c r="BB206" i="6" a="1"/>
  <c r="BB206" i="6" s="1"/>
  <c r="BB404" i="6" s="1"/>
  <c r="BC206" i="6" a="1"/>
  <c r="BC206" i="6" s="1"/>
  <c r="BC404" i="6" s="1"/>
  <c r="BD206" i="6" a="1"/>
  <c r="BD206" i="6" s="1"/>
  <c r="BD404" i="6" s="1"/>
  <c r="BE206" i="6" a="1"/>
  <c r="BE206" i="6" s="1"/>
  <c r="BE404" i="6" s="1"/>
  <c r="BF206" i="6" a="1"/>
  <c r="BF206" i="6" s="1"/>
  <c r="BF404" i="6" s="1"/>
  <c r="BG206" i="6" a="1"/>
  <c r="BG206" i="6" s="1"/>
  <c r="BG404" i="6" s="1"/>
  <c r="BH206" i="6" a="1"/>
  <c r="BH206" i="6" s="1"/>
  <c r="BH404" i="6" s="1"/>
  <c r="BI206" i="6" a="1"/>
  <c r="BI206" i="6" s="1"/>
  <c r="BI404" i="6" s="1"/>
  <c r="BJ206" i="6" a="1"/>
  <c r="BJ206" i="6" s="1"/>
  <c r="BJ404" i="6" s="1"/>
  <c r="BK206" i="6" a="1"/>
  <c r="BK206" i="6" s="1"/>
  <c r="BK404" i="6" s="1"/>
  <c r="BL206" i="6" a="1"/>
  <c r="BL206" i="6" s="1"/>
  <c r="BL404" i="6" s="1"/>
  <c r="D207" i="6" a="1"/>
  <c r="D207" i="6" s="1"/>
  <c r="D405" i="6" s="1"/>
  <c r="E207" i="6" a="1"/>
  <c r="E207" i="6" s="1"/>
  <c r="E405" i="6" s="1"/>
  <c r="F207" i="6" a="1"/>
  <c r="F207" i="6" s="1"/>
  <c r="F405" i="6" s="1"/>
  <c r="G207" i="6" a="1"/>
  <c r="G207" i="6" s="1"/>
  <c r="G405" i="6" s="1"/>
  <c r="H207" i="6" a="1"/>
  <c r="H207" i="6" s="1"/>
  <c r="H405" i="6" s="1"/>
  <c r="I207" i="6" a="1"/>
  <c r="I207" i="6" s="1"/>
  <c r="I405" i="6" s="1"/>
  <c r="J207" i="6" a="1"/>
  <c r="J207" i="6" s="1"/>
  <c r="J405" i="6" s="1"/>
  <c r="K207" i="6" a="1"/>
  <c r="K207" i="6" s="1"/>
  <c r="K405" i="6" s="1"/>
  <c r="L207" i="6" a="1"/>
  <c r="L207" i="6" s="1"/>
  <c r="L405" i="6" s="1"/>
  <c r="M207" i="6" a="1"/>
  <c r="M207" i="6" s="1"/>
  <c r="M405" i="6" s="1"/>
  <c r="N207" i="6" a="1"/>
  <c r="N207" i="6" s="1"/>
  <c r="N405" i="6" s="1"/>
  <c r="O207" i="6" a="1"/>
  <c r="O207" i="6" s="1"/>
  <c r="O405" i="6" s="1"/>
  <c r="P207" i="6" a="1"/>
  <c r="P207" i="6" s="1"/>
  <c r="P405" i="6" s="1"/>
  <c r="Q207" i="6" a="1"/>
  <c r="Q207" i="6" s="1"/>
  <c r="Q405" i="6" s="1"/>
  <c r="R207" i="6" a="1"/>
  <c r="R207" i="6" s="1"/>
  <c r="R405" i="6" s="1"/>
  <c r="S207" i="6" a="1"/>
  <c r="S207" i="6" s="1"/>
  <c r="S405" i="6" s="1"/>
  <c r="T207" i="6" a="1"/>
  <c r="T207" i="6" s="1"/>
  <c r="T405" i="6" s="1"/>
  <c r="U207" i="6" a="1"/>
  <c r="U207" i="6" s="1"/>
  <c r="U405" i="6" s="1"/>
  <c r="V207" i="6" a="1"/>
  <c r="V207" i="6" s="1"/>
  <c r="V405" i="6" s="1"/>
  <c r="W207" i="6" a="1"/>
  <c r="W207" i="6" s="1"/>
  <c r="W405" i="6" s="1"/>
  <c r="X207" i="6" a="1"/>
  <c r="X207" i="6" s="1"/>
  <c r="X405" i="6" s="1"/>
  <c r="Y207" i="6" a="1"/>
  <c r="Y207" i="6" s="1"/>
  <c r="Y405" i="6" s="1"/>
  <c r="Z207" i="6" a="1"/>
  <c r="Z207" i="6" s="1"/>
  <c r="Z405" i="6" s="1"/>
  <c r="AA207" i="6" a="1"/>
  <c r="AA207" i="6" s="1"/>
  <c r="AA405" i="6" s="1"/>
  <c r="AB207" i="6" a="1"/>
  <c r="AB207" i="6" s="1"/>
  <c r="AB405" i="6" s="1"/>
  <c r="AC207" i="6" a="1"/>
  <c r="AC207" i="6" s="1"/>
  <c r="AC405" i="6" s="1"/>
  <c r="AD207" i="6" a="1"/>
  <c r="AD207" i="6" s="1"/>
  <c r="AD405" i="6" s="1"/>
  <c r="AE207" i="6" a="1"/>
  <c r="AE207" i="6" s="1"/>
  <c r="AE405" i="6" s="1"/>
  <c r="AF207" i="6" a="1"/>
  <c r="AF207" i="6" s="1"/>
  <c r="AF405" i="6" s="1"/>
  <c r="AG207" i="6" a="1"/>
  <c r="AG207" i="6" s="1"/>
  <c r="AG405" i="6" s="1"/>
  <c r="AH207" i="6" a="1"/>
  <c r="AH207" i="6" s="1"/>
  <c r="AH405" i="6" s="1"/>
  <c r="AI207" i="6" a="1"/>
  <c r="AI207" i="6" s="1"/>
  <c r="AI405" i="6" s="1"/>
  <c r="AJ207" i="6" a="1"/>
  <c r="AJ207" i="6" s="1"/>
  <c r="AJ405" i="6" s="1"/>
  <c r="AK207" i="6" a="1"/>
  <c r="AK207" i="6" s="1"/>
  <c r="AK405" i="6" s="1"/>
  <c r="AL207" i="6" a="1"/>
  <c r="AL207" i="6" s="1"/>
  <c r="AL405" i="6" s="1"/>
  <c r="AM207" i="6" a="1"/>
  <c r="AM207" i="6" s="1"/>
  <c r="AM405" i="6" s="1"/>
  <c r="AN207" i="6" a="1"/>
  <c r="AN207" i="6" s="1"/>
  <c r="AN405" i="6" s="1"/>
  <c r="AO207" i="6" a="1"/>
  <c r="AO207" i="6" s="1"/>
  <c r="AO405" i="6" s="1"/>
  <c r="AP207" i="6" a="1"/>
  <c r="AP207" i="6" s="1"/>
  <c r="AP405" i="6" s="1"/>
  <c r="AQ207" i="6" a="1"/>
  <c r="AQ207" i="6" s="1"/>
  <c r="AQ405" i="6" s="1"/>
  <c r="AR207" i="6" a="1"/>
  <c r="AR207" i="6" s="1"/>
  <c r="AR405" i="6" s="1"/>
  <c r="AS207" i="6" a="1"/>
  <c r="AS207" i="6" s="1"/>
  <c r="AS405" i="6" s="1"/>
  <c r="AT207" i="6" a="1"/>
  <c r="AT207" i="6" s="1"/>
  <c r="AT405" i="6" s="1"/>
  <c r="AU207" i="6" a="1"/>
  <c r="AU207" i="6" s="1"/>
  <c r="AU405" i="6" s="1"/>
  <c r="AV207" i="6" a="1"/>
  <c r="AV207" i="6" s="1"/>
  <c r="AV405" i="6" s="1"/>
  <c r="AW207" i="6" a="1"/>
  <c r="AW207" i="6" s="1"/>
  <c r="AW405" i="6" s="1"/>
  <c r="AX207" i="6" a="1"/>
  <c r="AX207" i="6" s="1"/>
  <c r="AX405" i="6" s="1"/>
  <c r="AY207" i="6" a="1"/>
  <c r="AY207" i="6" s="1"/>
  <c r="AY405" i="6" s="1"/>
  <c r="AZ207" i="6" a="1"/>
  <c r="AZ207" i="6" s="1"/>
  <c r="AZ405" i="6" s="1"/>
  <c r="BA207" i="6" a="1"/>
  <c r="BA207" i="6" s="1"/>
  <c r="BA405" i="6" s="1"/>
  <c r="BB207" i="6" a="1"/>
  <c r="BB207" i="6" s="1"/>
  <c r="BB405" i="6" s="1"/>
  <c r="BC207" i="6" a="1"/>
  <c r="BC207" i="6" s="1"/>
  <c r="BC405" i="6" s="1"/>
  <c r="BD207" i="6" a="1"/>
  <c r="BD207" i="6" s="1"/>
  <c r="BD405" i="6" s="1"/>
  <c r="BE207" i="6" a="1"/>
  <c r="BE207" i="6" s="1"/>
  <c r="BE405" i="6" s="1"/>
  <c r="BF207" i="6" a="1"/>
  <c r="BF207" i="6" s="1"/>
  <c r="BF405" i="6" s="1"/>
  <c r="BG207" i="6" a="1"/>
  <c r="BG207" i="6" s="1"/>
  <c r="BG405" i="6" s="1"/>
  <c r="BH207" i="6" a="1"/>
  <c r="BH207" i="6" s="1"/>
  <c r="BH405" i="6" s="1"/>
  <c r="BI207" i="6" a="1"/>
  <c r="BI207" i="6" s="1"/>
  <c r="BI405" i="6" s="1"/>
  <c r="BJ207" i="6" a="1"/>
  <c r="BJ207" i="6" s="1"/>
  <c r="BJ405" i="6" s="1"/>
  <c r="BK207" i="6" a="1"/>
  <c r="BK207" i="6" s="1"/>
  <c r="BK405" i="6" s="1"/>
  <c r="BL207" i="6" a="1"/>
  <c r="BL207" i="6" s="1"/>
  <c r="BL405" i="6" s="1"/>
  <c r="D208" i="6" a="1"/>
  <c r="D208" i="6" s="1"/>
  <c r="D406" i="6" s="1"/>
  <c r="E208" i="6" a="1"/>
  <c r="E208" i="6" s="1"/>
  <c r="E406" i="6" s="1"/>
  <c r="F208" i="6" a="1"/>
  <c r="F208" i="6" s="1"/>
  <c r="F406" i="6" s="1"/>
  <c r="G208" i="6" a="1"/>
  <c r="G208" i="6" s="1"/>
  <c r="G406" i="6" s="1"/>
  <c r="H208" i="6" a="1"/>
  <c r="H208" i="6" s="1"/>
  <c r="H406" i="6" s="1"/>
  <c r="I208" i="6" a="1"/>
  <c r="I208" i="6" s="1"/>
  <c r="I406" i="6" s="1"/>
  <c r="J208" i="6" a="1"/>
  <c r="J208" i="6" s="1"/>
  <c r="J406" i="6" s="1"/>
  <c r="K208" i="6" a="1"/>
  <c r="K208" i="6" s="1"/>
  <c r="K406" i="6" s="1"/>
  <c r="L208" i="6" a="1"/>
  <c r="L208" i="6" s="1"/>
  <c r="L406" i="6" s="1"/>
  <c r="M208" i="6" a="1"/>
  <c r="M208" i="6" s="1"/>
  <c r="M406" i="6" s="1"/>
  <c r="N208" i="6" a="1"/>
  <c r="N208" i="6" s="1"/>
  <c r="N406" i="6" s="1"/>
  <c r="O208" i="6" a="1"/>
  <c r="O208" i="6" s="1"/>
  <c r="O406" i="6" s="1"/>
  <c r="P208" i="6" a="1"/>
  <c r="P208" i="6" s="1"/>
  <c r="P406" i="6" s="1"/>
  <c r="Q208" i="6" a="1"/>
  <c r="Q208" i="6" s="1"/>
  <c r="Q406" i="6" s="1"/>
  <c r="R208" i="6" a="1"/>
  <c r="R208" i="6" s="1"/>
  <c r="R406" i="6" s="1"/>
  <c r="S208" i="6" a="1"/>
  <c r="S208" i="6" s="1"/>
  <c r="S406" i="6" s="1"/>
  <c r="T208" i="6" a="1"/>
  <c r="T208" i="6" s="1"/>
  <c r="T406" i="6" s="1"/>
  <c r="U208" i="6" a="1"/>
  <c r="U208" i="6" s="1"/>
  <c r="U406" i="6" s="1"/>
  <c r="V208" i="6" a="1"/>
  <c r="V208" i="6" s="1"/>
  <c r="V406" i="6" s="1"/>
  <c r="W208" i="6" a="1"/>
  <c r="W208" i="6" s="1"/>
  <c r="W406" i="6" s="1"/>
  <c r="X208" i="6" a="1"/>
  <c r="X208" i="6" s="1"/>
  <c r="X406" i="6" s="1"/>
  <c r="Y208" i="6" a="1"/>
  <c r="Y208" i="6" s="1"/>
  <c r="Y406" i="6" s="1"/>
  <c r="Z208" i="6" a="1"/>
  <c r="Z208" i="6" s="1"/>
  <c r="Z406" i="6" s="1"/>
  <c r="AA208" i="6" a="1"/>
  <c r="AA208" i="6" s="1"/>
  <c r="AA406" i="6" s="1"/>
  <c r="AB208" i="6" a="1"/>
  <c r="AB208" i="6" s="1"/>
  <c r="AB406" i="6" s="1"/>
  <c r="AC208" i="6" a="1"/>
  <c r="AC208" i="6" s="1"/>
  <c r="AC406" i="6" s="1"/>
  <c r="AD208" i="6" a="1"/>
  <c r="AD208" i="6" s="1"/>
  <c r="AD406" i="6" s="1"/>
  <c r="AE208" i="6" a="1"/>
  <c r="AE208" i="6" s="1"/>
  <c r="AE406" i="6" s="1"/>
  <c r="AF208" i="6" a="1"/>
  <c r="AF208" i="6" s="1"/>
  <c r="AF406" i="6" s="1"/>
  <c r="AG208" i="6" a="1"/>
  <c r="AG208" i="6" s="1"/>
  <c r="AG406" i="6" s="1"/>
  <c r="AH208" i="6" a="1"/>
  <c r="AH208" i="6" s="1"/>
  <c r="AH406" i="6" s="1"/>
  <c r="AI208" i="6" a="1"/>
  <c r="AI208" i="6" s="1"/>
  <c r="AI406" i="6" s="1"/>
  <c r="AJ208" i="6" a="1"/>
  <c r="AJ208" i="6" s="1"/>
  <c r="AJ406" i="6" s="1"/>
  <c r="AK208" i="6" a="1"/>
  <c r="AK208" i="6" s="1"/>
  <c r="AK406" i="6" s="1"/>
  <c r="AL208" i="6" a="1"/>
  <c r="AL208" i="6" s="1"/>
  <c r="AL406" i="6" s="1"/>
  <c r="AM208" i="6" a="1"/>
  <c r="AM208" i="6" s="1"/>
  <c r="AM406" i="6" s="1"/>
  <c r="AN208" i="6" a="1"/>
  <c r="AN208" i="6" s="1"/>
  <c r="AN406" i="6" s="1"/>
  <c r="AO208" i="6" a="1"/>
  <c r="AO208" i="6" s="1"/>
  <c r="AO406" i="6" s="1"/>
  <c r="AP208" i="6" a="1"/>
  <c r="AP208" i="6" s="1"/>
  <c r="AP406" i="6" s="1"/>
  <c r="AQ208" i="6" a="1"/>
  <c r="AQ208" i="6" s="1"/>
  <c r="AQ406" i="6" s="1"/>
  <c r="AR208" i="6" a="1"/>
  <c r="AR208" i="6" s="1"/>
  <c r="AR406" i="6" s="1"/>
  <c r="AS208" i="6" a="1"/>
  <c r="AS208" i="6" s="1"/>
  <c r="AS406" i="6" s="1"/>
  <c r="AT208" i="6" a="1"/>
  <c r="AT208" i="6" s="1"/>
  <c r="AT406" i="6" s="1"/>
  <c r="AU208" i="6" a="1"/>
  <c r="AU208" i="6" s="1"/>
  <c r="AU406" i="6" s="1"/>
  <c r="AV208" i="6" a="1"/>
  <c r="AV208" i="6" s="1"/>
  <c r="AV406" i="6" s="1"/>
  <c r="AW208" i="6" a="1"/>
  <c r="AW208" i="6" s="1"/>
  <c r="AW406" i="6" s="1"/>
  <c r="AX208" i="6" a="1"/>
  <c r="AX208" i="6" s="1"/>
  <c r="AX406" i="6" s="1"/>
  <c r="AY208" i="6" a="1"/>
  <c r="AY208" i="6" s="1"/>
  <c r="AY406" i="6" s="1"/>
  <c r="AZ208" i="6" a="1"/>
  <c r="AZ208" i="6" s="1"/>
  <c r="AZ406" i="6" s="1"/>
  <c r="BA208" i="6" a="1"/>
  <c r="BA208" i="6" s="1"/>
  <c r="BA406" i="6" s="1"/>
  <c r="BB208" i="6" a="1"/>
  <c r="BB208" i="6" s="1"/>
  <c r="BB406" i="6" s="1"/>
  <c r="BC208" i="6" a="1"/>
  <c r="BC208" i="6" s="1"/>
  <c r="BC406" i="6" s="1"/>
  <c r="BD208" i="6" a="1"/>
  <c r="BD208" i="6" s="1"/>
  <c r="BD406" i="6" s="1"/>
  <c r="BE208" i="6" a="1"/>
  <c r="BE208" i="6" s="1"/>
  <c r="BE406" i="6" s="1"/>
  <c r="BF208" i="6" a="1"/>
  <c r="BF208" i="6" s="1"/>
  <c r="BF406" i="6" s="1"/>
  <c r="BG208" i="6" a="1"/>
  <c r="BG208" i="6" s="1"/>
  <c r="BG406" i="6" s="1"/>
  <c r="BH208" i="6" a="1"/>
  <c r="BH208" i="6" s="1"/>
  <c r="BH406" i="6" s="1"/>
  <c r="BI208" i="6" a="1"/>
  <c r="BI208" i="6" s="1"/>
  <c r="BI406" i="6" s="1"/>
  <c r="BJ208" i="6" a="1"/>
  <c r="BJ208" i="6" s="1"/>
  <c r="BJ406" i="6" s="1"/>
  <c r="BK208" i="6" a="1"/>
  <c r="BK208" i="6" s="1"/>
  <c r="BK406" i="6" s="1"/>
  <c r="BL208" i="6" a="1"/>
  <c r="BL208" i="6" s="1"/>
  <c r="BL406" i="6" s="1"/>
  <c r="D209" i="6" a="1"/>
  <c r="D209" i="6" s="1"/>
  <c r="D407" i="6" s="1"/>
  <c r="E209" i="6" a="1"/>
  <c r="E209" i="6" s="1"/>
  <c r="E407" i="6" s="1"/>
  <c r="F209" i="6" a="1"/>
  <c r="F209" i="6" s="1"/>
  <c r="F407" i="6" s="1"/>
  <c r="G209" i="6" a="1"/>
  <c r="G209" i="6" s="1"/>
  <c r="G407" i="6" s="1"/>
  <c r="H209" i="6" a="1"/>
  <c r="H209" i="6" s="1"/>
  <c r="H407" i="6" s="1"/>
  <c r="I209" i="6" a="1"/>
  <c r="I209" i="6" s="1"/>
  <c r="I407" i="6" s="1"/>
  <c r="J209" i="6" a="1"/>
  <c r="J209" i="6" s="1"/>
  <c r="J407" i="6" s="1"/>
  <c r="K209" i="6" a="1"/>
  <c r="K209" i="6" s="1"/>
  <c r="K407" i="6" s="1"/>
  <c r="L209" i="6" a="1"/>
  <c r="L209" i="6" s="1"/>
  <c r="L407" i="6" s="1"/>
  <c r="M209" i="6" a="1"/>
  <c r="M209" i="6" s="1"/>
  <c r="M407" i="6" s="1"/>
  <c r="N209" i="6" a="1"/>
  <c r="N209" i="6" s="1"/>
  <c r="N407" i="6" s="1"/>
  <c r="O209" i="6" a="1"/>
  <c r="O209" i="6" s="1"/>
  <c r="O407" i="6" s="1"/>
  <c r="P209" i="6" a="1"/>
  <c r="P209" i="6" s="1"/>
  <c r="P407" i="6" s="1"/>
  <c r="Q209" i="6" a="1"/>
  <c r="Q209" i="6" s="1"/>
  <c r="Q407" i="6" s="1"/>
  <c r="R209" i="6" a="1"/>
  <c r="R209" i="6" s="1"/>
  <c r="R407" i="6" s="1"/>
  <c r="S209" i="6" a="1"/>
  <c r="S209" i="6" s="1"/>
  <c r="S407" i="6" s="1"/>
  <c r="T209" i="6" a="1"/>
  <c r="T209" i="6" s="1"/>
  <c r="T407" i="6" s="1"/>
  <c r="U209" i="6" a="1"/>
  <c r="U209" i="6" s="1"/>
  <c r="U407" i="6" s="1"/>
  <c r="V209" i="6" a="1"/>
  <c r="V209" i="6" s="1"/>
  <c r="V407" i="6" s="1"/>
  <c r="W209" i="6" a="1"/>
  <c r="W209" i="6" s="1"/>
  <c r="W407" i="6" s="1"/>
  <c r="X209" i="6" a="1"/>
  <c r="X209" i="6" s="1"/>
  <c r="X407" i="6" s="1"/>
  <c r="Y209" i="6" a="1"/>
  <c r="Y209" i="6" s="1"/>
  <c r="Y407" i="6" s="1"/>
  <c r="Z209" i="6" a="1"/>
  <c r="Z209" i="6" s="1"/>
  <c r="Z407" i="6" s="1"/>
  <c r="AA209" i="6" a="1"/>
  <c r="AA209" i="6" s="1"/>
  <c r="AA407" i="6" s="1"/>
  <c r="AB209" i="6" a="1"/>
  <c r="AB209" i="6" s="1"/>
  <c r="AB407" i="6" s="1"/>
  <c r="AC209" i="6" a="1"/>
  <c r="AC209" i="6" s="1"/>
  <c r="AC407" i="6" s="1"/>
  <c r="AD209" i="6" a="1"/>
  <c r="AD209" i="6" s="1"/>
  <c r="AD407" i="6" s="1"/>
  <c r="AE209" i="6" a="1"/>
  <c r="AE209" i="6" s="1"/>
  <c r="AE407" i="6" s="1"/>
  <c r="AF209" i="6" a="1"/>
  <c r="AF209" i="6" s="1"/>
  <c r="AF407" i="6" s="1"/>
  <c r="AG209" i="6" a="1"/>
  <c r="AG209" i="6" s="1"/>
  <c r="AG407" i="6" s="1"/>
  <c r="AH209" i="6" a="1"/>
  <c r="AH209" i="6" s="1"/>
  <c r="AH407" i="6" s="1"/>
  <c r="AI209" i="6" a="1"/>
  <c r="AI209" i="6" s="1"/>
  <c r="AI407" i="6" s="1"/>
  <c r="AJ209" i="6" a="1"/>
  <c r="AJ209" i="6" s="1"/>
  <c r="AJ407" i="6" s="1"/>
  <c r="AK209" i="6" a="1"/>
  <c r="AK209" i="6" s="1"/>
  <c r="AK407" i="6" s="1"/>
  <c r="AL209" i="6" a="1"/>
  <c r="AL209" i="6" s="1"/>
  <c r="AL407" i="6" s="1"/>
  <c r="AM209" i="6" a="1"/>
  <c r="AM209" i="6" s="1"/>
  <c r="AM407" i="6" s="1"/>
  <c r="AN209" i="6" a="1"/>
  <c r="AN209" i="6" s="1"/>
  <c r="AN407" i="6" s="1"/>
  <c r="AO209" i="6" a="1"/>
  <c r="AO209" i="6" s="1"/>
  <c r="AO407" i="6" s="1"/>
  <c r="AP209" i="6" a="1"/>
  <c r="AP209" i="6" s="1"/>
  <c r="AP407" i="6" s="1"/>
  <c r="AQ209" i="6" a="1"/>
  <c r="AQ209" i="6" s="1"/>
  <c r="AQ407" i="6" s="1"/>
  <c r="AR209" i="6" a="1"/>
  <c r="AR209" i="6" s="1"/>
  <c r="AR407" i="6" s="1"/>
  <c r="AS209" i="6" a="1"/>
  <c r="AS209" i="6" s="1"/>
  <c r="AS407" i="6" s="1"/>
  <c r="AT209" i="6" a="1"/>
  <c r="AT209" i="6" s="1"/>
  <c r="AT407" i="6" s="1"/>
  <c r="AU209" i="6" a="1"/>
  <c r="AU209" i="6" s="1"/>
  <c r="AU407" i="6" s="1"/>
  <c r="AV209" i="6" a="1"/>
  <c r="AV209" i="6" s="1"/>
  <c r="AV407" i="6" s="1"/>
  <c r="AW209" i="6" a="1"/>
  <c r="AW209" i="6" s="1"/>
  <c r="AW407" i="6" s="1"/>
  <c r="AX209" i="6" a="1"/>
  <c r="AX209" i="6" s="1"/>
  <c r="AX407" i="6" s="1"/>
  <c r="AY209" i="6" a="1"/>
  <c r="AY209" i="6" s="1"/>
  <c r="AY407" i="6" s="1"/>
  <c r="AZ209" i="6" a="1"/>
  <c r="AZ209" i="6" s="1"/>
  <c r="AZ407" i="6" s="1"/>
  <c r="BA209" i="6" a="1"/>
  <c r="BA209" i="6" s="1"/>
  <c r="BA407" i="6" s="1"/>
  <c r="BB209" i="6" a="1"/>
  <c r="BB209" i="6" s="1"/>
  <c r="BB407" i="6" s="1"/>
  <c r="BC209" i="6" a="1"/>
  <c r="BC209" i="6" s="1"/>
  <c r="BC407" i="6" s="1"/>
  <c r="BD209" i="6" a="1"/>
  <c r="BD209" i="6" s="1"/>
  <c r="BD407" i="6" s="1"/>
  <c r="BE209" i="6" a="1"/>
  <c r="BE209" i="6" s="1"/>
  <c r="BE407" i="6" s="1"/>
  <c r="BF209" i="6" a="1"/>
  <c r="BF209" i="6" s="1"/>
  <c r="BF407" i="6" s="1"/>
  <c r="BG209" i="6" a="1"/>
  <c r="BG209" i="6" s="1"/>
  <c r="BG407" i="6" s="1"/>
  <c r="BH209" i="6" a="1"/>
  <c r="BH209" i="6" s="1"/>
  <c r="BH407" i="6" s="1"/>
  <c r="BI209" i="6" a="1"/>
  <c r="BI209" i="6" s="1"/>
  <c r="BI407" i="6" s="1"/>
  <c r="BJ209" i="6" a="1"/>
  <c r="BJ209" i="6" s="1"/>
  <c r="BJ407" i="6" s="1"/>
  <c r="BK209" i="6" a="1"/>
  <c r="BK209" i="6" s="1"/>
  <c r="BK407" i="6" s="1"/>
  <c r="BL209" i="6" a="1"/>
  <c r="BL209" i="6" s="1"/>
  <c r="BL407" i="6" s="1"/>
  <c r="D210" i="6" a="1"/>
  <c r="D210" i="6" s="1"/>
  <c r="D408" i="6" s="1"/>
  <c r="E210" i="6" a="1"/>
  <c r="E210" i="6" s="1"/>
  <c r="E408" i="6" s="1"/>
  <c r="F210" i="6" a="1"/>
  <c r="F210" i="6" s="1"/>
  <c r="F408" i="6" s="1"/>
  <c r="G210" i="6" a="1"/>
  <c r="G210" i="6" s="1"/>
  <c r="G408" i="6" s="1"/>
  <c r="H210" i="6" a="1"/>
  <c r="H210" i="6" s="1"/>
  <c r="H408" i="6" s="1"/>
  <c r="I210" i="6" a="1"/>
  <c r="I210" i="6" s="1"/>
  <c r="I408" i="6" s="1"/>
  <c r="J210" i="6" a="1"/>
  <c r="J210" i="6" s="1"/>
  <c r="J408" i="6" s="1"/>
  <c r="K210" i="6" a="1"/>
  <c r="K210" i="6" s="1"/>
  <c r="K408" i="6" s="1"/>
  <c r="L210" i="6" a="1"/>
  <c r="L210" i="6" s="1"/>
  <c r="L408" i="6" s="1"/>
  <c r="M210" i="6" a="1"/>
  <c r="M210" i="6" s="1"/>
  <c r="M408" i="6" s="1"/>
  <c r="N210" i="6" a="1"/>
  <c r="N210" i="6" s="1"/>
  <c r="N408" i="6" s="1"/>
  <c r="O210" i="6" a="1"/>
  <c r="O210" i="6" s="1"/>
  <c r="O408" i="6" s="1"/>
  <c r="P210" i="6" a="1"/>
  <c r="P210" i="6" s="1"/>
  <c r="P408" i="6" s="1"/>
  <c r="Q210" i="6" a="1"/>
  <c r="Q210" i="6" s="1"/>
  <c r="Q408" i="6" s="1"/>
  <c r="R210" i="6" a="1"/>
  <c r="R210" i="6" s="1"/>
  <c r="R408" i="6" s="1"/>
  <c r="S210" i="6" a="1"/>
  <c r="S210" i="6" s="1"/>
  <c r="S408" i="6" s="1"/>
  <c r="T210" i="6" a="1"/>
  <c r="T210" i="6" s="1"/>
  <c r="T408" i="6" s="1"/>
  <c r="U210" i="6" a="1"/>
  <c r="U210" i="6" s="1"/>
  <c r="U408" i="6" s="1"/>
  <c r="V210" i="6" a="1"/>
  <c r="V210" i="6" s="1"/>
  <c r="V408" i="6" s="1"/>
  <c r="W210" i="6" a="1"/>
  <c r="W210" i="6" s="1"/>
  <c r="W408" i="6" s="1"/>
  <c r="X210" i="6" a="1"/>
  <c r="X210" i="6" s="1"/>
  <c r="X408" i="6" s="1"/>
  <c r="Y210" i="6" a="1"/>
  <c r="Y210" i="6" s="1"/>
  <c r="Y408" i="6" s="1"/>
  <c r="Z210" i="6" a="1"/>
  <c r="Z210" i="6" s="1"/>
  <c r="Z408" i="6" s="1"/>
  <c r="AA210" i="6" a="1"/>
  <c r="AA210" i="6" s="1"/>
  <c r="AA408" i="6" s="1"/>
  <c r="AB210" i="6" a="1"/>
  <c r="AB210" i="6" s="1"/>
  <c r="AB408" i="6" s="1"/>
  <c r="AC210" i="6" a="1"/>
  <c r="AC210" i="6" s="1"/>
  <c r="AC408" i="6" s="1"/>
  <c r="AD210" i="6" a="1"/>
  <c r="AD210" i="6" s="1"/>
  <c r="AD408" i="6" s="1"/>
  <c r="AE210" i="6" a="1"/>
  <c r="AE210" i="6" s="1"/>
  <c r="AE408" i="6" s="1"/>
  <c r="AF210" i="6" a="1"/>
  <c r="AF210" i="6" s="1"/>
  <c r="AF408" i="6" s="1"/>
  <c r="AG210" i="6" a="1"/>
  <c r="AG210" i="6" s="1"/>
  <c r="AG408" i="6" s="1"/>
  <c r="AH210" i="6" a="1"/>
  <c r="AH210" i="6" s="1"/>
  <c r="AH408" i="6" s="1"/>
  <c r="AI210" i="6" a="1"/>
  <c r="AI210" i="6" s="1"/>
  <c r="AI408" i="6" s="1"/>
  <c r="AJ210" i="6" a="1"/>
  <c r="AJ210" i="6" s="1"/>
  <c r="AJ408" i="6" s="1"/>
  <c r="AK210" i="6" a="1"/>
  <c r="AK210" i="6" s="1"/>
  <c r="AK408" i="6" s="1"/>
  <c r="AL210" i="6" a="1"/>
  <c r="AL210" i="6" s="1"/>
  <c r="AL408" i="6" s="1"/>
  <c r="AM210" i="6" a="1"/>
  <c r="AM210" i="6" s="1"/>
  <c r="AM408" i="6" s="1"/>
  <c r="AN210" i="6" a="1"/>
  <c r="AN210" i="6" s="1"/>
  <c r="AN408" i="6" s="1"/>
  <c r="AO210" i="6" a="1"/>
  <c r="AO210" i="6" s="1"/>
  <c r="AO408" i="6" s="1"/>
  <c r="AP210" i="6" a="1"/>
  <c r="AP210" i="6" s="1"/>
  <c r="AP408" i="6" s="1"/>
  <c r="AQ210" i="6" a="1"/>
  <c r="AQ210" i="6" s="1"/>
  <c r="AQ408" i="6" s="1"/>
  <c r="AR210" i="6" a="1"/>
  <c r="AR210" i="6" s="1"/>
  <c r="AR408" i="6" s="1"/>
  <c r="AS210" i="6" a="1"/>
  <c r="AS210" i="6" s="1"/>
  <c r="AS408" i="6" s="1"/>
  <c r="AT210" i="6" a="1"/>
  <c r="AT210" i="6" s="1"/>
  <c r="AT408" i="6" s="1"/>
  <c r="AU210" i="6" a="1"/>
  <c r="AU210" i="6" s="1"/>
  <c r="AU408" i="6" s="1"/>
  <c r="AV210" i="6" a="1"/>
  <c r="AV210" i="6" s="1"/>
  <c r="AV408" i="6" s="1"/>
  <c r="AW210" i="6" a="1"/>
  <c r="AW210" i="6" s="1"/>
  <c r="AW408" i="6" s="1"/>
  <c r="AX210" i="6" a="1"/>
  <c r="AX210" i="6" s="1"/>
  <c r="AX408" i="6" s="1"/>
  <c r="AY210" i="6" a="1"/>
  <c r="AY210" i="6" s="1"/>
  <c r="AY408" i="6" s="1"/>
  <c r="AZ210" i="6" a="1"/>
  <c r="AZ210" i="6" s="1"/>
  <c r="AZ408" i="6" s="1"/>
  <c r="BA210" i="6" a="1"/>
  <c r="BA210" i="6" s="1"/>
  <c r="BA408" i="6" s="1"/>
  <c r="BB210" i="6" a="1"/>
  <c r="BB210" i="6" s="1"/>
  <c r="BB408" i="6" s="1"/>
  <c r="BC210" i="6" a="1"/>
  <c r="BC210" i="6" s="1"/>
  <c r="BC408" i="6" s="1"/>
  <c r="BD210" i="6" a="1"/>
  <c r="BD210" i="6" s="1"/>
  <c r="BD408" i="6" s="1"/>
  <c r="BE210" i="6" a="1"/>
  <c r="BE210" i="6" s="1"/>
  <c r="BE408" i="6" s="1"/>
  <c r="BF210" i="6" a="1"/>
  <c r="BF210" i="6" s="1"/>
  <c r="BF408" i="6" s="1"/>
  <c r="BG210" i="6" a="1"/>
  <c r="BG210" i="6" s="1"/>
  <c r="BG408" i="6" s="1"/>
  <c r="BH210" i="6" a="1"/>
  <c r="BH210" i="6" s="1"/>
  <c r="BH408" i="6" s="1"/>
  <c r="BI210" i="6" a="1"/>
  <c r="BI210" i="6" s="1"/>
  <c r="BI408" i="6" s="1"/>
  <c r="BJ210" i="6" a="1"/>
  <c r="BJ210" i="6" s="1"/>
  <c r="BJ408" i="6" s="1"/>
  <c r="BK210" i="6" a="1"/>
  <c r="BK210" i="6" s="1"/>
  <c r="BK408" i="6" s="1"/>
  <c r="BL210" i="6" a="1"/>
  <c r="BL210" i="6" s="1"/>
  <c r="BL408" i="6" s="1"/>
  <c r="D211" i="6" a="1"/>
  <c r="D211" i="6" s="1"/>
  <c r="D409" i="6" s="1"/>
  <c r="E211" i="6" a="1"/>
  <c r="E211" i="6" s="1"/>
  <c r="E409" i="6" s="1"/>
  <c r="F211" i="6" a="1"/>
  <c r="F211" i="6" s="1"/>
  <c r="F409" i="6" s="1"/>
  <c r="G211" i="6" a="1"/>
  <c r="G211" i="6" s="1"/>
  <c r="G409" i="6" s="1"/>
  <c r="H211" i="6" a="1"/>
  <c r="H211" i="6" s="1"/>
  <c r="H409" i="6" s="1"/>
  <c r="I211" i="6" a="1"/>
  <c r="I211" i="6" s="1"/>
  <c r="I409" i="6" s="1"/>
  <c r="J211" i="6" a="1"/>
  <c r="J211" i="6" s="1"/>
  <c r="J409" i="6" s="1"/>
  <c r="K211" i="6" a="1"/>
  <c r="K211" i="6" s="1"/>
  <c r="K409" i="6" s="1"/>
  <c r="L211" i="6" a="1"/>
  <c r="L211" i="6" s="1"/>
  <c r="L409" i="6" s="1"/>
  <c r="M211" i="6" a="1"/>
  <c r="M211" i="6" s="1"/>
  <c r="M409" i="6" s="1"/>
  <c r="N211" i="6" a="1"/>
  <c r="N211" i="6" s="1"/>
  <c r="N409" i="6" s="1"/>
  <c r="O211" i="6" a="1"/>
  <c r="O211" i="6" s="1"/>
  <c r="O409" i="6" s="1"/>
  <c r="P211" i="6" a="1"/>
  <c r="P211" i="6" s="1"/>
  <c r="P409" i="6" s="1"/>
  <c r="Q211" i="6" a="1"/>
  <c r="Q211" i="6" s="1"/>
  <c r="Q409" i="6" s="1"/>
  <c r="R211" i="6" a="1"/>
  <c r="R211" i="6" s="1"/>
  <c r="R409" i="6" s="1"/>
  <c r="S211" i="6" a="1"/>
  <c r="S211" i="6" s="1"/>
  <c r="S409" i="6" s="1"/>
  <c r="T211" i="6" a="1"/>
  <c r="T211" i="6" s="1"/>
  <c r="T409" i="6" s="1"/>
  <c r="U211" i="6" a="1"/>
  <c r="U211" i="6" s="1"/>
  <c r="U409" i="6" s="1"/>
  <c r="V211" i="6" a="1"/>
  <c r="V211" i="6" s="1"/>
  <c r="V409" i="6" s="1"/>
  <c r="W211" i="6" a="1"/>
  <c r="W211" i="6" s="1"/>
  <c r="W409" i="6" s="1"/>
  <c r="X211" i="6" a="1"/>
  <c r="X211" i="6" s="1"/>
  <c r="X409" i="6" s="1"/>
  <c r="Y211" i="6" a="1"/>
  <c r="Y211" i="6" s="1"/>
  <c r="Y409" i="6" s="1"/>
  <c r="Z211" i="6" a="1"/>
  <c r="Z211" i="6" s="1"/>
  <c r="Z409" i="6" s="1"/>
  <c r="AA211" i="6" a="1"/>
  <c r="AA211" i="6" s="1"/>
  <c r="AA409" i="6" s="1"/>
  <c r="AB211" i="6" a="1"/>
  <c r="AB211" i="6" s="1"/>
  <c r="AB409" i="6" s="1"/>
  <c r="AC211" i="6" a="1"/>
  <c r="AC211" i="6" s="1"/>
  <c r="AC409" i="6" s="1"/>
  <c r="AD211" i="6" a="1"/>
  <c r="AD211" i="6" s="1"/>
  <c r="AD409" i="6" s="1"/>
  <c r="AE211" i="6" a="1"/>
  <c r="AE211" i="6" s="1"/>
  <c r="AE409" i="6" s="1"/>
  <c r="AF211" i="6" a="1"/>
  <c r="AF211" i="6" s="1"/>
  <c r="AF409" i="6" s="1"/>
  <c r="AG211" i="6" a="1"/>
  <c r="AG211" i="6" s="1"/>
  <c r="AG409" i="6" s="1"/>
  <c r="AH211" i="6" a="1"/>
  <c r="AH211" i="6" s="1"/>
  <c r="AH409" i="6" s="1"/>
  <c r="AI211" i="6" a="1"/>
  <c r="AI211" i="6" s="1"/>
  <c r="AI409" i="6" s="1"/>
  <c r="AJ211" i="6" a="1"/>
  <c r="AJ211" i="6" s="1"/>
  <c r="AJ409" i="6" s="1"/>
  <c r="AK211" i="6" a="1"/>
  <c r="AK211" i="6" s="1"/>
  <c r="AK409" i="6" s="1"/>
  <c r="AL211" i="6" a="1"/>
  <c r="AL211" i="6" s="1"/>
  <c r="AL409" i="6" s="1"/>
  <c r="AM211" i="6" a="1"/>
  <c r="AM211" i="6" s="1"/>
  <c r="AM409" i="6" s="1"/>
  <c r="AN211" i="6" a="1"/>
  <c r="AN211" i="6" s="1"/>
  <c r="AN409" i="6" s="1"/>
  <c r="AO211" i="6" a="1"/>
  <c r="AO211" i="6" s="1"/>
  <c r="AO409" i="6" s="1"/>
  <c r="AP211" i="6" a="1"/>
  <c r="AP211" i="6" s="1"/>
  <c r="AP409" i="6" s="1"/>
  <c r="AQ211" i="6" a="1"/>
  <c r="AQ211" i="6" s="1"/>
  <c r="AQ409" i="6" s="1"/>
  <c r="AR211" i="6" a="1"/>
  <c r="AR211" i="6" s="1"/>
  <c r="AR409" i="6" s="1"/>
  <c r="AS211" i="6" a="1"/>
  <c r="AS211" i="6" s="1"/>
  <c r="AS409" i="6" s="1"/>
  <c r="AT211" i="6" a="1"/>
  <c r="AT211" i="6" s="1"/>
  <c r="AT409" i="6" s="1"/>
  <c r="AU211" i="6" a="1"/>
  <c r="AU211" i="6" s="1"/>
  <c r="AU409" i="6" s="1"/>
  <c r="AV211" i="6" a="1"/>
  <c r="AV211" i="6" s="1"/>
  <c r="AV409" i="6" s="1"/>
  <c r="AW211" i="6" a="1"/>
  <c r="AW211" i="6" s="1"/>
  <c r="AW409" i="6" s="1"/>
  <c r="AX211" i="6" a="1"/>
  <c r="AX211" i="6" s="1"/>
  <c r="AX409" i="6" s="1"/>
  <c r="AY211" i="6" a="1"/>
  <c r="AY211" i="6" s="1"/>
  <c r="AY409" i="6" s="1"/>
  <c r="AZ211" i="6" a="1"/>
  <c r="AZ211" i="6" s="1"/>
  <c r="AZ409" i="6" s="1"/>
  <c r="BA211" i="6" a="1"/>
  <c r="BA211" i="6" s="1"/>
  <c r="BA409" i="6" s="1"/>
  <c r="BB211" i="6" a="1"/>
  <c r="BB211" i="6" s="1"/>
  <c r="BB409" i="6" s="1"/>
  <c r="BC211" i="6" a="1"/>
  <c r="BC211" i="6" s="1"/>
  <c r="BC409" i="6" s="1"/>
  <c r="BD211" i="6" a="1"/>
  <c r="BD211" i="6" s="1"/>
  <c r="BD409" i="6" s="1"/>
  <c r="BE211" i="6" a="1"/>
  <c r="BE211" i="6" s="1"/>
  <c r="BE409" i="6" s="1"/>
  <c r="BF211" i="6" a="1"/>
  <c r="BF211" i="6" s="1"/>
  <c r="BF409" i="6" s="1"/>
  <c r="BG211" i="6" a="1"/>
  <c r="BG211" i="6" s="1"/>
  <c r="BG409" i="6" s="1"/>
  <c r="BH211" i="6" a="1"/>
  <c r="BH211" i="6" s="1"/>
  <c r="BH409" i="6" s="1"/>
  <c r="BI211" i="6" a="1"/>
  <c r="BI211" i="6" s="1"/>
  <c r="BI409" i="6" s="1"/>
  <c r="BJ211" i="6" a="1"/>
  <c r="BJ211" i="6" s="1"/>
  <c r="BJ409" i="6" s="1"/>
  <c r="BK211" i="6" a="1"/>
  <c r="BK211" i="6" s="1"/>
  <c r="BK409" i="6" s="1"/>
  <c r="BL211" i="6" a="1"/>
  <c r="BL211" i="6" s="1"/>
  <c r="BL409" i="6" s="1"/>
  <c r="D212" i="6" a="1"/>
  <c r="D212" i="6" s="1"/>
  <c r="D410" i="6" s="1"/>
  <c r="E212" i="6" a="1"/>
  <c r="E212" i="6" s="1"/>
  <c r="E410" i="6" s="1"/>
  <c r="F212" i="6" a="1"/>
  <c r="F212" i="6" s="1"/>
  <c r="F410" i="6" s="1"/>
  <c r="G212" i="6" a="1"/>
  <c r="G212" i="6" s="1"/>
  <c r="G410" i="6" s="1"/>
  <c r="H212" i="6" a="1"/>
  <c r="H212" i="6" s="1"/>
  <c r="H410" i="6" s="1"/>
  <c r="I212" i="6" a="1"/>
  <c r="I212" i="6" s="1"/>
  <c r="I410" i="6" s="1"/>
  <c r="J212" i="6" a="1"/>
  <c r="J212" i="6" s="1"/>
  <c r="J410" i="6" s="1"/>
  <c r="K212" i="6" a="1"/>
  <c r="K212" i="6" s="1"/>
  <c r="K410" i="6" s="1"/>
  <c r="L212" i="6" a="1"/>
  <c r="L212" i="6" s="1"/>
  <c r="L410" i="6" s="1"/>
  <c r="M212" i="6" a="1"/>
  <c r="M212" i="6" s="1"/>
  <c r="M410" i="6" s="1"/>
  <c r="N212" i="6" a="1"/>
  <c r="N212" i="6" s="1"/>
  <c r="N410" i="6" s="1"/>
  <c r="O212" i="6" a="1"/>
  <c r="O212" i="6" s="1"/>
  <c r="O410" i="6" s="1"/>
  <c r="P212" i="6" a="1"/>
  <c r="P212" i="6" s="1"/>
  <c r="P410" i="6" s="1"/>
  <c r="Q212" i="6" a="1"/>
  <c r="Q212" i="6" s="1"/>
  <c r="Q410" i="6" s="1"/>
  <c r="R212" i="6" a="1"/>
  <c r="R212" i="6" s="1"/>
  <c r="R410" i="6" s="1"/>
  <c r="S212" i="6" a="1"/>
  <c r="S212" i="6" s="1"/>
  <c r="S410" i="6" s="1"/>
  <c r="T212" i="6" a="1"/>
  <c r="T212" i="6" s="1"/>
  <c r="T410" i="6" s="1"/>
  <c r="U212" i="6" a="1"/>
  <c r="U212" i="6" s="1"/>
  <c r="U410" i="6" s="1"/>
  <c r="V212" i="6" a="1"/>
  <c r="V212" i="6" s="1"/>
  <c r="V410" i="6" s="1"/>
  <c r="W212" i="6" a="1"/>
  <c r="W212" i="6" s="1"/>
  <c r="W410" i="6" s="1"/>
  <c r="X212" i="6" a="1"/>
  <c r="X212" i="6" s="1"/>
  <c r="X410" i="6" s="1"/>
  <c r="Y212" i="6" a="1"/>
  <c r="Y212" i="6" s="1"/>
  <c r="Y410" i="6" s="1"/>
  <c r="Z212" i="6" a="1"/>
  <c r="Z212" i="6" s="1"/>
  <c r="Z410" i="6" s="1"/>
  <c r="AA212" i="6" a="1"/>
  <c r="AA212" i="6" s="1"/>
  <c r="AA410" i="6" s="1"/>
  <c r="AB212" i="6" a="1"/>
  <c r="AB212" i="6" s="1"/>
  <c r="AB410" i="6" s="1"/>
  <c r="AC212" i="6" a="1"/>
  <c r="AC212" i="6" s="1"/>
  <c r="AC410" i="6" s="1"/>
  <c r="AD212" i="6" a="1"/>
  <c r="AD212" i="6" s="1"/>
  <c r="AD410" i="6" s="1"/>
  <c r="AE212" i="6" a="1"/>
  <c r="AE212" i="6" s="1"/>
  <c r="AE410" i="6" s="1"/>
  <c r="AF212" i="6" a="1"/>
  <c r="AF212" i="6" s="1"/>
  <c r="AF410" i="6" s="1"/>
  <c r="AG212" i="6" a="1"/>
  <c r="AG212" i="6" s="1"/>
  <c r="AG410" i="6" s="1"/>
  <c r="AH212" i="6" a="1"/>
  <c r="AH212" i="6" s="1"/>
  <c r="AH410" i="6" s="1"/>
  <c r="AI212" i="6" a="1"/>
  <c r="AI212" i="6" s="1"/>
  <c r="AI410" i="6" s="1"/>
  <c r="AJ212" i="6" a="1"/>
  <c r="AJ212" i="6" s="1"/>
  <c r="AJ410" i="6" s="1"/>
  <c r="AK212" i="6" a="1"/>
  <c r="AK212" i="6" s="1"/>
  <c r="AK410" i="6" s="1"/>
  <c r="AL212" i="6" a="1"/>
  <c r="AL212" i="6" s="1"/>
  <c r="AL410" i="6" s="1"/>
  <c r="AM212" i="6" a="1"/>
  <c r="AM212" i="6" s="1"/>
  <c r="AM410" i="6" s="1"/>
  <c r="AN212" i="6" a="1"/>
  <c r="AN212" i="6" s="1"/>
  <c r="AN410" i="6" s="1"/>
  <c r="AO212" i="6" a="1"/>
  <c r="AO212" i="6" s="1"/>
  <c r="AO410" i="6" s="1"/>
  <c r="AP212" i="6" a="1"/>
  <c r="AP212" i="6" s="1"/>
  <c r="AP410" i="6" s="1"/>
  <c r="AQ212" i="6" a="1"/>
  <c r="AQ212" i="6" s="1"/>
  <c r="AQ410" i="6" s="1"/>
  <c r="AR212" i="6" a="1"/>
  <c r="AR212" i="6" s="1"/>
  <c r="AR410" i="6" s="1"/>
  <c r="AS212" i="6" a="1"/>
  <c r="AS212" i="6" s="1"/>
  <c r="AS410" i="6" s="1"/>
  <c r="AT212" i="6" a="1"/>
  <c r="AT212" i="6" s="1"/>
  <c r="AT410" i="6" s="1"/>
  <c r="AU212" i="6" a="1"/>
  <c r="AU212" i="6" s="1"/>
  <c r="AU410" i="6" s="1"/>
  <c r="AV212" i="6" a="1"/>
  <c r="AV212" i="6" s="1"/>
  <c r="AV410" i="6" s="1"/>
  <c r="AW212" i="6" a="1"/>
  <c r="AW212" i="6" s="1"/>
  <c r="AW410" i="6" s="1"/>
  <c r="AX212" i="6" a="1"/>
  <c r="AX212" i="6" s="1"/>
  <c r="AX410" i="6" s="1"/>
  <c r="AY212" i="6" a="1"/>
  <c r="AY212" i="6" s="1"/>
  <c r="AY410" i="6" s="1"/>
  <c r="AZ212" i="6" a="1"/>
  <c r="AZ212" i="6" s="1"/>
  <c r="AZ410" i="6" s="1"/>
  <c r="BA212" i="6" a="1"/>
  <c r="BA212" i="6" s="1"/>
  <c r="BA410" i="6" s="1"/>
  <c r="BB212" i="6" a="1"/>
  <c r="BB212" i="6" s="1"/>
  <c r="BB410" i="6" s="1"/>
  <c r="BC212" i="6" a="1"/>
  <c r="BC212" i="6" s="1"/>
  <c r="BC410" i="6" s="1"/>
  <c r="BD212" i="6" a="1"/>
  <c r="BD212" i="6" s="1"/>
  <c r="BD410" i="6" s="1"/>
  <c r="BE212" i="6" a="1"/>
  <c r="BE212" i="6" s="1"/>
  <c r="BE410" i="6" s="1"/>
  <c r="BF212" i="6" a="1"/>
  <c r="BF212" i="6"/>
  <c r="BF410" i="6" s="1"/>
  <c r="BG212" i="6" a="1"/>
  <c r="BG212" i="6" s="1"/>
  <c r="BG410" i="6" s="1"/>
  <c r="BH212" i="6" a="1"/>
  <c r="BH212" i="6" s="1"/>
  <c r="BH410" i="6" s="1"/>
  <c r="BI212" i="6" a="1"/>
  <c r="BI212" i="6" s="1"/>
  <c r="BI410" i="6" s="1"/>
  <c r="BJ212" i="6" a="1"/>
  <c r="BJ212" i="6" s="1"/>
  <c r="BJ410" i="6" s="1"/>
  <c r="BK212" i="6" a="1"/>
  <c r="BK212" i="6" s="1"/>
  <c r="BK410" i="6" s="1"/>
  <c r="BL212" i="6" a="1"/>
  <c r="BL212" i="6" s="1"/>
  <c r="BL410" i="6" s="1"/>
  <c r="D213" i="6" a="1"/>
  <c r="D213" i="6"/>
  <c r="D411" i="6" s="1"/>
  <c r="E213" i="6" a="1"/>
  <c r="E213" i="6" s="1"/>
  <c r="E411" i="6" s="1"/>
  <c r="F213" i="6" a="1"/>
  <c r="F213" i="6" s="1"/>
  <c r="F411" i="6" s="1"/>
  <c r="G213" i="6" a="1"/>
  <c r="G213" i="6" s="1"/>
  <c r="G411" i="6" s="1"/>
  <c r="H213" i="6" a="1"/>
  <c r="H213" i="6" s="1"/>
  <c r="H411" i="6" s="1"/>
  <c r="I213" i="6" a="1"/>
  <c r="I213" i="6" s="1"/>
  <c r="I411" i="6" s="1"/>
  <c r="J213" i="6" a="1"/>
  <c r="J213" i="6" s="1"/>
  <c r="J411" i="6" s="1"/>
  <c r="K213" i="6" a="1"/>
  <c r="K213" i="6"/>
  <c r="K411" i="6" s="1"/>
  <c r="L213" i="6" a="1"/>
  <c r="L213" i="6" s="1"/>
  <c r="L411" i="6" s="1"/>
  <c r="M213" i="6" a="1"/>
  <c r="M213" i="6" s="1"/>
  <c r="M411" i="6" s="1"/>
  <c r="N213" i="6" a="1"/>
  <c r="N213" i="6" s="1"/>
  <c r="N411" i="6" s="1"/>
  <c r="O213" i="6" a="1"/>
  <c r="O213" i="6" s="1"/>
  <c r="O411" i="6" s="1"/>
  <c r="P213" i="6" a="1"/>
  <c r="P213" i="6" s="1"/>
  <c r="P411" i="6" s="1"/>
  <c r="Q213" i="6" a="1"/>
  <c r="Q213" i="6" s="1"/>
  <c r="Q411" i="6" s="1"/>
  <c r="R213" i="6" a="1"/>
  <c r="R213" i="6" s="1"/>
  <c r="R411" i="6" s="1"/>
  <c r="S213" i="6" a="1"/>
  <c r="S213" i="6" s="1"/>
  <c r="S411" i="6" s="1"/>
  <c r="T213" i="6" a="1"/>
  <c r="T213" i="6" s="1"/>
  <c r="T411" i="6" s="1"/>
  <c r="U213" i="6" a="1"/>
  <c r="U213" i="6" s="1"/>
  <c r="U411" i="6" s="1"/>
  <c r="V213" i="6" a="1"/>
  <c r="V213" i="6" s="1"/>
  <c r="V411" i="6" s="1"/>
  <c r="W213" i="6" a="1"/>
  <c r="W213" i="6" s="1"/>
  <c r="W411" i="6" s="1"/>
  <c r="X213" i="6" a="1"/>
  <c r="X213" i="6" s="1"/>
  <c r="X411" i="6" s="1"/>
  <c r="Y213" i="6" a="1"/>
  <c r="Y213" i="6" s="1"/>
  <c r="Y411" i="6" s="1"/>
  <c r="Z213" i="6" a="1"/>
  <c r="Z213" i="6" s="1"/>
  <c r="Z411" i="6" s="1"/>
  <c r="AA213" i="6" a="1"/>
  <c r="AA213" i="6" s="1"/>
  <c r="AA411" i="6" s="1"/>
  <c r="AB213" i="6" a="1"/>
  <c r="AB213" i="6" s="1"/>
  <c r="AB411" i="6" s="1"/>
  <c r="AC213" i="6" a="1"/>
  <c r="AC213" i="6" s="1"/>
  <c r="AC411" i="6" s="1"/>
  <c r="AD213" i="6" a="1"/>
  <c r="AD213" i="6" s="1"/>
  <c r="AD411" i="6" s="1"/>
  <c r="AE213" i="6" a="1"/>
  <c r="AE213" i="6" s="1"/>
  <c r="AE411" i="6" s="1"/>
  <c r="AF213" i="6" a="1"/>
  <c r="AF213" i="6" s="1"/>
  <c r="AF411" i="6" s="1"/>
  <c r="AG213" i="6" a="1"/>
  <c r="AG213" i="6" s="1"/>
  <c r="AG411" i="6" s="1"/>
  <c r="AH213" i="6" a="1"/>
  <c r="AH213" i="6" s="1"/>
  <c r="AH411" i="6" s="1"/>
  <c r="AI213" i="6" a="1"/>
  <c r="AI213" i="6" s="1"/>
  <c r="AI411" i="6" s="1"/>
  <c r="AJ213" i="6" a="1"/>
  <c r="AJ213" i="6" s="1"/>
  <c r="AJ411" i="6" s="1"/>
  <c r="AK213" i="6" a="1"/>
  <c r="AK213" i="6" s="1"/>
  <c r="AK411" i="6" s="1"/>
  <c r="AL213" i="6" a="1"/>
  <c r="AL213" i="6" s="1"/>
  <c r="AL411" i="6" s="1"/>
  <c r="AM213" i="6" a="1"/>
  <c r="AM213" i="6" s="1"/>
  <c r="AM411" i="6" s="1"/>
  <c r="AN213" i="6" a="1"/>
  <c r="AN213" i="6" s="1"/>
  <c r="AN411" i="6" s="1"/>
  <c r="AO213" i="6" a="1"/>
  <c r="AO213" i="6" s="1"/>
  <c r="AO411" i="6" s="1"/>
  <c r="AP213" i="6" a="1"/>
  <c r="AP213" i="6" s="1"/>
  <c r="AP411" i="6" s="1"/>
  <c r="AQ213" i="6" a="1"/>
  <c r="AQ213" i="6" s="1"/>
  <c r="AQ411" i="6" s="1"/>
  <c r="AR213" i="6" a="1"/>
  <c r="AR213" i="6" s="1"/>
  <c r="AR411" i="6" s="1"/>
  <c r="AS213" i="6" a="1"/>
  <c r="AS213" i="6" s="1"/>
  <c r="AS411" i="6" s="1"/>
  <c r="AT213" i="6" a="1"/>
  <c r="AT213" i="6" s="1"/>
  <c r="AT411" i="6" s="1"/>
  <c r="AU213" i="6" a="1"/>
  <c r="AU213" i="6" s="1"/>
  <c r="AU411" i="6" s="1"/>
  <c r="AV213" i="6" a="1"/>
  <c r="AV213" i="6" s="1"/>
  <c r="AV411" i="6" s="1"/>
  <c r="AW213" i="6" a="1"/>
  <c r="AW213" i="6" s="1"/>
  <c r="AW411" i="6" s="1"/>
  <c r="AX213" i="6" a="1"/>
  <c r="AX213" i="6" s="1"/>
  <c r="AX411" i="6" s="1"/>
  <c r="AY213" i="6" a="1"/>
  <c r="AY213" i="6" s="1"/>
  <c r="AY411" i="6" s="1"/>
  <c r="AZ213" i="6" a="1"/>
  <c r="AZ213" i="6" s="1"/>
  <c r="AZ411" i="6" s="1"/>
  <c r="BA213" i="6" a="1"/>
  <c r="BA213" i="6" s="1"/>
  <c r="BA411" i="6" s="1"/>
  <c r="BB213" i="6" a="1"/>
  <c r="BB213" i="6" s="1"/>
  <c r="BB411" i="6" s="1"/>
  <c r="BC213" i="6" a="1"/>
  <c r="BC213" i="6" s="1"/>
  <c r="BC411" i="6" s="1"/>
  <c r="BD213" i="6" a="1"/>
  <c r="BD213" i="6" s="1"/>
  <c r="BD411" i="6" s="1"/>
  <c r="BE213" i="6" a="1"/>
  <c r="BE213" i="6" s="1"/>
  <c r="BE411" i="6" s="1"/>
  <c r="BF213" i="6" a="1"/>
  <c r="BF213" i="6" s="1"/>
  <c r="BF411" i="6" s="1"/>
  <c r="BG213" i="6" a="1"/>
  <c r="BG213" i="6" s="1"/>
  <c r="BG411" i="6" s="1"/>
  <c r="BH213" i="6" a="1"/>
  <c r="BH213" i="6" s="1"/>
  <c r="BH411" i="6" s="1"/>
  <c r="BI213" i="6" a="1"/>
  <c r="BI213" i="6" s="1"/>
  <c r="BI411" i="6" s="1"/>
  <c r="BJ213" i="6" a="1"/>
  <c r="BJ213" i="6" s="1"/>
  <c r="BJ411" i="6" s="1"/>
  <c r="BK213" i="6" a="1"/>
  <c r="BK213" i="6" s="1"/>
  <c r="BK411" i="6" s="1"/>
  <c r="BL213" i="6" a="1"/>
  <c r="BL213" i="6" s="1"/>
  <c r="BL411" i="6" s="1"/>
  <c r="D214" i="6" a="1"/>
  <c r="D214" i="6" s="1"/>
  <c r="D412" i="6" s="1"/>
  <c r="E214" i="6" a="1"/>
  <c r="E214" i="6" s="1"/>
  <c r="E412" i="6" s="1"/>
  <c r="F214" i="6" a="1"/>
  <c r="F214" i="6" s="1"/>
  <c r="F412" i="6" s="1"/>
  <c r="G214" i="6" a="1"/>
  <c r="G214" i="6" s="1"/>
  <c r="G412" i="6" s="1"/>
  <c r="H214" i="6" a="1"/>
  <c r="H214" i="6" s="1"/>
  <c r="H412" i="6" s="1"/>
  <c r="I214" i="6" a="1"/>
  <c r="I214" i="6" s="1"/>
  <c r="I412" i="6" s="1"/>
  <c r="J214" i="6" a="1"/>
  <c r="J214" i="6" s="1"/>
  <c r="J412" i="6" s="1"/>
  <c r="K214" i="6" a="1"/>
  <c r="K214" i="6" s="1"/>
  <c r="K412" i="6" s="1"/>
  <c r="L214" i="6" a="1"/>
  <c r="L214" i="6" s="1"/>
  <c r="L412" i="6" s="1"/>
  <c r="M214" i="6" a="1"/>
  <c r="M214" i="6" s="1"/>
  <c r="M412" i="6" s="1"/>
  <c r="N214" i="6" a="1"/>
  <c r="N214" i="6" s="1"/>
  <c r="N412" i="6" s="1"/>
  <c r="O214" i="6" a="1"/>
  <c r="O214" i="6" s="1"/>
  <c r="O412" i="6" s="1"/>
  <c r="P214" i="6" a="1"/>
  <c r="P214" i="6" s="1"/>
  <c r="P412" i="6" s="1"/>
  <c r="Q214" i="6" a="1"/>
  <c r="Q214" i="6" s="1"/>
  <c r="Q412" i="6" s="1"/>
  <c r="R214" i="6" a="1"/>
  <c r="R214" i="6" s="1"/>
  <c r="R412" i="6" s="1"/>
  <c r="S214" i="6" a="1"/>
  <c r="S214" i="6" s="1"/>
  <c r="S412" i="6" s="1"/>
  <c r="T214" i="6" a="1"/>
  <c r="T214" i="6" s="1"/>
  <c r="T412" i="6" s="1"/>
  <c r="U214" i="6" a="1"/>
  <c r="U214" i="6" s="1"/>
  <c r="U412" i="6" s="1"/>
  <c r="V214" i="6" a="1"/>
  <c r="V214" i="6" s="1"/>
  <c r="V412" i="6" s="1"/>
  <c r="W214" i="6" a="1"/>
  <c r="W214" i="6" s="1"/>
  <c r="W412" i="6" s="1"/>
  <c r="X214" i="6" a="1"/>
  <c r="X214" i="6" s="1"/>
  <c r="X412" i="6" s="1"/>
  <c r="Y214" i="6" a="1"/>
  <c r="Y214" i="6" s="1"/>
  <c r="Y412" i="6" s="1"/>
  <c r="Z214" i="6" a="1"/>
  <c r="Z214" i="6" s="1"/>
  <c r="Z412" i="6" s="1"/>
  <c r="AA214" i="6" a="1"/>
  <c r="AA214" i="6" s="1"/>
  <c r="AA412" i="6" s="1"/>
  <c r="AB214" i="6" a="1"/>
  <c r="AB214" i="6" s="1"/>
  <c r="AB412" i="6" s="1"/>
  <c r="AC214" i="6" a="1"/>
  <c r="AC214" i="6" s="1"/>
  <c r="AC412" i="6" s="1"/>
  <c r="AD214" i="6" a="1"/>
  <c r="AD214" i="6" s="1"/>
  <c r="AD412" i="6" s="1"/>
  <c r="AE214" i="6" a="1"/>
  <c r="AE214" i="6" s="1"/>
  <c r="AE412" i="6" s="1"/>
  <c r="AF214" i="6" a="1"/>
  <c r="AF214" i="6" s="1"/>
  <c r="AF412" i="6" s="1"/>
  <c r="AG214" i="6" a="1"/>
  <c r="AG214" i="6" s="1"/>
  <c r="AG412" i="6" s="1"/>
  <c r="AH214" i="6" a="1"/>
  <c r="AH214" i="6" s="1"/>
  <c r="AH412" i="6" s="1"/>
  <c r="AI214" i="6" a="1"/>
  <c r="AI214" i="6" s="1"/>
  <c r="AI412" i="6" s="1"/>
  <c r="AJ214" i="6" a="1"/>
  <c r="AJ214" i="6" s="1"/>
  <c r="AJ412" i="6" s="1"/>
  <c r="AK214" i="6" a="1"/>
  <c r="AK214" i="6" s="1"/>
  <c r="AK412" i="6" s="1"/>
  <c r="AL214" i="6" a="1"/>
  <c r="AL214" i="6" s="1"/>
  <c r="AL412" i="6" s="1"/>
  <c r="AM214" i="6" a="1"/>
  <c r="AM214" i="6" s="1"/>
  <c r="AM412" i="6" s="1"/>
  <c r="AN214" i="6" a="1"/>
  <c r="AN214" i="6" s="1"/>
  <c r="AN412" i="6" s="1"/>
  <c r="AO214" i="6" a="1"/>
  <c r="AO214" i="6" s="1"/>
  <c r="AO412" i="6" s="1"/>
  <c r="AP214" i="6" a="1"/>
  <c r="AP214" i="6" s="1"/>
  <c r="AP412" i="6" s="1"/>
  <c r="AQ214" i="6" a="1"/>
  <c r="AQ214" i="6" s="1"/>
  <c r="AQ412" i="6" s="1"/>
  <c r="AR214" i="6" a="1"/>
  <c r="AR214" i="6" s="1"/>
  <c r="AR412" i="6" s="1"/>
  <c r="AS214" i="6" a="1"/>
  <c r="AS214" i="6" s="1"/>
  <c r="AS412" i="6" s="1"/>
  <c r="AT214" i="6" a="1"/>
  <c r="AT214" i="6" s="1"/>
  <c r="AT412" i="6" s="1"/>
  <c r="AU214" i="6" a="1"/>
  <c r="AU214" i="6" s="1"/>
  <c r="AU412" i="6" s="1"/>
  <c r="AV214" i="6" a="1"/>
  <c r="AV214" i="6" s="1"/>
  <c r="AV412" i="6" s="1"/>
  <c r="AW214" i="6" a="1"/>
  <c r="AW214" i="6" s="1"/>
  <c r="AW412" i="6" s="1"/>
  <c r="AX214" i="6" a="1"/>
  <c r="AX214" i="6" s="1"/>
  <c r="AX412" i="6" s="1"/>
  <c r="AY214" i="6" a="1"/>
  <c r="AY214" i="6" s="1"/>
  <c r="AY412" i="6" s="1"/>
  <c r="AZ214" i="6" a="1"/>
  <c r="AZ214" i="6" s="1"/>
  <c r="AZ412" i="6" s="1"/>
  <c r="BA214" i="6" a="1"/>
  <c r="BA214" i="6" s="1"/>
  <c r="BA412" i="6" s="1"/>
  <c r="BB214" i="6" a="1"/>
  <c r="BB214" i="6" s="1"/>
  <c r="BB412" i="6" s="1"/>
  <c r="BC214" i="6" a="1"/>
  <c r="BC214" i="6" s="1"/>
  <c r="BC412" i="6" s="1"/>
  <c r="BD214" i="6" a="1"/>
  <c r="BD214" i="6" s="1"/>
  <c r="BD412" i="6" s="1"/>
  <c r="BE214" i="6" a="1"/>
  <c r="BE214" i="6" s="1"/>
  <c r="BE412" i="6" s="1"/>
  <c r="BF214" i="6" a="1"/>
  <c r="BF214" i="6" s="1"/>
  <c r="BF412" i="6" s="1"/>
  <c r="BG214" i="6" a="1"/>
  <c r="BG214" i="6" s="1"/>
  <c r="BG412" i="6" s="1"/>
  <c r="BH214" i="6" a="1"/>
  <c r="BH214" i="6" s="1"/>
  <c r="BH412" i="6" s="1"/>
  <c r="BI214" i="6" a="1"/>
  <c r="BI214" i="6" s="1"/>
  <c r="BI412" i="6" s="1"/>
  <c r="BJ214" i="6" a="1"/>
  <c r="BJ214" i="6" s="1"/>
  <c r="BJ412" i="6" s="1"/>
  <c r="BK214" i="6" a="1"/>
  <c r="BK214" i="6" s="1"/>
  <c r="BK412" i="6" s="1"/>
  <c r="BL214" i="6" a="1"/>
  <c r="BL214" i="6" s="1"/>
  <c r="BL412" i="6" s="1"/>
  <c r="D215" i="6" a="1"/>
  <c r="D215" i="6" s="1"/>
  <c r="D413" i="6" s="1"/>
  <c r="E215" i="6" a="1"/>
  <c r="E215" i="6" s="1"/>
  <c r="E413" i="6" s="1"/>
  <c r="F215" i="6" a="1"/>
  <c r="F215" i="6" s="1"/>
  <c r="F413" i="6" s="1"/>
  <c r="G215" i="6" a="1"/>
  <c r="G215" i="6" s="1"/>
  <c r="G413" i="6" s="1"/>
  <c r="H215" i="6" a="1"/>
  <c r="H215" i="6" s="1"/>
  <c r="H413" i="6" s="1"/>
  <c r="I215" i="6" a="1"/>
  <c r="I215" i="6" s="1"/>
  <c r="I413" i="6" s="1"/>
  <c r="J215" i="6" a="1"/>
  <c r="J215" i="6" s="1"/>
  <c r="J413" i="6" s="1"/>
  <c r="K215" i="6" a="1"/>
  <c r="K215" i="6" s="1"/>
  <c r="K413" i="6" s="1"/>
  <c r="L215" i="6" a="1"/>
  <c r="L215" i="6" s="1"/>
  <c r="L413" i="6" s="1"/>
  <c r="M215" i="6" a="1"/>
  <c r="M215" i="6" s="1"/>
  <c r="M413" i="6" s="1"/>
  <c r="N215" i="6" a="1"/>
  <c r="N215" i="6" s="1"/>
  <c r="N413" i="6" s="1"/>
  <c r="O215" i="6" a="1"/>
  <c r="O215" i="6" s="1"/>
  <c r="O413" i="6" s="1"/>
  <c r="P215" i="6" a="1"/>
  <c r="P215" i="6" s="1"/>
  <c r="P413" i="6" s="1"/>
  <c r="Q215" i="6" a="1"/>
  <c r="Q215" i="6" s="1"/>
  <c r="Q413" i="6" s="1"/>
  <c r="R215" i="6" a="1"/>
  <c r="R215" i="6" s="1"/>
  <c r="R413" i="6" s="1"/>
  <c r="S215" i="6" a="1"/>
  <c r="S215" i="6" s="1"/>
  <c r="S413" i="6" s="1"/>
  <c r="T215" i="6" a="1"/>
  <c r="T215" i="6" s="1"/>
  <c r="T413" i="6" s="1"/>
  <c r="U215" i="6" a="1"/>
  <c r="U215" i="6" s="1"/>
  <c r="U413" i="6" s="1"/>
  <c r="V215" i="6" a="1"/>
  <c r="V215" i="6" s="1"/>
  <c r="V413" i="6" s="1"/>
  <c r="W215" i="6" a="1"/>
  <c r="W215" i="6" s="1"/>
  <c r="W413" i="6" s="1"/>
  <c r="X215" i="6" a="1"/>
  <c r="X215" i="6" s="1"/>
  <c r="X413" i="6" s="1"/>
  <c r="Y215" i="6" a="1"/>
  <c r="Y215" i="6" s="1"/>
  <c r="Y413" i="6" s="1"/>
  <c r="Z215" i="6" a="1"/>
  <c r="Z215" i="6" s="1"/>
  <c r="Z413" i="6" s="1"/>
  <c r="AA215" i="6" a="1"/>
  <c r="AA215" i="6" s="1"/>
  <c r="AA413" i="6" s="1"/>
  <c r="AB215" i="6" a="1"/>
  <c r="AB215" i="6" s="1"/>
  <c r="AB413" i="6" s="1"/>
  <c r="AC215" i="6" a="1"/>
  <c r="AC215" i="6" s="1"/>
  <c r="AC413" i="6" s="1"/>
  <c r="AD215" i="6" a="1"/>
  <c r="AD215" i="6" s="1"/>
  <c r="AD413" i="6" s="1"/>
  <c r="AE215" i="6" a="1"/>
  <c r="AE215" i="6" s="1"/>
  <c r="AE413" i="6" s="1"/>
  <c r="AF215" i="6" a="1"/>
  <c r="AF215" i="6" s="1"/>
  <c r="AF413" i="6" s="1"/>
  <c r="AG215" i="6" a="1"/>
  <c r="AG215" i="6" s="1"/>
  <c r="AG413" i="6" s="1"/>
  <c r="AH215" i="6" a="1"/>
  <c r="AH215" i="6" s="1"/>
  <c r="AH413" i="6" s="1"/>
  <c r="AI215" i="6" a="1"/>
  <c r="AI215" i="6" s="1"/>
  <c r="AI413" i="6" s="1"/>
  <c r="AJ215" i="6" a="1"/>
  <c r="AJ215" i="6" s="1"/>
  <c r="AJ413" i="6" s="1"/>
  <c r="AK215" i="6" a="1"/>
  <c r="AK215" i="6" s="1"/>
  <c r="AK413" i="6" s="1"/>
  <c r="AL215" i="6" a="1"/>
  <c r="AL215" i="6" s="1"/>
  <c r="AL413" i="6" s="1"/>
  <c r="AM215" i="6" a="1"/>
  <c r="AM215" i="6" s="1"/>
  <c r="AM413" i="6" s="1"/>
  <c r="AN215" i="6" a="1"/>
  <c r="AN215" i="6" s="1"/>
  <c r="AN413" i="6" s="1"/>
  <c r="AO215" i="6" a="1"/>
  <c r="AO215" i="6" s="1"/>
  <c r="AO413" i="6" s="1"/>
  <c r="AP215" i="6" a="1"/>
  <c r="AP215" i="6" s="1"/>
  <c r="AP413" i="6" s="1"/>
  <c r="AQ215" i="6" a="1"/>
  <c r="AQ215" i="6" s="1"/>
  <c r="AQ413" i="6" s="1"/>
  <c r="AR215" i="6" a="1"/>
  <c r="AR215" i="6" s="1"/>
  <c r="AR413" i="6" s="1"/>
  <c r="AS215" i="6" a="1"/>
  <c r="AS215" i="6" s="1"/>
  <c r="AS413" i="6" s="1"/>
  <c r="AT215" i="6" a="1"/>
  <c r="AT215" i="6" s="1"/>
  <c r="AT413" i="6" s="1"/>
  <c r="AU215" i="6" a="1"/>
  <c r="AU215" i="6" s="1"/>
  <c r="AU413" i="6" s="1"/>
  <c r="AV215" i="6" a="1"/>
  <c r="AV215" i="6" s="1"/>
  <c r="AV413" i="6" s="1"/>
  <c r="AW215" i="6" a="1"/>
  <c r="AW215" i="6" s="1"/>
  <c r="AW413" i="6" s="1"/>
  <c r="AX215" i="6" a="1"/>
  <c r="AX215" i="6" s="1"/>
  <c r="AX413" i="6" s="1"/>
  <c r="AY215" i="6" a="1"/>
  <c r="AY215" i="6" s="1"/>
  <c r="AY413" i="6" s="1"/>
  <c r="AZ215" i="6" a="1"/>
  <c r="AZ215" i="6" s="1"/>
  <c r="AZ413" i="6" s="1"/>
  <c r="BA215" i="6" a="1"/>
  <c r="BA215" i="6" s="1"/>
  <c r="BA413" i="6" s="1"/>
  <c r="BB215" i="6" a="1"/>
  <c r="BB215" i="6" s="1"/>
  <c r="BB413" i="6" s="1"/>
  <c r="BC215" i="6" a="1"/>
  <c r="BC215" i="6" s="1"/>
  <c r="BC413" i="6" s="1"/>
  <c r="BD215" i="6" a="1"/>
  <c r="BD215" i="6" s="1"/>
  <c r="BD413" i="6" s="1"/>
  <c r="BE215" i="6" a="1"/>
  <c r="BE215" i="6" s="1"/>
  <c r="BE413" i="6" s="1"/>
  <c r="BF215" i="6" a="1"/>
  <c r="BF215" i="6" s="1"/>
  <c r="BF413" i="6" s="1"/>
  <c r="BG215" i="6" a="1"/>
  <c r="BG215" i="6" s="1"/>
  <c r="BG413" i="6" s="1"/>
  <c r="BH215" i="6" a="1"/>
  <c r="BH215" i="6" s="1"/>
  <c r="BH413" i="6" s="1"/>
  <c r="BI215" i="6" a="1"/>
  <c r="BI215" i="6" s="1"/>
  <c r="BI413" i="6" s="1"/>
  <c r="BJ215" i="6" a="1"/>
  <c r="BJ215" i="6" s="1"/>
  <c r="BJ413" i="6" s="1"/>
  <c r="BK215" i="6" a="1"/>
  <c r="BK215" i="6" s="1"/>
  <c r="BK413" i="6" s="1"/>
  <c r="BL215" i="6" a="1"/>
  <c r="BL215" i="6" s="1"/>
  <c r="BL413" i="6" s="1"/>
  <c r="D216" i="6" a="1"/>
  <c r="D216" i="6" s="1"/>
  <c r="D414" i="6" s="1"/>
  <c r="E216" i="6" a="1"/>
  <c r="E216" i="6" s="1"/>
  <c r="E414" i="6" s="1"/>
  <c r="F216" i="6" a="1"/>
  <c r="F216" i="6" s="1"/>
  <c r="F414" i="6" s="1"/>
  <c r="G216" i="6" a="1"/>
  <c r="G216" i="6" s="1"/>
  <c r="G414" i="6" s="1"/>
  <c r="H216" i="6" a="1"/>
  <c r="H216" i="6" s="1"/>
  <c r="H414" i="6" s="1"/>
  <c r="I216" i="6" a="1"/>
  <c r="I216" i="6" s="1"/>
  <c r="I414" i="6" s="1"/>
  <c r="J216" i="6" a="1"/>
  <c r="J216" i="6" s="1"/>
  <c r="J414" i="6" s="1"/>
  <c r="K216" i="6" a="1"/>
  <c r="K216" i="6" s="1"/>
  <c r="K414" i="6" s="1"/>
  <c r="L216" i="6" a="1"/>
  <c r="L216" i="6" s="1"/>
  <c r="L414" i="6" s="1"/>
  <c r="M216" i="6" a="1"/>
  <c r="M216" i="6" s="1"/>
  <c r="M414" i="6" s="1"/>
  <c r="N216" i="6" a="1"/>
  <c r="N216" i="6" s="1"/>
  <c r="N414" i="6" s="1"/>
  <c r="O216" i="6" a="1"/>
  <c r="O216" i="6" s="1"/>
  <c r="O414" i="6" s="1"/>
  <c r="P216" i="6" a="1"/>
  <c r="P216" i="6" s="1"/>
  <c r="P414" i="6" s="1"/>
  <c r="Q216" i="6" a="1"/>
  <c r="Q216" i="6" s="1"/>
  <c r="Q414" i="6" s="1"/>
  <c r="R216" i="6" a="1"/>
  <c r="R216" i="6" s="1"/>
  <c r="R414" i="6" s="1"/>
  <c r="S216" i="6" a="1"/>
  <c r="S216" i="6" s="1"/>
  <c r="S414" i="6" s="1"/>
  <c r="T216" i="6" a="1"/>
  <c r="T216" i="6" s="1"/>
  <c r="T414" i="6" s="1"/>
  <c r="U216" i="6" a="1"/>
  <c r="U216" i="6" s="1"/>
  <c r="U414" i="6" s="1"/>
  <c r="V216" i="6" a="1"/>
  <c r="V216" i="6" s="1"/>
  <c r="V414" i="6" s="1"/>
  <c r="W216" i="6" a="1"/>
  <c r="W216" i="6" s="1"/>
  <c r="W414" i="6" s="1"/>
  <c r="X216" i="6" a="1"/>
  <c r="X216" i="6" s="1"/>
  <c r="X414" i="6" s="1"/>
  <c r="Y216" i="6" a="1"/>
  <c r="Y216" i="6" s="1"/>
  <c r="Y414" i="6" s="1"/>
  <c r="Z216" i="6" a="1"/>
  <c r="Z216" i="6" s="1"/>
  <c r="Z414" i="6" s="1"/>
  <c r="AA216" i="6" a="1"/>
  <c r="AA216" i="6" s="1"/>
  <c r="AA414" i="6" s="1"/>
  <c r="AB216" i="6" a="1"/>
  <c r="AB216" i="6" s="1"/>
  <c r="AB414" i="6" s="1"/>
  <c r="AC216" i="6" a="1"/>
  <c r="AC216" i="6" s="1"/>
  <c r="AC414" i="6" s="1"/>
  <c r="AD216" i="6" a="1"/>
  <c r="AD216" i="6" s="1"/>
  <c r="AD414" i="6" s="1"/>
  <c r="AE216" i="6" a="1"/>
  <c r="AE216" i="6" s="1"/>
  <c r="AE414" i="6" s="1"/>
  <c r="AF216" i="6" a="1"/>
  <c r="AF216" i="6" s="1"/>
  <c r="AF414" i="6" s="1"/>
  <c r="AG216" i="6" a="1"/>
  <c r="AG216" i="6" s="1"/>
  <c r="AG414" i="6" s="1"/>
  <c r="AH216" i="6" a="1"/>
  <c r="AH216" i="6" s="1"/>
  <c r="AH414" i="6" s="1"/>
  <c r="AI216" i="6" a="1"/>
  <c r="AI216" i="6" s="1"/>
  <c r="AI414" i="6" s="1"/>
  <c r="AJ216" i="6" a="1"/>
  <c r="AJ216" i="6" s="1"/>
  <c r="AJ414" i="6" s="1"/>
  <c r="AK216" i="6" a="1"/>
  <c r="AK216" i="6" s="1"/>
  <c r="AK414" i="6" s="1"/>
  <c r="AL216" i="6" a="1"/>
  <c r="AL216" i="6" s="1"/>
  <c r="AL414" i="6" s="1"/>
  <c r="AM216" i="6" a="1"/>
  <c r="AM216" i="6" s="1"/>
  <c r="AM414" i="6" s="1"/>
  <c r="AN216" i="6" a="1"/>
  <c r="AN216" i="6" s="1"/>
  <c r="AN414" i="6" s="1"/>
  <c r="AO216" i="6" a="1"/>
  <c r="AO216" i="6" s="1"/>
  <c r="AO414" i="6" s="1"/>
  <c r="AP216" i="6" a="1"/>
  <c r="AP216" i="6" s="1"/>
  <c r="AP414" i="6" s="1"/>
  <c r="AQ216" i="6" a="1"/>
  <c r="AQ216" i="6" s="1"/>
  <c r="AQ414" i="6" s="1"/>
  <c r="AR216" i="6" a="1"/>
  <c r="AR216" i="6" s="1"/>
  <c r="AR414" i="6" s="1"/>
  <c r="AS216" i="6" a="1"/>
  <c r="AS216" i="6" s="1"/>
  <c r="AS414" i="6" s="1"/>
  <c r="AT216" i="6" a="1"/>
  <c r="AT216" i="6" s="1"/>
  <c r="AT414" i="6" s="1"/>
  <c r="AU216" i="6" a="1"/>
  <c r="AU216" i="6" s="1"/>
  <c r="AU414" i="6" s="1"/>
  <c r="AV216" i="6" a="1"/>
  <c r="AV216" i="6" s="1"/>
  <c r="AV414" i="6" s="1"/>
  <c r="AW216" i="6" a="1"/>
  <c r="AW216" i="6" s="1"/>
  <c r="AW414" i="6" s="1"/>
  <c r="AX216" i="6" a="1"/>
  <c r="AX216" i="6" s="1"/>
  <c r="AX414" i="6" s="1"/>
  <c r="AY216" i="6" a="1"/>
  <c r="AY216" i="6" s="1"/>
  <c r="AY414" i="6" s="1"/>
  <c r="AZ216" i="6" a="1"/>
  <c r="AZ216" i="6" s="1"/>
  <c r="AZ414" i="6" s="1"/>
  <c r="BA216" i="6" a="1"/>
  <c r="BA216" i="6" s="1"/>
  <c r="BA414" i="6" s="1"/>
  <c r="BB216" i="6" a="1"/>
  <c r="BB216" i="6" s="1"/>
  <c r="BB414" i="6" s="1"/>
  <c r="BC216" i="6" a="1"/>
  <c r="BC216" i="6" s="1"/>
  <c r="BC414" i="6" s="1"/>
  <c r="BD216" i="6" a="1"/>
  <c r="BD216" i="6"/>
  <c r="BD414" i="6" s="1"/>
  <c r="BE216" i="6" a="1"/>
  <c r="BE216" i="6" s="1"/>
  <c r="BE414" i="6" s="1"/>
  <c r="BF216" i="6" a="1"/>
  <c r="BF216" i="6" s="1"/>
  <c r="BF414" i="6" s="1"/>
  <c r="BG216" i="6" a="1"/>
  <c r="BG216" i="6" s="1"/>
  <c r="BG414" i="6" s="1"/>
  <c r="BH216" i="6" a="1"/>
  <c r="BH216" i="6" s="1"/>
  <c r="BH414" i="6" s="1"/>
  <c r="BI216" i="6" a="1"/>
  <c r="BI216" i="6" s="1"/>
  <c r="BI414" i="6" s="1"/>
  <c r="BJ216" i="6" a="1"/>
  <c r="BJ216" i="6" s="1"/>
  <c r="BJ414" i="6" s="1"/>
  <c r="BK216" i="6" a="1"/>
  <c r="BK216" i="6" s="1"/>
  <c r="BK414" i="6" s="1"/>
  <c r="BL216" i="6" a="1"/>
  <c r="BL216" i="6" s="1"/>
  <c r="BL414" i="6" s="1"/>
  <c r="D217" i="6" a="1"/>
  <c r="D217" i="6" s="1"/>
  <c r="D415" i="6" s="1"/>
  <c r="E217" i="6" a="1"/>
  <c r="E217" i="6" s="1"/>
  <c r="E415" i="6" s="1"/>
  <c r="F217" i="6" a="1"/>
  <c r="F217" i="6" s="1"/>
  <c r="F415" i="6" s="1"/>
  <c r="G217" i="6" a="1"/>
  <c r="G217" i="6" s="1"/>
  <c r="G415" i="6" s="1"/>
  <c r="H217" i="6" a="1"/>
  <c r="H217" i="6" s="1"/>
  <c r="H415" i="6" s="1"/>
  <c r="I217" i="6" a="1"/>
  <c r="I217" i="6" s="1"/>
  <c r="I415" i="6" s="1"/>
  <c r="J217" i="6" a="1"/>
  <c r="J217" i="6" s="1"/>
  <c r="J415" i="6" s="1"/>
  <c r="K217" i="6" a="1"/>
  <c r="K217" i="6" s="1"/>
  <c r="K415" i="6" s="1"/>
  <c r="L217" i="6" a="1"/>
  <c r="L217" i="6" s="1"/>
  <c r="L415" i="6" s="1"/>
  <c r="M217" i="6" a="1"/>
  <c r="M217" i="6" s="1"/>
  <c r="M415" i="6" s="1"/>
  <c r="N217" i="6" a="1"/>
  <c r="N217" i="6" s="1"/>
  <c r="N415" i="6" s="1"/>
  <c r="O217" i="6" a="1"/>
  <c r="O217" i="6" s="1"/>
  <c r="O415" i="6" s="1"/>
  <c r="P217" i="6" a="1"/>
  <c r="P217" i="6" s="1"/>
  <c r="P415" i="6" s="1"/>
  <c r="Q217" i="6" a="1"/>
  <c r="Q217" i="6" s="1"/>
  <c r="Q415" i="6" s="1"/>
  <c r="R217" i="6" a="1"/>
  <c r="R217" i="6" s="1"/>
  <c r="R415" i="6" s="1"/>
  <c r="S217" i="6" a="1"/>
  <c r="S217" i="6" s="1"/>
  <c r="S415" i="6" s="1"/>
  <c r="T217" i="6" a="1"/>
  <c r="T217" i="6" s="1"/>
  <c r="T415" i="6" s="1"/>
  <c r="U217" i="6" a="1"/>
  <c r="U217" i="6" s="1"/>
  <c r="U415" i="6" s="1"/>
  <c r="V217" i="6" a="1"/>
  <c r="V217" i="6" s="1"/>
  <c r="V415" i="6" s="1"/>
  <c r="W217" i="6" a="1"/>
  <c r="W217" i="6" s="1"/>
  <c r="W415" i="6" s="1"/>
  <c r="X217" i="6" a="1"/>
  <c r="X217" i="6" s="1"/>
  <c r="X415" i="6" s="1"/>
  <c r="Y217" i="6" a="1"/>
  <c r="Y217" i="6" s="1"/>
  <c r="Y415" i="6" s="1"/>
  <c r="Z217" i="6" a="1"/>
  <c r="Z217" i="6" s="1"/>
  <c r="Z415" i="6" s="1"/>
  <c r="AA217" i="6" a="1"/>
  <c r="AA217" i="6" s="1"/>
  <c r="AA415" i="6" s="1"/>
  <c r="AB217" i="6" a="1"/>
  <c r="AB217" i="6" s="1"/>
  <c r="AB415" i="6" s="1"/>
  <c r="AC217" i="6" a="1"/>
  <c r="AC217" i="6" s="1"/>
  <c r="AC415" i="6" s="1"/>
  <c r="AD217" i="6" a="1"/>
  <c r="AD217" i="6" s="1"/>
  <c r="AD415" i="6" s="1"/>
  <c r="AE217" i="6" a="1"/>
  <c r="AE217" i="6" s="1"/>
  <c r="AE415" i="6" s="1"/>
  <c r="AF217" i="6" a="1"/>
  <c r="AF217" i="6" s="1"/>
  <c r="AF415" i="6" s="1"/>
  <c r="AG217" i="6" a="1"/>
  <c r="AG217" i="6" s="1"/>
  <c r="AG415" i="6" s="1"/>
  <c r="AH217" i="6" a="1"/>
  <c r="AH217" i="6" s="1"/>
  <c r="AH415" i="6" s="1"/>
  <c r="AI217" i="6" a="1"/>
  <c r="AI217" i="6" s="1"/>
  <c r="AI415" i="6" s="1"/>
  <c r="AJ217" i="6" a="1"/>
  <c r="AJ217" i="6" s="1"/>
  <c r="AJ415" i="6" s="1"/>
  <c r="AK217" i="6" a="1"/>
  <c r="AK217" i="6" s="1"/>
  <c r="AK415" i="6" s="1"/>
  <c r="AL217" i="6" a="1"/>
  <c r="AL217" i="6" s="1"/>
  <c r="AL415" i="6" s="1"/>
  <c r="AM217" i="6" a="1"/>
  <c r="AM217" i="6"/>
  <c r="AM415" i="6" s="1"/>
  <c r="AN217" i="6" a="1"/>
  <c r="AN217" i="6" s="1"/>
  <c r="AN415" i="6" s="1"/>
  <c r="AO217" i="6" a="1"/>
  <c r="AO217" i="6" s="1"/>
  <c r="AO415" i="6" s="1"/>
  <c r="AP217" i="6" a="1"/>
  <c r="AP217" i="6" s="1"/>
  <c r="AP415" i="6" s="1"/>
  <c r="AQ217" i="6" a="1"/>
  <c r="AQ217" i="6" s="1"/>
  <c r="AQ415" i="6" s="1"/>
  <c r="AR217" i="6" a="1"/>
  <c r="AR217" i="6" s="1"/>
  <c r="AR415" i="6" s="1"/>
  <c r="AS217" i="6" a="1"/>
  <c r="AS217" i="6" s="1"/>
  <c r="AS415" i="6" s="1"/>
  <c r="AT217" i="6" a="1"/>
  <c r="AT217" i="6" s="1"/>
  <c r="AT415" i="6" s="1"/>
  <c r="AU217" i="6" a="1"/>
  <c r="AU217" i="6" s="1"/>
  <c r="AU415" i="6" s="1"/>
  <c r="AV217" i="6" a="1"/>
  <c r="AV217" i="6" s="1"/>
  <c r="AV415" i="6" s="1"/>
  <c r="AW217" i="6" a="1"/>
  <c r="AW217" i="6" s="1"/>
  <c r="AW415" i="6" s="1"/>
  <c r="AX217" i="6" a="1"/>
  <c r="AX217" i="6" s="1"/>
  <c r="AX415" i="6" s="1"/>
  <c r="AY217" i="6" a="1"/>
  <c r="AY217" i="6" s="1"/>
  <c r="AY415" i="6" s="1"/>
  <c r="AZ217" i="6" a="1"/>
  <c r="AZ217" i="6" s="1"/>
  <c r="AZ415" i="6" s="1"/>
  <c r="BA217" i="6" a="1"/>
  <c r="BA217" i="6" s="1"/>
  <c r="BA415" i="6" s="1"/>
  <c r="BB217" i="6" a="1"/>
  <c r="BB217" i="6" s="1"/>
  <c r="BB415" i="6" s="1"/>
  <c r="BC217" i="6" a="1"/>
  <c r="BC217" i="6" s="1"/>
  <c r="BC415" i="6" s="1"/>
  <c r="BD217" i="6" a="1"/>
  <c r="BD217" i="6" s="1"/>
  <c r="BD415" i="6" s="1"/>
  <c r="BE217" i="6" a="1"/>
  <c r="BE217" i="6" s="1"/>
  <c r="BE415" i="6" s="1"/>
  <c r="BF217" i="6" a="1"/>
  <c r="BF217" i="6" s="1"/>
  <c r="BF415" i="6" s="1"/>
  <c r="BG217" i="6" a="1"/>
  <c r="BG217" i="6" s="1"/>
  <c r="BG415" i="6" s="1"/>
  <c r="BH217" i="6" a="1"/>
  <c r="BH217" i="6" s="1"/>
  <c r="BH415" i="6" s="1"/>
  <c r="BI217" i="6" a="1"/>
  <c r="BI217" i="6" s="1"/>
  <c r="BI415" i="6" s="1"/>
  <c r="BJ217" i="6" a="1"/>
  <c r="BJ217" i="6" s="1"/>
  <c r="BJ415" i="6" s="1"/>
  <c r="BK217" i="6" a="1"/>
  <c r="BK217" i="6" s="1"/>
  <c r="BK415" i="6" s="1"/>
  <c r="BL217" i="6" a="1"/>
  <c r="BL217" i="6" s="1"/>
  <c r="BL415" i="6" s="1"/>
  <c r="D218" i="6" a="1"/>
  <c r="D218" i="6" s="1"/>
  <c r="D416" i="6" s="1"/>
  <c r="E218" i="6" a="1"/>
  <c r="E218" i="6" s="1"/>
  <c r="E416" i="6" s="1"/>
  <c r="F218" i="6" a="1"/>
  <c r="F218" i="6" s="1"/>
  <c r="F416" i="6" s="1"/>
  <c r="G218" i="6" a="1"/>
  <c r="G218" i="6" s="1"/>
  <c r="G416" i="6" s="1"/>
  <c r="H218" i="6" a="1"/>
  <c r="H218" i="6" s="1"/>
  <c r="H416" i="6" s="1"/>
  <c r="I218" i="6" a="1"/>
  <c r="I218" i="6" s="1"/>
  <c r="I416" i="6" s="1"/>
  <c r="J218" i="6" a="1"/>
  <c r="J218" i="6" s="1"/>
  <c r="J416" i="6" s="1"/>
  <c r="K218" i="6" a="1"/>
  <c r="K218" i="6" s="1"/>
  <c r="K416" i="6" s="1"/>
  <c r="L218" i="6" a="1"/>
  <c r="L218" i="6" s="1"/>
  <c r="L416" i="6" s="1"/>
  <c r="M218" i="6" a="1"/>
  <c r="M218" i="6" s="1"/>
  <c r="M416" i="6" s="1"/>
  <c r="N218" i="6" a="1"/>
  <c r="N218" i="6" s="1"/>
  <c r="N416" i="6" s="1"/>
  <c r="O218" i="6" a="1"/>
  <c r="O218" i="6" s="1"/>
  <c r="O416" i="6" s="1"/>
  <c r="P218" i="6" a="1"/>
  <c r="P218" i="6" s="1"/>
  <c r="P416" i="6" s="1"/>
  <c r="Q218" i="6" a="1"/>
  <c r="Q218" i="6" s="1"/>
  <c r="Q416" i="6" s="1"/>
  <c r="R218" i="6" a="1"/>
  <c r="R218" i="6" s="1"/>
  <c r="R416" i="6" s="1"/>
  <c r="S218" i="6" a="1"/>
  <c r="S218" i="6" s="1"/>
  <c r="S416" i="6" s="1"/>
  <c r="T218" i="6" a="1"/>
  <c r="T218" i="6" s="1"/>
  <c r="T416" i="6" s="1"/>
  <c r="U218" i="6" a="1"/>
  <c r="U218" i="6" s="1"/>
  <c r="U416" i="6" s="1"/>
  <c r="V218" i="6" a="1"/>
  <c r="V218" i="6" s="1"/>
  <c r="V416" i="6" s="1"/>
  <c r="W218" i="6" a="1"/>
  <c r="W218" i="6" s="1"/>
  <c r="W416" i="6" s="1"/>
  <c r="X218" i="6" a="1"/>
  <c r="X218" i="6" s="1"/>
  <c r="X416" i="6" s="1"/>
  <c r="Y218" i="6" a="1"/>
  <c r="Y218" i="6" s="1"/>
  <c r="Y416" i="6" s="1"/>
  <c r="Z218" i="6" a="1"/>
  <c r="Z218" i="6" s="1"/>
  <c r="Z416" i="6" s="1"/>
  <c r="AA218" i="6" a="1"/>
  <c r="AA218" i="6" s="1"/>
  <c r="AA416" i="6" s="1"/>
  <c r="AB218" i="6" a="1"/>
  <c r="AB218" i="6" s="1"/>
  <c r="AB416" i="6" s="1"/>
  <c r="AC218" i="6" a="1"/>
  <c r="AC218" i="6" s="1"/>
  <c r="AC416" i="6" s="1"/>
  <c r="AD218" i="6" a="1"/>
  <c r="AD218" i="6" s="1"/>
  <c r="AD416" i="6" s="1"/>
  <c r="AE218" i="6" a="1"/>
  <c r="AE218" i="6" s="1"/>
  <c r="AE416" i="6" s="1"/>
  <c r="AF218" i="6" a="1"/>
  <c r="AF218" i="6" s="1"/>
  <c r="AF416" i="6" s="1"/>
  <c r="AG218" i="6" a="1"/>
  <c r="AG218" i="6" s="1"/>
  <c r="AG416" i="6" s="1"/>
  <c r="AH218" i="6" a="1"/>
  <c r="AH218" i="6" s="1"/>
  <c r="AH416" i="6" s="1"/>
  <c r="AI218" i="6" a="1"/>
  <c r="AI218" i="6" s="1"/>
  <c r="AI416" i="6" s="1"/>
  <c r="AJ218" i="6" a="1"/>
  <c r="AJ218" i="6" s="1"/>
  <c r="AJ416" i="6" s="1"/>
  <c r="AK218" i="6" a="1"/>
  <c r="AK218" i="6" s="1"/>
  <c r="AK416" i="6" s="1"/>
  <c r="AL218" i="6" a="1"/>
  <c r="AL218" i="6" s="1"/>
  <c r="AL416" i="6" s="1"/>
  <c r="AM218" i="6" a="1"/>
  <c r="AM218" i="6" s="1"/>
  <c r="AM416" i="6" s="1"/>
  <c r="AN218" i="6" a="1"/>
  <c r="AN218" i="6" s="1"/>
  <c r="AN416" i="6" s="1"/>
  <c r="AO218" i="6" a="1"/>
  <c r="AO218" i="6" s="1"/>
  <c r="AO416" i="6" s="1"/>
  <c r="AP218" i="6" a="1"/>
  <c r="AP218" i="6" s="1"/>
  <c r="AP416" i="6" s="1"/>
  <c r="AQ218" i="6" a="1"/>
  <c r="AQ218" i="6" s="1"/>
  <c r="AQ416" i="6" s="1"/>
  <c r="AR218" i="6" a="1"/>
  <c r="AR218" i="6" s="1"/>
  <c r="AR416" i="6" s="1"/>
  <c r="AS218" i="6" a="1"/>
  <c r="AS218" i="6" s="1"/>
  <c r="AS416" i="6" s="1"/>
  <c r="AT218" i="6" a="1"/>
  <c r="AT218" i="6" s="1"/>
  <c r="AT416" i="6" s="1"/>
  <c r="AU218" i="6" a="1"/>
  <c r="AU218" i="6" s="1"/>
  <c r="AU416" i="6" s="1"/>
  <c r="AV218" i="6" a="1"/>
  <c r="AV218" i="6" s="1"/>
  <c r="AV416" i="6" s="1"/>
  <c r="AW218" i="6" a="1"/>
  <c r="AW218" i="6" s="1"/>
  <c r="AW416" i="6" s="1"/>
  <c r="AX218" i="6" a="1"/>
  <c r="AX218" i="6" s="1"/>
  <c r="AX416" i="6" s="1"/>
  <c r="AY218" i="6" a="1"/>
  <c r="AY218" i="6" s="1"/>
  <c r="AY416" i="6" s="1"/>
  <c r="AZ218" i="6" a="1"/>
  <c r="AZ218" i="6" s="1"/>
  <c r="AZ416" i="6" s="1"/>
  <c r="BA218" i="6" a="1"/>
  <c r="BA218" i="6" s="1"/>
  <c r="BA416" i="6" s="1"/>
  <c r="BB218" i="6" a="1"/>
  <c r="BB218" i="6" s="1"/>
  <c r="BB416" i="6" s="1"/>
  <c r="BC218" i="6" a="1"/>
  <c r="BC218" i="6" s="1"/>
  <c r="BC416" i="6" s="1"/>
  <c r="BD218" i="6" a="1"/>
  <c r="BD218" i="6" s="1"/>
  <c r="BD416" i="6" s="1"/>
  <c r="BE218" i="6" a="1"/>
  <c r="BE218" i="6" s="1"/>
  <c r="BE416" i="6" s="1"/>
  <c r="BF218" i="6" a="1"/>
  <c r="BF218" i="6" s="1"/>
  <c r="BF416" i="6" s="1"/>
  <c r="BG218" i="6" a="1"/>
  <c r="BG218" i="6" s="1"/>
  <c r="BG416" i="6" s="1"/>
  <c r="BH218" i="6" a="1"/>
  <c r="BH218" i="6" s="1"/>
  <c r="BH416" i="6" s="1"/>
  <c r="BI218" i="6" a="1"/>
  <c r="BI218" i="6" s="1"/>
  <c r="BI416" i="6" s="1"/>
  <c r="BJ218" i="6" a="1"/>
  <c r="BJ218" i="6" s="1"/>
  <c r="BJ416" i="6" s="1"/>
  <c r="BK218" i="6" a="1"/>
  <c r="BK218" i="6" s="1"/>
  <c r="BK416" i="6" s="1"/>
  <c r="BL218" i="6" a="1"/>
  <c r="BL218" i="6" s="1"/>
  <c r="BL416" i="6" s="1"/>
  <c r="D219" i="6" a="1"/>
  <c r="D219" i="6" s="1"/>
  <c r="D417" i="6" s="1"/>
  <c r="E219" i="6" a="1"/>
  <c r="E219" i="6" s="1"/>
  <c r="E417" i="6" s="1"/>
  <c r="F219" i="6" a="1"/>
  <c r="F219" i="6" s="1"/>
  <c r="F417" i="6" s="1"/>
  <c r="G219" i="6" a="1"/>
  <c r="G219" i="6" s="1"/>
  <c r="G417" i="6" s="1"/>
  <c r="H219" i="6" a="1"/>
  <c r="H219" i="6" s="1"/>
  <c r="H417" i="6" s="1"/>
  <c r="I219" i="6" a="1"/>
  <c r="I219" i="6" s="1"/>
  <c r="I417" i="6" s="1"/>
  <c r="J219" i="6" a="1"/>
  <c r="J219" i="6" s="1"/>
  <c r="J417" i="6" s="1"/>
  <c r="K219" i="6" a="1"/>
  <c r="K219" i="6" s="1"/>
  <c r="K417" i="6" s="1"/>
  <c r="L219" i="6" a="1"/>
  <c r="L219" i="6" s="1"/>
  <c r="L417" i="6" s="1"/>
  <c r="M219" i="6" a="1"/>
  <c r="M219" i="6" s="1"/>
  <c r="M417" i="6" s="1"/>
  <c r="N219" i="6" a="1"/>
  <c r="N219" i="6" s="1"/>
  <c r="N417" i="6" s="1"/>
  <c r="O219" i="6" a="1"/>
  <c r="O219" i="6" s="1"/>
  <c r="O417" i="6" s="1"/>
  <c r="P219" i="6" a="1"/>
  <c r="P219" i="6" s="1"/>
  <c r="P417" i="6" s="1"/>
  <c r="Q219" i="6" a="1"/>
  <c r="Q219" i="6" s="1"/>
  <c r="Q417" i="6" s="1"/>
  <c r="R219" i="6" a="1"/>
  <c r="R219" i="6" s="1"/>
  <c r="R417" i="6" s="1"/>
  <c r="S219" i="6" a="1"/>
  <c r="S219" i="6" s="1"/>
  <c r="S417" i="6" s="1"/>
  <c r="T219" i="6" a="1"/>
  <c r="T219" i="6" s="1"/>
  <c r="T417" i="6" s="1"/>
  <c r="U219" i="6" a="1"/>
  <c r="U219" i="6" s="1"/>
  <c r="U417" i="6" s="1"/>
  <c r="V219" i="6" a="1"/>
  <c r="V219" i="6" s="1"/>
  <c r="V417" i="6" s="1"/>
  <c r="W219" i="6" a="1"/>
  <c r="W219" i="6" s="1"/>
  <c r="W417" i="6" s="1"/>
  <c r="X219" i="6" a="1"/>
  <c r="X219" i="6" s="1"/>
  <c r="X417" i="6" s="1"/>
  <c r="Y219" i="6" a="1"/>
  <c r="Y219" i="6" s="1"/>
  <c r="Y417" i="6" s="1"/>
  <c r="Z219" i="6" a="1"/>
  <c r="Z219" i="6" s="1"/>
  <c r="Z417" i="6" s="1"/>
  <c r="AA219" i="6" a="1"/>
  <c r="AA219" i="6" s="1"/>
  <c r="AA417" i="6" s="1"/>
  <c r="AB219" i="6" a="1"/>
  <c r="AB219" i="6" s="1"/>
  <c r="AB417" i="6" s="1"/>
  <c r="AC219" i="6" a="1"/>
  <c r="AC219" i="6" s="1"/>
  <c r="AC417" i="6" s="1"/>
  <c r="AD219" i="6" a="1"/>
  <c r="AD219" i="6" s="1"/>
  <c r="AD417" i="6" s="1"/>
  <c r="AE219" i="6" a="1"/>
  <c r="AE219" i="6" s="1"/>
  <c r="AE417" i="6" s="1"/>
  <c r="AF219" i="6" a="1"/>
  <c r="AF219" i="6" s="1"/>
  <c r="AF417" i="6" s="1"/>
  <c r="AG219" i="6" a="1"/>
  <c r="AG219" i="6" s="1"/>
  <c r="AG417" i="6" s="1"/>
  <c r="AH219" i="6" a="1"/>
  <c r="AH219" i="6" s="1"/>
  <c r="AH417" i="6" s="1"/>
  <c r="AI219" i="6" a="1"/>
  <c r="AI219" i="6" s="1"/>
  <c r="AI417" i="6" s="1"/>
  <c r="AJ219" i="6" a="1"/>
  <c r="AJ219" i="6" s="1"/>
  <c r="AJ417" i="6" s="1"/>
  <c r="AK219" i="6" a="1"/>
  <c r="AK219" i="6" s="1"/>
  <c r="AK417" i="6" s="1"/>
  <c r="AL219" i="6" a="1"/>
  <c r="AL219" i="6" s="1"/>
  <c r="AL417" i="6" s="1"/>
  <c r="AM219" i="6" a="1"/>
  <c r="AM219" i="6" s="1"/>
  <c r="AM417" i="6" s="1"/>
  <c r="AN219" i="6" a="1"/>
  <c r="AN219" i="6" s="1"/>
  <c r="AN417" i="6" s="1"/>
  <c r="AO219" i="6" a="1"/>
  <c r="AO219" i="6" s="1"/>
  <c r="AO417" i="6" s="1"/>
  <c r="AP219" i="6" a="1"/>
  <c r="AP219" i="6" s="1"/>
  <c r="AP417" i="6" s="1"/>
  <c r="AQ219" i="6" a="1"/>
  <c r="AQ219" i="6" s="1"/>
  <c r="AQ417" i="6" s="1"/>
  <c r="AR219" i="6" a="1"/>
  <c r="AR219" i="6" s="1"/>
  <c r="AR417" i="6" s="1"/>
  <c r="AS219" i="6" a="1"/>
  <c r="AS219" i="6" s="1"/>
  <c r="AS417" i="6" s="1"/>
  <c r="AT219" i="6" a="1"/>
  <c r="AT219" i="6" s="1"/>
  <c r="AT417" i="6" s="1"/>
  <c r="AU219" i="6" a="1"/>
  <c r="AU219" i="6" s="1"/>
  <c r="AU417" i="6" s="1"/>
  <c r="AV219" i="6" a="1"/>
  <c r="AV219" i="6" s="1"/>
  <c r="AV417" i="6" s="1"/>
  <c r="AW219" i="6" a="1"/>
  <c r="AW219" i="6" s="1"/>
  <c r="AW417" i="6" s="1"/>
  <c r="AX219" i="6" a="1"/>
  <c r="AX219" i="6" s="1"/>
  <c r="AX417" i="6" s="1"/>
  <c r="AY219" i="6" a="1"/>
  <c r="AY219" i="6" s="1"/>
  <c r="AY417" i="6" s="1"/>
  <c r="AZ219" i="6" a="1"/>
  <c r="AZ219" i="6" s="1"/>
  <c r="AZ417" i="6" s="1"/>
  <c r="BA219" i="6" a="1"/>
  <c r="BA219" i="6" s="1"/>
  <c r="BA417" i="6" s="1"/>
  <c r="BB219" i="6" a="1"/>
  <c r="BB219" i="6" s="1"/>
  <c r="BB417" i="6" s="1"/>
  <c r="BC219" i="6" a="1"/>
  <c r="BC219" i="6" s="1"/>
  <c r="BC417" i="6" s="1"/>
  <c r="BD219" i="6" a="1"/>
  <c r="BD219" i="6" s="1"/>
  <c r="BD417" i="6" s="1"/>
  <c r="BE219" i="6" a="1"/>
  <c r="BE219" i="6" s="1"/>
  <c r="BE417" i="6" s="1"/>
  <c r="BF219" i="6" a="1"/>
  <c r="BF219" i="6" s="1"/>
  <c r="BF417" i="6" s="1"/>
  <c r="BG219" i="6" a="1"/>
  <c r="BG219" i="6" s="1"/>
  <c r="BG417" i="6" s="1"/>
  <c r="BH219" i="6" a="1"/>
  <c r="BH219" i="6" s="1"/>
  <c r="BH417" i="6" s="1"/>
  <c r="BI219" i="6" a="1"/>
  <c r="BI219" i="6" s="1"/>
  <c r="BI417" i="6" s="1"/>
  <c r="BJ219" i="6" a="1"/>
  <c r="BJ219" i="6" s="1"/>
  <c r="BJ417" i="6" s="1"/>
  <c r="BK219" i="6" a="1"/>
  <c r="BK219" i="6" s="1"/>
  <c r="BK417" i="6" s="1"/>
  <c r="BL219" i="6" a="1"/>
  <c r="BL219" i="6" s="1"/>
  <c r="BL417" i="6" s="1"/>
  <c r="D220" i="6" a="1"/>
  <c r="D220" i="6" s="1"/>
  <c r="D418" i="6" s="1"/>
  <c r="E220" i="6" a="1"/>
  <c r="E220" i="6" s="1"/>
  <c r="E418" i="6" s="1"/>
  <c r="F220" i="6" a="1"/>
  <c r="F220" i="6" s="1"/>
  <c r="F418" i="6" s="1"/>
  <c r="G220" i="6" a="1"/>
  <c r="G220" i="6" s="1"/>
  <c r="G418" i="6" s="1"/>
  <c r="H220" i="6" a="1"/>
  <c r="H220" i="6" s="1"/>
  <c r="H418" i="6" s="1"/>
  <c r="I220" i="6" a="1"/>
  <c r="I220" i="6" s="1"/>
  <c r="I418" i="6" s="1"/>
  <c r="J220" i="6" a="1"/>
  <c r="J220" i="6" s="1"/>
  <c r="J418" i="6" s="1"/>
  <c r="K220" i="6" a="1"/>
  <c r="K220" i="6" s="1"/>
  <c r="K418" i="6" s="1"/>
  <c r="L220" i="6" a="1"/>
  <c r="L220" i="6" s="1"/>
  <c r="L418" i="6" s="1"/>
  <c r="M220" i="6" a="1"/>
  <c r="M220" i="6" s="1"/>
  <c r="M418" i="6" s="1"/>
  <c r="N220" i="6" a="1"/>
  <c r="N220" i="6" s="1"/>
  <c r="N418" i="6" s="1"/>
  <c r="O220" i="6" a="1"/>
  <c r="O220" i="6" s="1"/>
  <c r="O418" i="6" s="1"/>
  <c r="P220" i="6" a="1"/>
  <c r="P220" i="6" s="1"/>
  <c r="P418" i="6" s="1"/>
  <c r="Q220" i="6" a="1"/>
  <c r="Q220" i="6" s="1"/>
  <c r="Q418" i="6" s="1"/>
  <c r="R220" i="6" a="1"/>
  <c r="R220" i="6" s="1"/>
  <c r="R418" i="6" s="1"/>
  <c r="S220" i="6" a="1"/>
  <c r="S220" i="6" s="1"/>
  <c r="S418" i="6" s="1"/>
  <c r="T220" i="6" a="1"/>
  <c r="T220" i="6" s="1"/>
  <c r="T418" i="6" s="1"/>
  <c r="U220" i="6" a="1"/>
  <c r="U220" i="6" s="1"/>
  <c r="U418" i="6" s="1"/>
  <c r="V220" i="6" a="1"/>
  <c r="V220" i="6" s="1"/>
  <c r="V418" i="6" s="1"/>
  <c r="W220" i="6" a="1"/>
  <c r="W220" i="6" s="1"/>
  <c r="W418" i="6" s="1"/>
  <c r="X220" i="6" a="1"/>
  <c r="X220" i="6" s="1"/>
  <c r="X418" i="6" s="1"/>
  <c r="Y220" i="6" a="1"/>
  <c r="Y220" i="6" s="1"/>
  <c r="Y418" i="6" s="1"/>
  <c r="Z220" i="6" a="1"/>
  <c r="Z220" i="6" s="1"/>
  <c r="Z418" i="6" s="1"/>
  <c r="AA220" i="6" a="1"/>
  <c r="AA220" i="6" s="1"/>
  <c r="AA418" i="6" s="1"/>
  <c r="AB220" i="6" a="1"/>
  <c r="AB220" i="6" s="1"/>
  <c r="AB418" i="6" s="1"/>
  <c r="AC220" i="6" a="1"/>
  <c r="AC220" i="6" s="1"/>
  <c r="AC418" i="6" s="1"/>
  <c r="AD220" i="6" a="1"/>
  <c r="AD220" i="6" s="1"/>
  <c r="AD418" i="6" s="1"/>
  <c r="AE220" i="6" a="1"/>
  <c r="AE220" i="6" s="1"/>
  <c r="AE418" i="6" s="1"/>
  <c r="AF220" i="6" a="1"/>
  <c r="AF220" i="6" s="1"/>
  <c r="AF418" i="6" s="1"/>
  <c r="AG220" i="6" a="1"/>
  <c r="AG220" i="6" s="1"/>
  <c r="AG418" i="6" s="1"/>
  <c r="AH220" i="6" a="1"/>
  <c r="AH220" i="6" s="1"/>
  <c r="AH418" i="6" s="1"/>
  <c r="AI220" i="6" a="1"/>
  <c r="AI220" i="6" s="1"/>
  <c r="AI418" i="6" s="1"/>
  <c r="AJ220" i="6" a="1"/>
  <c r="AJ220" i="6" s="1"/>
  <c r="AJ418" i="6" s="1"/>
  <c r="AK220" i="6" a="1"/>
  <c r="AK220" i="6" s="1"/>
  <c r="AK418" i="6" s="1"/>
  <c r="AL220" i="6" a="1"/>
  <c r="AL220" i="6" s="1"/>
  <c r="AL418" i="6" s="1"/>
  <c r="AM220" i="6" a="1"/>
  <c r="AM220" i="6" s="1"/>
  <c r="AM418" i="6" s="1"/>
  <c r="AN220" i="6" a="1"/>
  <c r="AN220" i="6" s="1"/>
  <c r="AN418" i="6" s="1"/>
  <c r="AO220" i="6" a="1"/>
  <c r="AO220" i="6" s="1"/>
  <c r="AO418" i="6" s="1"/>
  <c r="AP220" i="6" a="1"/>
  <c r="AP220" i="6" s="1"/>
  <c r="AP418" i="6" s="1"/>
  <c r="AQ220" i="6" a="1"/>
  <c r="AQ220" i="6" s="1"/>
  <c r="AQ418" i="6" s="1"/>
  <c r="AR220" i="6" a="1"/>
  <c r="AR220" i="6" s="1"/>
  <c r="AR418" i="6" s="1"/>
  <c r="AS220" i="6" a="1"/>
  <c r="AS220" i="6" s="1"/>
  <c r="AS418" i="6" s="1"/>
  <c r="AT220" i="6" a="1"/>
  <c r="AT220" i="6" s="1"/>
  <c r="AT418" i="6" s="1"/>
  <c r="AU220" i="6" a="1"/>
  <c r="AU220" i="6" s="1"/>
  <c r="AU418" i="6" s="1"/>
  <c r="AV220" i="6" a="1"/>
  <c r="AV220" i="6" s="1"/>
  <c r="AV418" i="6" s="1"/>
  <c r="AW220" i="6" a="1"/>
  <c r="AW220" i="6" s="1"/>
  <c r="AW418" i="6" s="1"/>
  <c r="AX220" i="6" a="1"/>
  <c r="AX220" i="6" s="1"/>
  <c r="AX418" i="6" s="1"/>
  <c r="AY220" i="6" a="1"/>
  <c r="AY220" i="6" s="1"/>
  <c r="AY418" i="6" s="1"/>
  <c r="AZ220" i="6" a="1"/>
  <c r="AZ220" i="6" s="1"/>
  <c r="AZ418" i="6" s="1"/>
  <c r="BA220" i="6" a="1"/>
  <c r="BA220" i="6" s="1"/>
  <c r="BA418" i="6" s="1"/>
  <c r="BB220" i="6" a="1"/>
  <c r="BB220" i="6" s="1"/>
  <c r="BB418" i="6" s="1"/>
  <c r="BC220" i="6" a="1"/>
  <c r="BC220" i="6" s="1"/>
  <c r="BC418" i="6" s="1"/>
  <c r="BD220" i="6" a="1"/>
  <c r="BD220" i="6" s="1"/>
  <c r="BD418" i="6" s="1"/>
  <c r="BE220" i="6" a="1"/>
  <c r="BE220" i="6" s="1"/>
  <c r="BE418" i="6" s="1"/>
  <c r="BF220" i="6" a="1"/>
  <c r="BF220" i="6" s="1"/>
  <c r="BF418" i="6" s="1"/>
  <c r="BG220" i="6" a="1"/>
  <c r="BG220" i="6" s="1"/>
  <c r="BG418" i="6" s="1"/>
  <c r="BH220" i="6" a="1"/>
  <c r="BH220" i="6" s="1"/>
  <c r="BH418" i="6" s="1"/>
  <c r="BI220" i="6" a="1"/>
  <c r="BI220" i="6" s="1"/>
  <c r="BI418" i="6" s="1"/>
  <c r="BJ220" i="6" a="1"/>
  <c r="BJ220" i="6" s="1"/>
  <c r="BJ418" i="6" s="1"/>
  <c r="BK220" i="6" a="1"/>
  <c r="BK220" i="6" s="1"/>
  <c r="BK418" i="6" s="1"/>
  <c r="BL220" i="6" a="1"/>
  <c r="BL220" i="6" s="1"/>
  <c r="BL418" i="6" s="1"/>
  <c r="D221" i="6" a="1"/>
  <c r="D221" i="6" s="1"/>
  <c r="D419" i="6" s="1"/>
  <c r="E221" i="6" a="1"/>
  <c r="E221" i="6" s="1"/>
  <c r="E419" i="6" s="1"/>
  <c r="F221" i="6" a="1"/>
  <c r="F221" i="6" s="1"/>
  <c r="F419" i="6" s="1"/>
  <c r="G221" i="6" a="1"/>
  <c r="G221" i="6" s="1"/>
  <c r="G419" i="6" s="1"/>
  <c r="H221" i="6" a="1"/>
  <c r="H221" i="6" s="1"/>
  <c r="H419" i="6" s="1"/>
  <c r="I221" i="6" a="1"/>
  <c r="I221" i="6" s="1"/>
  <c r="I419" i="6" s="1"/>
  <c r="J221" i="6" a="1"/>
  <c r="J221" i="6" s="1"/>
  <c r="J419" i="6" s="1"/>
  <c r="K221" i="6" a="1"/>
  <c r="K221" i="6" s="1"/>
  <c r="K419" i="6" s="1"/>
  <c r="L221" i="6" a="1"/>
  <c r="L221" i="6" s="1"/>
  <c r="L419" i="6" s="1"/>
  <c r="M221" i="6" a="1"/>
  <c r="M221" i="6" s="1"/>
  <c r="M419" i="6" s="1"/>
  <c r="N221" i="6" a="1"/>
  <c r="N221" i="6" s="1"/>
  <c r="N419" i="6" s="1"/>
  <c r="O221" i="6" a="1"/>
  <c r="O221" i="6" s="1"/>
  <c r="O419" i="6" s="1"/>
  <c r="P221" i="6" a="1"/>
  <c r="P221" i="6" s="1"/>
  <c r="P419" i="6" s="1"/>
  <c r="Q221" i="6" a="1"/>
  <c r="Q221" i="6" s="1"/>
  <c r="Q419" i="6" s="1"/>
  <c r="R221" i="6" a="1"/>
  <c r="R221" i="6" s="1"/>
  <c r="R419" i="6" s="1"/>
  <c r="S221" i="6" a="1"/>
  <c r="S221" i="6" s="1"/>
  <c r="S419" i="6" s="1"/>
  <c r="T221" i="6" a="1"/>
  <c r="T221" i="6" s="1"/>
  <c r="T419" i="6" s="1"/>
  <c r="U221" i="6" a="1"/>
  <c r="U221" i="6" s="1"/>
  <c r="U419" i="6" s="1"/>
  <c r="V221" i="6" a="1"/>
  <c r="V221" i="6" s="1"/>
  <c r="V419" i="6" s="1"/>
  <c r="W221" i="6" a="1"/>
  <c r="W221" i="6" s="1"/>
  <c r="W419" i="6" s="1"/>
  <c r="X221" i="6" a="1"/>
  <c r="X221" i="6" s="1"/>
  <c r="X419" i="6" s="1"/>
  <c r="Y221" i="6" a="1"/>
  <c r="Y221" i="6" s="1"/>
  <c r="Y419" i="6" s="1"/>
  <c r="Z221" i="6" a="1"/>
  <c r="Z221" i="6" s="1"/>
  <c r="Z419" i="6" s="1"/>
  <c r="AA221" i="6" a="1"/>
  <c r="AA221" i="6" s="1"/>
  <c r="AA419" i="6" s="1"/>
  <c r="AB221" i="6" a="1"/>
  <c r="AB221" i="6" s="1"/>
  <c r="AB419" i="6" s="1"/>
  <c r="AC221" i="6" a="1"/>
  <c r="AC221" i="6" s="1"/>
  <c r="AC419" i="6" s="1"/>
  <c r="AD221" i="6" a="1"/>
  <c r="AD221" i="6" s="1"/>
  <c r="AD419" i="6" s="1"/>
  <c r="AE221" i="6" a="1"/>
  <c r="AE221" i="6" s="1"/>
  <c r="AE419" i="6" s="1"/>
  <c r="AF221" i="6" a="1"/>
  <c r="AF221" i="6" s="1"/>
  <c r="AF419" i="6" s="1"/>
  <c r="AG221" i="6" a="1"/>
  <c r="AG221" i="6" s="1"/>
  <c r="AG419" i="6" s="1"/>
  <c r="AH221" i="6" a="1"/>
  <c r="AH221" i="6" s="1"/>
  <c r="AH419" i="6" s="1"/>
  <c r="AI221" i="6" a="1"/>
  <c r="AI221" i="6" s="1"/>
  <c r="AI419" i="6" s="1"/>
  <c r="AJ221" i="6" a="1"/>
  <c r="AJ221" i="6" s="1"/>
  <c r="AJ419" i="6" s="1"/>
  <c r="AK221" i="6" a="1"/>
  <c r="AK221" i="6" s="1"/>
  <c r="AK419" i="6" s="1"/>
  <c r="AL221" i="6" a="1"/>
  <c r="AL221" i="6" s="1"/>
  <c r="AL419" i="6" s="1"/>
  <c r="AM221" i="6" a="1"/>
  <c r="AM221" i="6" s="1"/>
  <c r="AM419" i="6" s="1"/>
  <c r="AN221" i="6" a="1"/>
  <c r="AN221" i="6" s="1"/>
  <c r="AN419" i="6" s="1"/>
  <c r="AO221" i="6" a="1"/>
  <c r="AO221" i="6" s="1"/>
  <c r="AO419" i="6" s="1"/>
  <c r="AP221" i="6" a="1"/>
  <c r="AP221" i="6" s="1"/>
  <c r="AP419" i="6" s="1"/>
  <c r="AQ221" i="6" a="1"/>
  <c r="AQ221" i="6" s="1"/>
  <c r="AQ419" i="6" s="1"/>
  <c r="AR221" i="6" a="1"/>
  <c r="AR221" i="6" s="1"/>
  <c r="AR419" i="6" s="1"/>
  <c r="AS221" i="6" a="1"/>
  <c r="AS221" i="6" s="1"/>
  <c r="AS419" i="6" s="1"/>
  <c r="AT221" i="6" a="1"/>
  <c r="AT221" i="6" s="1"/>
  <c r="AT419" i="6" s="1"/>
  <c r="AU221" i="6" a="1"/>
  <c r="AU221" i="6" s="1"/>
  <c r="AU419" i="6" s="1"/>
  <c r="AV221" i="6" a="1"/>
  <c r="AV221" i="6" s="1"/>
  <c r="AV419" i="6" s="1"/>
  <c r="AW221" i="6" a="1"/>
  <c r="AW221" i="6" s="1"/>
  <c r="AW419" i="6" s="1"/>
  <c r="AX221" i="6" a="1"/>
  <c r="AX221" i="6" s="1"/>
  <c r="AX419" i="6" s="1"/>
  <c r="AY221" i="6" a="1"/>
  <c r="AY221" i="6" s="1"/>
  <c r="AY419" i="6" s="1"/>
  <c r="AZ221" i="6" a="1"/>
  <c r="AZ221" i="6" s="1"/>
  <c r="AZ419" i="6" s="1"/>
  <c r="BA221" i="6" a="1"/>
  <c r="BA221" i="6" s="1"/>
  <c r="BA419" i="6" s="1"/>
  <c r="BB221" i="6" a="1"/>
  <c r="BB221" i="6" s="1"/>
  <c r="BB419" i="6" s="1"/>
  <c r="BC221" i="6" a="1"/>
  <c r="BC221" i="6" s="1"/>
  <c r="BC419" i="6" s="1"/>
  <c r="BD221" i="6" a="1"/>
  <c r="BD221" i="6" s="1"/>
  <c r="BD419" i="6" s="1"/>
  <c r="BE221" i="6" a="1"/>
  <c r="BE221" i="6" s="1"/>
  <c r="BE419" i="6" s="1"/>
  <c r="BF221" i="6" a="1"/>
  <c r="BF221" i="6" s="1"/>
  <c r="BF419" i="6" s="1"/>
  <c r="BG221" i="6" a="1"/>
  <c r="BG221" i="6" s="1"/>
  <c r="BG419" i="6" s="1"/>
  <c r="BH221" i="6" a="1"/>
  <c r="BH221" i="6" s="1"/>
  <c r="BH419" i="6" s="1"/>
  <c r="BI221" i="6" a="1"/>
  <c r="BI221" i="6" s="1"/>
  <c r="BI419" i="6" s="1"/>
  <c r="BJ221" i="6" a="1"/>
  <c r="BJ221" i="6" s="1"/>
  <c r="BJ419" i="6" s="1"/>
  <c r="BK221" i="6" a="1"/>
  <c r="BK221" i="6" s="1"/>
  <c r="BK419" i="6" s="1"/>
  <c r="BL221" i="6" a="1"/>
  <c r="BL221" i="6" s="1"/>
  <c r="BL419" i="6" s="1"/>
  <c r="D222" i="6" a="1"/>
  <c r="D222" i="6" s="1"/>
  <c r="D420" i="6" s="1"/>
  <c r="E222" i="6" a="1"/>
  <c r="E222" i="6" s="1"/>
  <c r="E420" i="6" s="1"/>
  <c r="F222" i="6" a="1"/>
  <c r="F222" i="6" s="1"/>
  <c r="F420" i="6" s="1"/>
  <c r="G222" i="6" a="1"/>
  <c r="G222" i="6" s="1"/>
  <c r="G420" i="6" s="1"/>
  <c r="H222" i="6" a="1"/>
  <c r="H222" i="6" s="1"/>
  <c r="H420" i="6" s="1"/>
  <c r="I222" i="6" a="1"/>
  <c r="I222" i="6" s="1"/>
  <c r="I420" i="6" s="1"/>
  <c r="J222" i="6" a="1"/>
  <c r="J222" i="6" s="1"/>
  <c r="J420" i="6" s="1"/>
  <c r="K222" i="6" a="1"/>
  <c r="K222" i="6" s="1"/>
  <c r="K420" i="6" s="1"/>
  <c r="L222" i="6" a="1"/>
  <c r="L222" i="6" s="1"/>
  <c r="L420" i="6" s="1"/>
  <c r="M222" i="6" a="1"/>
  <c r="M222" i="6" s="1"/>
  <c r="M420" i="6" s="1"/>
  <c r="N222" i="6" a="1"/>
  <c r="N222" i="6" s="1"/>
  <c r="N420" i="6" s="1"/>
  <c r="O222" i="6" a="1"/>
  <c r="O222" i="6" s="1"/>
  <c r="O420" i="6" s="1"/>
  <c r="P222" i="6" a="1"/>
  <c r="P222" i="6" s="1"/>
  <c r="P420" i="6" s="1"/>
  <c r="Q222" i="6" a="1"/>
  <c r="Q222" i="6" s="1"/>
  <c r="Q420" i="6" s="1"/>
  <c r="R222" i="6" a="1"/>
  <c r="R222" i="6" s="1"/>
  <c r="R420" i="6" s="1"/>
  <c r="S222" i="6" a="1"/>
  <c r="S222" i="6" s="1"/>
  <c r="S420" i="6" s="1"/>
  <c r="T222" i="6" a="1"/>
  <c r="T222" i="6" s="1"/>
  <c r="T420" i="6" s="1"/>
  <c r="U222" i="6" a="1"/>
  <c r="U222" i="6" s="1"/>
  <c r="U420" i="6" s="1"/>
  <c r="V222" i="6" a="1"/>
  <c r="V222" i="6" s="1"/>
  <c r="V420" i="6" s="1"/>
  <c r="W222" i="6" a="1"/>
  <c r="W222" i="6" s="1"/>
  <c r="W420" i="6" s="1"/>
  <c r="X222" i="6" a="1"/>
  <c r="X222" i="6" s="1"/>
  <c r="X420" i="6" s="1"/>
  <c r="Y222" i="6" a="1"/>
  <c r="Y222" i="6" s="1"/>
  <c r="Y420" i="6" s="1"/>
  <c r="Z222" i="6" a="1"/>
  <c r="Z222" i="6" s="1"/>
  <c r="Z420" i="6" s="1"/>
  <c r="AA222" i="6" a="1"/>
  <c r="AA222" i="6" s="1"/>
  <c r="AA420" i="6" s="1"/>
  <c r="AB222" i="6" a="1"/>
  <c r="AB222" i="6" s="1"/>
  <c r="AB420" i="6" s="1"/>
  <c r="AC222" i="6" a="1"/>
  <c r="AC222" i="6" s="1"/>
  <c r="AC420" i="6" s="1"/>
  <c r="AD222" i="6" a="1"/>
  <c r="AD222" i="6" s="1"/>
  <c r="AD420" i="6" s="1"/>
  <c r="AE222" i="6" a="1"/>
  <c r="AE222" i="6" s="1"/>
  <c r="AE420" i="6" s="1"/>
  <c r="AF222" i="6" a="1"/>
  <c r="AF222" i="6" s="1"/>
  <c r="AF420" i="6" s="1"/>
  <c r="AG222" i="6" a="1"/>
  <c r="AG222" i="6" s="1"/>
  <c r="AG420" i="6" s="1"/>
  <c r="AH222" i="6" a="1"/>
  <c r="AH222" i="6" s="1"/>
  <c r="AH420" i="6" s="1"/>
  <c r="AI222" i="6" a="1"/>
  <c r="AI222" i="6" s="1"/>
  <c r="AI420" i="6" s="1"/>
  <c r="AJ222" i="6" a="1"/>
  <c r="AJ222" i="6" s="1"/>
  <c r="AJ420" i="6" s="1"/>
  <c r="AK222" i="6" a="1"/>
  <c r="AK222" i="6" s="1"/>
  <c r="AK420" i="6" s="1"/>
  <c r="AL222" i="6" a="1"/>
  <c r="AL222" i="6" s="1"/>
  <c r="AL420" i="6" s="1"/>
  <c r="AM222" i="6" a="1"/>
  <c r="AM222" i="6" s="1"/>
  <c r="AM420" i="6" s="1"/>
  <c r="AN222" i="6" a="1"/>
  <c r="AN222" i="6" s="1"/>
  <c r="AN420" i="6" s="1"/>
  <c r="AO222" i="6" a="1"/>
  <c r="AO222" i="6" s="1"/>
  <c r="AO420" i="6" s="1"/>
  <c r="AP222" i="6" a="1"/>
  <c r="AP222" i="6" s="1"/>
  <c r="AP420" i="6" s="1"/>
  <c r="AQ222" i="6" a="1"/>
  <c r="AQ222" i="6" s="1"/>
  <c r="AQ420" i="6" s="1"/>
  <c r="AR222" i="6" a="1"/>
  <c r="AR222" i="6" s="1"/>
  <c r="AR420" i="6" s="1"/>
  <c r="AS222" i="6" a="1"/>
  <c r="AS222" i="6" s="1"/>
  <c r="AS420" i="6" s="1"/>
  <c r="AT222" i="6" a="1"/>
  <c r="AT222" i="6" s="1"/>
  <c r="AT420" i="6" s="1"/>
  <c r="AU222" i="6" a="1"/>
  <c r="AU222" i="6" s="1"/>
  <c r="AU420" i="6" s="1"/>
  <c r="AV222" i="6" a="1"/>
  <c r="AV222" i="6" s="1"/>
  <c r="AV420" i="6" s="1"/>
  <c r="AW222" i="6" a="1"/>
  <c r="AW222" i="6" s="1"/>
  <c r="AW420" i="6" s="1"/>
  <c r="AX222" i="6" a="1"/>
  <c r="AX222" i="6" s="1"/>
  <c r="AX420" i="6" s="1"/>
  <c r="AY222" i="6" a="1"/>
  <c r="AY222" i="6" s="1"/>
  <c r="AY420" i="6" s="1"/>
  <c r="AZ222" i="6" a="1"/>
  <c r="AZ222" i="6" s="1"/>
  <c r="AZ420" i="6" s="1"/>
  <c r="BA222" i="6" a="1"/>
  <c r="BA222" i="6" s="1"/>
  <c r="BA420" i="6" s="1"/>
  <c r="BB222" i="6" a="1"/>
  <c r="BB222" i="6" s="1"/>
  <c r="BB420" i="6" s="1"/>
  <c r="BC222" i="6" a="1"/>
  <c r="BC222" i="6" s="1"/>
  <c r="BC420" i="6" s="1"/>
  <c r="BD222" i="6" a="1"/>
  <c r="BD222" i="6" s="1"/>
  <c r="BD420" i="6" s="1"/>
  <c r="BE222" i="6" a="1"/>
  <c r="BE222" i="6" s="1"/>
  <c r="BE420" i="6" s="1"/>
  <c r="BF222" i="6" a="1"/>
  <c r="BF222" i="6" s="1"/>
  <c r="BF420" i="6" s="1"/>
  <c r="BG222" i="6" a="1"/>
  <c r="BG222" i="6" s="1"/>
  <c r="BG420" i="6" s="1"/>
  <c r="BH222" i="6" a="1"/>
  <c r="BH222" i="6" s="1"/>
  <c r="BH420" i="6" s="1"/>
  <c r="BI222" i="6" a="1"/>
  <c r="BI222" i="6" s="1"/>
  <c r="BI420" i="6" s="1"/>
  <c r="BJ222" i="6" a="1"/>
  <c r="BJ222" i="6" s="1"/>
  <c r="BJ420" i="6" s="1"/>
  <c r="BK222" i="6" a="1"/>
  <c r="BK222" i="6" s="1"/>
  <c r="BK420" i="6" s="1"/>
  <c r="BL222" i="6" a="1"/>
  <c r="BL222" i="6" s="1"/>
  <c r="BL420" i="6" s="1"/>
  <c r="D223" i="6" a="1"/>
  <c r="D223" i="6" s="1"/>
  <c r="D421" i="6" s="1"/>
  <c r="E223" i="6" a="1"/>
  <c r="E223" i="6" s="1"/>
  <c r="E421" i="6" s="1"/>
  <c r="F223" i="6" a="1"/>
  <c r="F223" i="6" s="1"/>
  <c r="F421" i="6" s="1"/>
  <c r="G223" i="6" a="1"/>
  <c r="G223" i="6" s="1"/>
  <c r="G421" i="6" s="1"/>
  <c r="H223" i="6" a="1"/>
  <c r="H223" i="6" s="1"/>
  <c r="H421" i="6" s="1"/>
  <c r="I223" i="6" a="1"/>
  <c r="I223" i="6" s="1"/>
  <c r="I421" i="6" s="1"/>
  <c r="J223" i="6" a="1"/>
  <c r="J223" i="6" s="1"/>
  <c r="J421" i="6" s="1"/>
  <c r="K223" i="6" a="1"/>
  <c r="K223" i="6" s="1"/>
  <c r="K421" i="6" s="1"/>
  <c r="L223" i="6" a="1"/>
  <c r="L223" i="6" s="1"/>
  <c r="L421" i="6" s="1"/>
  <c r="M223" i="6" a="1"/>
  <c r="M223" i="6" s="1"/>
  <c r="M421" i="6" s="1"/>
  <c r="N223" i="6" a="1"/>
  <c r="N223" i="6" s="1"/>
  <c r="N421" i="6" s="1"/>
  <c r="O223" i="6" a="1"/>
  <c r="O223" i="6" s="1"/>
  <c r="O421" i="6" s="1"/>
  <c r="P223" i="6" a="1"/>
  <c r="P223" i="6" s="1"/>
  <c r="P421" i="6" s="1"/>
  <c r="Q223" i="6" a="1"/>
  <c r="Q223" i="6" s="1"/>
  <c r="Q421" i="6" s="1"/>
  <c r="R223" i="6" a="1"/>
  <c r="R223" i="6" s="1"/>
  <c r="R421" i="6" s="1"/>
  <c r="S223" i="6" a="1"/>
  <c r="S223" i="6" s="1"/>
  <c r="S421" i="6" s="1"/>
  <c r="T223" i="6" a="1"/>
  <c r="T223" i="6" s="1"/>
  <c r="T421" i="6" s="1"/>
  <c r="U223" i="6" a="1"/>
  <c r="U223" i="6" s="1"/>
  <c r="U421" i="6" s="1"/>
  <c r="V223" i="6" a="1"/>
  <c r="V223" i="6" s="1"/>
  <c r="V421" i="6" s="1"/>
  <c r="W223" i="6" a="1"/>
  <c r="W223" i="6" s="1"/>
  <c r="W421" i="6" s="1"/>
  <c r="X223" i="6" a="1"/>
  <c r="X223" i="6" s="1"/>
  <c r="X421" i="6" s="1"/>
  <c r="Y223" i="6" a="1"/>
  <c r="Y223" i="6" s="1"/>
  <c r="Y421" i="6" s="1"/>
  <c r="Z223" i="6" a="1"/>
  <c r="Z223" i="6" s="1"/>
  <c r="Z421" i="6" s="1"/>
  <c r="AA223" i="6" a="1"/>
  <c r="AA223" i="6" s="1"/>
  <c r="AA421" i="6" s="1"/>
  <c r="AB223" i="6" a="1"/>
  <c r="AB223" i="6" s="1"/>
  <c r="AB421" i="6" s="1"/>
  <c r="AC223" i="6" a="1"/>
  <c r="AC223" i="6" s="1"/>
  <c r="AC421" i="6" s="1"/>
  <c r="AD223" i="6" a="1"/>
  <c r="AD223" i="6" s="1"/>
  <c r="AD421" i="6" s="1"/>
  <c r="AE223" i="6" a="1"/>
  <c r="AE223" i="6" s="1"/>
  <c r="AE421" i="6" s="1"/>
  <c r="AF223" i="6" a="1"/>
  <c r="AF223" i="6" s="1"/>
  <c r="AF421" i="6" s="1"/>
  <c r="AG223" i="6" a="1"/>
  <c r="AG223" i="6" s="1"/>
  <c r="AG421" i="6" s="1"/>
  <c r="AH223" i="6" a="1"/>
  <c r="AH223" i="6" s="1"/>
  <c r="AH421" i="6" s="1"/>
  <c r="AI223" i="6" a="1"/>
  <c r="AI223" i="6" s="1"/>
  <c r="AI421" i="6" s="1"/>
  <c r="AJ223" i="6" a="1"/>
  <c r="AJ223" i="6" s="1"/>
  <c r="AJ421" i="6" s="1"/>
  <c r="AK223" i="6" a="1"/>
  <c r="AK223" i="6" s="1"/>
  <c r="AK421" i="6" s="1"/>
  <c r="AL223" i="6" a="1"/>
  <c r="AL223" i="6" s="1"/>
  <c r="AL421" i="6" s="1"/>
  <c r="AM223" i="6" a="1"/>
  <c r="AM223" i="6" s="1"/>
  <c r="AM421" i="6" s="1"/>
  <c r="AN223" i="6" a="1"/>
  <c r="AN223" i="6" s="1"/>
  <c r="AN421" i="6" s="1"/>
  <c r="AO223" i="6" a="1"/>
  <c r="AO223" i="6" s="1"/>
  <c r="AO421" i="6" s="1"/>
  <c r="AP223" i="6" a="1"/>
  <c r="AP223" i="6" s="1"/>
  <c r="AP421" i="6" s="1"/>
  <c r="AQ223" i="6" a="1"/>
  <c r="AQ223" i="6" s="1"/>
  <c r="AQ421" i="6" s="1"/>
  <c r="AR223" i="6" a="1"/>
  <c r="AR223" i="6" s="1"/>
  <c r="AR421" i="6" s="1"/>
  <c r="AS223" i="6" a="1"/>
  <c r="AS223" i="6" s="1"/>
  <c r="AS421" i="6" s="1"/>
  <c r="AT223" i="6" a="1"/>
  <c r="AT223" i="6" s="1"/>
  <c r="AT421" i="6" s="1"/>
  <c r="AU223" i="6" a="1"/>
  <c r="AU223" i="6" s="1"/>
  <c r="AU421" i="6" s="1"/>
  <c r="AV223" i="6" a="1"/>
  <c r="AV223" i="6" s="1"/>
  <c r="AV421" i="6" s="1"/>
  <c r="AW223" i="6" a="1"/>
  <c r="AW223" i="6" s="1"/>
  <c r="AW421" i="6" s="1"/>
  <c r="AX223" i="6" a="1"/>
  <c r="AX223" i="6" s="1"/>
  <c r="AX421" i="6" s="1"/>
  <c r="AY223" i="6" a="1"/>
  <c r="AY223" i="6" s="1"/>
  <c r="AY421" i="6" s="1"/>
  <c r="AZ223" i="6" a="1"/>
  <c r="AZ223" i="6" s="1"/>
  <c r="AZ421" i="6" s="1"/>
  <c r="BA223" i="6" a="1"/>
  <c r="BA223" i="6" s="1"/>
  <c r="BA421" i="6" s="1"/>
  <c r="BB223" i="6" a="1"/>
  <c r="BB223" i="6" s="1"/>
  <c r="BB421" i="6" s="1"/>
  <c r="BC223" i="6" a="1"/>
  <c r="BC223" i="6" s="1"/>
  <c r="BC421" i="6" s="1"/>
  <c r="BD223" i="6" a="1"/>
  <c r="BD223" i="6" s="1"/>
  <c r="BD421" i="6" s="1"/>
  <c r="BE223" i="6" a="1"/>
  <c r="BE223" i="6" s="1"/>
  <c r="BE421" i="6" s="1"/>
  <c r="BF223" i="6" a="1"/>
  <c r="BF223" i="6" s="1"/>
  <c r="BF421" i="6" s="1"/>
  <c r="BG223" i="6" a="1"/>
  <c r="BG223" i="6" s="1"/>
  <c r="BG421" i="6" s="1"/>
  <c r="BH223" i="6" a="1"/>
  <c r="BH223" i="6" s="1"/>
  <c r="BH421" i="6" s="1"/>
  <c r="BI223" i="6" a="1"/>
  <c r="BI223" i="6" s="1"/>
  <c r="BI421" i="6" s="1"/>
  <c r="BJ223" i="6" a="1"/>
  <c r="BJ223" i="6" s="1"/>
  <c r="BJ421" i="6" s="1"/>
  <c r="BK223" i="6" a="1"/>
  <c r="BK223" i="6" s="1"/>
  <c r="BK421" i="6" s="1"/>
  <c r="BL223" i="6" a="1"/>
  <c r="BL223" i="6" s="1"/>
  <c r="BL421" i="6" s="1"/>
  <c r="D224" i="6" a="1"/>
  <c r="D224" i="6" s="1"/>
  <c r="D422" i="6" s="1"/>
  <c r="E224" i="6" a="1"/>
  <c r="E224" i="6" s="1"/>
  <c r="E422" i="6" s="1"/>
  <c r="F224" i="6" a="1"/>
  <c r="F224" i="6" s="1"/>
  <c r="F422" i="6" s="1"/>
  <c r="G224" i="6" a="1"/>
  <c r="G224" i="6" s="1"/>
  <c r="G422" i="6" s="1"/>
  <c r="H224" i="6" a="1"/>
  <c r="H224" i="6" s="1"/>
  <c r="H422" i="6" s="1"/>
  <c r="I224" i="6" a="1"/>
  <c r="I224" i="6" s="1"/>
  <c r="I422" i="6" s="1"/>
  <c r="J224" i="6" a="1"/>
  <c r="J224" i="6" s="1"/>
  <c r="J422" i="6" s="1"/>
  <c r="K224" i="6" a="1"/>
  <c r="K224" i="6" s="1"/>
  <c r="K422" i="6" s="1"/>
  <c r="L224" i="6" a="1"/>
  <c r="L224" i="6" s="1"/>
  <c r="L422" i="6" s="1"/>
  <c r="M224" i="6" a="1"/>
  <c r="M224" i="6" s="1"/>
  <c r="M422" i="6" s="1"/>
  <c r="N224" i="6" a="1"/>
  <c r="N224" i="6" s="1"/>
  <c r="N422" i="6" s="1"/>
  <c r="O224" i="6" a="1"/>
  <c r="O224" i="6" s="1"/>
  <c r="O422" i="6" s="1"/>
  <c r="P224" i="6" a="1"/>
  <c r="P224" i="6" s="1"/>
  <c r="P422" i="6" s="1"/>
  <c r="Q224" i="6" a="1"/>
  <c r="Q224" i="6" s="1"/>
  <c r="Q422" i="6" s="1"/>
  <c r="R224" i="6" a="1"/>
  <c r="R224" i="6" s="1"/>
  <c r="R422" i="6" s="1"/>
  <c r="S224" i="6" a="1"/>
  <c r="S224" i="6" s="1"/>
  <c r="S422" i="6" s="1"/>
  <c r="T224" i="6" a="1"/>
  <c r="T224" i="6" s="1"/>
  <c r="T422" i="6" s="1"/>
  <c r="U224" i="6" a="1"/>
  <c r="U224" i="6" s="1"/>
  <c r="U422" i="6" s="1"/>
  <c r="V224" i="6" a="1"/>
  <c r="V224" i="6" s="1"/>
  <c r="V422" i="6" s="1"/>
  <c r="W224" i="6" a="1"/>
  <c r="W224" i="6" s="1"/>
  <c r="W422" i="6" s="1"/>
  <c r="X224" i="6" a="1"/>
  <c r="X224" i="6" s="1"/>
  <c r="X422" i="6" s="1"/>
  <c r="Y224" i="6" a="1"/>
  <c r="Y224" i="6" s="1"/>
  <c r="Y422" i="6" s="1"/>
  <c r="Z224" i="6" a="1"/>
  <c r="Z224" i="6" s="1"/>
  <c r="Z422" i="6" s="1"/>
  <c r="AA224" i="6" a="1"/>
  <c r="AA224" i="6" s="1"/>
  <c r="AA422" i="6" s="1"/>
  <c r="AB224" i="6" a="1"/>
  <c r="AB224" i="6" s="1"/>
  <c r="AB422" i="6" s="1"/>
  <c r="AC224" i="6" a="1"/>
  <c r="AC224" i="6" s="1"/>
  <c r="AC422" i="6" s="1"/>
  <c r="AD224" i="6" a="1"/>
  <c r="AD224" i="6" s="1"/>
  <c r="AD422" i="6" s="1"/>
  <c r="AE224" i="6" a="1"/>
  <c r="AE224" i="6" s="1"/>
  <c r="AE422" i="6" s="1"/>
  <c r="AF224" i="6" a="1"/>
  <c r="AF224" i="6" s="1"/>
  <c r="AF422" i="6" s="1"/>
  <c r="AG224" i="6" a="1"/>
  <c r="AG224" i="6" s="1"/>
  <c r="AG422" i="6" s="1"/>
  <c r="AH224" i="6" a="1"/>
  <c r="AH224" i="6" s="1"/>
  <c r="AH422" i="6" s="1"/>
  <c r="AI224" i="6" a="1"/>
  <c r="AI224" i="6" s="1"/>
  <c r="AI422" i="6" s="1"/>
  <c r="AJ224" i="6" a="1"/>
  <c r="AJ224" i="6" s="1"/>
  <c r="AJ422" i="6" s="1"/>
  <c r="AK224" i="6" a="1"/>
  <c r="AK224" i="6" s="1"/>
  <c r="AK422" i="6" s="1"/>
  <c r="AL224" i="6" a="1"/>
  <c r="AL224" i="6" s="1"/>
  <c r="AL422" i="6" s="1"/>
  <c r="AM224" i="6" a="1"/>
  <c r="AM224" i="6" s="1"/>
  <c r="AM422" i="6" s="1"/>
  <c r="AN224" i="6" a="1"/>
  <c r="AN224" i="6" s="1"/>
  <c r="AN422" i="6" s="1"/>
  <c r="AO224" i="6" a="1"/>
  <c r="AO224" i="6" s="1"/>
  <c r="AO422" i="6" s="1"/>
  <c r="AP224" i="6" a="1"/>
  <c r="AP224" i="6" s="1"/>
  <c r="AP422" i="6" s="1"/>
  <c r="AQ224" i="6" a="1"/>
  <c r="AQ224" i="6" s="1"/>
  <c r="AQ422" i="6" s="1"/>
  <c r="AR224" i="6" a="1"/>
  <c r="AR224" i="6" s="1"/>
  <c r="AR422" i="6" s="1"/>
  <c r="AS224" i="6" a="1"/>
  <c r="AS224" i="6" s="1"/>
  <c r="AS422" i="6" s="1"/>
  <c r="AT224" i="6" a="1"/>
  <c r="AT224" i="6" s="1"/>
  <c r="AT422" i="6" s="1"/>
  <c r="AU224" i="6" a="1"/>
  <c r="AU224" i="6" s="1"/>
  <c r="AU422" i="6" s="1"/>
  <c r="AV224" i="6" a="1"/>
  <c r="AV224" i="6" s="1"/>
  <c r="AV422" i="6" s="1"/>
  <c r="AW224" i="6" a="1"/>
  <c r="AW224" i="6" s="1"/>
  <c r="AW422" i="6" s="1"/>
  <c r="AX224" i="6" a="1"/>
  <c r="AX224" i="6" s="1"/>
  <c r="AX422" i="6" s="1"/>
  <c r="AY224" i="6" a="1"/>
  <c r="AY224" i="6" s="1"/>
  <c r="AY422" i="6" s="1"/>
  <c r="AZ224" i="6" a="1"/>
  <c r="AZ224" i="6" s="1"/>
  <c r="AZ422" i="6" s="1"/>
  <c r="BA224" i="6" a="1"/>
  <c r="BA224" i="6" s="1"/>
  <c r="BA422" i="6" s="1"/>
  <c r="BB224" i="6" a="1"/>
  <c r="BB224" i="6" s="1"/>
  <c r="BB422" i="6" s="1"/>
  <c r="BC224" i="6" a="1"/>
  <c r="BC224" i="6" s="1"/>
  <c r="BC422" i="6" s="1"/>
  <c r="BD224" i="6" a="1"/>
  <c r="BD224" i="6" s="1"/>
  <c r="BD422" i="6" s="1"/>
  <c r="BE224" i="6" a="1"/>
  <c r="BE224" i="6" s="1"/>
  <c r="BE422" i="6" s="1"/>
  <c r="BF224" i="6" a="1"/>
  <c r="BF224" i="6" s="1"/>
  <c r="BF422" i="6" s="1"/>
  <c r="BG224" i="6" a="1"/>
  <c r="BG224" i="6" s="1"/>
  <c r="BG422" i="6" s="1"/>
  <c r="BH224" i="6" a="1"/>
  <c r="BH224" i="6" s="1"/>
  <c r="BH422" i="6" s="1"/>
  <c r="BI224" i="6" a="1"/>
  <c r="BI224" i="6" s="1"/>
  <c r="BI422" i="6" s="1"/>
  <c r="BJ224" i="6" a="1"/>
  <c r="BJ224" i="6" s="1"/>
  <c r="BJ422" i="6" s="1"/>
  <c r="BK224" i="6" a="1"/>
  <c r="BK224" i="6" s="1"/>
  <c r="BK422" i="6" s="1"/>
  <c r="BL224" i="6" a="1"/>
  <c r="BL224" i="6" s="1"/>
  <c r="BL422" i="6" s="1"/>
  <c r="D225" i="6" a="1"/>
  <c r="D225" i="6" s="1"/>
  <c r="D423" i="6" s="1"/>
  <c r="E225" i="6" a="1"/>
  <c r="E225" i="6" s="1"/>
  <c r="E423" i="6" s="1"/>
  <c r="F225" i="6" a="1"/>
  <c r="F225" i="6" s="1"/>
  <c r="F423" i="6" s="1"/>
  <c r="G225" i="6" a="1"/>
  <c r="G225" i="6" s="1"/>
  <c r="G423" i="6" s="1"/>
  <c r="H225" i="6" a="1"/>
  <c r="H225" i="6" s="1"/>
  <c r="H423" i="6" s="1"/>
  <c r="I225" i="6" a="1"/>
  <c r="I225" i="6" s="1"/>
  <c r="I423" i="6" s="1"/>
  <c r="J225" i="6" a="1"/>
  <c r="J225" i="6" s="1"/>
  <c r="J423" i="6" s="1"/>
  <c r="K225" i="6" a="1"/>
  <c r="K225" i="6" s="1"/>
  <c r="K423" i="6" s="1"/>
  <c r="L225" i="6" a="1"/>
  <c r="L225" i="6" s="1"/>
  <c r="L423" i="6" s="1"/>
  <c r="M225" i="6" a="1"/>
  <c r="M225" i="6" s="1"/>
  <c r="M423" i="6" s="1"/>
  <c r="N225" i="6" a="1"/>
  <c r="N225" i="6" s="1"/>
  <c r="N423" i="6" s="1"/>
  <c r="O225" i="6" a="1"/>
  <c r="O225" i="6" s="1"/>
  <c r="O423" i="6" s="1"/>
  <c r="P225" i="6" a="1"/>
  <c r="P225" i="6" s="1"/>
  <c r="P423" i="6" s="1"/>
  <c r="Q225" i="6" a="1"/>
  <c r="Q225" i="6" s="1"/>
  <c r="Q423" i="6" s="1"/>
  <c r="R225" i="6" a="1"/>
  <c r="R225" i="6" s="1"/>
  <c r="R423" i="6" s="1"/>
  <c r="S225" i="6" a="1"/>
  <c r="S225" i="6" s="1"/>
  <c r="S423" i="6" s="1"/>
  <c r="T225" i="6" a="1"/>
  <c r="T225" i="6" s="1"/>
  <c r="T423" i="6" s="1"/>
  <c r="U225" i="6" a="1"/>
  <c r="U225" i="6" s="1"/>
  <c r="U423" i="6" s="1"/>
  <c r="V225" i="6" a="1"/>
  <c r="V225" i="6" s="1"/>
  <c r="V423" i="6" s="1"/>
  <c r="W225" i="6" a="1"/>
  <c r="W225" i="6" s="1"/>
  <c r="W423" i="6" s="1"/>
  <c r="X225" i="6" a="1"/>
  <c r="X225" i="6" s="1"/>
  <c r="X423" i="6" s="1"/>
  <c r="Y225" i="6" a="1"/>
  <c r="Y225" i="6" s="1"/>
  <c r="Y423" i="6" s="1"/>
  <c r="Z225" i="6" a="1"/>
  <c r="Z225" i="6" s="1"/>
  <c r="Z423" i="6" s="1"/>
  <c r="AA225" i="6" a="1"/>
  <c r="AA225" i="6" s="1"/>
  <c r="AA423" i="6" s="1"/>
  <c r="AB225" i="6" a="1"/>
  <c r="AB225" i="6" s="1"/>
  <c r="AB423" i="6" s="1"/>
  <c r="AC225" i="6" a="1"/>
  <c r="AC225" i="6" s="1"/>
  <c r="AC423" i="6" s="1"/>
  <c r="AD225" i="6" a="1"/>
  <c r="AD225" i="6" s="1"/>
  <c r="AD423" i="6" s="1"/>
  <c r="AE225" i="6" a="1"/>
  <c r="AE225" i="6" s="1"/>
  <c r="AE423" i="6" s="1"/>
  <c r="AF225" i="6" a="1"/>
  <c r="AF225" i="6" s="1"/>
  <c r="AF423" i="6" s="1"/>
  <c r="AG225" i="6" a="1"/>
  <c r="AG225" i="6" s="1"/>
  <c r="AG423" i="6" s="1"/>
  <c r="AH225" i="6" a="1"/>
  <c r="AH225" i="6" s="1"/>
  <c r="AH423" i="6" s="1"/>
  <c r="AI225" i="6" a="1"/>
  <c r="AI225" i="6" s="1"/>
  <c r="AI423" i="6" s="1"/>
  <c r="AJ225" i="6" a="1"/>
  <c r="AJ225" i="6" s="1"/>
  <c r="AJ423" i="6" s="1"/>
  <c r="AK225" i="6" a="1"/>
  <c r="AK225" i="6" s="1"/>
  <c r="AK423" i="6" s="1"/>
  <c r="AL225" i="6" a="1"/>
  <c r="AL225" i="6" s="1"/>
  <c r="AL423" i="6" s="1"/>
  <c r="AM225" i="6" a="1"/>
  <c r="AM225" i="6" s="1"/>
  <c r="AM423" i="6" s="1"/>
  <c r="AN225" i="6" a="1"/>
  <c r="AN225" i="6" s="1"/>
  <c r="AN423" i="6" s="1"/>
  <c r="AO225" i="6" a="1"/>
  <c r="AO225" i="6" s="1"/>
  <c r="AO423" i="6" s="1"/>
  <c r="AP225" i="6" a="1"/>
  <c r="AP225" i="6" s="1"/>
  <c r="AP423" i="6" s="1"/>
  <c r="AQ225" i="6" a="1"/>
  <c r="AQ225" i="6" s="1"/>
  <c r="AQ423" i="6" s="1"/>
  <c r="AR225" i="6" a="1"/>
  <c r="AR225" i="6" s="1"/>
  <c r="AR423" i="6" s="1"/>
  <c r="AS225" i="6" a="1"/>
  <c r="AS225" i="6" s="1"/>
  <c r="AS423" i="6" s="1"/>
  <c r="AT225" i="6" a="1"/>
  <c r="AT225" i="6" s="1"/>
  <c r="AT423" i="6" s="1"/>
  <c r="AU225" i="6" a="1"/>
  <c r="AU225" i="6" s="1"/>
  <c r="AU423" i="6" s="1"/>
  <c r="AV225" i="6" a="1"/>
  <c r="AV225" i="6" s="1"/>
  <c r="AV423" i="6" s="1"/>
  <c r="AW225" i="6" a="1"/>
  <c r="AW225" i="6" s="1"/>
  <c r="AW423" i="6" s="1"/>
  <c r="AX225" i="6" a="1"/>
  <c r="AX225" i="6" s="1"/>
  <c r="AX423" i="6" s="1"/>
  <c r="AY225" i="6" a="1"/>
  <c r="AY225" i="6"/>
  <c r="AY423" i="6" s="1"/>
  <c r="AZ225" i="6" a="1"/>
  <c r="AZ225" i="6" s="1"/>
  <c r="AZ423" i="6" s="1"/>
  <c r="BA225" i="6" a="1"/>
  <c r="BA225" i="6" s="1"/>
  <c r="BA423" i="6" s="1"/>
  <c r="BB225" i="6" a="1"/>
  <c r="BB225" i="6" s="1"/>
  <c r="BB423" i="6" s="1"/>
  <c r="BC225" i="6" a="1"/>
  <c r="BC225" i="6" s="1"/>
  <c r="BC423" i="6" s="1"/>
  <c r="BD225" i="6" a="1"/>
  <c r="BD225" i="6" s="1"/>
  <c r="BD423" i="6" s="1"/>
  <c r="BE225" i="6" a="1"/>
  <c r="BE225" i="6" s="1"/>
  <c r="BE423" i="6" s="1"/>
  <c r="BF225" i="6" a="1"/>
  <c r="BF225" i="6" s="1"/>
  <c r="BF423" i="6" s="1"/>
  <c r="BG225" i="6" a="1"/>
  <c r="BG225" i="6" s="1"/>
  <c r="BG423" i="6" s="1"/>
  <c r="BH225" i="6" a="1"/>
  <c r="BH225" i="6" s="1"/>
  <c r="BH423" i="6" s="1"/>
  <c r="BI225" i="6" a="1"/>
  <c r="BI225" i="6" s="1"/>
  <c r="BI423" i="6" s="1"/>
  <c r="BJ225" i="6" a="1"/>
  <c r="BJ225" i="6" s="1"/>
  <c r="BJ423" i="6" s="1"/>
  <c r="BK225" i="6" a="1"/>
  <c r="BK225" i="6" s="1"/>
  <c r="BK423" i="6" s="1"/>
  <c r="BL225" i="6" a="1"/>
  <c r="BL225" i="6" s="1"/>
  <c r="BL423" i="6" s="1"/>
  <c r="D226" i="6" a="1"/>
  <c r="D226" i="6" s="1"/>
  <c r="D424" i="6" s="1"/>
  <c r="E226" i="6" a="1"/>
  <c r="E226" i="6" s="1"/>
  <c r="E424" i="6" s="1"/>
  <c r="F226" i="6" a="1"/>
  <c r="F226" i="6" s="1"/>
  <c r="F424" i="6" s="1"/>
  <c r="G226" i="6" a="1"/>
  <c r="G226" i="6" s="1"/>
  <c r="G424" i="6" s="1"/>
  <c r="H226" i="6" a="1"/>
  <c r="H226" i="6" s="1"/>
  <c r="H424" i="6" s="1"/>
  <c r="I226" i="6" a="1"/>
  <c r="I226" i="6" s="1"/>
  <c r="I424" i="6" s="1"/>
  <c r="J226" i="6" a="1"/>
  <c r="J226" i="6" s="1"/>
  <c r="J424" i="6" s="1"/>
  <c r="K226" i="6" a="1"/>
  <c r="K226" i="6" s="1"/>
  <c r="K424" i="6" s="1"/>
  <c r="L226" i="6" a="1"/>
  <c r="L226" i="6" s="1"/>
  <c r="L424" i="6" s="1"/>
  <c r="M226" i="6" a="1"/>
  <c r="M226" i="6" s="1"/>
  <c r="M424" i="6" s="1"/>
  <c r="N226" i="6" a="1"/>
  <c r="N226" i="6" s="1"/>
  <c r="N424" i="6" s="1"/>
  <c r="O226" i="6" a="1"/>
  <c r="O226" i="6" s="1"/>
  <c r="O424" i="6" s="1"/>
  <c r="P226" i="6" a="1"/>
  <c r="P226" i="6" s="1"/>
  <c r="P424" i="6" s="1"/>
  <c r="Q226" i="6" a="1"/>
  <c r="Q226" i="6" s="1"/>
  <c r="Q424" i="6" s="1"/>
  <c r="R226" i="6" a="1"/>
  <c r="R226" i="6" s="1"/>
  <c r="R424" i="6" s="1"/>
  <c r="S226" i="6" a="1"/>
  <c r="S226" i="6" s="1"/>
  <c r="S424" i="6" s="1"/>
  <c r="T226" i="6" a="1"/>
  <c r="T226" i="6" s="1"/>
  <c r="T424" i="6" s="1"/>
  <c r="U226" i="6" a="1"/>
  <c r="U226" i="6" s="1"/>
  <c r="U424" i="6" s="1"/>
  <c r="V226" i="6" a="1"/>
  <c r="V226" i="6" s="1"/>
  <c r="V424" i="6" s="1"/>
  <c r="W226" i="6" a="1"/>
  <c r="W226" i="6" s="1"/>
  <c r="W424" i="6" s="1"/>
  <c r="X226" i="6" a="1"/>
  <c r="X226" i="6" s="1"/>
  <c r="X424" i="6" s="1"/>
  <c r="Y226" i="6" a="1"/>
  <c r="Y226" i="6" s="1"/>
  <c r="Y424" i="6" s="1"/>
  <c r="Z226" i="6" a="1"/>
  <c r="Z226" i="6" s="1"/>
  <c r="Z424" i="6" s="1"/>
  <c r="AA226" i="6" a="1"/>
  <c r="AA226" i="6" s="1"/>
  <c r="AA424" i="6" s="1"/>
  <c r="AB226" i="6" a="1"/>
  <c r="AB226" i="6" s="1"/>
  <c r="AB424" i="6" s="1"/>
  <c r="AC226" i="6" a="1"/>
  <c r="AC226" i="6" s="1"/>
  <c r="AC424" i="6" s="1"/>
  <c r="AD226" i="6" a="1"/>
  <c r="AD226" i="6" s="1"/>
  <c r="AD424" i="6" s="1"/>
  <c r="AE226" i="6" a="1"/>
  <c r="AE226" i="6" s="1"/>
  <c r="AE424" i="6" s="1"/>
  <c r="AF226" i="6" a="1"/>
  <c r="AF226" i="6" s="1"/>
  <c r="AF424" i="6" s="1"/>
  <c r="AG226" i="6" a="1"/>
  <c r="AG226" i="6" s="1"/>
  <c r="AG424" i="6" s="1"/>
  <c r="AH226" i="6" a="1"/>
  <c r="AH226" i="6" s="1"/>
  <c r="AH424" i="6" s="1"/>
  <c r="AI226" i="6" a="1"/>
  <c r="AI226" i="6" s="1"/>
  <c r="AI424" i="6" s="1"/>
  <c r="AJ226" i="6" a="1"/>
  <c r="AJ226" i="6" s="1"/>
  <c r="AJ424" i="6" s="1"/>
  <c r="AK226" i="6" a="1"/>
  <c r="AK226" i="6" s="1"/>
  <c r="AK424" i="6" s="1"/>
  <c r="AL226" i="6" a="1"/>
  <c r="AL226" i="6" s="1"/>
  <c r="AL424" i="6" s="1"/>
  <c r="AM226" i="6" a="1"/>
  <c r="AM226" i="6" s="1"/>
  <c r="AM424" i="6" s="1"/>
  <c r="AN226" i="6" a="1"/>
  <c r="AN226" i="6" s="1"/>
  <c r="AN424" i="6" s="1"/>
  <c r="AO226" i="6" a="1"/>
  <c r="AO226" i="6" s="1"/>
  <c r="AO424" i="6" s="1"/>
  <c r="AP226" i="6" a="1"/>
  <c r="AP226" i="6" s="1"/>
  <c r="AP424" i="6" s="1"/>
  <c r="AQ226" i="6" a="1"/>
  <c r="AQ226" i="6" s="1"/>
  <c r="AQ424" i="6" s="1"/>
  <c r="AR226" i="6" a="1"/>
  <c r="AR226" i="6" s="1"/>
  <c r="AR424" i="6" s="1"/>
  <c r="AS226" i="6" a="1"/>
  <c r="AS226" i="6" s="1"/>
  <c r="AS424" i="6" s="1"/>
  <c r="AT226" i="6" a="1"/>
  <c r="AT226" i="6" s="1"/>
  <c r="AT424" i="6" s="1"/>
  <c r="AU226" i="6" a="1"/>
  <c r="AU226" i="6" s="1"/>
  <c r="AU424" i="6" s="1"/>
  <c r="AV226" i="6" a="1"/>
  <c r="AV226" i="6" s="1"/>
  <c r="AV424" i="6" s="1"/>
  <c r="AW226" i="6" a="1"/>
  <c r="AW226" i="6" s="1"/>
  <c r="AW424" i="6" s="1"/>
  <c r="AX226" i="6" a="1"/>
  <c r="AX226" i="6" s="1"/>
  <c r="AX424" i="6" s="1"/>
  <c r="AY226" i="6" a="1"/>
  <c r="AY226" i="6" s="1"/>
  <c r="AY424" i="6" s="1"/>
  <c r="AZ226" i="6" a="1"/>
  <c r="AZ226" i="6" s="1"/>
  <c r="AZ424" i="6" s="1"/>
  <c r="BA226" i="6" a="1"/>
  <c r="BA226" i="6" s="1"/>
  <c r="BA424" i="6" s="1"/>
  <c r="BB226" i="6" a="1"/>
  <c r="BB226" i="6" s="1"/>
  <c r="BB424" i="6" s="1"/>
  <c r="BC226" i="6" a="1"/>
  <c r="BC226" i="6" s="1"/>
  <c r="BC424" i="6" s="1"/>
  <c r="BD226" i="6" a="1"/>
  <c r="BD226" i="6" s="1"/>
  <c r="BD424" i="6" s="1"/>
  <c r="BE226" i="6" a="1"/>
  <c r="BE226" i="6" s="1"/>
  <c r="BE424" i="6" s="1"/>
  <c r="BF226" i="6" a="1"/>
  <c r="BF226" i="6" s="1"/>
  <c r="BF424" i="6" s="1"/>
  <c r="BG226" i="6" a="1"/>
  <c r="BG226" i="6" s="1"/>
  <c r="BG424" i="6" s="1"/>
  <c r="BH226" i="6" a="1"/>
  <c r="BH226" i="6" s="1"/>
  <c r="BH424" i="6" s="1"/>
  <c r="BI226" i="6" a="1"/>
  <c r="BI226" i="6" s="1"/>
  <c r="BI424" i="6" s="1"/>
  <c r="BJ226" i="6" a="1"/>
  <c r="BJ226" i="6" s="1"/>
  <c r="BJ424" i="6" s="1"/>
  <c r="BK226" i="6" a="1"/>
  <c r="BK226" i="6" s="1"/>
  <c r="BK424" i="6" s="1"/>
  <c r="BL226" i="6" a="1"/>
  <c r="BL226" i="6" s="1"/>
  <c r="BL424" i="6" s="1"/>
  <c r="D227" i="6" a="1"/>
  <c r="D227" i="6" s="1"/>
  <c r="D425" i="6" s="1"/>
  <c r="E227" i="6" a="1"/>
  <c r="E227" i="6" s="1"/>
  <c r="E425" i="6" s="1"/>
  <c r="F227" i="6" a="1"/>
  <c r="F227" i="6" s="1"/>
  <c r="F425" i="6" s="1"/>
  <c r="G227" i="6" a="1"/>
  <c r="G227" i="6" s="1"/>
  <c r="G425" i="6" s="1"/>
  <c r="H227" i="6" a="1"/>
  <c r="H227" i="6" s="1"/>
  <c r="H425" i="6" s="1"/>
  <c r="I227" i="6" a="1"/>
  <c r="I227" i="6" s="1"/>
  <c r="I425" i="6" s="1"/>
  <c r="J227" i="6" a="1"/>
  <c r="J227" i="6" s="1"/>
  <c r="J425" i="6" s="1"/>
  <c r="K227" i="6" a="1"/>
  <c r="K227" i="6" s="1"/>
  <c r="K425" i="6" s="1"/>
  <c r="L227" i="6" a="1"/>
  <c r="L227" i="6" s="1"/>
  <c r="L425" i="6" s="1"/>
  <c r="M227" i="6" a="1"/>
  <c r="M227" i="6" s="1"/>
  <c r="M425" i="6" s="1"/>
  <c r="N227" i="6" a="1"/>
  <c r="N227" i="6" s="1"/>
  <c r="N425" i="6" s="1"/>
  <c r="O227" i="6" a="1"/>
  <c r="O227" i="6" s="1"/>
  <c r="O425" i="6" s="1"/>
  <c r="P227" i="6" a="1"/>
  <c r="P227" i="6" s="1"/>
  <c r="P425" i="6" s="1"/>
  <c r="Q227" i="6" a="1"/>
  <c r="Q227" i="6" s="1"/>
  <c r="Q425" i="6" s="1"/>
  <c r="R227" i="6" a="1"/>
  <c r="R227" i="6" s="1"/>
  <c r="R425" i="6" s="1"/>
  <c r="S227" i="6" a="1"/>
  <c r="S227" i="6" s="1"/>
  <c r="S425" i="6" s="1"/>
  <c r="T227" i="6" a="1"/>
  <c r="T227" i="6" s="1"/>
  <c r="T425" i="6" s="1"/>
  <c r="U227" i="6" a="1"/>
  <c r="U227" i="6" s="1"/>
  <c r="U425" i="6" s="1"/>
  <c r="V227" i="6" a="1"/>
  <c r="V227" i="6" s="1"/>
  <c r="V425" i="6" s="1"/>
  <c r="W227" i="6" a="1"/>
  <c r="W227" i="6" s="1"/>
  <c r="W425" i="6" s="1"/>
  <c r="X227" i="6" a="1"/>
  <c r="X227" i="6" s="1"/>
  <c r="X425" i="6" s="1"/>
  <c r="Y227" i="6" a="1"/>
  <c r="Y227" i="6" s="1"/>
  <c r="Y425" i="6" s="1"/>
  <c r="Z227" i="6" a="1"/>
  <c r="Z227" i="6" s="1"/>
  <c r="Z425" i="6" s="1"/>
  <c r="AA227" i="6" a="1"/>
  <c r="AA227" i="6" s="1"/>
  <c r="AA425" i="6" s="1"/>
  <c r="AB227" i="6" a="1"/>
  <c r="AB227" i="6" s="1"/>
  <c r="AB425" i="6" s="1"/>
  <c r="AC227" i="6" a="1"/>
  <c r="AC227" i="6" s="1"/>
  <c r="AC425" i="6" s="1"/>
  <c r="AD227" i="6" a="1"/>
  <c r="AD227" i="6" s="1"/>
  <c r="AD425" i="6" s="1"/>
  <c r="AE227" i="6" a="1"/>
  <c r="AE227" i="6" s="1"/>
  <c r="AE425" i="6" s="1"/>
  <c r="AF227" i="6" a="1"/>
  <c r="AF227" i="6" s="1"/>
  <c r="AF425" i="6" s="1"/>
  <c r="AG227" i="6" a="1"/>
  <c r="AG227" i="6" s="1"/>
  <c r="AG425" i="6" s="1"/>
  <c r="AH227" i="6" a="1"/>
  <c r="AH227" i="6" s="1"/>
  <c r="AH425" i="6" s="1"/>
  <c r="AI227" i="6" a="1"/>
  <c r="AI227" i="6" s="1"/>
  <c r="AI425" i="6" s="1"/>
  <c r="AJ227" i="6" a="1"/>
  <c r="AJ227" i="6" s="1"/>
  <c r="AJ425" i="6" s="1"/>
  <c r="AK227" i="6" a="1"/>
  <c r="AK227" i="6" s="1"/>
  <c r="AK425" i="6" s="1"/>
  <c r="AL227" i="6" a="1"/>
  <c r="AL227" i="6" s="1"/>
  <c r="AL425" i="6" s="1"/>
  <c r="AM227" i="6" a="1"/>
  <c r="AM227" i="6" s="1"/>
  <c r="AM425" i="6" s="1"/>
  <c r="AN227" i="6" a="1"/>
  <c r="AN227" i="6" s="1"/>
  <c r="AN425" i="6" s="1"/>
  <c r="AO227" i="6" a="1"/>
  <c r="AO227" i="6" s="1"/>
  <c r="AO425" i="6" s="1"/>
  <c r="AP227" i="6" a="1"/>
  <c r="AP227" i="6" s="1"/>
  <c r="AP425" i="6" s="1"/>
  <c r="AQ227" i="6" a="1"/>
  <c r="AQ227" i="6" s="1"/>
  <c r="AQ425" i="6" s="1"/>
  <c r="AR227" i="6" a="1"/>
  <c r="AR227" i="6" s="1"/>
  <c r="AR425" i="6" s="1"/>
  <c r="AS227" i="6" a="1"/>
  <c r="AS227" i="6" s="1"/>
  <c r="AS425" i="6" s="1"/>
  <c r="AT227" i="6" a="1"/>
  <c r="AT227" i="6" s="1"/>
  <c r="AT425" i="6" s="1"/>
  <c r="AU227" i="6" a="1"/>
  <c r="AU227" i="6" s="1"/>
  <c r="AU425" i="6" s="1"/>
  <c r="AV227" i="6" a="1"/>
  <c r="AV227" i="6" s="1"/>
  <c r="AV425" i="6" s="1"/>
  <c r="AW227" i="6" a="1"/>
  <c r="AW227" i="6" s="1"/>
  <c r="AW425" i="6" s="1"/>
  <c r="AX227" i="6" a="1"/>
  <c r="AX227" i="6" s="1"/>
  <c r="AX425" i="6" s="1"/>
  <c r="AY227" i="6" a="1"/>
  <c r="AY227" i="6" s="1"/>
  <c r="AY425" i="6" s="1"/>
  <c r="AZ227" i="6" a="1"/>
  <c r="AZ227" i="6" s="1"/>
  <c r="AZ425" i="6" s="1"/>
  <c r="BA227" i="6" a="1"/>
  <c r="BA227" i="6" s="1"/>
  <c r="BA425" i="6" s="1"/>
  <c r="BB227" i="6" a="1"/>
  <c r="BB227" i="6" s="1"/>
  <c r="BB425" i="6" s="1"/>
  <c r="BC227" i="6" a="1"/>
  <c r="BC227" i="6" s="1"/>
  <c r="BC425" i="6" s="1"/>
  <c r="BD227" i="6" a="1"/>
  <c r="BD227" i="6" s="1"/>
  <c r="BD425" i="6" s="1"/>
  <c r="BE227" i="6" a="1"/>
  <c r="BE227" i="6" s="1"/>
  <c r="BE425" i="6" s="1"/>
  <c r="BF227" i="6" a="1"/>
  <c r="BF227" i="6" s="1"/>
  <c r="BF425" i="6" s="1"/>
  <c r="BG227" i="6" a="1"/>
  <c r="BG227" i="6" s="1"/>
  <c r="BG425" i="6" s="1"/>
  <c r="BH227" i="6" a="1"/>
  <c r="BH227" i="6" s="1"/>
  <c r="BH425" i="6" s="1"/>
  <c r="BI227" i="6" a="1"/>
  <c r="BI227" i="6" s="1"/>
  <c r="BI425" i="6" s="1"/>
  <c r="BJ227" i="6" a="1"/>
  <c r="BJ227" i="6" s="1"/>
  <c r="BJ425" i="6" s="1"/>
  <c r="BK227" i="6" a="1"/>
  <c r="BK227" i="6" s="1"/>
  <c r="BK425" i="6" s="1"/>
  <c r="BL227" i="6" a="1"/>
  <c r="BL227" i="6" s="1"/>
  <c r="BL425" i="6" s="1"/>
  <c r="D228" i="6" a="1"/>
  <c r="D228" i="6" s="1"/>
  <c r="D426" i="6" s="1"/>
  <c r="E228" i="6" a="1"/>
  <c r="E228" i="6" s="1"/>
  <c r="E426" i="6" s="1"/>
  <c r="F228" i="6" a="1"/>
  <c r="F228" i="6" s="1"/>
  <c r="F426" i="6" s="1"/>
  <c r="G228" i="6" a="1"/>
  <c r="G228" i="6" s="1"/>
  <c r="G426" i="6" s="1"/>
  <c r="H228" i="6" a="1"/>
  <c r="H228" i="6" s="1"/>
  <c r="H426" i="6" s="1"/>
  <c r="I228" i="6" a="1"/>
  <c r="I228" i="6" s="1"/>
  <c r="I426" i="6" s="1"/>
  <c r="J228" i="6" a="1"/>
  <c r="J228" i="6" s="1"/>
  <c r="J426" i="6" s="1"/>
  <c r="K228" i="6" a="1"/>
  <c r="K228" i="6" s="1"/>
  <c r="K426" i="6" s="1"/>
  <c r="L228" i="6" a="1"/>
  <c r="L228" i="6" s="1"/>
  <c r="L426" i="6" s="1"/>
  <c r="M228" i="6" a="1"/>
  <c r="M228" i="6" s="1"/>
  <c r="M426" i="6" s="1"/>
  <c r="N228" i="6" a="1"/>
  <c r="N228" i="6" s="1"/>
  <c r="N426" i="6" s="1"/>
  <c r="O228" i="6" a="1"/>
  <c r="O228" i="6" s="1"/>
  <c r="O426" i="6" s="1"/>
  <c r="P228" i="6" a="1"/>
  <c r="P228" i="6" s="1"/>
  <c r="P426" i="6" s="1"/>
  <c r="Q228" i="6" a="1"/>
  <c r="Q228" i="6" s="1"/>
  <c r="Q426" i="6" s="1"/>
  <c r="R228" i="6" a="1"/>
  <c r="R228" i="6" s="1"/>
  <c r="R426" i="6" s="1"/>
  <c r="S228" i="6" a="1"/>
  <c r="S228" i="6" s="1"/>
  <c r="S426" i="6" s="1"/>
  <c r="T228" i="6" a="1"/>
  <c r="T228" i="6" s="1"/>
  <c r="T426" i="6" s="1"/>
  <c r="U228" i="6" a="1"/>
  <c r="U228" i="6" s="1"/>
  <c r="U426" i="6" s="1"/>
  <c r="V228" i="6" a="1"/>
  <c r="V228" i="6" s="1"/>
  <c r="V426" i="6" s="1"/>
  <c r="W228" i="6" a="1"/>
  <c r="W228" i="6" s="1"/>
  <c r="W426" i="6" s="1"/>
  <c r="X228" i="6" a="1"/>
  <c r="X228" i="6" s="1"/>
  <c r="X426" i="6" s="1"/>
  <c r="Y228" i="6" a="1"/>
  <c r="Y228" i="6" s="1"/>
  <c r="Y426" i="6" s="1"/>
  <c r="Z228" i="6" a="1"/>
  <c r="Z228" i="6" s="1"/>
  <c r="Z426" i="6" s="1"/>
  <c r="AA228" i="6" a="1"/>
  <c r="AA228" i="6" s="1"/>
  <c r="AA426" i="6" s="1"/>
  <c r="AB228" i="6" a="1"/>
  <c r="AB228" i="6" s="1"/>
  <c r="AB426" i="6" s="1"/>
  <c r="AC228" i="6" a="1"/>
  <c r="AC228" i="6" s="1"/>
  <c r="AC426" i="6" s="1"/>
  <c r="AD228" i="6" a="1"/>
  <c r="AD228" i="6" s="1"/>
  <c r="AD426" i="6" s="1"/>
  <c r="AE228" i="6" a="1"/>
  <c r="AE228" i="6" s="1"/>
  <c r="AE426" i="6" s="1"/>
  <c r="AF228" i="6" a="1"/>
  <c r="AF228" i="6" s="1"/>
  <c r="AF426" i="6" s="1"/>
  <c r="AG228" i="6" a="1"/>
  <c r="AG228" i="6" s="1"/>
  <c r="AG426" i="6" s="1"/>
  <c r="AH228" i="6" a="1"/>
  <c r="AH228" i="6" s="1"/>
  <c r="AH426" i="6" s="1"/>
  <c r="AI228" i="6" a="1"/>
  <c r="AI228" i="6" s="1"/>
  <c r="AI426" i="6" s="1"/>
  <c r="AJ228" i="6" a="1"/>
  <c r="AJ228" i="6" s="1"/>
  <c r="AJ426" i="6" s="1"/>
  <c r="AK228" i="6" a="1"/>
  <c r="AK228" i="6" s="1"/>
  <c r="AK426" i="6" s="1"/>
  <c r="AL228" i="6" a="1"/>
  <c r="AL228" i="6" s="1"/>
  <c r="AL426" i="6" s="1"/>
  <c r="AM228" i="6" a="1"/>
  <c r="AM228" i="6" s="1"/>
  <c r="AM426" i="6" s="1"/>
  <c r="AN228" i="6" a="1"/>
  <c r="AN228" i="6" s="1"/>
  <c r="AN426" i="6" s="1"/>
  <c r="AO228" i="6" a="1"/>
  <c r="AO228" i="6" s="1"/>
  <c r="AO426" i="6" s="1"/>
  <c r="AP228" i="6" a="1"/>
  <c r="AP228" i="6" s="1"/>
  <c r="AP426" i="6" s="1"/>
  <c r="AQ228" i="6" a="1"/>
  <c r="AQ228" i="6" s="1"/>
  <c r="AQ426" i="6" s="1"/>
  <c r="AR228" i="6" a="1"/>
  <c r="AR228" i="6" s="1"/>
  <c r="AR426" i="6" s="1"/>
  <c r="AS228" i="6" a="1"/>
  <c r="AS228" i="6" s="1"/>
  <c r="AS426" i="6" s="1"/>
  <c r="AT228" i="6" a="1"/>
  <c r="AT228" i="6" s="1"/>
  <c r="AT426" i="6" s="1"/>
  <c r="AU228" i="6" a="1"/>
  <c r="AU228" i="6" s="1"/>
  <c r="AU426" i="6" s="1"/>
  <c r="AV228" i="6" a="1"/>
  <c r="AV228" i="6" s="1"/>
  <c r="AV426" i="6" s="1"/>
  <c r="AW228" i="6" a="1"/>
  <c r="AW228" i="6" s="1"/>
  <c r="AW426" i="6" s="1"/>
  <c r="AX228" i="6" a="1"/>
  <c r="AX228" i="6" s="1"/>
  <c r="AX426" i="6" s="1"/>
  <c r="AY228" i="6" a="1"/>
  <c r="AY228" i="6" s="1"/>
  <c r="AY426" i="6" s="1"/>
  <c r="AZ228" i="6" a="1"/>
  <c r="AZ228" i="6" s="1"/>
  <c r="AZ426" i="6" s="1"/>
  <c r="BA228" i="6" a="1"/>
  <c r="BA228" i="6" s="1"/>
  <c r="BA426" i="6" s="1"/>
  <c r="BB228" i="6" a="1"/>
  <c r="BB228" i="6" s="1"/>
  <c r="BB426" i="6" s="1"/>
  <c r="BC228" i="6" a="1"/>
  <c r="BC228" i="6" s="1"/>
  <c r="BC426" i="6" s="1"/>
  <c r="BD228" i="6" a="1"/>
  <c r="BD228" i="6" s="1"/>
  <c r="BD426" i="6" s="1"/>
  <c r="BE228" i="6" a="1"/>
  <c r="BE228" i="6" s="1"/>
  <c r="BE426" i="6" s="1"/>
  <c r="BF228" i="6" a="1"/>
  <c r="BF228" i="6" s="1"/>
  <c r="BF426" i="6" s="1"/>
  <c r="BG228" i="6" a="1"/>
  <c r="BG228" i="6" s="1"/>
  <c r="BG426" i="6" s="1"/>
  <c r="BH228" i="6" a="1"/>
  <c r="BH228" i="6" s="1"/>
  <c r="BH426" i="6" s="1"/>
  <c r="BI228" i="6" a="1"/>
  <c r="BI228" i="6" s="1"/>
  <c r="BI426" i="6" s="1"/>
  <c r="BJ228" i="6" a="1"/>
  <c r="BJ228" i="6" s="1"/>
  <c r="BJ426" i="6" s="1"/>
  <c r="BK228" i="6" a="1"/>
  <c r="BK228" i="6" s="1"/>
  <c r="BK426" i="6" s="1"/>
  <c r="BL228" i="6" a="1"/>
  <c r="BL228" i="6" s="1"/>
  <c r="BL426" i="6" s="1"/>
  <c r="D229" i="6" a="1"/>
  <c r="D229" i="6" s="1"/>
  <c r="D427" i="6" s="1"/>
  <c r="E229" i="6" a="1"/>
  <c r="E229" i="6" s="1"/>
  <c r="E427" i="6" s="1"/>
  <c r="F229" i="6" a="1"/>
  <c r="F229" i="6" s="1"/>
  <c r="F427" i="6" s="1"/>
  <c r="G229" i="6" a="1"/>
  <c r="G229" i="6" s="1"/>
  <c r="G427" i="6" s="1"/>
  <c r="H229" i="6" a="1"/>
  <c r="H229" i="6" s="1"/>
  <c r="H427" i="6" s="1"/>
  <c r="I229" i="6" a="1"/>
  <c r="I229" i="6" s="1"/>
  <c r="I427" i="6" s="1"/>
  <c r="J229" i="6" a="1"/>
  <c r="J229" i="6" s="1"/>
  <c r="J427" i="6" s="1"/>
  <c r="K229" i="6" a="1"/>
  <c r="K229" i="6" s="1"/>
  <c r="K427" i="6" s="1"/>
  <c r="L229" i="6" a="1"/>
  <c r="L229" i="6" s="1"/>
  <c r="L427" i="6" s="1"/>
  <c r="M229" i="6" a="1"/>
  <c r="M229" i="6" s="1"/>
  <c r="M427" i="6" s="1"/>
  <c r="N229" i="6" a="1"/>
  <c r="N229" i="6" s="1"/>
  <c r="N427" i="6" s="1"/>
  <c r="O229" i="6" a="1"/>
  <c r="O229" i="6" s="1"/>
  <c r="O427" i="6" s="1"/>
  <c r="P229" i="6" a="1"/>
  <c r="P229" i="6" s="1"/>
  <c r="P427" i="6" s="1"/>
  <c r="Q229" i="6" a="1"/>
  <c r="Q229" i="6" s="1"/>
  <c r="Q427" i="6" s="1"/>
  <c r="R229" i="6" a="1"/>
  <c r="R229" i="6" s="1"/>
  <c r="R427" i="6" s="1"/>
  <c r="S229" i="6" a="1"/>
  <c r="S229" i="6" s="1"/>
  <c r="S427" i="6" s="1"/>
  <c r="T229" i="6" a="1"/>
  <c r="T229" i="6" s="1"/>
  <c r="T427" i="6" s="1"/>
  <c r="U229" i="6" a="1"/>
  <c r="U229" i="6" s="1"/>
  <c r="U427" i="6" s="1"/>
  <c r="V229" i="6" a="1"/>
  <c r="V229" i="6" s="1"/>
  <c r="V427" i="6" s="1"/>
  <c r="W229" i="6" a="1"/>
  <c r="W229" i="6" s="1"/>
  <c r="W427" i="6" s="1"/>
  <c r="X229" i="6" a="1"/>
  <c r="X229" i="6" s="1"/>
  <c r="X427" i="6" s="1"/>
  <c r="Y229" i="6" a="1"/>
  <c r="Y229" i="6" s="1"/>
  <c r="Y427" i="6" s="1"/>
  <c r="Z229" i="6" a="1"/>
  <c r="Z229" i="6" s="1"/>
  <c r="Z427" i="6" s="1"/>
  <c r="AA229" i="6" a="1"/>
  <c r="AA229" i="6" s="1"/>
  <c r="AA427" i="6" s="1"/>
  <c r="AB229" i="6" a="1"/>
  <c r="AB229" i="6" s="1"/>
  <c r="AB427" i="6" s="1"/>
  <c r="AC229" i="6" a="1"/>
  <c r="AC229" i="6" s="1"/>
  <c r="AC427" i="6" s="1"/>
  <c r="AD229" i="6" a="1"/>
  <c r="AD229" i="6" s="1"/>
  <c r="AD427" i="6" s="1"/>
  <c r="AE229" i="6" a="1"/>
  <c r="AE229" i="6" s="1"/>
  <c r="AE427" i="6" s="1"/>
  <c r="AF229" i="6" a="1"/>
  <c r="AF229" i="6" s="1"/>
  <c r="AF427" i="6" s="1"/>
  <c r="AG229" i="6" a="1"/>
  <c r="AG229" i="6" s="1"/>
  <c r="AG427" i="6" s="1"/>
  <c r="AH229" i="6" a="1"/>
  <c r="AH229" i="6" s="1"/>
  <c r="AH427" i="6" s="1"/>
  <c r="AI229" i="6" a="1"/>
  <c r="AI229" i="6" s="1"/>
  <c r="AI427" i="6" s="1"/>
  <c r="AJ229" i="6" a="1"/>
  <c r="AJ229" i="6" s="1"/>
  <c r="AJ427" i="6" s="1"/>
  <c r="AK229" i="6" a="1"/>
  <c r="AK229" i="6" s="1"/>
  <c r="AK427" i="6" s="1"/>
  <c r="AL229" i="6" a="1"/>
  <c r="AL229" i="6" s="1"/>
  <c r="AL427" i="6" s="1"/>
  <c r="AM229" i="6" a="1"/>
  <c r="AM229" i="6" s="1"/>
  <c r="AM427" i="6" s="1"/>
  <c r="AN229" i="6" a="1"/>
  <c r="AN229" i="6" s="1"/>
  <c r="AN427" i="6" s="1"/>
  <c r="AO229" i="6" a="1"/>
  <c r="AO229" i="6" s="1"/>
  <c r="AO427" i="6" s="1"/>
  <c r="AP229" i="6" a="1"/>
  <c r="AP229" i="6" s="1"/>
  <c r="AP427" i="6" s="1"/>
  <c r="AQ229" i="6" a="1"/>
  <c r="AQ229" i="6" s="1"/>
  <c r="AQ427" i="6" s="1"/>
  <c r="AR229" i="6" a="1"/>
  <c r="AR229" i="6" s="1"/>
  <c r="AR427" i="6" s="1"/>
  <c r="AS229" i="6" a="1"/>
  <c r="AS229" i="6" s="1"/>
  <c r="AS427" i="6" s="1"/>
  <c r="AT229" i="6" a="1"/>
  <c r="AT229" i="6" s="1"/>
  <c r="AT427" i="6" s="1"/>
  <c r="AU229" i="6" a="1"/>
  <c r="AU229" i="6" s="1"/>
  <c r="AU427" i="6" s="1"/>
  <c r="AV229" i="6" a="1"/>
  <c r="AV229" i="6" s="1"/>
  <c r="AV427" i="6" s="1"/>
  <c r="AW229" i="6" a="1"/>
  <c r="AW229" i="6" s="1"/>
  <c r="AW427" i="6" s="1"/>
  <c r="AX229" i="6" a="1"/>
  <c r="AX229" i="6" s="1"/>
  <c r="AX427" i="6" s="1"/>
  <c r="AY229" i="6" a="1"/>
  <c r="AY229" i="6" s="1"/>
  <c r="AY427" i="6" s="1"/>
  <c r="AZ229" i="6" a="1"/>
  <c r="AZ229" i="6" s="1"/>
  <c r="AZ427" i="6" s="1"/>
  <c r="BA229" i="6" a="1"/>
  <c r="BA229" i="6" s="1"/>
  <c r="BA427" i="6" s="1"/>
  <c r="BB229" i="6" a="1"/>
  <c r="BB229" i="6" s="1"/>
  <c r="BB427" i="6" s="1"/>
  <c r="BC229" i="6" a="1"/>
  <c r="BC229" i="6" s="1"/>
  <c r="BC427" i="6" s="1"/>
  <c r="BD229" i="6" a="1"/>
  <c r="BD229" i="6" s="1"/>
  <c r="BD427" i="6" s="1"/>
  <c r="BE229" i="6" a="1"/>
  <c r="BE229" i="6" s="1"/>
  <c r="BE427" i="6" s="1"/>
  <c r="BF229" i="6" a="1"/>
  <c r="BF229" i="6" s="1"/>
  <c r="BF427" i="6" s="1"/>
  <c r="BG229" i="6" a="1"/>
  <c r="BG229" i="6" s="1"/>
  <c r="BG427" i="6" s="1"/>
  <c r="BH229" i="6" a="1"/>
  <c r="BH229" i="6" s="1"/>
  <c r="BH427" i="6" s="1"/>
  <c r="BI229" i="6" a="1"/>
  <c r="BI229" i="6" s="1"/>
  <c r="BI427" i="6" s="1"/>
  <c r="BJ229" i="6" a="1"/>
  <c r="BJ229" i="6" s="1"/>
  <c r="BJ427" i="6" s="1"/>
  <c r="BK229" i="6" a="1"/>
  <c r="BK229" i="6" s="1"/>
  <c r="BK427" i="6" s="1"/>
  <c r="BL229" i="6" a="1"/>
  <c r="BL229" i="6" s="1"/>
  <c r="BL427" i="6" s="1"/>
  <c r="D230" i="6" a="1"/>
  <c r="D230" i="6" s="1"/>
  <c r="D428" i="6" s="1"/>
  <c r="E230" i="6" a="1"/>
  <c r="E230" i="6" s="1"/>
  <c r="E428" i="6" s="1"/>
  <c r="F230" i="6" a="1"/>
  <c r="F230" i="6" s="1"/>
  <c r="F428" i="6" s="1"/>
  <c r="G230" i="6" a="1"/>
  <c r="G230" i="6" s="1"/>
  <c r="G428" i="6" s="1"/>
  <c r="H230" i="6" a="1"/>
  <c r="H230" i="6" s="1"/>
  <c r="H428" i="6" s="1"/>
  <c r="I230" i="6" a="1"/>
  <c r="I230" i="6" s="1"/>
  <c r="I428" i="6" s="1"/>
  <c r="J230" i="6" a="1"/>
  <c r="J230" i="6" s="1"/>
  <c r="J428" i="6" s="1"/>
  <c r="K230" i="6" a="1"/>
  <c r="K230" i="6" s="1"/>
  <c r="K428" i="6" s="1"/>
  <c r="L230" i="6" a="1"/>
  <c r="L230" i="6" s="1"/>
  <c r="L428" i="6" s="1"/>
  <c r="M230" i="6" a="1"/>
  <c r="M230" i="6" s="1"/>
  <c r="M428" i="6" s="1"/>
  <c r="N230" i="6" a="1"/>
  <c r="N230" i="6" s="1"/>
  <c r="N428" i="6" s="1"/>
  <c r="O230" i="6" a="1"/>
  <c r="O230" i="6" s="1"/>
  <c r="O428" i="6" s="1"/>
  <c r="P230" i="6" a="1"/>
  <c r="P230" i="6" s="1"/>
  <c r="P428" i="6" s="1"/>
  <c r="Q230" i="6" a="1"/>
  <c r="Q230" i="6" s="1"/>
  <c r="Q428" i="6" s="1"/>
  <c r="R230" i="6" a="1"/>
  <c r="R230" i="6" s="1"/>
  <c r="R428" i="6" s="1"/>
  <c r="S230" i="6" a="1"/>
  <c r="S230" i="6" s="1"/>
  <c r="S428" i="6" s="1"/>
  <c r="T230" i="6" a="1"/>
  <c r="T230" i="6" s="1"/>
  <c r="T428" i="6" s="1"/>
  <c r="U230" i="6" a="1"/>
  <c r="U230" i="6" s="1"/>
  <c r="U428" i="6" s="1"/>
  <c r="V230" i="6" a="1"/>
  <c r="V230" i="6" s="1"/>
  <c r="V428" i="6" s="1"/>
  <c r="W230" i="6" a="1"/>
  <c r="W230" i="6" s="1"/>
  <c r="W428" i="6" s="1"/>
  <c r="X230" i="6" a="1"/>
  <c r="X230" i="6" s="1"/>
  <c r="X428" i="6" s="1"/>
  <c r="Y230" i="6" a="1"/>
  <c r="Y230" i="6" s="1"/>
  <c r="Y428" i="6" s="1"/>
  <c r="Z230" i="6" a="1"/>
  <c r="Z230" i="6" s="1"/>
  <c r="Z428" i="6" s="1"/>
  <c r="AA230" i="6" a="1"/>
  <c r="AA230" i="6" s="1"/>
  <c r="AA428" i="6" s="1"/>
  <c r="AB230" i="6" a="1"/>
  <c r="AB230" i="6" s="1"/>
  <c r="AB428" i="6" s="1"/>
  <c r="AC230" i="6" a="1"/>
  <c r="AC230" i="6" s="1"/>
  <c r="AC428" i="6" s="1"/>
  <c r="AD230" i="6" a="1"/>
  <c r="AD230" i="6" s="1"/>
  <c r="AD428" i="6" s="1"/>
  <c r="AE230" i="6" a="1"/>
  <c r="AE230" i="6" s="1"/>
  <c r="AE428" i="6" s="1"/>
  <c r="AF230" i="6" a="1"/>
  <c r="AF230" i="6" s="1"/>
  <c r="AF428" i="6" s="1"/>
  <c r="AG230" i="6" a="1"/>
  <c r="AG230" i="6" s="1"/>
  <c r="AG428" i="6" s="1"/>
  <c r="AH230" i="6" a="1"/>
  <c r="AH230" i="6" s="1"/>
  <c r="AH428" i="6" s="1"/>
  <c r="AI230" i="6" a="1"/>
  <c r="AI230" i="6" s="1"/>
  <c r="AI428" i="6" s="1"/>
  <c r="AJ230" i="6" a="1"/>
  <c r="AJ230" i="6" s="1"/>
  <c r="AJ428" i="6" s="1"/>
  <c r="AK230" i="6" a="1"/>
  <c r="AK230" i="6" s="1"/>
  <c r="AK428" i="6" s="1"/>
  <c r="AL230" i="6" a="1"/>
  <c r="AL230" i="6" s="1"/>
  <c r="AL428" i="6" s="1"/>
  <c r="AM230" i="6" a="1"/>
  <c r="AM230" i="6" s="1"/>
  <c r="AM428" i="6" s="1"/>
  <c r="AN230" i="6" a="1"/>
  <c r="AN230" i="6" s="1"/>
  <c r="AN428" i="6" s="1"/>
  <c r="AO230" i="6" a="1"/>
  <c r="AO230" i="6" s="1"/>
  <c r="AO428" i="6" s="1"/>
  <c r="AP230" i="6" a="1"/>
  <c r="AP230" i="6" s="1"/>
  <c r="AP428" i="6" s="1"/>
  <c r="AQ230" i="6" a="1"/>
  <c r="AQ230" i="6" s="1"/>
  <c r="AQ428" i="6" s="1"/>
  <c r="AR230" i="6" a="1"/>
  <c r="AR230" i="6" s="1"/>
  <c r="AR428" i="6" s="1"/>
  <c r="AS230" i="6" a="1"/>
  <c r="AS230" i="6" s="1"/>
  <c r="AS428" i="6" s="1"/>
  <c r="AT230" i="6" a="1"/>
  <c r="AT230" i="6" s="1"/>
  <c r="AT428" i="6" s="1"/>
  <c r="AU230" i="6" a="1"/>
  <c r="AU230" i="6" s="1"/>
  <c r="AU428" i="6" s="1"/>
  <c r="AV230" i="6" a="1"/>
  <c r="AV230" i="6" s="1"/>
  <c r="AV428" i="6" s="1"/>
  <c r="AW230" i="6" a="1"/>
  <c r="AW230" i="6" s="1"/>
  <c r="AW428" i="6" s="1"/>
  <c r="AX230" i="6" a="1"/>
  <c r="AX230" i="6" s="1"/>
  <c r="AX428" i="6" s="1"/>
  <c r="AY230" i="6" a="1"/>
  <c r="AY230" i="6" s="1"/>
  <c r="AY428" i="6" s="1"/>
  <c r="AZ230" i="6" a="1"/>
  <c r="AZ230" i="6" s="1"/>
  <c r="AZ428" i="6" s="1"/>
  <c r="BA230" i="6" a="1"/>
  <c r="BA230" i="6" s="1"/>
  <c r="BA428" i="6" s="1"/>
  <c r="BB230" i="6" a="1"/>
  <c r="BB230" i="6" s="1"/>
  <c r="BB428" i="6" s="1"/>
  <c r="BC230" i="6" a="1"/>
  <c r="BC230" i="6" s="1"/>
  <c r="BC428" i="6" s="1"/>
  <c r="BD230" i="6" a="1"/>
  <c r="BD230" i="6" s="1"/>
  <c r="BD428" i="6" s="1"/>
  <c r="BE230" i="6" a="1"/>
  <c r="BE230" i="6" s="1"/>
  <c r="BE428" i="6" s="1"/>
  <c r="BF230" i="6" a="1"/>
  <c r="BF230" i="6" s="1"/>
  <c r="BF428" i="6" s="1"/>
  <c r="BG230" i="6" a="1"/>
  <c r="BG230" i="6" s="1"/>
  <c r="BG428" i="6" s="1"/>
  <c r="BH230" i="6" a="1"/>
  <c r="BH230" i="6" s="1"/>
  <c r="BH428" i="6" s="1"/>
  <c r="BI230" i="6" a="1"/>
  <c r="BI230" i="6" s="1"/>
  <c r="BI428" i="6" s="1"/>
  <c r="BJ230" i="6" a="1"/>
  <c r="BJ230" i="6" s="1"/>
  <c r="BJ428" i="6" s="1"/>
  <c r="BK230" i="6" a="1"/>
  <c r="BK230" i="6" s="1"/>
  <c r="BK428" i="6" s="1"/>
  <c r="BL230" i="6" a="1"/>
  <c r="BL230" i="6" s="1"/>
  <c r="BL428" i="6" s="1"/>
  <c r="D231" i="6" a="1"/>
  <c r="D231" i="6" s="1"/>
  <c r="D429" i="6" s="1"/>
  <c r="E231" i="6" a="1"/>
  <c r="E231" i="6" s="1"/>
  <c r="E429" i="6" s="1"/>
  <c r="F231" i="6" a="1"/>
  <c r="F231" i="6" s="1"/>
  <c r="F429" i="6" s="1"/>
  <c r="G231" i="6" a="1"/>
  <c r="G231" i="6" s="1"/>
  <c r="G429" i="6" s="1"/>
  <c r="H231" i="6" a="1"/>
  <c r="H231" i="6" s="1"/>
  <c r="H429" i="6" s="1"/>
  <c r="I231" i="6" a="1"/>
  <c r="I231" i="6" s="1"/>
  <c r="I429" i="6" s="1"/>
  <c r="J231" i="6" a="1"/>
  <c r="J231" i="6" s="1"/>
  <c r="J429" i="6" s="1"/>
  <c r="K231" i="6" a="1"/>
  <c r="K231" i="6" s="1"/>
  <c r="K429" i="6" s="1"/>
  <c r="L231" i="6" a="1"/>
  <c r="L231" i="6" s="1"/>
  <c r="L429" i="6" s="1"/>
  <c r="M231" i="6" a="1"/>
  <c r="M231" i="6" s="1"/>
  <c r="M429" i="6" s="1"/>
  <c r="N231" i="6" a="1"/>
  <c r="N231" i="6" s="1"/>
  <c r="N429" i="6" s="1"/>
  <c r="O231" i="6" a="1"/>
  <c r="O231" i="6" s="1"/>
  <c r="O429" i="6" s="1"/>
  <c r="P231" i="6" a="1"/>
  <c r="P231" i="6" s="1"/>
  <c r="P429" i="6" s="1"/>
  <c r="Q231" i="6" a="1"/>
  <c r="Q231" i="6" s="1"/>
  <c r="Q429" i="6" s="1"/>
  <c r="R231" i="6" a="1"/>
  <c r="R231" i="6" s="1"/>
  <c r="R429" i="6" s="1"/>
  <c r="S231" i="6" a="1"/>
  <c r="S231" i="6" s="1"/>
  <c r="S429" i="6" s="1"/>
  <c r="T231" i="6" a="1"/>
  <c r="T231" i="6" s="1"/>
  <c r="T429" i="6" s="1"/>
  <c r="U231" i="6" a="1"/>
  <c r="U231" i="6" s="1"/>
  <c r="U429" i="6" s="1"/>
  <c r="V231" i="6" a="1"/>
  <c r="V231" i="6" s="1"/>
  <c r="V429" i="6" s="1"/>
  <c r="W231" i="6" a="1"/>
  <c r="W231" i="6" s="1"/>
  <c r="W429" i="6" s="1"/>
  <c r="X231" i="6" a="1"/>
  <c r="X231" i="6" s="1"/>
  <c r="X429" i="6" s="1"/>
  <c r="Y231" i="6" a="1"/>
  <c r="Y231" i="6" s="1"/>
  <c r="Y429" i="6" s="1"/>
  <c r="Z231" i="6" a="1"/>
  <c r="Z231" i="6" s="1"/>
  <c r="Z429" i="6" s="1"/>
  <c r="AA231" i="6" a="1"/>
  <c r="AA231" i="6" s="1"/>
  <c r="AA429" i="6" s="1"/>
  <c r="AB231" i="6" a="1"/>
  <c r="AB231" i="6" s="1"/>
  <c r="AB429" i="6" s="1"/>
  <c r="AC231" i="6" a="1"/>
  <c r="AC231" i="6" s="1"/>
  <c r="AC429" i="6" s="1"/>
  <c r="AD231" i="6" a="1"/>
  <c r="AD231" i="6" s="1"/>
  <c r="AD429" i="6" s="1"/>
  <c r="AE231" i="6" a="1"/>
  <c r="AE231" i="6" s="1"/>
  <c r="AE429" i="6" s="1"/>
  <c r="AF231" i="6" a="1"/>
  <c r="AF231" i="6" s="1"/>
  <c r="AF429" i="6" s="1"/>
  <c r="AG231" i="6" a="1"/>
  <c r="AG231" i="6" s="1"/>
  <c r="AG429" i="6" s="1"/>
  <c r="AH231" i="6" a="1"/>
  <c r="AH231" i="6" s="1"/>
  <c r="AH429" i="6" s="1"/>
  <c r="AI231" i="6" a="1"/>
  <c r="AI231" i="6" s="1"/>
  <c r="AI429" i="6" s="1"/>
  <c r="AJ231" i="6" a="1"/>
  <c r="AJ231" i="6" s="1"/>
  <c r="AJ429" i="6" s="1"/>
  <c r="AK231" i="6" a="1"/>
  <c r="AK231" i="6" s="1"/>
  <c r="AK429" i="6" s="1"/>
  <c r="AL231" i="6" a="1"/>
  <c r="AL231" i="6" s="1"/>
  <c r="AL429" i="6" s="1"/>
  <c r="AM231" i="6" a="1"/>
  <c r="AM231" i="6" s="1"/>
  <c r="AM429" i="6" s="1"/>
  <c r="AN231" i="6" a="1"/>
  <c r="AN231" i="6" s="1"/>
  <c r="AN429" i="6" s="1"/>
  <c r="AO231" i="6" a="1"/>
  <c r="AO231" i="6" s="1"/>
  <c r="AO429" i="6" s="1"/>
  <c r="AP231" i="6" a="1"/>
  <c r="AP231" i="6" s="1"/>
  <c r="AP429" i="6" s="1"/>
  <c r="AQ231" i="6" a="1"/>
  <c r="AQ231" i="6" s="1"/>
  <c r="AQ429" i="6" s="1"/>
  <c r="AR231" i="6" a="1"/>
  <c r="AR231" i="6" s="1"/>
  <c r="AR429" i="6" s="1"/>
  <c r="AS231" i="6" a="1"/>
  <c r="AS231" i="6" s="1"/>
  <c r="AS429" i="6" s="1"/>
  <c r="AT231" i="6" a="1"/>
  <c r="AT231" i="6" s="1"/>
  <c r="AT429" i="6" s="1"/>
  <c r="AU231" i="6" a="1"/>
  <c r="AU231" i="6" s="1"/>
  <c r="AU429" i="6" s="1"/>
  <c r="AV231" i="6" a="1"/>
  <c r="AV231" i="6" s="1"/>
  <c r="AV429" i="6" s="1"/>
  <c r="AW231" i="6" a="1"/>
  <c r="AW231" i="6" s="1"/>
  <c r="AW429" i="6" s="1"/>
  <c r="AX231" i="6" a="1"/>
  <c r="AX231" i="6" s="1"/>
  <c r="AX429" i="6" s="1"/>
  <c r="AY231" i="6" a="1"/>
  <c r="AY231" i="6" s="1"/>
  <c r="AY429" i="6" s="1"/>
  <c r="AZ231" i="6" a="1"/>
  <c r="AZ231" i="6" s="1"/>
  <c r="AZ429" i="6" s="1"/>
  <c r="BA231" i="6" a="1"/>
  <c r="BA231" i="6" s="1"/>
  <c r="BA429" i="6" s="1"/>
  <c r="BB231" i="6" a="1"/>
  <c r="BB231" i="6" s="1"/>
  <c r="BB429" i="6" s="1"/>
  <c r="BC231" i="6" a="1"/>
  <c r="BC231" i="6" s="1"/>
  <c r="BC429" i="6" s="1"/>
  <c r="BD231" i="6" a="1"/>
  <c r="BD231" i="6" s="1"/>
  <c r="BD429" i="6" s="1"/>
  <c r="BE231" i="6" a="1"/>
  <c r="BE231" i="6" s="1"/>
  <c r="BE429" i="6" s="1"/>
  <c r="BF231" i="6" a="1"/>
  <c r="BF231" i="6" s="1"/>
  <c r="BF429" i="6" s="1"/>
  <c r="BG231" i="6" a="1"/>
  <c r="BG231" i="6" s="1"/>
  <c r="BG429" i="6" s="1"/>
  <c r="BH231" i="6" a="1"/>
  <c r="BH231" i="6" s="1"/>
  <c r="BH429" i="6" s="1"/>
  <c r="BI231" i="6" a="1"/>
  <c r="BI231" i="6" s="1"/>
  <c r="BI429" i="6" s="1"/>
  <c r="BJ231" i="6" a="1"/>
  <c r="BJ231" i="6" s="1"/>
  <c r="BJ429" i="6" s="1"/>
  <c r="BK231" i="6" a="1"/>
  <c r="BK231" i="6" s="1"/>
  <c r="BK429" i="6" s="1"/>
  <c r="BL231" i="6" a="1"/>
  <c r="BL231" i="6" s="1"/>
  <c r="BL429" i="6" s="1"/>
  <c r="D232" i="6" a="1"/>
  <c r="D232" i="6" s="1"/>
  <c r="D430" i="6" s="1"/>
  <c r="E232" i="6" a="1"/>
  <c r="E232" i="6" s="1"/>
  <c r="E430" i="6" s="1"/>
  <c r="F232" i="6" a="1"/>
  <c r="F232" i="6" s="1"/>
  <c r="F430" i="6" s="1"/>
  <c r="G232" i="6" a="1"/>
  <c r="G232" i="6" s="1"/>
  <c r="G430" i="6" s="1"/>
  <c r="H232" i="6" a="1"/>
  <c r="H232" i="6" s="1"/>
  <c r="H430" i="6" s="1"/>
  <c r="I232" i="6" a="1"/>
  <c r="I232" i="6" s="1"/>
  <c r="I430" i="6" s="1"/>
  <c r="J232" i="6" a="1"/>
  <c r="J232" i="6" s="1"/>
  <c r="J430" i="6" s="1"/>
  <c r="K232" i="6" a="1"/>
  <c r="K232" i="6" s="1"/>
  <c r="K430" i="6" s="1"/>
  <c r="L232" i="6" a="1"/>
  <c r="L232" i="6" s="1"/>
  <c r="L430" i="6" s="1"/>
  <c r="M232" i="6" a="1"/>
  <c r="M232" i="6" s="1"/>
  <c r="M430" i="6" s="1"/>
  <c r="N232" i="6" a="1"/>
  <c r="N232" i="6" s="1"/>
  <c r="N430" i="6" s="1"/>
  <c r="O232" i="6" a="1"/>
  <c r="O232" i="6" s="1"/>
  <c r="O430" i="6" s="1"/>
  <c r="P232" i="6" a="1"/>
  <c r="P232" i="6" s="1"/>
  <c r="P430" i="6" s="1"/>
  <c r="Q232" i="6" a="1"/>
  <c r="Q232" i="6" s="1"/>
  <c r="Q430" i="6" s="1"/>
  <c r="R232" i="6" a="1"/>
  <c r="R232" i="6" s="1"/>
  <c r="R430" i="6" s="1"/>
  <c r="S232" i="6" a="1"/>
  <c r="S232" i="6" s="1"/>
  <c r="S430" i="6" s="1"/>
  <c r="T232" i="6" a="1"/>
  <c r="T232" i="6"/>
  <c r="T430" i="6" s="1"/>
  <c r="U232" i="6" a="1"/>
  <c r="U232" i="6" s="1"/>
  <c r="U430" i="6" s="1"/>
  <c r="V232" i="6" a="1"/>
  <c r="V232" i="6" s="1"/>
  <c r="V430" i="6" s="1"/>
  <c r="W232" i="6" a="1"/>
  <c r="W232" i="6" s="1"/>
  <c r="W430" i="6" s="1"/>
  <c r="X232" i="6" a="1"/>
  <c r="X232" i="6" s="1"/>
  <c r="X430" i="6" s="1"/>
  <c r="Y232" i="6" a="1"/>
  <c r="Y232" i="6" s="1"/>
  <c r="Y430" i="6" s="1"/>
  <c r="Z232" i="6" a="1"/>
  <c r="Z232" i="6" s="1"/>
  <c r="Z430" i="6" s="1"/>
  <c r="AA232" i="6" a="1"/>
  <c r="AA232" i="6" s="1"/>
  <c r="AA430" i="6" s="1"/>
  <c r="AB232" i="6" a="1"/>
  <c r="AB232" i="6" s="1"/>
  <c r="AB430" i="6" s="1"/>
  <c r="AC232" i="6" a="1"/>
  <c r="AC232" i="6" s="1"/>
  <c r="AC430" i="6" s="1"/>
  <c r="AD232" i="6" a="1"/>
  <c r="AD232" i="6" s="1"/>
  <c r="AD430" i="6" s="1"/>
  <c r="AE232" i="6" a="1"/>
  <c r="AE232" i="6" s="1"/>
  <c r="AE430" i="6" s="1"/>
  <c r="AF232" i="6" a="1"/>
  <c r="AF232" i="6" s="1"/>
  <c r="AF430" i="6" s="1"/>
  <c r="AG232" i="6" a="1"/>
  <c r="AG232" i="6" s="1"/>
  <c r="AG430" i="6" s="1"/>
  <c r="AH232" i="6" a="1"/>
  <c r="AH232" i="6" s="1"/>
  <c r="AH430" i="6" s="1"/>
  <c r="AI232" i="6" a="1"/>
  <c r="AI232" i="6" s="1"/>
  <c r="AI430" i="6" s="1"/>
  <c r="AJ232" i="6" a="1"/>
  <c r="AJ232" i="6" s="1"/>
  <c r="AJ430" i="6" s="1"/>
  <c r="AK232" i="6" a="1"/>
  <c r="AK232" i="6" s="1"/>
  <c r="AK430" i="6" s="1"/>
  <c r="AL232" i="6" a="1"/>
  <c r="AL232" i="6" s="1"/>
  <c r="AL430" i="6" s="1"/>
  <c r="AM232" i="6" a="1"/>
  <c r="AM232" i="6" s="1"/>
  <c r="AM430" i="6" s="1"/>
  <c r="AN232" i="6" a="1"/>
  <c r="AN232" i="6" s="1"/>
  <c r="AN430" i="6" s="1"/>
  <c r="AO232" i="6" a="1"/>
  <c r="AO232" i="6" s="1"/>
  <c r="AO430" i="6" s="1"/>
  <c r="AP232" i="6" a="1"/>
  <c r="AP232" i="6" s="1"/>
  <c r="AP430" i="6" s="1"/>
  <c r="AQ232" i="6" a="1"/>
  <c r="AQ232" i="6" s="1"/>
  <c r="AQ430" i="6" s="1"/>
  <c r="AR232" i="6" a="1"/>
  <c r="AR232" i="6" s="1"/>
  <c r="AR430" i="6" s="1"/>
  <c r="AS232" i="6" a="1"/>
  <c r="AS232" i="6" s="1"/>
  <c r="AS430" i="6" s="1"/>
  <c r="AT232" i="6" a="1"/>
  <c r="AT232" i="6" s="1"/>
  <c r="AT430" i="6" s="1"/>
  <c r="AU232" i="6" a="1"/>
  <c r="AU232" i="6" s="1"/>
  <c r="AU430" i="6" s="1"/>
  <c r="AV232" i="6" a="1"/>
  <c r="AV232" i="6" s="1"/>
  <c r="AV430" i="6" s="1"/>
  <c r="AW232" i="6" a="1"/>
  <c r="AW232" i="6" s="1"/>
  <c r="AW430" i="6" s="1"/>
  <c r="AX232" i="6" a="1"/>
  <c r="AX232" i="6" s="1"/>
  <c r="AX430" i="6" s="1"/>
  <c r="AY232" i="6" a="1"/>
  <c r="AY232" i="6" s="1"/>
  <c r="AY430" i="6" s="1"/>
  <c r="AZ232" i="6" a="1"/>
  <c r="AZ232" i="6" s="1"/>
  <c r="AZ430" i="6" s="1"/>
  <c r="BA232" i="6" a="1"/>
  <c r="BA232" i="6" s="1"/>
  <c r="BA430" i="6" s="1"/>
  <c r="BB232" i="6" a="1"/>
  <c r="BB232" i="6" s="1"/>
  <c r="BB430" i="6" s="1"/>
  <c r="BC232" i="6" a="1"/>
  <c r="BC232" i="6" s="1"/>
  <c r="BC430" i="6" s="1"/>
  <c r="BD232" i="6" a="1"/>
  <c r="BD232" i="6" s="1"/>
  <c r="BD430" i="6" s="1"/>
  <c r="BE232" i="6" a="1"/>
  <c r="BE232" i="6" s="1"/>
  <c r="BE430" i="6" s="1"/>
  <c r="BF232" i="6" a="1"/>
  <c r="BF232" i="6" s="1"/>
  <c r="BF430" i="6" s="1"/>
  <c r="BG232" i="6" a="1"/>
  <c r="BG232" i="6" s="1"/>
  <c r="BG430" i="6" s="1"/>
  <c r="BH232" i="6" a="1"/>
  <c r="BH232" i="6" s="1"/>
  <c r="BH430" i="6" s="1"/>
  <c r="BI232" i="6" a="1"/>
  <c r="BI232" i="6" s="1"/>
  <c r="BI430" i="6" s="1"/>
  <c r="BJ232" i="6" a="1"/>
  <c r="BJ232" i="6" s="1"/>
  <c r="BJ430" i="6" s="1"/>
  <c r="BK232" i="6" a="1"/>
  <c r="BK232" i="6" s="1"/>
  <c r="BK430" i="6" s="1"/>
  <c r="BL232" i="6" a="1"/>
  <c r="BL232" i="6" s="1"/>
  <c r="BL430" i="6" s="1"/>
  <c r="D233" i="6" a="1"/>
  <c r="D233" i="6" s="1"/>
  <c r="D431" i="6" s="1"/>
  <c r="E233" i="6" a="1"/>
  <c r="E233" i="6" s="1"/>
  <c r="E431" i="6" s="1"/>
  <c r="F233" i="6" a="1"/>
  <c r="F233" i="6" s="1"/>
  <c r="F431" i="6" s="1"/>
  <c r="G233" i="6" a="1"/>
  <c r="G233" i="6" s="1"/>
  <c r="G431" i="6" s="1"/>
  <c r="H233" i="6" a="1"/>
  <c r="H233" i="6" s="1"/>
  <c r="H431" i="6" s="1"/>
  <c r="I233" i="6" a="1"/>
  <c r="I233" i="6" s="1"/>
  <c r="I431" i="6" s="1"/>
  <c r="J233" i="6" a="1"/>
  <c r="J233" i="6" s="1"/>
  <c r="J431" i="6" s="1"/>
  <c r="K233" i="6" a="1"/>
  <c r="K233" i="6" s="1"/>
  <c r="K431" i="6" s="1"/>
  <c r="L233" i="6" a="1"/>
  <c r="L233" i="6" s="1"/>
  <c r="L431" i="6" s="1"/>
  <c r="M233" i="6" a="1"/>
  <c r="M233" i="6" s="1"/>
  <c r="M431" i="6" s="1"/>
  <c r="N233" i="6" a="1"/>
  <c r="N233" i="6" s="1"/>
  <c r="N431" i="6" s="1"/>
  <c r="O233" i="6" a="1"/>
  <c r="O233" i="6" s="1"/>
  <c r="O431" i="6" s="1"/>
  <c r="P233" i="6" a="1"/>
  <c r="P233" i="6" s="1"/>
  <c r="P431" i="6" s="1"/>
  <c r="Q233" i="6" a="1"/>
  <c r="Q233" i="6" s="1"/>
  <c r="Q431" i="6" s="1"/>
  <c r="R233" i="6" a="1"/>
  <c r="R233" i="6" s="1"/>
  <c r="R431" i="6" s="1"/>
  <c r="S233" i="6" a="1"/>
  <c r="S233" i="6" s="1"/>
  <c r="S431" i="6" s="1"/>
  <c r="T233" i="6" a="1"/>
  <c r="T233" i="6" s="1"/>
  <c r="T431" i="6" s="1"/>
  <c r="U233" i="6" a="1"/>
  <c r="U233" i="6" s="1"/>
  <c r="U431" i="6" s="1"/>
  <c r="V233" i="6" a="1"/>
  <c r="V233" i="6" s="1"/>
  <c r="V431" i="6" s="1"/>
  <c r="W233" i="6" a="1"/>
  <c r="W233" i="6" s="1"/>
  <c r="W431" i="6" s="1"/>
  <c r="X233" i="6" a="1"/>
  <c r="X233" i="6" s="1"/>
  <c r="X431" i="6" s="1"/>
  <c r="Y233" i="6" a="1"/>
  <c r="Y233" i="6" s="1"/>
  <c r="Y431" i="6" s="1"/>
  <c r="Z233" i="6" a="1"/>
  <c r="Z233" i="6" s="1"/>
  <c r="Z431" i="6" s="1"/>
  <c r="AA233" i="6" a="1"/>
  <c r="AA233" i="6" s="1"/>
  <c r="AA431" i="6" s="1"/>
  <c r="AB233" i="6" a="1"/>
  <c r="AB233" i="6" s="1"/>
  <c r="AB431" i="6" s="1"/>
  <c r="AC233" i="6" a="1"/>
  <c r="AC233" i="6" s="1"/>
  <c r="AC431" i="6" s="1"/>
  <c r="AD233" i="6" a="1"/>
  <c r="AD233" i="6" s="1"/>
  <c r="AD431" i="6" s="1"/>
  <c r="AE233" i="6" a="1"/>
  <c r="AE233" i="6" s="1"/>
  <c r="AE431" i="6" s="1"/>
  <c r="AF233" i="6" a="1"/>
  <c r="AF233" i="6" s="1"/>
  <c r="AF431" i="6" s="1"/>
  <c r="AG233" i="6" a="1"/>
  <c r="AG233" i="6" s="1"/>
  <c r="AG431" i="6" s="1"/>
  <c r="AH233" i="6" a="1"/>
  <c r="AH233" i="6" s="1"/>
  <c r="AH431" i="6" s="1"/>
  <c r="AI233" i="6" a="1"/>
  <c r="AI233" i="6" s="1"/>
  <c r="AI431" i="6" s="1"/>
  <c r="AJ233" i="6" a="1"/>
  <c r="AJ233" i="6" s="1"/>
  <c r="AJ431" i="6" s="1"/>
  <c r="AK233" i="6" a="1"/>
  <c r="AK233" i="6" s="1"/>
  <c r="AK431" i="6" s="1"/>
  <c r="AL233" i="6" a="1"/>
  <c r="AL233" i="6" s="1"/>
  <c r="AL431" i="6" s="1"/>
  <c r="AM233" i="6" a="1"/>
  <c r="AM233" i="6" s="1"/>
  <c r="AM431" i="6" s="1"/>
  <c r="AN233" i="6" a="1"/>
  <c r="AN233" i="6" s="1"/>
  <c r="AN431" i="6" s="1"/>
  <c r="AO233" i="6" a="1"/>
  <c r="AO233" i="6"/>
  <c r="AO431" i="6" s="1"/>
  <c r="AP233" i="6" a="1"/>
  <c r="AP233" i="6" s="1"/>
  <c r="AP431" i="6" s="1"/>
  <c r="AQ233" i="6" a="1"/>
  <c r="AQ233" i="6" s="1"/>
  <c r="AQ431" i="6" s="1"/>
  <c r="AR233" i="6" a="1"/>
  <c r="AR233" i="6" s="1"/>
  <c r="AR431" i="6" s="1"/>
  <c r="AS233" i="6" a="1"/>
  <c r="AS233" i="6" s="1"/>
  <c r="AS431" i="6" s="1"/>
  <c r="AT233" i="6" a="1"/>
  <c r="AT233" i="6" s="1"/>
  <c r="AT431" i="6" s="1"/>
  <c r="AU233" i="6" a="1"/>
  <c r="AU233" i="6" s="1"/>
  <c r="AU431" i="6" s="1"/>
  <c r="AV233" i="6" a="1"/>
  <c r="AV233" i="6" s="1"/>
  <c r="AV431" i="6" s="1"/>
  <c r="AW233" i="6" a="1"/>
  <c r="AW233" i="6" s="1"/>
  <c r="AW431" i="6" s="1"/>
  <c r="AX233" i="6" a="1"/>
  <c r="AX233" i="6" s="1"/>
  <c r="AX431" i="6" s="1"/>
  <c r="AY233" i="6" a="1"/>
  <c r="AY233" i="6" s="1"/>
  <c r="AY431" i="6" s="1"/>
  <c r="AZ233" i="6" a="1"/>
  <c r="AZ233" i="6" s="1"/>
  <c r="AZ431" i="6" s="1"/>
  <c r="BA233" i="6" a="1"/>
  <c r="BA233" i="6" s="1"/>
  <c r="BA431" i="6" s="1"/>
  <c r="BB233" i="6" a="1"/>
  <c r="BB233" i="6" s="1"/>
  <c r="BB431" i="6" s="1"/>
  <c r="BC233" i="6" a="1"/>
  <c r="BC233" i="6" s="1"/>
  <c r="BC431" i="6" s="1"/>
  <c r="BD233" i="6" a="1"/>
  <c r="BD233" i="6" s="1"/>
  <c r="BD431" i="6" s="1"/>
  <c r="BE233" i="6" a="1"/>
  <c r="BE233" i="6" s="1"/>
  <c r="BE431" i="6" s="1"/>
  <c r="BF233" i="6" a="1"/>
  <c r="BF233" i="6" s="1"/>
  <c r="BF431" i="6" s="1"/>
  <c r="BG233" i="6" a="1"/>
  <c r="BG233" i="6" s="1"/>
  <c r="BG431" i="6" s="1"/>
  <c r="BH233" i="6" a="1"/>
  <c r="BH233" i="6" s="1"/>
  <c r="BH431" i="6" s="1"/>
  <c r="BI233" i="6" a="1"/>
  <c r="BI233" i="6" s="1"/>
  <c r="BI431" i="6" s="1"/>
  <c r="BJ233" i="6" a="1"/>
  <c r="BJ233" i="6" s="1"/>
  <c r="BJ431" i="6" s="1"/>
  <c r="BK233" i="6" a="1"/>
  <c r="BK233" i="6" s="1"/>
  <c r="BK431" i="6" s="1"/>
  <c r="BL233" i="6" a="1"/>
  <c r="BL233" i="6" s="1"/>
  <c r="BL431" i="6" s="1"/>
  <c r="D234" i="6" a="1"/>
  <c r="D234" i="6" s="1"/>
  <c r="D432" i="6" s="1"/>
  <c r="E234" i="6" a="1"/>
  <c r="E234" i="6" s="1"/>
  <c r="E432" i="6" s="1"/>
  <c r="F234" i="6" a="1"/>
  <c r="F234" i="6" s="1"/>
  <c r="F432" i="6" s="1"/>
  <c r="G234" i="6" a="1"/>
  <c r="G234" i="6" s="1"/>
  <c r="G432" i="6" s="1"/>
  <c r="H234" i="6" a="1"/>
  <c r="H234" i="6" s="1"/>
  <c r="H432" i="6" s="1"/>
  <c r="I234" i="6" a="1"/>
  <c r="I234" i="6" s="1"/>
  <c r="I432" i="6" s="1"/>
  <c r="J234" i="6" a="1"/>
  <c r="J234" i="6" s="1"/>
  <c r="J432" i="6" s="1"/>
  <c r="K234" i="6" a="1"/>
  <c r="K234" i="6" s="1"/>
  <c r="K432" i="6" s="1"/>
  <c r="L234" i="6" a="1"/>
  <c r="L234" i="6" s="1"/>
  <c r="L432" i="6" s="1"/>
  <c r="M234" i="6" a="1"/>
  <c r="M234" i="6" s="1"/>
  <c r="M432" i="6" s="1"/>
  <c r="N234" i="6" a="1"/>
  <c r="N234" i="6" s="1"/>
  <c r="N432" i="6" s="1"/>
  <c r="O234" i="6" a="1"/>
  <c r="O234" i="6" s="1"/>
  <c r="O432" i="6" s="1"/>
  <c r="P234" i="6" a="1"/>
  <c r="P234" i="6" s="1"/>
  <c r="P432" i="6" s="1"/>
  <c r="Q234" i="6" a="1"/>
  <c r="Q234" i="6" s="1"/>
  <c r="Q432" i="6" s="1"/>
  <c r="R234" i="6" a="1"/>
  <c r="R234" i="6" s="1"/>
  <c r="R432" i="6" s="1"/>
  <c r="S234" i="6" a="1"/>
  <c r="S234" i="6" s="1"/>
  <c r="S432" i="6" s="1"/>
  <c r="T234" i="6" a="1"/>
  <c r="T234" i="6" s="1"/>
  <c r="T432" i="6" s="1"/>
  <c r="U234" i="6" a="1"/>
  <c r="U234" i="6" s="1"/>
  <c r="U432" i="6" s="1"/>
  <c r="V234" i="6" a="1"/>
  <c r="V234" i="6" s="1"/>
  <c r="V432" i="6" s="1"/>
  <c r="W234" i="6" a="1"/>
  <c r="W234" i="6" s="1"/>
  <c r="W432" i="6" s="1"/>
  <c r="X234" i="6" a="1"/>
  <c r="X234" i="6" s="1"/>
  <c r="X432" i="6" s="1"/>
  <c r="Y234" i="6" a="1"/>
  <c r="Y234" i="6" s="1"/>
  <c r="Y432" i="6" s="1"/>
  <c r="Z234" i="6" a="1"/>
  <c r="Z234" i="6" s="1"/>
  <c r="Z432" i="6" s="1"/>
  <c r="AA234" i="6" a="1"/>
  <c r="AA234" i="6" s="1"/>
  <c r="AA432" i="6" s="1"/>
  <c r="AB234" i="6" a="1"/>
  <c r="AB234" i="6" s="1"/>
  <c r="AB432" i="6" s="1"/>
  <c r="AC234" i="6" a="1"/>
  <c r="AC234" i="6" s="1"/>
  <c r="AC432" i="6" s="1"/>
  <c r="AD234" i="6" a="1"/>
  <c r="AD234" i="6" s="1"/>
  <c r="AD432" i="6" s="1"/>
  <c r="AE234" i="6" a="1"/>
  <c r="AE234" i="6" s="1"/>
  <c r="AE432" i="6" s="1"/>
  <c r="AF234" i="6" a="1"/>
  <c r="AF234" i="6" s="1"/>
  <c r="AF432" i="6" s="1"/>
  <c r="AG234" i="6" a="1"/>
  <c r="AG234" i="6" s="1"/>
  <c r="AG432" i="6" s="1"/>
  <c r="AH234" i="6" a="1"/>
  <c r="AH234" i="6" s="1"/>
  <c r="AH432" i="6" s="1"/>
  <c r="AI234" i="6" a="1"/>
  <c r="AI234" i="6" s="1"/>
  <c r="AI432" i="6" s="1"/>
  <c r="AJ234" i="6" a="1"/>
  <c r="AJ234" i="6" s="1"/>
  <c r="AJ432" i="6" s="1"/>
  <c r="AK234" i="6" a="1"/>
  <c r="AK234" i="6" s="1"/>
  <c r="AK432" i="6" s="1"/>
  <c r="AL234" i="6" a="1"/>
  <c r="AL234" i="6" s="1"/>
  <c r="AL432" i="6" s="1"/>
  <c r="AM234" i="6" a="1"/>
  <c r="AM234" i="6" s="1"/>
  <c r="AM432" i="6" s="1"/>
  <c r="AN234" i="6" a="1"/>
  <c r="AN234" i="6" s="1"/>
  <c r="AN432" i="6" s="1"/>
  <c r="AO234" i="6" a="1"/>
  <c r="AO234" i="6" s="1"/>
  <c r="AO432" i="6" s="1"/>
  <c r="AP234" i="6" a="1"/>
  <c r="AP234" i="6" s="1"/>
  <c r="AP432" i="6" s="1"/>
  <c r="AQ234" i="6" a="1"/>
  <c r="AQ234" i="6" s="1"/>
  <c r="AQ432" i="6" s="1"/>
  <c r="AR234" i="6" a="1"/>
  <c r="AR234" i="6" s="1"/>
  <c r="AR432" i="6" s="1"/>
  <c r="AS234" i="6" a="1"/>
  <c r="AS234" i="6" s="1"/>
  <c r="AS432" i="6" s="1"/>
  <c r="AT234" i="6" a="1"/>
  <c r="AT234" i="6" s="1"/>
  <c r="AT432" i="6" s="1"/>
  <c r="AU234" i="6" a="1"/>
  <c r="AU234" i="6" s="1"/>
  <c r="AU432" i="6" s="1"/>
  <c r="AV234" i="6" a="1"/>
  <c r="AV234" i="6" s="1"/>
  <c r="AV432" i="6" s="1"/>
  <c r="AW234" i="6" a="1"/>
  <c r="AW234" i="6" s="1"/>
  <c r="AW432" i="6" s="1"/>
  <c r="AX234" i="6" a="1"/>
  <c r="AX234" i="6" s="1"/>
  <c r="AX432" i="6" s="1"/>
  <c r="AY234" i="6" a="1"/>
  <c r="AY234" i="6" s="1"/>
  <c r="AY432" i="6" s="1"/>
  <c r="AZ234" i="6" a="1"/>
  <c r="AZ234" i="6" s="1"/>
  <c r="AZ432" i="6" s="1"/>
  <c r="BA234" i="6" a="1"/>
  <c r="BA234" i="6" s="1"/>
  <c r="BA432" i="6" s="1"/>
  <c r="BB234" i="6" a="1"/>
  <c r="BB234" i="6" s="1"/>
  <c r="BB432" i="6" s="1"/>
  <c r="BC234" i="6" a="1"/>
  <c r="BC234" i="6" s="1"/>
  <c r="BC432" i="6" s="1"/>
  <c r="BD234" i="6" a="1"/>
  <c r="BD234" i="6" s="1"/>
  <c r="BD432" i="6" s="1"/>
  <c r="BE234" i="6" a="1"/>
  <c r="BE234" i="6" s="1"/>
  <c r="BE432" i="6" s="1"/>
  <c r="BF234" i="6" a="1"/>
  <c r="BF234" i="6" s="1"/>
  <c r="BF432" i="6" s="1"/>
  <c r="BG234" i="6" a="1"/>
  <c r="BG234" i="6" s="1"/>
  <c r="BG432" i="6" s="1"/>
  <c r="BH234" i="6" a="1"/>
  <c r="BH234" i="6" s="1"/>
  <c r="BH432" i="6" s="1"/>
  <c r="BI234" i="6" a="1"/>
  <c r="BI234" i="6" s="1"/>
  <c r="BI432" i="6" s="1"/>
  <c r="BJ234" i="6" a="1"/>
  <c r="BJ234" i="6" s="1"/>
  <c r="BJ432" i="6" s="1"/>
  <c r="BK234" i="6" a="1"/>
  <c r="BK234" i="6" s="1"/>
  <c r="BK432" i="6" s="1"/>
  <c r="BL234" i="6" a="1"/>
  <c r="BL234" i="6" s="1"/>
  <c r="BL432" i="6" s="1"/>
  <c r="D235" i="6" a="1"/>
  <c r="D235" i="6" s="1"/>
  <c r="D433" i="6" s="1"/>
  <c r="E235" i="6" a="1"/>
  <c r="E235" i="6" s="1"/>
  <c r="E433" i="6" s="1"/>
  <c r="F235" i="6" a="1"/>
  <c r="F235" i="6" s="1"/>
  <c r="F433" i="6" s="1"/>
  <c r="G235" i="6" a="1"/>
  <c r="G235" i="6" s="1"/>
  <c r="G433" i="6" s="1"/>
  <c r="H235" i="6" a="1"/>
  <c r="H235" i="6" s="1"/>
  <c r="H433" i="6" s="1"/>
  <c r="I235" i="6" a="1"/>
  <c r="I235" i="6" s="1"/>
  <c r="I433" i="6" s="1"/>
  <c r="J235" i="6" a="1"/>
  <c r="J235" i="6" s="1"/>
  <c r="J433" i="6" s="1"/>
  <c r="K235" i="6" a="1"/>
  <c r="K235" i="6" s="1"/>
  <c r="K433" i="6" s="1"/>
  <c r="L235" i="6" a="1"/>
  <c r="L235" i="6" s="1"/>
  <c r="L433" i="6" s="1"/>
  <c r="M235" i="6" a="1"/>
  <c r="M235" i="6" s="1"/>
  <c r="M433" i="6" s="1"/>
  <c r="N235" i="6" a="1"/>
  <c r="N235" i="6" s="1"/>
  <c r="N433" i="6" s="1"/>
  <c r="O235" i="6" a="1"/>
  <c r="O235" i="6" s="1"/>
  <c r="O433" i="6" s="1"/>
  <c r="P235" i="6" a="1"/>
  <c r="P235" i="6" s="1"/>
  <c r="P433" i="6" s="1"/>
  <c r="Q235" i="6" a="1"/>
  <c r="Q235" i="6" s="1"/>
  <c r="Q433" i="6" s="1"/>
  <c r="R235" i="6" a="1"/>
  <c r="R235" i="6" s="1"/>
  <c r="R433" i="6" s="1"/>
  <c r="S235" i="6" a="1"/>
  <c r="S235" i="6" s="1"/>
  <c r="S433" i="6" s="1"/>
  <c r="T235" i="6" a="1"/>
  <c r="T235" i="6" s="1"/>
  <c r="T433" i="6" s="1"/>
  <c r="U235" i="6" a="1"/>
  <c r="U235" i="6" s="1"/>
  <c r="U433" i="6" s="1"/>
  <c r="V235" i="6" a="1"/>
  <c r="V235" i="6" s="1"/>
  <c r="V433" i="6" s="1"/>
  <c r="W235" i="6" a="1"/>
  <c r="W235" i="6" s="1"/>
  <c r="W433" i="6" s="1"/>
  <c r="X235" i="6" a="1"/>
  <c r="X235" i="6" s="1"/>
  <c r="X433" i="6" s="1"/>
  <c r="Y235" i="6" a="1"/>
  <c r="Y235" i="6" s="1"/>
  <c r="Y433" i="6" s="1"/>
  <c r="Z235" i="6" a="1"/>
  <c r="Z235" i="6" s="1"/>
  <c r="Z433" i="6" s="1"/>
  <c r="AA235" i="6" a="1"/>
  <c r="AA235" i="6" s="1"/>
  <c r="AA433" i="6" s="1"/>
  <c r="AB235" i="6" a="1"/>
  <c r="AB235" i="6" s="1"/>
  <c r="AB433" i="6" s="1"/>
  <c r="AC235" i="6" a="1"/>
  <c r="AC235" i="6" s="1"/>
  <c r="AC433" i="6" s="1"/>
  <c r="AD235" i="6" a="1"/>
  <c r="AD235" i="6" s="1"/>
  <c r="AD433" i="6" s="1"/>
  <c r="AE235" i="6" a="1"/>
  <c r="AE235" i="6" s="1"/>
  <c r="AE433" i="6" s="1"/>
  <c r="AF235" i="6" a="1"/>
  <c r="AF235" i="6" s="1"/>
  <c r="AF433" i="6" s="1"/>
  <c r="AG235" i="6" a="1"/>
  <c r="AG235" i="6" s="1"/>
  <c r="AG433" i="6" s="1"/>
  <c r="AH235" i="6" a="1"/>
  <c r="AH235" i="6" s="1"/>
  <c r="AH433" i="6" s="1"/>
  <c r="AI235" i="6" a="1"/>
  <c r="AI235" i="6" s="1"/>
  <c r="AI433" i="6" s="1"/>
  <c r="AJ235" i="6" a="1"/>
  <c r="AJ235" i="6" s="1"/>
  <c r="AJ433" i="6" s="1"/>
  <c r="AK235" i="6" a="1"/>
  <c r="AK235" i="6" s="1"/>
  <c r="AK433" i="6" s="1"/>
  <c r="AL235" i="6" a="1"/>
  <c r="AL235" i="6" s="1"/>
  <c r="AL433" i="6" s="1"/>
  <c r="AM235" i="6" a="1"/>
  <c r="AM235" i="6" s="1"/>
  <c r="AM433" i="6" s="1"/>
  <c r="AN235" i="6" a="1"/>
  <c r="AN235" i="6" s="1"/>
  <c r="AN433" i="6" s="1"/>
  <c r="AO235" i="6" a="1"/>
  <c r="AO235" i="6" s="1"/>
  <c r="AO433" i="6" s="1"/>
  <c r="AP235" i="6" a="1"/>
  <c r="AP235" i="6" s="1"/>
  <c r="AP433" i="6" s="1"/>
  <c r="AQ235" i="6" a="1"/>
  <c r="AQ235" i="6" s="1"/>
  <c r="AQ433" i="6" s="1"/>
  <c r="AR235" i="6" a="1"/>
  <c r="AR235" i="6" s="1"/>
  <c r="AR433" i="6" s="1"/>
  <c r="AS235" i="6" a="1"/>
  <c r="AS235" i="6" s="1"/>
  <c r="AS433" i="6" s="1"/>
  <c r="AT235" i="6" a="1"/>
  <c r="AT235" i="6" s="1"/>
  <c r="AT433" i="6" s="1"/>
  <c r="AU235" i="6" a="1"/>
  <c r="AU235" i="6" s="1"/>
  <c r="AU433" i="6" s="1"/>
  <c r="AV235" i="6" a="1"/>
  <c r="AV235" i="6" s="1"/>
  <c r="AV433" i="6" s="1"/>
  <c r="AW235" i="6" a="1"/>
  <c r="AW235" i="6" s="1"/>
  <c r="AW433" i="6" s="1"/>
  <c r="AX235" i="6" a="1"/>
  <c r="AX235" i="6" s="1"/>
  <c r="AX433" i="6" s="1"/>
  <c r="AY235" i="6" a="1"/>
  <c r="AY235" i="6" s="1"/>
  <c r="AY433" i="6" s="1"/>
  <c r="AZ235" i="6" a="1"/>
  <c r="AZ235" i="6" s="1"/>
  <c r="AZ433" i="6" s="1"/>
  <c r="BA235" i="6" a="1"/>
  <c r="BA235" i="6" s="1"/>
  <c r="BA433" i="6" s="1"/>
  <c r="BB235" i="6" a="1"/>
  <c r="BB235" i="6" s="1"/>
  <c r="BB433" i="6" s="1"/>
  <c r="BC235" i="6" a="1"/>
  <c r="BC235" i="6" s="1"/>
  <c r="BC433" i="6" s="1"/>
  <c r="BD235" i="6" a="1"/>
  <c r="BD235" i="6" s="1"/>
  <c r="BD433" i="6" s="1"/>
  <c r="BE235" i="6" a="1"/>
  <c r="BE235" i="6" s="1"/>
  <c r="BE433" i="6" s="1"/>
  <c r="BF235" i="6" a="1"/>
  <c r="BF235" i="6" s="1"/>
  <c r="BF433" i="6" s="1"/>
  <c r="BG235" i="6" a="1"/>
  <c r="BG235" i="6" s="1"/>
  <c r="BG433" i="6" s="1"/>
  <c r="BH235" i="6" a="1"/>
  <c r="BH235" i="6" s="1"/>
  <c r="BH433" i="6" s="1"/>
  <c r="BI235" i="6" a="1"/>
  <c r="BI235" i="6" s="1"/>
  <c r="BI433" i="6" s="1"/>
  <c r="BJ235" i="6" a="1"/>
  <c r="BJ235" i="6" s="1"/>
  <c r="BJ433" i="6" s="1"/>
  <c r="BK235" i="6" a="1"/>
  <c r="BK235" i="6" s="1"/>
  <c r="BK433" i="6" s="1"/>
  <c r="BL235" i="6" a="1"/>
  <c r="BL235" i="6" s="1"/>
  <c r="BL433" i="6" s="1"/>
  <c r="D236" i="6" a="1"/>
  <c r="D236" i="6" s="1"/>
  <c r="D434" i="6" s="1"/>
  <c r="E236" i="6" a="1"/>
  <c r="E236" i="6" s="1"/>
  <c r="E434" i="6" s="1"/>
  <c r="F236" i="6" a="1"/>
  <c r="F236" i="6" s="1"/>
  <c r="F434" i="6" s="1"/>
  <c r="G236" i="6" a="1"/>
  <c r="G236" i="6" s="1"/>
  <c r="G434" i="6" s="1"/>
  <c r="H236" i="6" a="1"/>
  <c r="H236" i="6"/>
  <c r="H434" i="6" s="1"/>
  <c r="I236" i="6" a="1"/>
  <c r="I236" i="6" s="1"/>
  <c r="I434" i="6" s="1"/>
  <c r="J236" i="6" a="1"/>
  <c r="J236" i="6" s="1"/>
  <c r="J434" i="6" s="1"/>
  <c r="K236" i="6" a="1"/>
  <c r="K236" i="6" s="1"/>
  <c r="K434" i="6" s="1"/>
  <c r="L236" i="6" a="1"/>
  <c r="L236" i="6" s="1"/>
  <c r="L434" i="6" s="1"/>
  <c r="M236" i="6" a="1"/>
  <c r="M236" i="6" s="1"/>
  <c r="M434" i="6" s="1"/>
  <c r="N236" i="6" a="1"/>
  <c r="N236" i="6" s="1"/>
  <c r="N434" i="6" s="1"/>
  <c r="O236" i="6" a="1"/>
  <c r="O236" i="6" s="1"/>
  <c r="O434" i="6" s="1"/>
  <c r="P236" i="6" a="1"/>
  <c r="P236" i="6" s="1"/>
  <c r="P434" i="6" s="1"/>
  <c r="Q236" i="6" a="1"/>
  <c r="Q236" i="6" s="1"/>
  <c r="Q434" i="6" s="1"/>
  <c r="R236" i="6" a="1"/>
  <c r="R236" i="6" s="1"/>
  <c r="R434" i="6" s="1"/>
  <c r="S236" i="6" a="1"/>
  <c r="S236" i="6" s="1"/>
  <c r="S434" i="6" s="1"/>
  <c r="T236" i="6" a="1"/>
  <c r="T236" i="6" s="1"/>
  <c r="T434" i="6" s="1"/>
  <c r="U236" i="6" a="1"/>
  <c r="U236" i="6" s="1"/>
  <c r="U434" i="6" s="1"/>
  <c r="V236" i="6" a="1"/>
  <c r="V236" i="6" s="1"/>
  <c r="V434" i="6" s="1"/>
  <c r="W236" i="6" a="1"/>
  <c r="W236" i="6" s="1"/>
  <c r="W434" i="6" s="1"/>
  <c r="X236" i="6" a="1"/>
  <c r="X236" i="6" s="1"/>
  <c r="X434" i="6" s="1"/>
  <c r="Y236" i="6" a="1"/>
  <c r="Y236" i="6" s="1"/>
  <c r="Y434" i="6" s="1"/>
  <c r="Z236" i="6" a="1"/>
  <c r="Z236" i="6" s="1"/>
  <c r="Z434" i="6" s="1"/>
  <c r="AA236" i="6" a="1"/>
  <c r="AA236" i="6" s="1"/>
  <c r="AA434" i="6" s="1"/>
  <c r="AB236" i="6" a="1"/>
  <c r="AB236" i="6" s="1"/>
  <c r="AB434" i="6" s="1"/>
  <c r="AC236" i="6" a="1"/>
  <c r="AC236" i="6" s="1"/>
  <c r="AC434" i="6" s="1"/>
  <c r="AD236" i="6" a="1"/>
  <c r="AD236" i="6" s="1"/>
  <c r="AD434" i="6" s="1"/>
  <c r="AE236" i="6" a="1"/>
  <c r="AE236" i="6" s="1"/>
  <c r="AE434" i="6" s="1"/>
  <c r="AF236" i="6" a="1"/>
  <c r="AF236" i="6" s="1"/>
  <c r="AF434" i="6" s="1"/>
  <c r="AG236" i="6" a="1"/>
  <c r="AG236" i="6" s="1"/>
  <c r="AG434" i="6" s="1"/>
  <c r="AH236" i="6" a="1"/>
  <c r="AH236" i="6" s="1"/>
  <c r="AH434" i="6" s="1"/>
  <c r="AI236" i="6" a="1"/>
  <c r="AI236" i="6" s="1"/>
  <c r="AI434" i="6" s="1"/>
  <c r="AJ236" i="6" a="1"/>
  <c r="AJ236" i="6" s="1"/>
  <c r="AJ434" i="6" s="1"/>
  <c r="AK236" i="6" a="1"/>
  <c r="AK236" i="6" s="1"/>
  <c r="AK434" i="6" s="1"/>
  <c r="AL236" i="6" a="1"/>
  <c r="AL236" i="6" s="1"/>
  <c r="AL434" i="6" s="1"/>
  <c r="AM236" i="6" a="1"/>
  <c r="AM236" i="6" s="1"/>
  <c r="AM434" i="6" s="1"/>
  <c r="AN236" i="6" a="1"/>
  <c r="AN236" i="6" s="1"/>
  <c r="AN434" i="6" s="1"/>
  <c r="AO236" i="6" a="1"/>
  <c r="AO236" i="6" s="1"/>
  <c r="AO434" i="6" s="1"/>
  <c r="AP236" i="6" a="1"/>
  <c r="AP236" i="6" s="1"/>
  <c r="AP434" i="6" s="1"/>
  <c r="AQ236" i="6" a="1"/>
  <c r="AQ236" i="6" s="1"/>
  <c r="AQ434" i="6" s="1"/>
  <c r="AR236" i="6" a="1"/>
  <c r="AR236" i="6" s="1"/>
  <c r="AR434" i="6" s="1"/>
  <c r="AS236" i="6" a="1"/>
  <c r="AS236" i="6" s="1"/>
  <c r="AS434" i="6" s="1"/>
  <c r="AT236" i="6" a="1"/>
  <c r="AT236" i="6" s="1"/>
  <c r="AT434" i="6" s="1"/>
  <c r="AU236" i="6" a="1"/>
  <c r="AU236" i="6" s="1"/>
  <c r="AU434" i="6" s="1"/>
  <c r="AV236" i="6" a="1"/>
  <c r="AV236" i="6" s="1"/>
  <c r="AV434" i="6" s="1"/>
  <c r="AW236" i="6" a="1"/>
  <c r="AW236" i="6" s="1"/>
  <c r="AW434" i="6" s="1"/>
  <c r="AX236" i="6" a="1"/>
  <c r="AX236" i="6" s="1"/>
  <c r="AX434" i="6" s="1"/>
  <c r="AY236" i="6" a="1"/>
  <c r="AY236" i="6" s="1"/>
  <c r="AY434" i="6" s="1"/>
  <c r="AZ236" i="6" a="1"/>
  <c r="AZ236" i="6" s="1"/>
  <c r="AZ434" i="6" s="1"/>
  <c r="BA236" i="6" a="1"/>
  <c r="BA236" i="6" s="1"/>
  <c r="BA434" i="6" s="1"/>
  <c r="BB236" i="6" a="1"/>
  <c r="BB236" i="6" s="1"/>
  <c r="BB434" i="6" s="1"/>
  <c r="BC236" i="6" a="1"/>
  <c r="BC236" i="6" s="1"/>
  <c r="BC434" i="6" s="1"/>
  <c r="BD236" i="6" a="1"/>
  <c r="BD236" i="6" s="1"/>
  <c r="BD434" i="6" s="1"/>
  <c r="BE236" i="6" a="1"/>
  <c r="BE236" i="6" s="1"/>
  <c r="BE434" i="6" s="1"/>
  <c r="BF236" i="6" a="1"/>
  <c r="BF236" i="6" s="1"/>
  <c r="BF434" i="6" s="1"/>
  <c r="BG236" i="6" a="1"/>
  <c r="BG236" i="6" s="1"/>
  <c r="BG434" i="6" s="1"/>
  <c r="BH236" i="6" a="1"/>
  <c r="BH236" i="6" s="1"/>
  <c r="BH434" i="6" s="1"/>
  <c r="BI236" i="6" a="1"/>
  <c r="BI236" i="6" s="1"/>
  <c r="BI434" i="6" s="1"/>
  <c r="BJ236" i="6" a="1"/>
  <c r="BJ236" i="6" s="1"/>
  <c r="BJ434" i="6" s="1"/>
  <c r="BK236" i="6" a="1"/>
  <c r="BK236" i="6" s="1"/>
  <c r="BK434" i="6" s="1"/>
  <c r="BL236" i="6" a="1"/>
  <c r="BL236" i="6" s="1"/>
  <c r="BL434" i="6" s="1"/>
  <c r="D237" i="6" a="1"/>
  <c r="D237" i="6" s="1"/>
  <c r="D435" i="6" s="1"/>
  <c r="E237" i="6" a="1"/>
  <c r="E237" i="6" s="1"/>
  <c r="E435" i="6" s="1"/>
  <c r="F237" i="6" a="1"/>
  <c r="F237" i="6" s="1"/>
  <c r="F435" i="6" s="1"/>
  <c r="G237" i="6" a="1"/>
  <c r="G237" i="6" s="1"/>
  <c r="G435" i="6" s="1"/>
  <c r="H237" i="6" a="1"/>
  <c r="H237" i="6" s="1"/>
  <c r="H435" i="6" s="1"/>
  <c r="I237" i="6" a="1"/>
  <c r="I237" i="6" s="1"/>
  <c r="I435" i="6" s="1"/>
  <c r="J237" i="6" a="1"/>
  <c r="J237" i="6" s="1"/>
  <c r="J435" i="6" s="1"/>
  <c r="K237" i="6" a="1"/>
  <c r="K237" i="6" s="1"/>
  <c r="K435" i="6" s="1"/>
  <c r="L237" i="6" a="1"/>
  <c r="L237" i="6" s="1"/>
  <c r="L435" i="6" s="1"/>
  <c r="M237" i="6" a="1"/>
  <c r="M237" i="6" s="1"/>
  <c r="M435" i="6" s="1"/>
  <c r="N237" i="6" a="1"/>
  <c r="N237" i="6" s="1"/>
  <c r="N435" i="6" s="1"/>
  <c r="O237" i="6" a="1"/>
  <c r="O237" i="6" s="1"/>
  <c r="O435" i="6" s="1"/>
  <c r="P237" i="6" a="1"/>
  <c r="P237" i="6" s="1"/>
  <c r="P435" i="6" s="1"/>
  <c r="Q237" i="6" a="1"/>
  <c r="Q237" i="6" s="1"/>
  <c r="Q435" i="6" s="1"/>
  <c r="R237" i="6" a="1"/>
  <c r="R237" i="6" s="1"/>
  <c r="R435" i="6" s="1"/>
  <c r="S237" i="6" a="1"/>
  <c r="S237" i="6" s="1"/>
  <c r="S435" i="6" s="1"/>
  <c r="T237" i="6" a="1"/>
  <c r="T237" i="6" s="1"/>
  <c r="T435" i="6" s="1"/>
  <c r="U237" i="6" a="1"/>
  <c r="U237" i="6" s="1"/>
  <c r="U435" i="6" s="1"/>
  <c r="V237" i="6" a="1"/>
  <c r="V237" i="6" s="1"/>
  <c r="V435" i="6" s="1"/>
  <c r="W237" i="6" a="1"/>
  <c r="W237" i="6" s="1"/>
  <c r="W435" i="6" s="1"/>
  <c r="X237" i="6" a="1"/>
  <c r="X237" i="6" s="1"/>
  <c r="X435" i="6" s="1"/>
  <c r="Y237" i="6" a="1"/>
  <c r="Y237" i="6" s="1"/>
  <c r="Y435" i="6" s="1"/>
  <c r="Z237" i="6" a="1"/>
  <c r="Z237" i="6" s="1"/>
  <c r="Z435" i="6" s="1"/>
  <c r="AA237" i="6" a="1"/>
  <c r="AA237" i="6" s="1"/>
  <c r="AA435" i="6" s="1"/>
  <c r="AB237" i="6" a="1"/>
  <c r="AB237" i="6" s="1"/>
  <c r="AB435" i="6" s="1"/>
  <c r="AC237" i="6" a="1"/>
  <c r="AC237" i="6" s="1"/>
  <c r="AC435" i="6" s="1"/>
  <c r="AD237" i="6" a="1"/>
  <c r="AD237" i="6" s="1"/>
  <c r="AD435" i="6" s="1"/>
  <c r="AE237" i="6" a="1"/>
  <c r="AE237" i="6" s="1"/>
  <c r="AE435" i="6" s="1"/>
  <c r="AF237" i="6" a="1"/>
  <c r="AF237" i="6" s="1"/>
  <c r="AF435" i="6" s="1"/>
  <c r="AG237" i="6" a="1"/>
  <c r="AG237" i="6" s="1"/>
  <c r="AG435" i="6" s="1"/>
  <c r="AH237" i="6" a="1"/>
  <c r="AH237" i="6" s="1"/>
  <c r="AH435" i="6" s="1"/>
  <c r="AI237" i="6" a="1"/>
  <c r="AI237" i="6" s="1"/>
  <c r="AI435" i="6" s="1"/>
  <c r="AJ237" i="6" a="1"/>
  <c r="AJ237" i="6" s="1"/>
  <c r="AJ435" i="6" s="1"/>
  <c r="AK237" i="6" a="1"/>
  <c r="AK237" i="6" s="1"/>
  <c r="AK435" i="6" s="1"/>
  <c r="AL237" i="6" a="1"/>
  <c r="AL237" i="6" s="1"/>
  <c r="AL435" i="6" s="1"/>
  <c r="AM237" i="6" a="1"/>
  <c r="AM237" i="6" s="1"/>
  <c r="AM435" i="6" s="1"/>
  <c r="AN237" i="6" a="1"/>
  <c r="AN237" i="6" s="1"/>
  <c r="AN435" i="6" s="1"/>
  <c r="AO237" i="6" a="1"/>
  <c r="AO237" i="6" s="1"/>
  <c r="AO435" i="6" s="1"/>
  <c r="AP237" i="6" a="1"/>
  <c r="AP237" i="6" s="1"/>
  <c r="AP435" i="6" s="1"/>
  <c r="AQ237" i="6" a="1"/>
  <c r="AQ237" i="6" s="1"/>
  <c r="AQ435" i="6" s="1"/>
  <c r="AR237" i="6" a="1"/>
  <c r="AR237" i="6" s="1"/>
  <c r="AR435" i="6" s="1"/>
  <c r="AS237" i="6" a="1"/>
  <c r="AS237" i="6" s="1"/>
  <c r="AS435" i="6" s="1"/>
  <c r="AT237" i="6" a="1"/>
  <c r="AT237" i="6" s="1"/>
  <c r="AT435" i="6" s="1"/>
  <c r="AU237" i="6" a="1"/>
  <c r="AU237" i="6" s="1"/>
  <c r="AU435" i="6" s="1"/>
  <c r="AV237" i="6" a="1"/>
  <c r="AV237" i="6" s="1"/>
  <c r="AV435" i="6" s="1"/>
  <c r="AW237" i="6" a="1"/>
  <c r="AW237" i="6" s="1"/>
  <c r="AW435" i="6" s="1"/>
  <c r="AX237" i="6" a="1"/>
  <c r="AX237" i="6" s="1"/>
  <c r="AX435" i="6" s="1"/>
  <c r="AY237" i="6" a="1"/>
  <c r="AY237" i="6" s="1"/>
  <c r="AY435" i="6" s="1"/>
  <c r="AZ237" i="6" a="1"/>
  <c r="AZ237" i="6" s="1"/>
  <c r="AZ435" i="6" s="1"/>
  <c r="BA237" i="6" a="1"/>
  <c r="BA237" i="6" s="1"/>
  <c r="BA435" i="6" s="1"/>
  <c r="BB237" i="6" a="1"/>
  <c r="BB237" i="6" s="1"/>
  <c r="BB435" i="6" s="1"/>
  <c r="BC237" i="6" a="1"/>
  <c r="BC237" i="6" s="1"/>
  <c r="BC435" i="6" s="1"/>
  <c r="BD237" i="6" a="1"/>
  <c r="BD237" i="6" s="1"/>
  <c r="BD435" i="6" s="1"/>
  <c r="BE237" i="6" a="1"/>
  <c r="BE237" i="6" s="1"/>
  <c r="BE435" i="6" s="1"/>
  <c r="BF237" i="6" a="1"/>
  <c r="BF237" i="6" s="1"/>
  <c r="BF435" i="6" s="1"/>
  <c r="BG237" i="6" a="1"/>
  <c r="BG237" i="6" s="1"/>
  <c r="BG435" i="6" s="1"/>
  <c r="BH237" i="6" a="1"/>
  <c r="BH237" i="6" s="1"/>
  <c r="BH435" i="6" s="1"/>
  <c r="BI237" i="6" a="1"/>
  <c r="BI237" i="6" s="1"/>
  <c r="BI435" i="6" s="1"/>
  <c r="BJ237" i="6" a="1"/>
  <c r="BJ237" i="6" s="1"/>
  <c r="BJ435" i="6" s="1"/>
  <c r="BK237" i="6" a="1"/>
  <c r="BK237" i="6" s="1"/>
  <c r="BK435" i="6" s="1"/>
  <c r="BL237" i="6" a="1"/>
  <c r="BL237" i="6" s="1"/>
  <c r="BL435" i="6" s="1"/>
  <c r="D238" i="6" a="1"/>
  <c r="D238" i="6" s="1"/>
  <c r="D436" i="6" s="1"/>
  <c r="E238" i="6" a="1"/>
  <c r="E238" i="6" s="1"/>
  <c r="E436" i="6" s="1"/>
  <c r="F238" i="6" a="1"/>
  <c r="F238" i="6" s="1"/>
  <c r="F436" i="6" s="1"/>
  <c r="G238" i="6" a="1"/>
  <c r="G238" i="6" s="1"/>
  <c r="G436" i="6" s="1"/>
  <c r="H238" i="6" a="1"/>
  <c r="H238" i="6" s="1"/>
  <c r="H436" i="6" s="1"/>
  <c r="I238" i="6" a="1"/>
  <c r="I238" i="6" s="1"/>
  <c r="I436" i="6" s="1"/>
  <c r="J238" i="6" a="1"/>
  <c r="J238" i="6" s="1"/>
  <c r="J436" i="6" s="1"/>
  <c r="K238" i="6" a="1"/>
  <c r="K238" i="6" s="1"/>
  <c r="K436" i="6" s="1"/>
  <c r="L238" i="6" a="1"/>
  <c r="L238" i="6" s="1"/>
  <c r="L436" i="6" s="1"/>
  <c r="M238" i="6" a="1"/>
  <c r="M238" i="6" s="1"/>
  <c r="M436" i="6" s="1"/>
  <c r="N238" i="6" a="1"/>
  <c r="N238" i="6" s="1"/>
  <c r="N436" i="6" s="1"/>
  <c r="O238" i="6" a="1"/>
  <c r="O238" i="6" s="1"/>
  <c r="O436" i="6" s="1"/>
  <c r="P238" i="6" a="1"/>
  <c r="P238" i="6" s="1"/>
  <c r="P436" i="6" s="1"/>
  <c r="Q238" i="6" a="1"/>
  <c r="Q238" i="6" s="1"/>
  <c r="Q436" i="6" s="1"/>
  <c r="R238" i="6" a="1"/>
  <c r="R238" i="6" s="1"/>
  <c r="R436" i="6" s="1"/>
  <c r="S238" i="6" a="1"/>
  <c r="S238" i="6" s="1"/>
  <c r="S436" i="6" s="1"/>
  <c r="T238" i="6" a="1"/>
  <c r="T238" i="6" s="1"/>
  <c r="T436" i="6" s="1"/>
  <c r="U238" i="6" a="1"/>
  <c r="U238" i="6" s="1"/>
  <c r="U436" i="6" s="1"/>
  <c r="V238" i="6" a="1"/>
  <c r="V238" i="6" s="1"/>
  <c r="V436" i="6" s="1"/>
  <c r="W238" i="6" a="1"/>
  <c r="W238" i="6" s="1"/>
  <c r="W436" i="6" s="1"/>
  <c r="X238" i="6" a="1"/>
  <c r="X238" i="6" s="1"/>
  <c r="X436" i="6" s="1"/>
  <c r="Y238" i="6" a="1"/>
  <c r="Y238" i="6" s="1"/>
  <c r="Y436" i="6" s="1"/>
  <c r="Z238" i="6" a="1"/>
  <c r="Z238" i="6" s="1"/>
  <c r="Z436" i="6" s="1"/>
  <c r="AA238" i="6" a="1"/>
  <c r="AA238" i="6" s="1"/>
  <c r="AA436" i="6" s="1"/>
  <c r="AB238" i="6" a="1"/>
  <c r="AB238" i="6" s="1"/>
  <c r="AB436" i="6" s="1"/>
  <c r="AC238" i="6" a="1"/>
  <c r="AC238" i="6" s="1"/>
  <c r="AC436" i="6" s="1"/>
  <c r="AD238" i="6" a="1"/>
  <c r="AD238" i="6" s="1"/>
  <c r="AD436" i="6" s="1"/>
  <c r="AE238" i="6" a="1"/>
  <c r="AE238" i="6" s="1"/>
  <c r="AE436" i="6" s="1"/>
  <c r="AF238" i="6" a="1"/>
  <c r="AF238" i="6" s="1"/>
  <c r="AF436" i="6" s="1"/>
  <c r="AG238" i="6" a="1"/>
  <c r="AG238" i="6" s="1"/>
  <c r="AG436" i="6" s="1"/>
  <c r="AH238" i="6" a="1"/>
  <c r="AH238" i="6" s="1"/>
  <c r="AH436" i="6" s="1"/>
  <c r="AI238" i="6" a="1"/>
  <c r="AI238" i="6" s="1"/>
  <c r="AI436" i="6" s="1"/>
  <c r="AJ238" i="6" a="1"/>
  <c r="AJ238" i="6" s="1"/>
  <c r="AJ436" i="6" s="1"/>
  <c r="AK238" i="6" a="1"/>
  <c r="AK238" i="6" s="1"/>
  <c r="AK436" i="6" s="1"/>
  <c r="AL238" i="6" a="1"/>
  <c r="AL238" i="6" s="1"/>
  <c r="AL436" i="6" s="1"/>
  <c r="AM238" i="6" a="1"/>
  <c r="AM238" i="6" s="1"/>
  <c r="AM436" i="6" s="1"/>
  <c r="AN238" i="6" a="1"/>
  <c r="AN238" i="6" s="1"/>
  <c r="AN436" i="6" s="1"/>
  <c r="AO238" i="6" a="1"/>
  <c r="AO238" i="6" s="1"/>
  <c r="AO436" i="6" s="1"/>
  <c r="AP238" i="6" a="1"/>
  <c r="AP238" i="6" s="1"/>
  <c r="AP436" i="6" s="1"/>
  <c r="AQ238" i="6" a="1"/>
  <c r="AQ238" i="6" s="1"/>
  <c r="AQ436" i="6" s="1"/>
  <c r="AR238" i="6" a="1"/>
  <c r="AR238" i="6" s="1"/>
  <c r="AR436" i="6" s="1"/>
  <c r="AS238" i="6" a="1"/>
  <c r="AS238" i="6" s="1"/>
  <c r="AS436" i="6" s="1"/>
  <c r="AT238" i="6" a="1"/>
  <c r="AT238" i="6" s="1"/>
  <c r="AT436" i="6" s="1"/>
  <c r="AU238" i="6" a="1"/>
  <c r="AU238" i="6" s="1"/>
  <c r="AU436" i="6" s="1"/>
  <c r="AV238" i="6" a="1"/>
  <c r="AV238" i="6" s="1"/>
  <c r="AV436" i="6" s="1"/>
  <c r="AW238" i="6" a="1"/>
  <c r="AW238" i="6" s="1"/>
  <c r="AW436" i="6" s="1"/>
  <c r="AX238" i="6" a="1"/>
  <c r="AX238" i="6" s="1"/>
  <c r="AX436" i="6" s="1"/>
  <c r="AY238" i="6" a="1"/>
  <c r="AY238" i="6" s="1"/>
  <c r="AY436" i="6" s="1"/>
  <c r="AZ238" i="6" a="1"/>
  <c r="AZ238" i="6" s="1"/>
  <c r="AZ436" i="6" s="1"/>
  <c r="BA238" i="6" a="1"/>
  <c r="BA238" i="6" s="1"/>
  <c r="BA436" i="6" s="1"/>
  <c r="BB238" i="6" a="1"/>
  <c r="BB238" i="6" s="1"/>
  <c r="BB436" i="6" s="1"/>
  <c r="BC238" i="6" a="1"/>
  <c r="BC238" i="6" s="1"/>
  <c r="BC436" i="6" s="1"/>
  <c r="BD238" i="6" a="1"/>
  <c r="BD238" i="6" s="1"/>
  <c r="BD436" i="6" s="1"/>
  <c r="BE238" i="6" a="1"/>
  <c r="BE238" i="6" s="1"/>
  <c r="BE436" i="6" s="1"/>
  <c r="BF238" i="6" a="1"/>
  <c r="BF238" i="6" s="1"/>
  <c r="BF436" i="6" s="1"/>
  <c r="BG238" i="6" a="1"/>
  <c r="BG238" i="6" s="1"/>
  <c r="BG436" i="6" s="1"/>
  <c r="BH238" i="6" a="1"/>
  <c r="BH238" i="6" s="1"/>
  <c r="BH436" i="6" s="1"/>
  <c r="BI238" i="6" a="1"/>
  <c r="BI238" i="6" s="1"/>
  <c r="BI436" i="6" s="1"/>
  <c r="BJ238" i="6" a="1"/>
  <c r="BJ238" i="6" s="1"/>
  <c r="BJ436" i="6" s="1"/>
  <c r="BK238" i="6" a="1"/>
  <c r="BK238" i="6" s="1"/>
  <c r="BK436" i="6" s="1"/>
  <c r="BL238" i="6" a="1"/>
  <c r="BL238" i="6" s="1"/>
  <c r="BL436" i="6" s="1"/>
  <c r="D239" i="6" a="1"/>
  <c r="D239" i="6" s="1"/>
  <c r="D437" i="6" s="1"/>
  <c r="E239" i="6" a="1"/>
  <c r="E239" i="6" s="1"/>
  <c r="E437" i="6" s="1"/>
  <c r="F239" i="6" a="1"/>
  <c r="F239" i="6" s="1"/>
  <c r="F437" i="6" s="1"/>
  <c r="G239" i="6" a="1"/>
  <c r="G239" i="6" s="1"/>
  <c r="G437" i="6" s="1"/>
  <c r="H239" i="6" a="1"/>
  <c r="H239" i="6" s="1"/>
  <c r="H437" i="6" s="1"/>
  <c r="I239" i="6" a="1"/>
  <c r="I239" i="6" s="1"/>
  <c r="I437" i="6" s="1"/>
  <c r="J239" i="6" a="1"/>
  <c r="J239" i="6" s="1"/>
  <c r="J437" i="6" s="1"/>
  <c r="K239" i="6" a="1"/>
  <c r="K239" i="6" s="1"/>
  <c r="K437" i="6" s="1"/>
  <c r="L239" i="6" a="1"/>
  <c r="L239" i="6" s="1"/>
  <c r="L437" i="6" s="1"/>
  <c r="M239" i="6" a="1"/>
  <c r="M239" i="6" s="1"/>
  <c r="M437" i="6" s="1"/>
  <c r="N239" i="6" a="1"/>
  <c r="N239" i="6" s="1"/>
  <c r="N437" i="6" s="1"/>
  <c r="O239" i="6" a="1"/>
  <c r="O239" i="6" s="1"/>
  <c r="O437" i="6" s="1"/>
  <c r="P239" i="6" a="1"/>
  <c r="P239" i="6" s="1"/>
  <c r="P437" i="6" s="1"/>
  <c r="Q239" i="6" a="1"/>
  <c r="Q239" i="6" s="1"/>
  <c r="Q437" i="6" s="1"/>
  <c r="R239" i="6" a="1"/>
  <c r="R239" i="6" s="1"/>
  <c r="R437" i="6" s="1"/>
  <c r="S239" i="6" a="1"/>
  <c r="S239" i="6" s="1"/>
  <c r="S437" i="6" s="1"/>
  <c r="T239" i="6" a="1"/>
  <c r="T239" i="6" s="1"/>
  <c r="T437" i="6" s="1"/>
  <c r="U239" i="6" a="1"/>
  <c r="U239" i="6" s="1"/>
  <c r="U437" i="6" s="1"/>
  <c r="V239" i="6" a="1"/>
  <c r="V239" i="6" s="1"/>
  <c r="V437" i="6" s="1"/>
  <c r="W239" i="6" a="1"/>
  <c r="W239" i="6" s="1"/>
  <c r="W437" i="6" s="1"/>
  <c r="X239" i="6" a="1"/>
  <c r="X239" i="6" s="1"/>
  <c r="X437" i="6" s="1"/>
  <c r="Y239" i="6" a="1"/>
  <c r="Y239" i="6" s="1"/>
  <c r="Y437" i="6" s="1"/>
  <c r="Z239" i="6" a="1"/>
  <c r="Z239" i="6" s="1"/>
  <c r="Z437" i="6" s="1"/>
  <c r="AA239" i="6" a="1"/>
  <c r="AA239" i="6" s="1"/>
  <c r="AA437" i="6" s="1"/>
  <c r="AB239" i="6" a="1"/>
  <c r="AB239" i="6" s="1"/>
  <c r="AB437" i="6" s="1"/>
  <c r="AC239" i="6" a="1"/>
  <c r="AC239" i="6" s="1"/>
  <c r="AC437" i="6" s="1"/>
  <c r="AD239" i="6" a="1"/>
  <c r="AD239" i="6" s="1"/>
  <c r="AD437" i="6" s="1"/>
  <c r="AE239" i="6" a="1"/>
  <c r="AE239" i="6" s="1"/>
  <c r="AE437" i="6" s="1"/>
  <c r="AF239" i="6" a="1"/>
  <c r="AF239" i="6" s="1"/>
  <c r="AF437" i="6" s="1"/>
  <c r="AG239" i="6" a="1"/>
  <c r="AG239" i="6" s="1"/>
  <c r="AG437" i="6" s="1"/>
  <c r="AH239" i="6" a="1"/>
  <c r="AH239" i="6" s="1"/>
  <c r="AH437" i="6" s="1"/>
  <c r="AI239" i="6" a="1"/>
  <c r="AI239" i="6" s="1"/>
  <c r="AI437" i="6" s="1"/>
  <c r="AJ239" i="6" a="1"/>
  <c r="AJ239" i="6" s="1"/>
  <c r="AJ437" i="6" s="1"/>
  <c r="AK239" i="6" a="1"/>
  <c r="AK239" i="6" s="1"/>
  <c r="AK437" i="6" s="1"/>
  <c r="AL239" i="6" a="1"/>
  <c r="AL239" i="6" s="1"/>
  <c r="AL437" i="6" s="1"/>
  <c r="AM239" i="6" a="1"/>
  <c r="AM239" i="6" s="1"/>
  <c r="AM437" i="6" s="1"/>
  <c r="AN239" i="6" a="1"/>
  <c r="AN239" i="6" s="1"/>
  <c r="AN437" i="6" s="1"/>
  <c r="AO239" i="6" a="1"/>
  <c r="AO239" i="6" s="1"/>
  <c r="AO437" i="6" s="1"/>
  <c r="AP239" i="6" a="1"/>
  <c r="AP239" i="6" s="1"/>
  <c r="AP437" i="6" s="1"/>
  <c r="AQ239" i="6" a="1"/>
  <c r="AQ239" i="6" s="1"/>
  <c r="AQ437" i="6" s="1"/>
  <c r="AR239" i="6" a="1"/>
  <c r="AR239" i="6" s="1"/>
  <c r="AR437" i="6" s="1"/>
  <c r="AS239" i="6" a="1"/>
  <c r="AS239" i="6" s="1"/>
  <c r="AS437" i="6" s="1"/>
  <c r="AT239" i="6" a="1"/>
  <c r="AT239" i="6" s="1"/>
  <c r="AT437" i="6" s="1"/>
  <c r="AU239" i="6" a="1"/>
  <c r="AU239" i="6" s="1"/>
  <c r="AU437" i="6" s="1"/>
  <c r="AV239" i="6" a="1"/>
  <c r="AV239" i="6" s="1"/>
  <c r="AV437" i="6" s="1"/>
  <c r="AW239" i="6" a="1"/>
  <c r="AW239" i="6" s="1"/>
  <c r="AW437" i="6" s="1"/>
  <c r="AX239" i="6" a="1"/>
  <c r="AX239" i="6" s="1"/>
  <c r="AX437" i="6" s="1"/>
  <c r="AY239" i="6" a="1"/>
  <c r="AY239" i="6" s="1"/>
  <c r="AY437" i="6" s="1"/>
  <c r="AZ239" i="6" a="1"/>
  <c r="AZ239" i="6" s="1"/>
  <c r="AZ437" i="6" s="1"/>
  <c r="BA239" i="6" a="1"/>
  <c r="BA239" i="6" s="1"/>
  <c r="BA437" i="6" s="1"/>
  <c r="BB239" i="6" a="1"/>
  <c r="BB239" i="6" s="1"/>
  <c r="BB437" i="6" s="1"/>
  <c r="BC239" i="6" a="1"/>
  <c r="BC239" i="6" s="1"/>
  <c r="BC437" i="6" s="1"/>
  <c r="BD239" i="6" a="1"/>
  <c r="BD239" i="6" s="1"/>
  <c r="BD437" i="6" s="1"/>
  <c r="BE239" i="6" a="1"/>
  <c r="BE239" i="6" s="1"/>
  <c r="BE437" i="6" s="1"/>
  <c r="BF239" i="6" a="1"/>
  <c r="BF239" i="6" s="1"/>
  <c r="BF437" i="6" s="1"/>
  <c r="BG239" i="6" a="1"/>
  <c r="BG239" i="6" s="1"/>
  <c r="BG437" i="6" s="1"/>
  <c r="BH239" i="6" a="1"/>
  <c r="BH239" i="6" s="1"/>
  <c r="BH437" i="6" s="1"/>
  <c r="BI239" i="6" a="1"/>
  <c r="BI239" i="6" s="1"/>
  <c r="BI437" i="6" s="1"/>
  <c r="BJ239" i="6" a="1"/>
  <c r="BJ239" i="6" s="1"/>
  <c r="BJ437" i="6" s="1"/>
  <c r="BK239" i="6" a="1"/>
  <c r="BK239" i="6" s="1"/>
  <c r="BK437" i="6" s="1"/>
  <c r="BL239" i="6" a="1"/>
  <c r="BL239" i="6" s="1"/>
  <c r="BL437" i="6" s="1"/>
  <c r="D240" i="6" a="1"/>
  <c r="D240" i="6" s="1"/>
  <c r="D438" i="6" s="1"/>
  <c r="E240" i="6" a="1"/>
  <c r="E240" i="6" s="1"/>
  <c r="E438" i="6" s="1"/>
  <c r="F240" i="6" a="1"/>
  <c r="F240" i="6" s="1"/>
  <c r="F438" i="6" s="1"/>
  <c r="G240" i="6" a="1"/>
  <c r="G240" i="6" s="1"/>
  <c r="G438" i="6" s="1"/>
  <c r="H240" i="6" a="1"/>
  <c r="H240" i="6" s="1"/>
  <c r="H438" i="6" s="1"/>
  <c r="I240" i="6" a="1"/>
  <c r="I240" i="6" s="1"/>
  <c r="I438" i="6" s="1"/>
  <c r="J240" i="6" a="1"/>
  <c r="J240" i="6" s="1"/>
  <c r="J438" i="6" s="1"/>
  <c r="K240" i="6" a="1"/>
  <c r="K240" i="6" s="1"/>
  <c r="K438" i="6" s="1"/>
  <c r="L240" i="6" a="1"/>
  <c r="L240" i="6" s="1"/>
  <c r="L438" i="6" s="1"/>
  <c r="M240" i="6" a="1"/>
  <c r="M240" i="6" s="1"/>
  <c r="M438" i="6" s="1"/>
  <c r="N240" i="6" a="1"/>
  <c r="N240" i="6" s="1"/>
  <c r="N438" i="6" s="1"/>
  <c r="O240" i="6" a="1"/>
  <c r="O240" i="6" s="1"/>
  <c r="O438" i="6" s="1"/>
  <c r="P240" i="6" a="1"/>
  <c r="P240" i="6" s="1"/>
  <c r="P438" i="6" s="1"/>
  <c r="Q240" i="6" a="1"/>
  <c r="Q240" i="6" s="1"/>
  <c r="Q438" i="6" s="1"/>
  <c r="R240" i="6" a="1"/>
  <c r="R240" i="6" s="1"/>
  <c r="R438" i="6" s="1"/>
  <c r="S240" i="6" a="1"/>
  <c r="S240" i="6" s="1"/>
  <c r="S438" i="6" s="1"/>
  <c r="T240" i="6" a="1"/>
  <c r="T240" i="6" s="1"/>
  <c r="T438" i="6" s="1"/>
  <c r="U240" i="6" a="1"/>
  <c r="U240" i="6" s="1"/>
  <c r="U438" i="6" s="1"/>
  <c r="V240" i="6" a="1"/>
  <c r="V240" i="6" s="1"/>
  <c r="V438" i="6" s="1"/>
  <c r="W240" i="6" a="1"/>
  <c r="W240" i="6" s="1"/>
  <c r="W438" i="6" s="1"/>
  <c r="X240" i="6" a="1"/>
  <c r="X240" i="6" s="1"/>
  <c r="X438" i="6" s="1"/>
  <c r="Y240" i="6" a="1"/>
  <c r="Y240" i="6" s="1"/>
  <c r="Y438" i="6" s="1"/>
  <c r="Z240" i="6" a="1"/>
  <c r="Z240" i="6" s="1"/>
  <c r="Z438" i="6" s="1"/>
  <c r="AA240" i="6" a="1"/>
  <c r="AA240" i="6" s="1"/>
  <c r="AA438" i="6" s="1"/>
  <c r="AB240" i="6" a="1"/>
  <c r="AB240" i="6" s="1"/>
  <c r="AB438" i="6" s="1"/>
  <c r="AC240" i="6" a="1"/>
  <c r="AC240" i="6" s="1"/>
  <c r="AC438" i="6" s="1"/>
  <c r="AD240" i="6" a="1"/>
  <c r="AD240" i="6" s="1"/>
  <c r="AD438" i="6" s="1"/>
  <c r="AE240" i="6" a="1"/>
  <c r="AE240" i="6" s="1"/>
  <c r="AE438" i="6" s="1"/>
  <c r="AF240" i="6" a="1"/>
  <c r="AF240" i="6" s="1"/>
  <c r="AF438" i="6" s="1"/>
  <c r="AG240" i="6" a="1"/>
  <c r="AG240" i="6" s="1"/>
  <c r="AG438" i="6" s="1"/>
  <c r="AH240" i="6" a="1"/>
  <c r="AH240" i="6" s="1"/>
  <c r="AH438" i="6" s="1"/>
  <c r="AI240" i="6" a="1"/>
  <c r="AI240" i="6" s="1"/>
  <c r="AI438" i="6" s="1"/>
  <c r="AJ240" i="6" a="1"/>
  <c r="AJ240" i="6" s="1"/>
  <c r="AJ438" i="6" s="1"/>
  <c r="AK240" i="6" a="1"/>
  <c r="AK240" i="6" s="1"/>
  <c r="AK438" i="6" s="1"/>
  <c r="AL240" i="6" a="1"/>
  <c r="AL240" i="6" s="1"/>
  <c r="AL438" i="6" s="1"/>
  <c r="AM240" i="6" a="1"/>
  <c r="AM240" i="6" s="1"/>
  <c r="AM438" i="6" s="1"/>
  <c r="AN240" i="6" a="1"/>
  <c r="AN240" i="6" s="1"/>
  <c r="AN438" i="6" s="1"/>
  <c r="AO240" i="6" a="1"/>
  <c r="AO240" i="6" s="1"/>
  <c r="AO438" i="6" s="1"/>
  <c r="AP240" i="6" a="1"/>
  <c r="AP240" i="6" s="1"/>
  <c r="AP438" i="6" s="1"/>
  <c r="AQ240" i="6" a="1"/>
  <c r="AQ240" i="6" s="1"/>
  <c r="AQ438" i="6" s="1"/>
  <c r="AR240" i="6" a="1"/>
  <c r="AR240" i="6" s="1"/>
  <c r="AR438" i="6" s="1"/>
  <c r="AS240" i="6" a="1"/>
  <c r="AS240" i="6" s="1"/>
  <c r="AS438" i="6" s="1"/>
  <c r="AT240" i="6" a="1"/>
  <c r="AT240" i="6" s="1"/>
  <c r="AT438" i="6" s="1"/>
  <c r="AU240" i="6" a="1"/>
  <c r="AU240" i="6" s="1"/>
  <c r="AU438" i="6" s="1"/>
  <c r="AV240" i="6" a="1"/>
  <c r="AV240" i="6" s="1"/>
  <c r="AV438" i="6" s="1"/>
  <c r="AW240" i="6" a="1"/>
  <c r="AW240" i="6" s="1"/>
  <c r="AW438" i="6" s="1"/>
  <c r="AX240" i="6" a="1"/>
  <c r="AX240" i="6" s="1"/>
  <c r="AX438" i="6" s="1"/>
  <c r="AY240" i="6" a="1"/>
  <c r="AY240" i="6" s="1"/>
  <c r="AY438" i="6" s="1"/>
  <c r="AZ240" i="6" a="1"/>
  <c r="AZ240" i="6" s="1"/>
  <c r="AZ438" i="6" s="1"/>
  <c r="BA240" i="6" a="1"/>
  <c r="BA240" i="6" s="1"/>
  <c r="BA438" i="6" s="1"/>
  <c r="BB240" i="6" a="1"/>
  <c r="BB240" i="6" s="1"/>
  <c r="BB438" i="6" s="1"/>
  <c r="BC240" i="6" a="1"/>
  <c r="BC240" i="6" s="1"/>
  <c r="BC438" i="6" s="1"/>
  <c r="BD240" i="6" a="1"/>
  <c r="BD240" i="6" s="1"/>
  <c r="BD438" i="6" s="1"/>
  <c r="BE240" i="6" a="1"/>
  <c r="BE240" i="6" s="1"/>
  <c r="BE438" i="6" s="1"/>
  <c r="BF240" i="6" a="1"/>
  <c r="BF240" i="6" s="1"/>
  <c r="BF438" i="6" s="1"/>
  <c r="BG240" i="6" a="1"/>
  <c r="BG240" i="6" s="1"/>
  <c r="BG438" i="6" s="1"/>
  <c r="BH240" i="6" a="1"/>
  <c r="BH240" i="6" s="1"/>
  <c r="BH438" i="6" s="1"/>
  <c r="BI240" i="6" a="1"/>
  <c r="BI240" i="6" s="1"/>
  <c r="BI438" i="6" s="1"/>
  <c r="BJ240" i="6" a="1"/>
  <c r="BJ240" i="6" s="1"/>
  <c r="BJ438" i="6" s="1"/>
  <c r="BK240" i="6" a="1"/>
  <c r="BK240" i="6" s="1"/>
  <c r="BK438" i="6" s="1"/>
  <c r="BL240" i="6" a="1"/>
  <c r="BL240" i="6" s="1"/>
  <c r="BL438" i="6" s="1"/>
  <c r="D241" i="6" a="1"/>
  <c r="D241" i="6" s="1"/>
  <c r="D439" i="6" s="1"/>
  <c r="E241" i="6" a="1"/>
  <c r="E241" i="6" s="1"/>
  <c r="E439" i="6" s="1"/>
  <c r="F241" i="6" a="1"/>
  <c r="F241" i="6" s="1"/>
  <c r="F439" i="6" s="1"/>
  <c r="G241" i="6" a="1"/>
  <c r="G241" i="6" s="1"/>
  <c r="G439" i="6" s="1"/>
  <c r="H241" i="6" a="1"/>
  <c r="H241" i="6" s="1"/>
  <c r="H439" i="6" s="1"/>
  <c r="I241" i="6" a="1"/>
  <c r="I241" i="6" s="1"/>
  <c r="I439" i="6" s="1"/>
  <c r="J241" i="6" a="1"/>
  <c r="J241" i="6" s="1"/>
  <c r="J439" i="6" s="1"/>
  <c r="K241" i="6" a="1"/>
  <c r="K241" i="6" s="1"/>
  <c r="K439" i="6" s="1"/>
  <c r="L241" i="6" a="1"/>
  <c r="L241" i="6" s="1"/>
  <c r="L439" i="6" s="1"/>
  <c r="M241" i="6" a="1"/>
  <c r="M241" i="6" s="1"/>
  <c r="M439" i="6" s="1"/>
  <c r="N241" i="6" a="1"/>
  <c r="N241" i="6" s="1"/>
  <c r="N439" i="6" s="1"/>
  <c r="O241" i="6" a="1"/>
  <c r="O241" i="6" s="1"/>
  <c r="O439" i="6" s="1"/>
  <c r="P241" i="6" a="1"/>
  <c r="P241" i="6" s="1"/>
  <c r="P439" i="6" s="1"/>
  <c r="Q241" i="6" a="1"/>
  <c r="Q241" i="6" s="1"/>
  <c r="Q439" i="6" s="1"/>
  <c r="R241" i="6" a="1"/>
  <c r="R241" i="6" s="1"/>
  <c r="R439" i="6" s="1"/>
  <c r="S241" i="6" a="1"/>
  <c r="S241" i="6" s="1"/>
  <c r="S439" i="6" s="1"/>
  <c r="T241" i="6" a="1"/>
  <c r="T241" i="6" s="1"/>
  <c r="T439" i="6" s="1"/>
  <c r="U241" i="6" a="1"/>
  <c r="U241" i="6" s="1"/>
  <c r="U439" i="6" s="1"/>
  <c r="V241" i="6" a="1"/>
  <c r="V241" i="6" s="1"/>
  <c r="V439" i="6" s="1"/>
  <c r="W241" i="6" a="1"/>
  <c r="W241" i="6" s="1"/>
  <c r="W439" i="6" s="1"/>
  <c r="X241" i="6" a="1"/>
  <c r="X241" i="6" s="1"/>
  <c r="X439" i="6" s="1"/>
  <c r="Y241" i="6" a="1"/>
  <c r="Y241" i="6" s="1"/>
  <c r="Y439" i="6" s="1"/>
  <c r="Z241" i="6" a="1"/>
  <c r="Z241" i="6" s="1"/>
  <c r="Z439" i="6" s="1"/>
  <c r="AA241" i="6" a="1"/>
  <c r="AA241" i="6" s="1"/>
  <c r="AA439" i="6" s="1"/>
  <c r="AB241" i="6" a="1"/>
  <c r="AB241" i="6" s="1"/>
  <c r="AB439" i="6" s="1"/>
  <c r="AC241" i="6" a="1"/>
  <c r="AC241" i="6" s="1"/>
  <c r="AC439" i="6" s="1"/>
  <c r="AD241" i="6" a="1"/>
  <c r="AD241" i="6" s="1"/>
  <c r="AD439" i="6" s="1"/>
  <c r="AE241" i="6" a="1"/>
  <c r="AE241" i="6" s="1"/>
  <c r="AE439" i="6" s="1"/>
  <c r="AF241" i="6" a="1"/>
  <c r="AF241" i="6" s="1"/>
  <c r="AF439" i="6" s="1"/>
  <c r="AG241" i="6" a="1"/>
  <c r="AG241" i="6" s="1"/>
  <c r="AG439" i="6" s="1"/>
  <c r="AH241" i="6" a="1"/>
  <c r="AH241" i="6" s="1"/>
  <c r="AH439" i="6" s="1"/>
  <c r="AI241" i="6" a="1"/>
  <c r="AI241" i="6" s="1"/>
  <c r="AI439" i="6" s="1"/>
  <c r="AJ241" i="6" a="1"/>
  <c r="AJ241" i="6" s="1"/>
  <c r="AJ439" i="6" s="1"/>
  <c r="AK241" i="6" a="1"/>
  <c r="AK241" i="6" s="1"/>
  <c r="AK439" i="6" s="1"/>
  <c r="AL241" i="6" a="1"/>
  <c r="AL241" i="6" s="1"/>
  <c r="AL439" i="6" s="1"/>
  <c r="AM241" i="6" a="1"/>
  <c r="AM241" i="6" s="1"/>
  <c r="AM439" i="6" s="1"/>
  <c r="AN241" i="6" a="1"/>
  <c r="AN241" i="6" s="1"/>
  <c r="AN439" i="6" s="1"/>
  <c r="AO241" i="6" a="1"/>
  <c r="AO241" i="6" s="1"/>
  <c r="AO439" i="6" s="1"/>
  <c r="AP241" i="6" a="1"/>
  <c r="AP241" i="6" s="1"/>
  <c r="AP439" i="6" s="1"/>
  <c r="AQ241" i="6" a="1"/>
  <c r="AQ241" i="6" s="1"/>
  <c r="AQ439" i="6" s="1"/>
  <c r="AR241" i="6" a="1"/>
  <c r="AR241" i="6" s="1"/>
  <c r="AR439" i="6" s="1"/>
  <c r="AS241" i="6" a="1"/>
  <c r="AS241" i="6" s="1"/>
  <c r="AS439" i="6" s="1"/>
  <c r="AT241" i="6" a="1"/>
  <c r="AT241" i="6" s="1"/>
  <c r="AT439" i="6" s="1"/>
  <c r="AU241" i="6" a="1"/>
  <c r="AU241" i="6" s="1"/>
  <c r="AU439" i="6" s="1"/>
  <c r="AV241" i="6" a="1"/>
  <c r="AV241" i="6" s="1"/>
  <c r="AV439" i="6" s="1"/>
  <c r="AW241" i="6" a="1"/>
  <c r="AW241" i="6" s="1"/>
  <c r="AW439" i="6" s="1"/>
  <c r="AX241" i="6" a="1"/>
  <c r="AX241" i="6" s="1"/>
  <c r="AX439" i="6" s="1"/>
  <c r="AY241" i="6" a="1"/>
  <c r="AY241" i="6" s="1"/>
  <c r="AY439" i="6" s="1"/>
  <c r="AZ241" i="6" a="1"/>
  <c r="AZ241" i="6" s="1"/>
  <c r="AZ439" i="6" s="1"/>
  <c r="BA241" i="6" a="1"/>
  <c r="BA241" i="6" s="1"/>
  <c r="BA439" i="6" s="1"/>
  <c r="BB241" i="6" a="1"/>
  <c r="BB241" i="6" s="1"/>
  <c r="BB439" i="6" s="1"/>
  <c r="BC241" i="6" a="1"/>
  <c r="BC241" i="6" s="1"/>
  <c r="BC439" i="6" s="1"/>
  <c r="BD241" i="6" a="1"/>
  <c r="BD241" i="6" s="1"/>
  <c r="BD439" i="6" s="1"/>
  <c r="BE241" i="6" a="1"/>
  <c r="BE241" i="6" s="1"/>
  <c r="BE439" i="6" s="1"/>
  <c r="BF241" i="6" a="1"/>
  <c r="BF241" i="6" s="1"/>
  <c r="BF439" i="6" s="1"/>
  <c r="BG241" i="6" a="1"/>
  <c r="BG241" i="6" s="1"/>
  <c r="BG439" i="6" s="1"/>
  <c r="BH241" i="6" a="1"/>
  <c r="BH241" i="6" s="1"/>
  <c r="BH439" i="6" s="1"/>
  <c r="BI241" i="6" a="1"/>
  <c r="BI241" i="6"/>
  <c r="BI439" i="6" s="1"/>
  <c r="BJ241" i="6" a="1"/>
  <c r="BJ241" i="6" s="1"/>
  <c r="BJ439" i="6" s="1"/>
  <c r="BK241" i="6" a="1"/>
  <c r="BK241" i="6" s="1"/>
  <c r="BK439" i="6" s="1"/>
  <c r="BL241" i="6" a="1"/>
  <c r="BL241" i="6" s="1"/>
  <c r="BL439" i="6" s="1"/>
  <c r="D242" i="6" a="1"/>
  <c r="D242" i="6" s="1"/>
  <c r="D440" i="6" s="1"/>
  <c r="E242" i="6" a="1"/>
  <c r="E242" i="6" s="1"/>
  <c r="E440" i="6" s="1"/>
  <c r="F242" i="6" a="1"/>
  <c r="F242" i="6" s="1"/>
  <c r="F440" i="6" s="1"/>
  <c r="G242" i="6" a="1"/>
  <c r="G242" i="6" s="1"/>
  <c r="G440" i="6" s="1"/>
  <c r="H242" i="6" a="1"/>
  <c r="H242" i="6" s="1"/>
  <c r="H440" i="6" s="1"/>
  <c r="I242" i="6" a="1"/>
  <c r="I242" i="6" s="1"/>
  <c r="I440" i="6" s="1"/>
  <c r="J242" i="6" a="1"/>
  <c r="J242" i="6" s="1"/>
  <c r="J440" i="6" s="1"/>
  <c r="K242" i="6" a="1"/>
  <c r="K242" i="6" s="1"/>
  <c r="K440" i="6" s="1"/>
  <c r="L242" i="6" a="1"/>
  <c r="L242" i="6" s="1"/>
  <c r="L440" i="6" s="1"/>
  <c r="M242" i="6" a="1"/>
  <c r="M242" i="6" s="1"/>
  <c r="M440" i="6" s="1"/>
  <c r="N242" i="6" a="1"/>
  <c r="N242" i="6" s="1"/>
  <c r="N440" i="6" s="1"/>
  <c r="O242" i="6" a="1"/>
  <c r="O242" i="6" s="1"/>
  <c r="O440" i="6" s="1"/>
  <c r="P242" i="6" a="1"/>
  <c r="P242" i="6" s="1"/>
  <c r="P440" i="6" s="1"/>
  <c r="Q242" i="6" a="1"/>
  <c r="Q242" i="6" s="1"/>
  <c r="Q440" i="6" s="1"/>
  <c r="R242" i="6" a="1"/>
  <c r="R242" i="6" s="1"/>
  <c r="R440" i="6" s="1"/>
  <c r="S242" i="6" a="1"/>
  <c r="S242" i="6" s="1"/>
  <c r="S440" i="6" s="1"/>
  <c r="T242" i="6" a="1"/>
  <c r="T242" i="6" s="1"/>
  <c r="T440" i="6" s="1"/>
  <c r="U242" i="6" a="1"/>
  <c r="U242" i="6" s="1"/>
  <c r="U440" i="6" s="1"/>
  <c r="V242" i="6" a="1"/>
  <c r="V242" i="6" s="1"/>
  <c r="V440" i="6" s="1"/>
  <c r="W242" i="6" a="1"/>
  <c r="W242" i="6" s="1"/>
  <c r="W440" i="6" s="1"/>
  <c r="X242" i="6" a="1"/>
  <c r="X242" i="6" s="1"/>
  <c r="X440" i="6" s="1"/>
  <c r="Y242" i="6" a="1"/>
  <c r="Y242" i="6" s="1"/>
  <c r="Y440" i="6" s="1"/>
  <c r="Z242" i="6" a="1"/>
  <c r="Z242" i="6" s="1"/>
  <c r="Z440" i="6" s="1"/>
  <c r="AA242" i="6" a="1"/>
  <c r="AA242" i="6" s="1"/>
  <c r="AA440" i="6" s="1"/>
  <c r="AB242" i="6" a="1"/>
  <c r="AB242" i="6" s="1"/>
  <c r="AB440" i="6" s="1"/>
  <c r="AC242" i="6" a="1"/>
  <c r="AC242" i="6" s="1"/>
  <c r="AC440" i="6" s="1"/>
  <c r="AD242" i="6" a="1"/>
  <c r="AD242" i="6" s="1"/>
  <c r="AD440" i="6" s="1"/>
  <c r="AE242" i="6" a="1"/>
  <c r="AE242" i="6" s="1"/>
  <c r="AE440" i="6" s="1"/>
  <c r="AF242" i="6" a="1"/>
  <c r="AF242" i="6" s="1"/>
  <c r="AF440" i="6" s="1"/>
  <c r="AG242" i="6" a="1"/>
  <c r="AG242" i="6" s="1"/>
  <c r="AG440" i="6" s="1"/>
  <c r="AH242" i="6" a="1"/>
  <c r="AH242" i="6" s="1"/>
  <c r="AH440" i="6" s="1"/>
  <c r="AI242" i="6" a="1"/>
  <c r="AI242" i="6" s="1"/>
  <c r="AI440" i="6" s="1"/>
  <c r="AJ242" i="6" a="1"/>
  <c r="AJ242" i="6" s="1"/>
  <c r="AJ440" i="6" s="1"/>
  <c r="AK242" i="6" a="1"/>
  <c r="AK242" i="6" s="1"/>
  <c r="AK440" i="6" s="1"/>
  <c r="AL242" i="6" a="1"/>
  <c r="AL242" i="6" s="1"/>
  <c r="AL440" i="6" s="1"/>
  <c r="AM242" i="6" a="1"/>
  <c r="AM242" i="6" s="1"/>
  <c r="AM440" i="6" s="1"/>
  <c r="AN242" i="6" a="1"/>
  <c r="AN242" i="6" s="1"/>
  <c r="AN440" i="6" s="1"/>
  <c r="AO242" i="6" a="1"/>
  <c r="AO242" i="6" s="1"/>
  <c r="AO440" i="6" s="1"/>
  <c r="AP242" i="6" a="1"/>
  <c r="AP242" i="6" s="1"/>
  <c r="AP440" i="6" s="1"/>
  <c r="AQ242" i="6" a="1"/>
  <c r="AQ242" i="6" s="1"/>
  <c r="AQ440" i="6" s="1"/>
  <c r="AR242" i="6" a="1"/>
  <c r="AR242" i="6" s="1"/>
  <c r="AR440" i="6" s="1"/>
  <c r="AS242" i="6" a="1"/>
  <c r="AS242" i="6" s="1"/>
  <c r="AS440" i="6" s="1"/>
  <c r="AT242" i="6" a="1"/>
  <c r="AT242" i="6" s="1"/>
  <c r="AT440" i="6" s="1"/>
  <c r="AU242" i="6" a="1"/>
  <c r="AU242" i="6" s="1"/>
  <c r="AU440" i="6" s="1"/>
  <c r="AV242" i="6" a="1"/>
  <c r="AV242" i="6" s="1"/>
  <c r="AV440" i="6" s="1"/>
  <c r="AW242" i="6" a="1"/>
  <c r="AW242" i="6" s="1"/>
  <c r="AW440" i="6" s="1"/>
  <c r="AX242" i="6" a="1"/>
  <c r="AX242" i="6" s="1"/>
  <c r="AX440" i="6" s="1"/>
  <c r="AY242" i="6" a="1"/>
  <c r="AY242" i="6" s="1"/>
  <c r="AY440" i="6" s="1"/>
  <c r="AZ242" i="6" a="1"/>
  <c r="AZ242" i="6" s="1"/>
  <c r="AZ440" i="6" s="1"/>
  <c r="BA242" i="6" a="1"/>
  <c r="BA242" i="6" s="1"/>
  <c r="BA440" i="6" s="1"/>
  <c r="BB242" i="6" a="1"/>
  <c r="BB242" i="6" s="1"/>
  <c r="BB440" i="6" s="1"/>
  <c r="BC242" i="6" a="1"/>
  <c r="BC242" i="6" s="1"/>
  <c r="BC440" i="6" s="1"/>
  <c r="BD242" i="6" a="1"/>
  <c r="BD242" i="6" s="1"/>
  <c r="BD440" i="6" s="1"/>
  <c r="BE242" i="6" a="1"/>
  <c r="BE242" i="6" s="1"/>
  <c r="BE440" i="6" s="1"/>
  <c r="BF242" i="6" a="1"/>
  <c r="BF242" i="6" s="1"/>
  <c r="BF440" i="6" s="1"/>
  <c r="BG242" i="6" a="1"/>
  <c r="BG242" i="6" s="1"/>
  <c r="BG440" i="6" s="1"/>
  <c r="BH242" i="6" a="1"/>
  <c r="BH242" i="6" s="1"/>
  <c r="BH440" i="6" s="1"/>
  <c r="BI242" i="6" a="1"/>
  <c r="BI242" i="6" s="1"/>
  <c r="BI440" i="6" s="1"/>
  <c r="BJ242" i="6" a="1"/>
  <c r="BJ242" i="6" s="1"/>
  <c r="BJ440" i="6" s="1"/>
  <c r="BK242" i="6" a="1"/>
  <c r="BK242" i="6" s="1"/>
  <c r="BK440" i="6" s="1"/>
  <c r="BL242" i="6" a="1"/>
  <c r="BL242" i="6" s="1"/>
  <c r="BL440" i="6" s="1"/>
  <c r="D243" i="6" a="1"/>
  <c r="D243" i="6" s="1"/>
  <c r="D441" i="6" s="1"/>
  <c r="E243" i="6" a="1"/>
  <c r="E243" i="6" s="1"/>
  <c r="E441" i="6" s="1"/>
  <c r="F243" i="6" a="1"/>
  <c r="F243" i="6" s="1"/>
  <c r="F441" i="6" s="1"/>
  <c r="G243" i="6" a="1"/>
  <c r="G243" i="6" s="1"/>
  <c r="G441" i="6" s="1"/>
  <c r="H243" i="6" a="1"/>
  <c r="H243" i="6" s="1"/>
  <c r="H441" i="6" s="1"/>
  <c r="I243" i="6" a="1"/>
  <c r="I243" i="6" s="1"/>
  <c r="I441" i="6" s="1"/>
  <c r="J243" i="6" a="1"/>
  <c r="J243" i="6" s="1"/>
  <c r="J441" i="6" s="1"/>
  <c r="K243" i="6" a="1"/>
  <c r="K243" i="6" s="1"/>
  <c r="K441" i="6" s="1"/>
  <c r="L243" i="6" a="1"/>
  <c r="L243" i="6" s="1"/>
  <c r="L441" i="6" s="1"/>
  <c r="M243" i="6" a="1"/>
  <c r="M243" i="6" s="1"/>
  <c r="M441" i="6" s="1"/>
  <c r="N243" i="6" a="1"/>
  <c r="N243" i="6" s="1"/>
  <c r="N441" i="6" s="1"/>
  <c r="O243" i="6" a="1"/>
  <c r="O243" i="6" s="1"/>
  <c r="O441" i="6" s="1"/>
  <c r="P243" i="6" a="1"/>
  <c r="P243" i="6" s="1"/>
  <c r="P441" i="6" s="1"/>
  <c r="Q243" i="6" a="1"/>
  <c r="Q243" i="6" s="1"/>
  <c r="Q441" i="6" s="1"/>
  <c r="R243" i="6" a="1"/>
  <c r="R243" i="6" s="1"/>
  <c r="R441" i="6" s="1"/>
  <c r="S243" i="6" a="1"/>
  <c r="S243" i="6" s="1"/>
  <c r="S441" i="6" s="1"/>
  <c r="T243" i="6" a="1"/>
  <c r="T243" i="6" s="1"/>
  <c r="T441" i="6" s="1"/>
  <c r="U243" i="6" a="1"/>
  <c r="U243" i="6" s="1"/>
  <c r="U441" i="6" s="1"/>
  <c r="V243" i="6" a="1"/>
  <c r="V243" i="6" s="1"/>
  <c r="V441" i="6" s="1"/>
  <c r="W243" i="6" a="1"/>
  <c r="W243" i="6" s="1"/>
  <c r="W441" i="6" s="1"/>
  <c r="X243" i="6" a="1"/>
  <c r="X243" i="6" s="1"/>
  <c r="X441" i="6" s="1"/>
  <c r="Y243" i="6" a="1"/>
  <c r="Y243" i="6" s="1"/>
  <c r="Y441" i="6" s="1"/>
  <c r="Z243" i="6" a="1"/>
  <c r="Z243" i="6" s="1"/>
  <c r="Z441" i="6" s="1"/>
  <c r="AA243" i="6" a="1"/>
  <c r="AA243" i="6" s="1"/>
  <c r="AA441" i="6" s="1"/>
  <c r="AB243" i="6" a="1"/>
  <c r="AB243" i="6" s="1"/>
  <c r="AB441" i="6" s="1"/>
  <c r="AC243" i="6" a="1"/>
  <c r="AC243" i="6" s="1"/>
  <c r="AC441" i="6" s="1"/>
  <c r="AD243" i="6" a="1"/>
  <c r="AD243" i="6" s="1"/>
  <c r="AD441" i="6" s="1"/>
  <c r="AE243" i="6" a="1"/>
  <c r="AE243" i="6" s="1"/>
  <c r="AE441" i="6" s="1"/>
  <c r="AF243" i="6" a="1"/>
  <c r="AF243" i="6" s="1"/>
  <c r="AF441" i="6" s="1"/>
  <c r="AG243" i="6" a="1"/>
  <c r="AG243" i="6" s="1"/>
  <c r="AG441" i="6" s="1"/>
  <c r="AH243" i="6" a="1"/>
  <c r="AH243" i="6" s="1"/>
  <c r="AH441" i="6" s="1"/>
  <c r="AI243" i="6" a="1"/>
  <c r="AI243" i="6" s="1"/>
  <c r="AI441" i="6" s="1"/>
  <c r="AJ243" i="6" a="1"/>
  <c r="AJ243" i="6" s="1"/>
  <c r="AJ441" i="6" s="1"/>
  <c r="AK243" i="6" a="1"/>
  <c r="AK243" i="6" s="1"/>
  <c r="AK441" i="6" s="1"/>
  <c r="AL243" i="6" a="1"/>
  <c r="AL243" i="6" s="1"/>
  <c r="AL441" i="6" s="1"/>
  <c r="AM243" i="6" a="1"/>
  <c r="AM243" i="6" s="1"/>
  <c r="AM441" i="6" s="1"/>
  <c r="AN243" i="6" a="1"/>
  <c r="AN243" i="6" s="1"/>
  <c r="AN441" i="6" s="1"/>
  <c r="AO243" i="6" a="1"/>
  <c r="AO243" i="6" s="1"/>
  <c r="AO441" i="6" s="1"/>
  <c r="AP243" i="6" a="1"/>
  <c r="AP243" i="6" s="1"/>
  <c r="AP441" i="6" s="1"/>
  <c r="AQ243" i="6" a="1"/>
  <c r="AQ243" i="6" s="1"/>
  <c r="AQ441" i="6" s="1"/>
  <c r="AR243" i="6" a="1"/>
  <c r="AR243" i="6" s="1"/>
  <c r="AR441" i="6" s="1"/>
  <c r="AS243" i="6" a="1"/>
  <c r="AS243" i="6" s="1"/>
  <c r="AS441" i="6" s="1"/>
  <c r="AT243" i="6" a="1"/>
  <c r="AT243" i="6" s="1"/>
  <c r="AT441" i="6" s="1"/>
  <c r="AU243" i="6" a="1"/>
  <c r="AU243" i="6" s="1"/>
  <c r="AU441" i="6" s="1"/>
  <c r="AV243" i="6" a="1"/>
  <c r="AV243" i="6" s="1"/>
  <c r="AV441" i="6" s="1"/>
  <c r="AW243" i="6" a="1"/>
  <c r="AW243" i="6" s="1"/>
  <c r="AW441" i="6" s="1"/>
  <c r="AX243" i="6" a="1"/>
  <c r="AX243" i="6" s="1"/>
  <c r="AX441" i="6" s="1"/>
  <c r="AY243" i="6" a="1"/>
  <c r="AY243" i="6" s="1"/>
  <c r="AY441" i="6" s="1"/>
  <c r="AZ243" i="6" a="1"/>
  <c r="AZ243" i="6" s="1"/>
  <c r="AZ441" i="6" s="1"/>
  <c r="BA243" i="6" a="1"/>
  <c r="BA243" i="6" s="1"/>
  <c r="BA441" i="6" s="1"/>
  <c r="BB243" i="6" a="1"/>
  <c r="BB243" i="6" s="1"/>
  <c r="BB441" i="6" s="1"/>
  <c r="BC243" i="6" a="1"/>
  <c r="BC243" i="6" s="1"/>
  <c r="BC441" i="6" s="1"/>
  <c r="BD243" i="6" a="1"/>
  <c r="BD243" i="6" s="1"/>
  <c r="BD441" i="6" s="1"/>
  <c r="BE243" i="6" a="1"/>
  <c r="BE243" i="6" s="1"/>
  <c r="BE441" i="6" s="1"/>
  <c r="BF243" i="6" a="1"/>
  <c r="BF243" i="6" s="1"/>
  <c r="BF441" i="6" s="1"/>
  <c r="BG243" i="6" a="1"/>
  <c r="BG243" i="6" s="1"/>
  <c r="BG441" i="6" s="1"/>
  <c r="BH243" i="6" a="1"/>
  <c r="BH243" i="6" s="1"/>
  <c r="BH441" i="6" s="1"/>
  <c r="BI243" i="6" a="1"/>
  <c r="BI243" i="6" s="1"/>
  <c r="BI441" i="6" s="1"/>
  <c r="BJ243" i="6" a="1"/>
  <c r="BJ243" i="6" s="1"/>
  <c r="BJ441" i="6" s="1"/>
  <c r="BK243" i="6" a="1"/>
  <c r="BK243" i="6" s="1"/>
  <c r="BK441" i="6" s="1"/>
  <c r="BL243" i="6" a="1"/>
  <c r="BL243" i="6" s="1"/>
  <c r="BL441" i="6" s="1"/>
  <c r="D244" i="6" a="1"/>
  <c r="D244" i="6" s="1"/>
  <c r="D442" i="6" s="1"/>
  <c r="E244" i="6" a="1"/>
  <c r="E244" i="6" s="1"/>
  <c r="E442" i="6" s="1"/>
  <c r="F244" i="6" a="1"/>
  <c r="F244" i="6" s="1"/>
  <c r="F442" i="6" s="1"/>
  <c r="G244" i="6" a="1"/>
  <c r="G244" i="6" s="1"/>
  <c r="G442" i="6" s="1"/>
  <c r="H244" i="6" a="1"/>
  <c r="H244" i="6" s="1"/>
  <c r="H442" i="6" s="1"/>
  <c r="I244" i="6" a="1"/>
  <c r="I244" i="6" s="1"/>
  <c r="I442" i="6" s="1"/>
  <c r="J244" i="6" a="1"/>
  <c r="J244" i="6" s="1"/>
  <c r="J442" i="6" s="1"/>
  <c r="K244" i="6" a="1"/>
  <c r="K244" i="6" s="1"/>
  <c r="K442" i="6" s="1"/>
  <c r="L244" i="6" a="1"/>
  <c r="L244" i="6" s="1"/>
  <c r="L442" i="6" s="1"/>
  <c r="M244" i="6" a="1"/>
  <c r="M244" i="6" s="1"/>
  <c r="M442" i="6" s="1"/>
  <c r="N244" i="6" a="1"/>
  <c r="N244" i="6" s="1"/>
  <c r="N442" i="6" s="1"/>
  <c r="O244" i="6" a="1"/>
  <c r="O244" i="6" s="1"/>
  <c r="O442" i="6" s="1"/>
  <c r="P244" i="6" a="1"/>
  <c r="P244" i="6" s="1"/>
  <c r="P442" i="6" s="1"/>
  <c r="Q244" i="6" a="1"/>
  <c r="Q244" i="6" s="1"/>
  <c r="Q442" i="6" s="1"/>
  <c r="R244" i="6" a="1"/>
  <c r="R244" i="6" s="1"/>
  <c r="R442" i="6" s="1"/>
  <c r="S244" i="6" a="1"/>
  <c r="S244" i="6" s="1"/>
  <c r="S442" i="6" s="1"/>
  <c r="T244" i="6" a="1"/>
  <c r="T244" i="6" s="1"/>
  <c r="T442" i="6" s="1"/>
  <c r="U244" i="6" a="1"/>
  <c r="U244" i="6" s="1"/>
  <c r="U442" i="6" s="1"/>
  <c r="V244" i="6" a="1"/>
  <c r="V244" i="6" s="1"/>
  <c r="V442" i="6" s="1"/>
  <c r="W244" i="6" a="1"/>
  <c r="W244" i="6" s="1"/>
  <c r="W442" i="6" s="1"/>
  <c r="X244" i="6" a="1"/>
  <c r="X244" i="6" s="1"/>
  <c r="X442" i="6" s="1"/>
  <c r="Y244" i="6" a="1"/>
  <c r="Y244" i="6" s="1"/>
  <c r="Y442" i="6" s="1"/>
  <c r="Z244" i="6" a="1"/>
  <c r="Z244" i="6" s="1"/>
  <c r="Z442" i="6" s="1"/>
  <c r="AA244" i="6" a="1"/>
  <c r="AA244" i="6" s="1"/>
  <c r="AA442" i="6" s="1"/>
  <c r="AB244" i="6" a="1"/>
  <c r="AB244" i="6"/>
  <c r="AB442" i="6" s="1"/>
  <c r="AC244" i="6" a="1"/>
  <c r="AC244" i="6" s="1"/>
  <c r="AC442" i="6" s="1"/>
  <c r="AD244" i="6" a="1"/>
  <c r="AD244" i="6" s="1"/>
  <c r="AD442" i="6" s="1"/>
  <c r="AE244" i="6" a="1"/>
  <c r="AE244" i="6" s="1"/>
  <c r="AE442" i="6" s="1"/>
  <c r="AF244" i="6" a="1"/>
  <c r="AF244" i="6" s="1"/>
  <c r="AF442" i="6" s="1"/>
  <c r="AG244" i="6" a="1"/>
  <c r="AG244" i="6" s="1"/>
  <c r="AG442" i="6" s="1"/>
  <c r="AH244" i="6" a="1"/>
  <c r="AH244" i="6" s="1"/>
  <c r="AH442" i="6" s="1"/>
  <c r="AI244" i="6" a="1"/>
  <c r="AI244" i="6" s="1"/>
  <c r="AI442" i="6" s="1"/>
  <c r="AJ244" i="6" a="1"/>
  <c r="AJ244" i="6" s="1"/>
  <c r="AJ442" i="6" s="1"/>
  <c r="AK244" i="6" a="1"/>
  <c r="AK244" i="6" s="1"/>
  <c r="AK442" i="6" s="1"/>
  <c r="AL244" i="6" a="1"/>
  <c r="AL244" i="6" s="1"/>
  <c r="AL442" i="6" s="1"/>
  <c r="AM244" i="6" a="1"/>
  <c r="AM244" i="6" s="1"/>
  <c r="AM442" i="6" s="1"/>
  <c r="AN244" i="6" a="1"/>
  <c r="AN244" i="6" s="1"/>
  <c r="AN442" i="6" s="1"/>
  <c r="AO244" i="6" a="1"/>
  <c r="AO244" i="6" s="1"/>
  <c r="AO442" i="6" s="1"/>
  <c r="AP244" i="6" a="1"/>
  <c r="AP244" i="6" s="1"/>
  <c r="AP442" i="6" s="1"/>
  <c r="AQ244" i="6" a="1"/>
  <c r="AQ244" i="6" s="1"/>
  <c r="AQ442" i="6" s="1"/>
  <c r="AR244" i="6" a="1"/>
  <c r="AR244" i="6" s="1"/>
  <c r="AR442" i="6" s="1"/>
  <c r="AS244" i="6" a="1"/>
  <c r="AS244" i="6" s="1"/>
  <c r="AS442" i="6" s="1"/>
  <c r="AT244" i="6" a="1"/>
  <c r="AT244" i="6" s="1"/>
  <c r="AT442" i="6" s="1"/>
  <c r="AU244" i="6" a="1"/>
  <c r="AU244" i="6" s="1"/>
  <c r="AU442" i="6" s="1"/>
  <c r="AV244" i="6" a="1"/>
  <c r="AV244" i="6" s="1"/>
  <c r="AV442" i="6" s="1"/>
  <c r="AW244" i="6" a="1"/>
  <c r="AW244" i="6" s="1"/>
  <c r="AW442" i="6" s="1"/>
  <c r="AX244" i="6" a="1"/>
  <c r="AX244" i="6" s="1"/>
  <c r="AX442" i="6" s="1"/>
  <c r="AY244" i="6" a="1"/>
  <c r="AY244" i="6" s="1"/>
  <c r="AY442" i="6" s="1"/>
  <c r="AZ244" i="6" a="1"/>
  <c r="AZ244" i="6" s="1"/>
  <c r="AZ442" i="6" s="1"/>
  <c r="BA244" i="6" a="1"/>
  <c r="BA244" i="6" s="1"/>
  <c r="BA442" i="6" s="1"/>
  <c r="BB244" i="6" a="1"/>
  <c r="BB244" i="6" s="1"/>
  <c r="BB442" i="6" s="1"/>
  <c r="BC244" i="6" a="1"/>
  <c r="BC244" i="6" s="1"/>
  <c r="BC442" i="6" s="1"/>
  <c r="BD244" i="6" a="1"/>
  <c r="BD244" i="6" s="1"/>
  <c r="BD442" i="6" s="1"/>
  <c r="BE244" i="6" a="1"/>
  <c r="BE244" i="6" s="1"/>
  <c r="BE442" i="6" s="1"/>
  <c r="BF244" i="6" a="1"/>
  <c r="BF244" i="6" s="1"/>
  <c r="BF442" i="6" s="1"/>
  <c r="BG244" i="6" a="1"/>
  <c r="BG244" i="6" s="1"/>
  <c r="BG442" i="6" s="1"/>
  <c r="BH244" i="6" a="1"/>
  <c r="BH244" i="6" s="1"/>
  <c r="BH442" i="6" s="1"/>
  <c r="BI244" i="6" a="1"/>
  <c r="BI244" i="6" s="1"/>
  <c r="BI442" i="6" s="1"/>
  <c r="BJ244" i="6" a="1"/>
  <c r="BJ244" i="6" s="1"/>
  <c r="BJ442" i="6" s="1"/>
  <c r="BK244" i="6" a="1"/>
  <c r="BK244" i="6" s="1"/>
  <c r="BK442" i="6" s="1"/>
  <c r="BL244" i="6" a="1"/>
  <c r="BL244" i="6" s="1"/>
  <c r="BL442" i="6" s="1"/>
  <c r="D245" i="6" a="1"/>
  <c r="D245" i="6" s="1"/>
  <c r="D443" i="6" s="1"/>
  <c r="E245" i="6" a="1"/>
  <c r="E245" i="6" s="1"/>
  <c r="E443" i="6" s="1"/>
  <c r="F245" i="6" a="1"/>
  <c r="F245" i="6" s="1"/>
  <c r="F443" i="6" s="1"/>
  <c r="G245" i="6" a="1"/>
  <c r="G245" i="6" s="1"/>
  <c r="G443" i="6" s="1"/>
  <c r="H245" i="6" a="1"/>
  <c r="H245" i="6" s="1"/>
  <c r="H443" i="6" s="1"/>
  <c r="I245" i="6" a="1"/>
  <c r="I245" i="6" s="1"/>
  <c r="I443" i="6" s="1"/>
  <c r="J245" i="6" a="1"/>
  <c r="J245" i="6" s="1"/>
  <c r="J443" i="6" s="1"/>
  <c r="K245" i="6" a="1"/>
  <c r="K245" i="6" s="1"/>
  <c r="K443" i="6" s="1"/>
  <c r="L245" i="6" a="1"/>
  <c r="L245" i="6" s="1"/>
  <c r="L443" i="6" s="1"/>
  <c r="M245" i="6" a="1"/>
  <c r="M245" i="6" s="1"/>
  <c r="M443" i="6" s="1"/>
  <c r="N245" i="6" a="1"/>
  <c r="N245" i="6" s="1"/>
  <c r="N443" i="6" s="1"/>
  <c r="O245" i="6" a="1"/>
  <c r="O245" i="6" s="1"/>
  <c r="O443" i="6" s="1"/>
  <c r="P245" i="6" a="1"/>
  <c r="P245" i="6" s="1"/>
  <c r="P443" i="6" s="1"/>
  <c r="Q245" i="6" a="1"/>
  <c r="Q245" i="6" s="1"/>
  <c r="Q443" i="6" s="1"/>
  <c r="R245" i="6" a="1"/>
  <c r="R245" i="6" s="1"/>
  <c r="R443" i="6" s="1"/>
  <c r="S245" i="6" a="1"/>
  <c r="S245" i="6" s="1"/>
  <c r="S443" i="6" s="1"/>
  <c r="T245" i="6" a="1"/>
  <c r="T245" i="6" s="1"/>
  <c r="T443" i="6" s="1"/>
  <c r="U245" i="6" a="1"/>
  <c r="U245" i="6" s="1"/>
  <c r="U443" i="6" s="1"/>
  <c r="V245" i="6" a="1"/>
  <c r="V245" i="6" s="1"/>
  <c r="V443" i="6" s="1"/>
  <c r="W245" i="6" a="1"/>
  <c r="W245" i="6" s="1"/>
  <c r="W443" i="6" s="1"/>
  <c r="X245" i="6" a="1"/>
  <c r="X245" i="6" s="1"/>
  <c r="X443" i="6" s="1"/>
  <c r="Y245" i="6" a="1"/>
  <c r="Y245" i="6" s="1"/>
  <c r="Y443" i="6" s="1"/>
  <c r="Z245" i="6" a="1"/>
  <c r="Z245" i="6" s="1"/>
  <c r="Z443" i="6" s="1"/>
  <c r="AA245" i="6" a="1"/>
  <c r="AA245" i="6" s="1"/>
  <c r="AA443" i="6" s="1"/>
  <c r="AB245" i="6" a="1"/>
  <c r="AB245" i="6" s="1"/>
  <c r="AB443" i="6" s="1"/>
  <c r="AC245" i="6" a="1"/>
  <c r="AC245" i="6" s="1"/>
  <c r="AC443" i="6" s="1"/>
  <c r="AD245" i="6" a="1"/>
  <c r="AD245" i="6" s="1"/>
  <c r="AD443" i="6" s="1"/>
  <c r="AE245" i="6" a="1"/>
  <c r="AE245" i="6" s="1"/>
  <c r="AE443" i="6" s="1"/>
  <c r="AF245" i="6" a="1"/>
  <c r="AF245" i="6" s="1"/>
  <c r="AF443" i="6" s="1"/>
  <c r="AG245" i="6" a="1"/>
  <c r="AG245" i="6" s="1"/>
  <c r="AG443" i="6" s="1"/>
  <c r="AH245" i="6" a="1"/>
  <c r="AH245" i="6" s="1"/>
  <c r="AH443" i="6" s="1"/>
  <c r="AI245" i="6" a="1"/>
  <c r="AI245" i="6" s="1"/>
  <c r="AI443" i="6" s="1"/>
  <c r="AJ245" i="6" a="1"/>
  <c r="AJ245" i="6" s="1"/>
  <c r="AJ443" i="6" s="1"/>
  <c r="AK245" i="6" a="1"/>
  <c r="AK245" i="6" s="1"/>
  <c r="AK443" i="6" s="1"/>
  <c r="AL245" i="6" a="1"/>
  <c r="AL245" i="6" s="1"/>
  <c r="AL443" i="6" s="1"/>
  <c r="AM245" i="6" a="1"/>
  <c r="AM245" i="6" s="1"/>
  <c r="AM443" i="6" s="1"/>
  <c r="AN245" i="6" a="1"/>
  <c r="AN245" i="6" s="1"/>
  <c r="AN443" i="6" s="1"/>
  <c r="AO245" i="6" a="1"/>
  <c r="AO245" i="6" s="1"/>
  <c r="AO443" i="6" s="1"/>
  <c r="AP245" i="6" a="1"/>
  <c r="AP245" i="6" s="1"/>
  <c r="AP443" i="6" s="1"/>
  <c r="AQ245" i="6" a="1"/>
  <c r="AQ245" i="6" s="1"/>
  <c r="AQ443" i="6" s="1"/>
  <c r="AR245" i="6" a="1"/>
  <c r="AR245" i="6" s="1"/>
  <c r="AR443" i="6" s="1"/>
  <c r="AS245" i="6" a="1"/>
  <c r="AS245" i="6" s="1"/>
  <c r="AS443" i="6" s="1"/>
  <c r="AT245" i="6" a="1"/>
  <c r="AT245" i="6" s="1"/>
  <c r="AT443" i="6" s="1"/>
  <c r="AU245" i="6" a="1"/>
  <c r="AU245" i="6" s="1"/>
  <c r="AU443" i="6" s="1"/>
  <c r="AV245" i="6" a="1"/>
  <c r="AV245" i="6" s="1"/>
  <c r="AV443" i="6" s="1"/>
  <c r="AW245" i="6" a="1"/>
  <c r="AW245" i="6" s="1"/>
  <c r="AW443" i="6" s="1"/>
  <c r="AX245" i="6" a="1"/>
  <c r="AX245" i="6" s="1"/>
  <c r="AX443" i="6" s="1"/>
  <c r="AY245" i="6" a="1"/>
  <c r="AY245" i="6" s="1"/>
  <c r="AY443" i="6" s="1"/>
  <c r="AZ245" i="6" a="1"/>
  <c r="AZ245" i="6" s="1"/>
  <c r="AZ443" i="6" s="1"/>
  <c r="BA245" i="6" a="1"/>
  <c r="BA245" i="6" s="1"/>
  <c r="BA443" i="6" s="1"/>
  <c r="BB245" i="6" a="1"/>
  <c r="BB245" i="6" s="1"/>
  <c r="BB443" i="6" s="1"/>
  <c r="BC245" i="6" a="1"/>
  <c r="BC245" i="6" s="1"/>
  <c r="BC443" i="6" s="1"/>
  <c r="BD245" i="6" a="1"/>
  <c r="BD245" i="6" s="1"/>
  <c r="BD443" i="6" s="1"/>
  <c r="BE245" i="6" a="1"/>
  <c r="BE245" i="6" s="1"/>
  <c r="BE443" i="6" s="1"/>
  <c r="BF245" i="6" a="1"/>
  <c r="BF245" i="6" s="1"/>
  <c r="BF443" i="6" s="1"/>
  <c r="BG245" i="6" a="1"/>
  <c r="BG245" i="6" s="1"/>
  <c r="BG443" i="6" s="1"/>
  <c r="BH245" i="6" a="1"/>
  <c r="BH245" i="6" s="1"/>
  <c r="BH443" i="6" s="1"/>
  <c r="BI245" i="6" a="1"/>
  <c r="BI245" i="6" s="1"/>
  <c r="BI443" i="6" s="1"/>
  <c r="BJ245" i="6" a="1"/>
  <c r="BJ245" i="6" s="1"/>
  <c r="BJ443" i="6" s="1"/>
  <c r="BK245" i="6" a="1"/>
  <c r="BK245" i="6" s="1"/>
  <c r="BK443" i="6" s="1"/>
  <c r="BL245" i="6" a="1"/>
  <c r="BL245" i="6" s="1"/>
  <c r="BL443" i="6" s="1"/>
  <c r="D246" i="6" a="1"/>
  <c r="D246" i="6" s="1"/>
  <c r="D444" i="6" s="1"/>
  <c r="E246" i="6" a="1"/>
  <c r="E246" i="6" s="1"/>
  <c r="E444" i="6" s="1"/>
  <c r="F246" i="6" a="1"/>
  <c r="F246" i="6" s="1"/>
  <c r="F444" i="6" s="1"/>
  <c r="G246" i="6" a="1"/>
  <c r="G246" i="6" s="1"/>
  <c r="G444" i="6" s="1"/>
  <c r="H246" i="6" a="1"/>
  <c r="H246" i="6" s="1"/>
  <c r="H444" i="6" s="1"/>
  <c r="I246" i="6" a="1"/>
  <c r="I246" i="6" s="1"/>
  <c r="I444" i="6" s="1"/>
  <c r="J246" i="6" a="1"/>
  <c r="J246" i="6" s="1"/>
  <c r="J444" i="6" s="1"/>
  <c r="K246" i="6" a="1"/>
  <c r="K246" i="6" s="1"/>
  <c r="K444" i="6" s="1"/>
  <c r="L246" i="6" a="1"/>
  <c r="L246" i="6" s="1"/>
  <c r="L444" i="6" s="1"/>
  <c r="M246" i="6" a="1"/>
  <c r="M246" i="6" s="1"/>
  <c r="M444" i="6" s="1"/>
  <c r="N246" i="6" a="1"/>
  <c r="N246" i="6" s="1"/>
  <c r="N444" i="6" s="1"/>
  <c r="O246" i="6" a="1"/>
  <c r="O246" i="6" s="1"/>
  <c r="O444" i="6" s="1"/>
  <c r="P246" i="6" a="1"/>
  <c r="P246" i="6" s="1"/>
  <c r="P444" i="6" s="1"/>
  <c r="Q246" i="6" a="1"/>
  <c r="Q246" i="6" s="1"/>
  <c r="Q444" i="6" s="1"/>
  <c r="R246" i="6" a="1"/>
  <c r="R246" i="6" s="1"/>
  <c r="R444" i="6" s="1"/>
  <c r="S246" i="6" a="1"/>
  <c r="S246" i="6" s="1"/>
  <c r="S444" i="6" s="1"/>
  <c r="T246" i="6" a="1"/>
  <c r="T246" i="6" s="1"/>
  <c r="T444" i="6" s="1"/>
  <c r="U246" i="6" a="1"/>
  <c r="U246" i="6" s="1"/>
  <c r="U444" i="6" s="1"/>
  <c r="V246" i="6" a="1"/>
  <c r="V246" i="6" s="1"/>
  <c r="V444" i="6" s="1"/>
  <c r="W246" i="6" a="1"/>
  <c r="W246" i="6" s="1"/>
  <c r="W444" i="6" s="1"/>
  <c r="X246" i="6" a="1"/>
  <c r="X246" i="6" s="1"/>
  <c r="X444" i="6" s="1"/>
  <c r="Y246" i="6" a="1"/>
  <c r="Y246" i="6" s="1"/>
  <c r="Y444" i="6" s="1"/>
  <c r="Z246" i="6" a="1"/>
  <c r="Z246" i="6" s="1"/>
  <c r="Z444" i="6" s="1"/>
  <c r="AA246" i="6" a="1"/>
  <c r="AA246" i="6" s="1"/>
  <c r="AA444" i="6" s="1"/>
  <c r="AB246" i="6" a="1"/>
  <c r="AB246" i="6" s="1"/>
  <c r="AB444" i="6" s="1"/>
  <c r="AC246" i="6" a="1"/>
  <c r="AC246" i="6" s="1"/>
  <c r="AC444" i="6" s="1"/>
  <c r="AD246" i="6" a="1"/>
  <c r="AD246" i="6" s="1"/>
  <c r="AD444" i="6" s="1"/>
  <c r="AE246" i="6" a="1"/>
  <c r="AE246" i="6"/>
  <c r="AE444" i="6" s="1"/>
  <c r="AF246" i="6" a="1"/>
  <c r="AF246" i="6" s="1"/>
  <c r="AF444" i="6" s="1"/>
  <c r="AG246" i="6" a="1"/>
  <c r="AG246" i="6" s="1"/>
  <c r="AG444" i="6" s="1"/>
  <c r="AH246" i="6" a="1"/>
  <c r="AH246" i="6" s="1"/>
  <c r="AH444" i="6" s="1"/>
  <c r="AI246" i="6" a="1"/>
  <c r="AI246" i="6" s="1"/>
  <c r="AI444" i="6" s="1"/>
  <c r="AJ246" i="6" a="1"/>
  <c r="AJ246" i="6" s="1"/>
  <c r="AJ444" i="6" s="1"/>
  <c r="AK246" i="6" a="1"/>
  <c r="AK246" i="6" s="1"/>
  <c r="AK444" i="6" s="1"/>
  <c r="AL246" i="6" a="1"/>
  <c r="AL246" i="6" s="1"/>
  <c r="AL444" i="6" s="1"/>
  <c r="AM246" i="6" a="1"/>
  <c r="AM246" i="6" s="1"/>
  <c r="AM444" i="6" s="1"/>
  <c r="AN246" i="6" a="1"/>
  <c r="AN246" i="6" s="1"/>
  <c r="AN444" i="6" s="1"/>
  <c r="AO246" i="6" a="1"/>
  <c r="AO246" i="6" s="1"/>
  <c r="AO444" i="6" s="1"/>
  <c r="AP246" i="6" a="1"/>
  <c r="AP246" i="6" s="1"/>
  <c r="AP444" i="6" s="1"/>
  <c r="AQ246" i="6" a="1"/>
  <c r="AQ246" i="6" s="1"/>
  <c r="AQ444" i="6" s="1"/>
  <c r="AR246" i="6" a="1"/>
  <c r="AR246" i="6" s="1"/>
  <c r="AR444" i="6" s="1"/>
  <c r="AS246" i="6" a="1"/>
  <c r="AS246" i="6" s="1"/>
  <c r="AS444" i="6" s="1"/>
  <c r="AT246" i="6" a="1"/>
  <c r="AT246" i="6" s="1"/>
  <c r="AT444" i="6" s="1"/>
  <c r="AU246" i="6" a="1"/>
  <c r="AU246" i="6" s="1"/>
  <c r="AU444" i="6" s="1"/>
  <c r="AV246" i="6" a="1"/>
  <c r="AV246" i="6" s="1"/>
  <c r="AV444" i="6" s="1"/>
  <c r="AW246" i="6" a="1"/>
  <c r="AW246" i="6" s="1"/>
  <c r="AW444" i="6" s="1"/>
  <c r="AX246" i="6" a="1"/>
  <c r="AX246" i="6" s="1"/>
  <c r="AX444" i="6" s="1"/>
  <c r="AY246" i="6" a="1"/>
  <c r="AY246" i="6" s="1"/>
  <c r="AY444" i="6" s="1"/>
  <c r="AZ246" i="6" a="1"/>
  <c r="AZ246" i="6" s="1"/>
  <c r="AZ444" i="6" s="1"/>
  <c r="BA246" i="6" a="1"/>
  <c r="BA246" i="6" s="1"/>
  <c r="BA444" i="6" s="1"/>
  <c r="BB246" i="6" a="1"/>
  <c r="BB246" i="6" s="1"/>
  <c r="BB444" i="6" s="1"/>
  <c r="BC246" i="6" a="1"/>
  <c r="BC246" i="6" s="1"/>
  <c r="BC444" i="6" s="1"/>
  <c r="BD246" i="6" a="1"/>
  <c r="BD246" i="6" s="1"/>
  <c r="BD444" i="6" s="1"/>
  <c r="BE246" i="6" a="1"/>
  <c r="BE246" i="6" s="1"/>
  <c r="BE444" i="6" s="1"/>
  <c r="BF246" i="6" a="1"/>
  <c r="BF246" i="6" s="1"/>
  <c r="BF444" i="6" s="1"/>
  <c r="BG246" i="6" a="1"/>
  <c r="BG246" i="6" s="1"/>
  <c r="BG444" i="6" s="1"/>
  <c r="BH246" i="6" a="1"/>
  <c r="BH246" i="6" s="1"/>
  <c r="BH444" i="6" s="1"/>
  <c r="BI246" i="6" a="1"/>
  <c r="BI246" i="6" s="1"/>
  <c r="BI444" i="6" s="1"/>
  <c r="BJ246" i="6" a="1"/>
  <c r="BJ246" i="6" s="1"/>
  <c r="BJ444" i="6" s="1"/>
  <c r="BK246" i="6" a="1"/>
  <c r="BK246" i="6" s="1"/>
  <c r="BK444" i="6" s="1"/>
  <c r="BL246" i="6" a="1"/>
  <c r="BL246" i="6" s="1"/>
  <c r="BL444" i="6" s="1"/>
  <c r="D247" i="6" a="1"/>
  <c r="D247" i="6" s="1"/>
  <c r="D445" i="6" s="1"/>
  <c r="E247" i="6" a="1"/>
  <c r="E247" i="6" s="1"/>
  <c r="E445" i="6" s="1"/>
  <c r="F247" i="6" a="1"/>
  <c r="F247" i="6" s="1"/>
  <c r="F445" i="6" s="1"/>
  <c r="G247" i="6" a="1"/>
  <c r="G247" i="6" s="1"/>
  <c r="G445" i="6" s="1"/>
  <c r="H247" i="6" a="1"/>
  <c r="H247" i="6" s="1"/>
  <c r="H445" i="6" s="1"/>
  <c r="I247" i="6" a="1"/>
  <c r="I247" i="6" s="1"/>
  <c r="I445" i="6" s="1"/>
  <c r="J247" i="6" a="1"/>
  <c r="J247" i="6" s="1"/>
  <c r="J445" i="6" s="1"/>
  <c r="K247" i="6" a="1"/>
  <c r="K247" i="6" s="1"/>
  <c r="K445" i="6" s="1"/>
  <c r="L247" i="6" a="1"/>
  <c r="L247" i="6"/>
  <c r="L445" i="6" s="1"/>
  <c r="M247" i="6" a="1"/>
  <c r="M247" i="6" s="1"/>
  <c r="M445" i="6" s="1"/>
  <c r="N247" i="6" a="1"/>
  <c r="N247" i="6" s="1"/>
  <c r="N445" i="6" s="1"/>
  <c r="O247" i="6" a="1"/>
  <c r="O247" i="6" s="1"/>
  <c r="O445" i="6" s="1"/>
  <c r="P247" i="6" a="1"/>
  <c r="P247" i="6" s="1"/>
  <c r="P445" i="6" s="1"/>
  <c r="Q247" i="6" a="1"/>
  <c r="Q247" i="6" s="1"/>
  <c r="Q445" i="6" s="1"/>
  <c r="R247" i="6" a="1"/>
  <c r="R247" i="6" s="1"/>
  <c r="R445" i="6" s="1"/>
  <c r="S247" i="6" a="1"/>
  <c r="S247" i="6" s="1"/>
  <c r="S445" i="6" s="1"/>
  <c r="T247" i="6" a="1"/>
  <c r="T247" i="6" s="1"/>
  <c r="T445" i="6" s="1"/>
  <c r="U247" i="6" a="1"/>
  <c r="U247" i="6" s="1"/>
  <c r="U445" i="6" s="1"/>
  <c r="V247" i="6" a="1"/>
  <c r="V247" i="6" s="1"/>
  <c r="V445" i="6" s="1"/>
  <c r="W247" i="6" a="1"/>
  <c r="W247" i="6" s="1"/>
  <c r="W445" i="6" s="1"/>
  <c r="X247" i="6" a="1"/>
  <c r="X247" i="6" s="1"/>
  <c r="X445" i="6" s="1"/>
  <c r="Y247" i="6" a="1"/>
  <c r="Y247" i="6" s="1"/>
  <c r="Y445" i="6" s="1"/>
  <c r="Z247" i="6" a="1"/>
  <c r="Z247" i="6" s="1"/>
  <c r="Z445" i="6" s="1"/>
  <c r="AA247" i="6" a="1"/>
  <c r="AA247" i="6"/>
  <c r="AA445" i="6" s="1"/>
  <c r="AB247" i="6" a="1"/>
  <c r="AB247" i="6" s="1"/>
  <c r="AB445" i="6" s="1"/>
  <c r="AC247" i="6" a="1"/>
  <c r="AC247" i="6" s="1"/>
  <c r="AC445" i="6" s="1"/>
  <c r="AD247" i="6" a="1"/>
  <c r="AD247" i="6" s="1"/>
  <c r="AD445" i="6" s="1"/>
  <c r="AE247" i="6" a="1"/>
  <c r="AE247" i="6" s="1"/>
  <c r="AE445" i="6" s="1"/>
  <c r="AF247" i="6" a="1"/>
  <c r="AF247" i="6" s="1"/>
  <c r="AF445" i="6" s="1"/>
  <c r="AG247" i="6" a="1"/>
  <c r="AG247" i="6" s="1"/>
  <c r="AG445" i="6" s="1"/>
  <c r="AH247" i="6" a="1"/>
  <c r="AH247" i="6"/>
  <c r="AH445" i="6" s="1"/>
  <c r="AI247" i="6" a="1"/>
  <c r="AI247" i="6" s="1"/>
  <c r="AI445" i="6" s="1"/>
  <c r="AJ247" i="6" a="1"/>
  <c r="AJ247" i="6" s="1"/>
  <c r="AJ445" i="6" s="1"/>
  <c r="AK247" i="6" a="1"/>
  <c r="AK247" i="6" s="1"/>
  <c r="AK445" i="6" s="1"/>
  <c r="AL247" i="6" a="1"/>
  <c r="AL247" i="6" s="1"/>
  <c r="AL445" i="6" s="1"/>
  <c r="AM247" i="6" a="1"/>
  <c r="AM247" i="6" s="1"/>
  <c r="AM445" i="6" s="1"/>
  <c r="AN247" i="6" a="1"/>
  <c r="AN247" i="6" s="1"/>
  <c r="AN445" i="6" s="1"/>
  <c r="AO247" i="6" a="1"/>
  <c r="AO247" i="6" s="1"/>
  <c r="AO445" i="6" s="1"/>
  <c r="AP247" i="6" a="1"/>
  <c r="AP247" i="6" s="1"/>
  <c r="AP445" i="6" s="1"/>
  <c r="AQ247" i="6" a="1"/>
  <c r="AQ247" i="6" s="1"/>
  <c r="AQ445" i="6" s="1"/>
  <c r="AR247" i="6" a="1"/>
  <c r="AR247" i="6" s="1"/>
  <c r="AR445" i="6" s="1"/>
  <c r="AS247" i="6" a="1"/>
  <c r="AS247" i="6" s="1"/>
  <c r="AS445" i="6" s="1"/>
  <c r="AT247" i="6" a="1"/>
  <c r="AT247" i="6" s="1"/>
  <c r="AT445" i="6" s="1"/>
  <c r="AU247" i="6" a="1"/>
  <c r="AU247" i="6" s="1"/>
  <c r="AU445" i="6" s="1"/>
  <c r="AV247" i="6" a="1"/>
  <c r="AV247" i="6" s="1"/>
  <c r="AV445" i="6" s="1"/>
  <c r="AW247" i="6" a="1"/>
  <c r="AW247" i="6" s="1"/>
  <c r="AW445" i="6" s="1"/>
  <c r="AX247" i="6" a="1"/>
  <c r="AX247" i="6" s="1"/>
  <c r="AX445" i="6" s="1"/>
  <c r="AY247" i="6" a="1"/>
  <c r="AY247" i="6" s="1"/>
  <c r="AY445" i="6" s="1"/>
  <c r="AZ247" i="6" a="1"/>
  <c r="AZ247" i="6" s="1"/>
  <c r="AZ445" i="6" s="1"/>
  <c r="BA247" i="6" a="1"/>
  <c r="BA247" i="6" s="1"/>
  <c r="BA445" i="6" s="1"/>
  <c r="BB247" i="6" a="1"/>
  <c r="BB247" i="6" s="1"/>
  <c r="BB445" i="6" s="1"/>
  <c r="BC247" i="6" a="1"/>
  <c r="BC247" i="6" s="1"/>
  <c r="BC445" i="6" s="1"/>
  <c r="BD247" i="6" a="1"/>
  <c r="BD247" i="6" s="1"/>
  <c r="BD445" i="6" s="1"/>
  <c r="BE247" i="6" a="1"/>
  <c r="BE247" i="6" s="1"/>
  <c r="BE445" i="6" s="1"/>
  <c r="BF247" i="6" a="1"/>
  <c r="BF247" i="6" s="1"/>
  <c r="BF445" i="6" s="1"/>
  <c r="BG247" i="6" a="1"/>
  <c r="BG247" i="6" s="1"/>
  <c r="BG445" i="6" s="1"/>
  <c r="BH247" i="6" a="1"/>
  <c r="BH247" i="6" s="1"/>
  <c r="BH445" i="6" s="1"/>
  <c r="BI247" i="6" a="1"/>
  <c r="BI247" i="6" s="1"/>
  <c r="BI445" i="6" s="1"/>
  <c r="BJ247" i="6" a="1"/>
  <c r="BJ247" i="6" s="1"/>
  <c r="BJ445" i="6" s="1"/>
  <c r="BK247" i="6" a="1"/>
  <c r="BK247" i="6" s="1"/>
  <c r="BK445" i="6" s="1"/>
  <c r="BL247" i="6" a="1"/>
  <c r="BL247" i="6" s="1"/>
  <c r="BL445" i="6" s="1"/>
  <c r="D248" i="6" a="1"/>
  <c r="D248" i="6" s="1"/>
  <c r="D446" i="6" s="1"/>
  <c r="E248" i="6" a="1"/>
  <c r="E248" i="6" s="1"/>
  <c r="E446" i="6" s="1"/>
  <c r="F248" i="6" a="1"/>
  <c r="F248" i="6" s="1"/>
  <c r="F446" i="6" s="1"/>
  <c r="G248" i="6" a="1"/>
  <c r="G248" i="6" s="1"/>
  <c r="G446" i="6" s="1"/>
  <c r="H248" i="6" a="1"/>
  <c r="H248" i="6" s="1"/>
  <c r="H446" i="6" s="1"/>
  <c r="I248" i="6" a="1"/>
  <c r="I248" i="6" s="1"/>
  <c r="I446" i="6" s="1"/>
  <c r="J248" i="6" a="1"/>
  <c r="J248" i="6" s="1"/>
  <c r="J446" i="6" s="1"/>
  <c r="K248" i="6" a="1"/>
  <c r="K248" i="6" s="1"/>
  <c r="K446" i="6" s="1"/>
  <c r="L248" i="6" a="1"/>
  <c r="L248" i="6" s="1"/>
  <c r="L446" i="6" s="1"/>
  <c r="M248" i="6" a="1"/>
  <c r="M248" i="6" s="1"/>
  <c r="M446" i="6" s="1"/>
  <c r="N248" i="6" a="1"/>
  <c r="N248" i="6" s="1"/>
  <c r="N446" i="6" s="1"/>
  <c r="O248" i="6" a="1"/>
  <c r="O248" i="6" s="1"/>
  <c r="O446" i="6" s="1"/>
  <c r="P248" i="6" a="1"/>
  <c r="P248" i="6" s="1"/>
  <c r="P446" i="6" s="1"/>
  <c r="Q248" i="6" a="1"/>
  <c r="Q248" i="6" s="1"/>
  <c r="Q446" i="6" s="1"/>
  <c r="R248" i="6" a="1"/>
  <c r="R248" i="6" s="1"/>
  <c r="R446" i="6" s="1"/>
  <c r="S248" i="6" a="1"/>
  <c r="S248" i="6" s="1"/>
  <c r="S446" i="6" s="1"/>
  <c r="T248" i="6" a="1"/>
  <c r="T248" i="6" s="1"/>
  <c r="T446" i="6" s="1"/>
  <c r="U248" i="6" a="1"/>
  <c r="U248" i="6" s="1"/>
  <c r="U446" i="6" s="1"/>
  <c r="V248" i="6" a="1"/>
  <c r="V248" i="6" s="1"/>
  <c r="V446" i="6" s="1"/>
  <c r="W248" i="6" a="1"/>
  <c r="W248" i="6" s="1"/>
  <c r="W446" i="6" s="1"/>
  <c r="X248" i="6" a="1"/>
  <c r="X248" i="6" s="1"/>
  <c r="X446" i="6" s="1"/>
  <c r="Y248" i="6" a="1"/>
  <c r="Y248" i="6" s="1"/>
  <c r="Y446" i="6" s="1"/>
  <c r="Z248" i="6" a="1"/>
  <c r="Z248" i="6" s="1"/>
  <c r="Z446" i="6" s="1"/>
  <c r="AA248" i="6" a="1"/>
  <c r="AA248" i="6" s="1"/>
  <c r="AA446" i="6" s="1"/>
  <c r="AB248" i="6" a="1"/>
  <c r="AB248" i="6" s="1"/>
  <c r="AB446" i="6" s="1"/>
  <c r="AC248" i="6" a="1"/>
  <c r="AC248" i="6" s="1"/>
  <c r="AC446" i="6" s="1"/>
  <c r="AD248" i="6" a="1"/>
  <c r="AD248" i="6" s="1"/>
  <c r="AD446" i="6" s="1"/>
  <c r="AE248" i="6" a="1"/>
  <c r="AE248" i="6" s="1"/>
  <c r="AE446" i="6" s="1"/>
  <c r="AF248" i="6" a="1"/>
  <c r="AF248" i="6" s="1"/>
  <c r="AF446" i="6" s="1"/>
  <c r="AG248" i="6" a="1"/>
  <c r="AG248" i="6" s="1"/>
  <c r="AG446" i="6" s="1"/>
  <c r="AH248" i="6" a="1"/>
  <c r="AH248" i="6" s="1"/>
  <c r="AH446" i="6" s="1"/>
  <c r="AI248" i="6" a="1"/>
  <c r="AI248" i="6" s="1"/>
  <c r="AI446" i="6" s="1"/>
  <c r="AJ248" i="6" a="1"/>
  <c r="AJ248" i="6" s="1"/>
  <c r="AJ446" i="6" s="1"/>
  <c r="AK248" i="6" a="1"/>
  <c r="AK248" i="6" s="1"/>
  <c r="AK446" i="6" s="1"/>
  <c r="AL248" i="6" a="1"/>
  <c r="AL248" i="6" s="1"/>
  <c r="AL446" i="6" s="1"/>
  <c r="AM248" i="6" a="1"/>
  <c r="AM248" i="6" s="1"/>
  <c r="AM446" i="6" s="1"/>
  <c r="AN248" i="6" a="1"/>
  <c r="AN248" i="6" s="1"/>
  <c r="AN446" i="6" s="1"/>
  <c r="AO248" i="6" a="1"/>
  <c r="AO248" i="6" s="1"/>
  <c r="AO446" i="6" s="1"/>
  <c r="AP248" i="6" a="1"/>
  <c r="AP248" i="6" s="1"/>
  <c r="AP446" i="6" s="1"/>
  <c r="AQ248" i="6" a="1"/>
  <c r="AQ248" i="6" s="1"/>
  <c r="AQ446" i="6" s="1"/>
  <c r="AR248" i="6" a="1"/>
  <c r="AR248" i="6" s="1"/>
  <c r="AR446" i="6" s="1"/>
  <c r="AS248" i="6" a="1"/>
  <c r="AS248" i="6" s="1"/>
  <c r="AS446" i="6" s="1"/>
  <c r="AT248" i="6" a="1"/>
  <c r="AT248" i="6" s="1"/>
  <c r="AT446" i="6" s="1"/>
  <c r="AU248" i="6" a="1"/>
  <c r="AU248" i="6" s="1"/>
  <c r="AU446" i="6" s="1"/>
  <c r="AV248" i="6" a="1"/>
  <c r="AV248" i="6" s="1"/>
  <c r="AV446" i="6" s="1"/>
  <c r="AW248" i="6" a="1"/>
  <c r="AW248" i="6" s="1"/>
  <c r="AW446" i="6" s="1"/>
  <c r="AX248" i="6" a="1"/>
  <c r="AX248" i="6" s="1"/>
  <c r="AX446" i="6" s="1"/>
  <c r="AY248" i="6" a="1"/>
  <c r="AY248" i="6" s="1"/>
  <c r="AY446" i="6" s="1"/>
  <c r="AZ248" i="6" a="1"/>
  <c r="AZ248" i="6" s="1"/>
  <c r="AZ446" i="6" s="1"/>
  <c r="BA248" i="6" a="1"/>
  <c r="BA248" i="6" s="1"/>
  <c r="BA446" i="6" s="1"/>
  <c r="BB248" i="6" a="1"/>
  <c r="BB248" i="6" s="1"/>
  <c r="BB446" i="6" s="1"/>
  <c r="BC248" i="6" a="1"/>
  <c r="BC248" i="6" s="1"/>
  <c r="BC446" i="6" s="1"/>
  <c r="BD248" i="6" a="1"/>
  <c r="BD248" i="6" s="1"/>
  <c r="BD446" i="6" s="1"/>
  <c r="BE248" i="6" a="1"/>
  <c r="BE248" i="6" s="1"/>
  <c r="BE446" i="6" s="1"/>
  <c r="BF248" i="6" a="1"/>
  <c r="BF248" i="6" s="1"/>
  <c r="BF446" i="6" s="1"/>
  <c r="BG248" i="6" a="1"/>
  <c r="BG248" i="6" s="1"/>
  <c r="BG446" i="6" s="1"/>
  <c r="BH248" i="6" a="1"/>
  <c r="BH248" i="6" s="1"/>
  <c r="BH446" i="6" s="1"/>
  <c r="BI248" i="6" a="1"/>
  <c r="BI248" i="6" s="1"/>
  <c r="BI446" i="6" s="1"/>
  <c r="BJ248" i="6" a="1"/>
  <c r="BJ248" i="6" s="1"/>
  <c r="BJ446" i="6" s="1"/>
  <c r="BK248" i="6" a="1"/>
  <c r="BK248" i="6" s="1"/>
  <c r="BK446" i="6" s="1"/>
  <c r="BL248" i="6" a="1"/>
  <c r="BL248" i="6" s="1"/>
  <c r="BL446" i="6" s="1"/>
  <c r="D249" i="6" a="1"/>
  <c r="D249" i="6" s="1"/>
  <c r="D447" i="6" s="1"/>
  <c r="E249" i="6" a="1"/>
  <c r="E249" i="6" s="1"/>
  <c r="E447" i="6" s="1"/>
  <c r="F249" i="6" a="1"/>
  <c r="F249" i="6" s="1"/>
  <c r="F447" i="6" s="1"/>
  <c r="G249" i="6" a="1"/>
  <c r="G249" i="6" s="1"/>
  <c r="G447" i="6" s="1"/>
  <c r="H249" i="6" a="1"/>
  <c r="H249" i="6" s="1"/>
  <c r="H447" i="6" s="1"/>
  <c r="I249" i="6" a="1"/>
  <c r="I249" i="6" s="1"/>
  <c r="I447" i="6" s="1"/>
  <c r="J249" i="6" a="1"/>
  <c r="J249" i="6" s="1"/>
  <c r="J447" i="6" s="1"/>
  <c r="K249" i="6" a="1"/>
  <c r="K249" i="6" s="1"/>
  <c r="K447" i="6" s="1"/>
  <c r="L249" i="6" a="1"/>
  <c r="L249" i="6" s="1"/>
  <c r="L447" i="6" s="1"/>
  <c r="M249" i="6" a="1"/>
  <c r="M249" i="6" s="1"/>
  <c r="M447" i="6" s="1"/>
  <c r="N249" i="6" a="1"/>
  <c r="N249" i="6" s="1"/>
  <c r="N447" i="6" s="1"/>
  <c r="O249" i="6" a="1"/>
  <c r="O249" i="6" s="1"/>
  <c r="O447" i="6" s="1"/>
  <c r="P249" i="6" a="1"/>
  <c r="P249" i="6" s="1"/>
  <c r="P447" i="6" s="1"/>
  <c r="Q249" i="6" a="1"/>
  <c r="Q249" i="6" s="1"/>
  <c r="Q447" i="6" s="1"/>
  <c r="R249" i="6" a="1"/>
  <c r="R249" i="6" s="1"/>
  <c r="R447" i="6" s="1"/>
  <c r="S249" i="6" a="1"/>
  <c r="S249" i="6" s="1"/>
  <c r="S447" i="6" s="1"/>
  <c r="T249" i="6" a="1"/>
  <c r="T249" i="6" s="1"/>
  <c r="T447" i="6" s="1"/>
  <c r="U249" i="6" a="1"/>
  <c r="U249" i="6" s="1"/>
  <c r="U447" i="6" s="1"/>
  <c r="V249" i="6" a="1"/>
  <c r="V249" i="6" s="1"/>
  <c r="V447" i="6" s="1"/>
  <c r="W249" i="6" a="1"/>
  <c r="W249" i="6" s="1"/>
  <c r="W447" i="6" s="1"/>
  <c r="X249" i="6" a="1"/>
  <c r="X249" i="6" s="1"/>
  <c r="X447" i="6" s="1"/>
  <c r="Y249" i="6" a="1"/>
  <c r="Y249" i="6" s="1"/>
  <c r="Y447" i="6" s="1"/>
  <c r="Z249" i="6" a="1"/>
  <c r="Z249" i="6" s="1"/>
  <c r="Z447" i="6" s="1"/>
  <c r="AA249" i="6" a="1"/>
  <c r="AA249" i="6" s="1"/>
  <c r="AA447" i="6" s="1"/>
  <c r="AB249" i="6" a="1"/>
  <c r="AB249" i="6" s="1"/>
  <c r="AB447" i="6" s="1"/>
  <c r="AC249" i="6" a="1"/>
  <c r="AC249" i="6" s="1"/>
  <c r="AC447" i="6" s="1"/>
  <c r="AD249" i="6" a="1"/>
  <c r="AD249" i="6" s="1"/>
  <c r="AD447" i="6" s="1"/>
  <c r="AE249" i="6" a="1"/>
  <c r="AE249" i="6" s="1"/>
  <c r="AE447" i="6" s="1"/>
  <c r="AF249" i="6" a="1"/>
  <c r="AF249" i="6" s="1"/>
  <c r="AF447" i="6" s="1"/>
  <c r="AG249" i="6" a="1"/>
  <c r="AG249" i="6" s="1"/>
  <c r="AG447" i="6" s="1"/>
  <c r="AH249" i="6" a="1"/>
  <c r="AH249" i="6" s="1"/>
  <c r="AH447" i="6" s="1"/>
  <c r="AI249" i="6" a="1"/>
  <c r="AI249" i="6" s="1"/>
  <c r="AI447" i="6" s="1"/>
  <c r="AJ249" i="6" a="1"/>
  <c r="AJ249" i="6" s="1"/>
  <c r="AJ447" i="6" s="1"/>
  <c r="AK249" i="6" a="1"/>
  <c r="AK249" i="6" s="1"/>
  <c r="AK447" i="6" s="1"/>
  <c r="AL249" i="6" a="1"/>
  <c r="AL249" i="6" s="1"/>
  <c r="AL447" i="6" s="1"/>
  <c r="AM249" i="6" a="1"/>
  <c r="AM249" i="6" s="1"/>
  <c r="AM447" i="6" s="1"/>
  <c r="AN249" i="6" a="1"/>
  <c r="AN249" i="6" s="1"/>
  <c r="AN447" i="6" s="1"/>
  <c r="AO249" i="6" a="1"/>
  <c r="AO249" i="6" s="1"/>
  <c r="AO447" i="6" s="1"/>
  <c r="AP249" i="6" a="1"/>
  <c r="AP249" i="6" s="1"/>
  <c r="AP447" i="6" s="1"/>
  <c r="AQ249" i="6" a="1"/>
  <c r="AQ249" i="6" s="1"/>
  <c r="AQ447" i="6" s="1"/>
  <c r="AR249" i="6" a="1"/>
  <c r="AR249" i="6" s="1"/>
  <c r="AR447" i="6" s="1"/>
  <c r="AS249" i="6" a="1"/>
  <c r="AS249" i="6" s="1"/>
  <c r="AS447" i="6" s="1"/>
  <c r="AT249" i="6" a="1"/>
  <c r="AT249" i="6" s="1"/>
  <c r="AT447" i="6" s="1"/>
  <c r="AU249" i="6" a="1"/>
  <c r="AU249" i="6" s="1"/>
  <c r="AU447" i="6" s="1"/>
  <c r="AV249" i="6" a="1"/>
  <c r="AV249" i="6" s="1"/>
  <c r="AV447" i="6" s="1"/>
  <c r="AW249" i="6" a="1"/>
  <c r="AW249" i="6" s="1"/>
  <c r="AW447" i="6" s="1"/>
  <c r="AX249" i="6" a="1"/>
  <c r="AX249" i="6" s="1"/>
  <c r="AX447" i="6" s="1"/>
  <c r="AY249" i="6" a="1"/>
  <c r="AY249" i="6" s="1"/>
  <c r="AY447" i="6" s="1"/>
  <c r="AZ249" i="6" a="1"/>
  <c r="AZ249" i="6" s="1"/>
  <c r="AZ447" i="6" s="1"/>
  <c r="BA249" i="6" a="1"/>
  <c r="BA249" i="6" s="1"/>
  <c r="BA447" i="6" s="1"/>
  <c r="BB249" i="6" a="1"/>
  <c r="BB249" i="6" s="1"/>
  <c r="BB447" i="6" s="1"/>
  <c r="BC249" i="6" a="1"/>
  <c r="BC249" i="6" s="1"/>
  <c r="BC447" i="6" s="1"/>
  <c r="BD249" i="6" a="1"/>
  <c r="BD249" i="6" s="1"/>
  <c r="BD447" i="6" s="1"/>
  <c r="BE249" i="6" a="1"/>
  <c r="BE249" i="6" s="1"/>
  <c r="BE447" i="6" s="1"/>
  <c r="BF249" i="6" a="1"/>
  <c r="BF249" i="6" s="1"/>
  <c r="BF447" i="6" s="1"/>
  <c r="BG249" i="6" a="1"/>
  <c r="BG249" i="6" s="1"/>
  <c r="BG447" i="6" s="1"/>
  <c r="BH249" i="6" a="1"/>
  <c r="BH249" i="6" s="1"/>
  <c r="BH447" i="6" s="1"/>
  <c r="BI249" i="6" a="1"/>
  <c r="BI249" i="6" s="1"/>
  <c r="BI447" i="6" s="1"/>
  <c r="BJ249" i="6" a="1"/>
  <c r="BJ249" i="6" s="1"/>
  <c r="BJ447" i="6" s="1"/>
  <c r="BK249" i="6" a="1"/>
  <c r="BK249" i="6" s="1"/>
  <c r="BK447" i="6" s="1"/>
  <c r="BL249" i="6" a="1"/>
  <c r="BL249" i="6" s="1"/>
  <c r="BL447" i="6" s="1"/>
  <c r="D250" i="6" a="1"/>
  <c r="D250" i="6" s="1"/>
  <c r="D448" i="6" s="1"/>
  <c r="E250" i="6" a="1"/>
  <c r="E250" i="6" s="1"/>
  <c r="E448" i="6" s="1"/>
  <c r="F250" i="6" a="1"/>
  <c r="F250" i="6" s="1"/>
  <c r="F448" i="6" s="1"/>
  <c r="G250" i="6" a="1"/>
  <c r="G250" i="6" s="1"/>
  <c r="G448" i="6" s="1"/>
  <c r="H250" i="6" a="1"/>
  <c r="H250" i="6" s="1"/>
  <c r="H448" i="6" s="1"/>
  <c r="I250" i="6" a="1"/>
  <c r="I250" i="6" s="1"/>
  <c r="I448" i="6" s="1"/>
  <c r="J250" i="6" a="1"/>
  <c r="J250" i="6" s="1"/>
  <c r="J448" i="6" s="1"/>
  <c r="K250" i="6" a="1"/>
  <c r="K250" i="6" s="1"/>
  <c r="K448" i="6" s="1"/>
  <c r="L250" i="6" a="1"/>
  <c r="L250" i="6" s="1"/>
  <c r="L448" i="6" s="1"/>
  <c r="M250" i="6" a="1"/>
  <c r="M250" i="6" s="1"/>
  <c r="M448" i="6" s="1"/>
  <c r="N250" i="6" a="1"/>
  <c r="N250" i="6" s="1"/>
  <c r="N448" i="6" s="1"/>
  <c r="O250" i="6" a="1"/>
  <c r="O250" i="6" s="1"/>
  <c r="O448" i="6" s="1"/>
  <c r="P250" i="6" a="1"/>
  <c r="P250" i="6" s="1"/>
  <c r="P448" i="6" s="1"/>
  <c r="Q250" i="6" a="1"/>
  <c r="Q250" i="6" s="1"/>
  <c r="Q448" i="6" s="1"/>
  <c r="R250" i="6" a="1"/>
  <c r="R250" i="6" s="1"/>
  <c r="R448" i="6" s="1"/>
  <c r="S250" i="6" a="1"/>
  <c r="S250" i="6" s="1"/>
  <c r="S448" i="6" s="1"/>
  <c r="T250" i="6" a="1"/>
  <c r="T250" i="6" s="1"/>
  <c r="T448" i="6" s="1"/>
  <c r="U250" i="6" a="1"/>
  <c r="U250" i="6" s="1"/>
  <c r="U448" i="6" s="1"/>
  <c r="V250" i="6" a="1"/>
  <c r="V250" i="6" s="1"/>
  <c r="V448" i="6" s="1"/>
  <c r="W250" i="6" a="1"/>
  <c r="W250" i="6" s="1"/>
  <c r="W448" i="6" s="1"/>
  <c r="X250" i="6" a="1"/>
  <c r="X250" i="6" s="1"/>
  <c r="X448" i="6" s="1"/>
  <c r="Y250" i="6" a="1"/>
  <c r="Y250" i="6" s="1"/>
  <c r="Y448" i="6" s="1"/>
  <c r="Z250" i="6" a="1"/>
  <c r="Z250" i="6" s="1"/>
  <c r="Z448" i="6" s="1"/>
  <c r="AA250" i="6" a="1"/>
  <c r="AA250" i="6" s="1"/>
  <c r="AA448" i="6" s="1"/>
  <c r="AB250" i="6" a="1"/>
  <c r="AB250" i="6" s="1"/>
  <c r="AB448" i="6" s="1"/>
  <c r="AC250" i="6" a="1"/>
  <c r="AC250" i="6" s="1"/>
  <c r="AC448" i="6" s="1"/>
  <c r="AD250" i="6" a="1"/>
  <c r="AD250" i="6" s="1"/>
  <c r="AD448" i="6" s="1"/>
  <c r="AE250" i="6" a="1"/>
  <c r="AE250" i="6" s="1"/>
  <c r="AE448" i="6" s="1"/>
  <c r="AF250" i="6" a="1"/>
  <c r="AF250" i="6" s="1"/>
  <c r="AF448" i="6" s="1"/>
  <c r="AG250" i="6" a="1"/>
  <c r="AG250" i="6" s="1"/>
  <c r="AG448" i="6" s="1"/>
  <c r="AH250" i="6" a="1"/>
  <c r="AH250" i="6" s="1"/>
  <c r="AH448" i="6" s="1"/>
  <c r="AI250" i="6" a="1"/>
  <c r="AI250" i="6" s="1"/>
  <c r="AI448" i="6" s="1"/>
  <c r="AJ250" i="6" a="1"/>
  <c r="AJ250" i="6" s="1"/>
  <c r="AJ448" i="6" s="1"/>
  <c r="AK250" i="6" a="1"/>
  <c r="AK250" i="6" s="1"/>
  <c r="AK448" i="6" s="1"/>
  <c r="AL250" i="6" a="1"/>
  <c r="AL250" i="6" s="1"/>
  <c r="AL448" i="6" s="1"/>
  <c r="AM250" i="6" a="1"/>
  <c r="AM250" i="6" s="1"/>
  <c r="AM448" i="6" s="1"/>
  <c r="AN250" i="6" a="1"/>
  <c r="AN250" i="6" s="1"/>
  <c r="AN448" i="6" s="1"/>
  <c r="AO250" i="6" a="1"/>
  <c r="AO250" i="6" s="1"/>
  <c r="AO448" i="6" s="1"/>
  <c r="AP250" i="6" a="1"/>
  <c r="AP250" i="6" s="1"/>
  <c r="AP448" i="6" s="1"/>
  <c r="AQ250" i="6" a="1"/>
  <c r="AQ250" i="6" s="1"/>
  <c r="AQ448" i="6" s="1"/>
  <c r="AR250" i="6" a="1"/>
  <c r="AR250" i="6" s="1"/>
  <c r="AR448" i="6" s="1"/>
  <c r="AS250" i="6" a="1"/>
  <c r="AS250" i="6" s="1"/>
  <c r="AS448" i="6" s="1"/>
  <c r="AT250" i="6" a="1"/>
  <c r="AT250" i="6" s="1"/>
  <c r="AT448" i="6" s="1"/>
  <c r="AU250" i="6" a="1"/>
  <c r="AU250" i="6" s="1"/>
  <c r="AU448" i="6" s="1"/>
  <c r="AV250" i="6" a="1"/>
  <c r="AV250" i="6" s="1"/>
  <c r="AV448" i="6" s="1"/>
  <c r="AW250" i="6" a="1"/>
  <c r="AW250" i="6" s="1"/>
  <c r="AW448" i="6" s="1"/>
  <c r="AX250" i="6" a="1"/>
  <c r="AX250" i="6" s="1"/>
  <c r="AX448" i="6" s="1"/>
  <c r="AY250" i="6" a="1"/>
  <c r="AY250" i="6" s="1"/>
  <c r="AY448" i="6" s="1"/>
  <c r="AZ250" i="6" a="1"/>
  <c r="AZ250" i="6" s="1"/>
  <c r="AZ448" i="6" s="1"/>
  <c r="BA250" i="6" a="1"/>
  <c r="BA250" i="6" s="1"/>
  <c r="BA448" i="6" s="1"/>
  <c r="BB250" i="6" a="1"/>
  <c r="BB250" i="6" s="1"/>
  <c r="BB448" i="6" s="1"/>
  <c r="BC250" i="6" a="1"/>
  <c r="BC250" i="6" s="1"/>
  <c r="BC448" i="6" s="1"/>
  <c r="BD250" i="6" a="1"/>
  <c r="BD250" i="6" s="1"/>
  <c r="BD448" i="6" s="1"/>
  <c r="BE250" i="6" a="1"/>
  <c r="BE250" i="6" s="1"/>
  <c r="BE448" i="6" s="1"/>
  <c r="BF250" i="6" a="1"/>
  <c r="BF250" i="6" s="1"/>
  <c r="BF448" i="6" s="1"/>
  <c r="BG250" i="6" a="1"/>
  <c r="BG250" i="6" s="1"/>
  <c r="BG448" i="6" s="1"/>
  <c r="BH250" i="6" a="1"/>
  <c r="BH250" i="6" s="1"/>
  <c r="BH448" i="6" s="1"/>
  <c r="BI250" i="6" a="1"/>
  <c r="BI250" i="6" s="1"/>
  <c r="BI448" i="6" s="1"/>
  <c r="BJ250" i="6" a="1"/>
  <c r="BJ250" i="6" s="1"/>
  <c r="BJ448" i="6" s="1"/>
  <c r="BK250" i="6" a="1"/>
  <c r="BK250" i="6" s="1"/>
  <c r="BK448" i="6" s="1"/>
  <c r="BL250" i="6" a="1"/>
  <c r="BL250" i="6" s="1"/>
  <c r="BL448" i="6" s="1"/>
  <c r="D251" i="6" a="1"/>
  <c r="D251" i="6" s="1"/>
  <c r="D449" i="6" s="1"/>
  <c r="E251" i="6" a="1"/>
  <c r="E251" i="6" s="1"/>
  <c r="E449" i="6" s="1"/>
  <c r="F251" i="6" a="1"/>
  <c r="F251" i="6" s="1"/>
  <c r="F449" i="6" s="1"/>
  <c r="G251" i="6" a="1"/>
  <c r="G251" i="6" s="1"/>
  <c r="G449" i="6" s="1"/>
  <c r="H251" i="6" a="1"/>
  <c r="H251" i="6" s="1"/>
  <c r="H449" i="6" s="1"/>
  <c r="I251" i="6" a="1"/>
  <c r="I251" i="6" s="1"/>
  <c r="I449" i="6" s="1"/>
  <c r="J251" i="6" a="1"/>
  <c r="J251" i="6" s="1"/>
  <c r="J449" i="6" s="1"/>
  <c r="K251" i="6" a="1"/>
  <c r="K251" i="6" s="1"/>
  <c r="K449" i="6" s="1"/>
  <c r="L251" i="6" a="1"/>
  <c r="L251" i="6" s="1"/>
  <c r="L449" i="6" s="1"/>
  <c r="M251" i="6" a="1"/>
  <c r="M251" i="6" s="1"/>
  <c r="M449" i="6" s="1"/>
  <c r="N251" i="6" a="1"/>
  <c r="N251" i="6" s="1"/>
  <c r="N449" i="6" s="1"/>
  <c r="O251" i="6" a="1"/>
  <c r="O251" i="6" s="1"/>
  <c r="O449" i="6" s="1"/>
  <c r="P251" i="6" a="1"/>
  <c r="P251" i="6" s="1"/>
  <c r="P449" i="6" s="1"/>
  <c r="Q251" i="6" a="1"/>
  <c r="Q251" i="6" s="1"/>
  <c r="Q449" i="6" s="1"/>
  <c r="R251" i="6" a="1"/>
  <c r="R251" i="6" s="1"/>
  <c r="R449" i="6" s="1"/>
  <c r="S251" i="6" a="1"/>
  <c r="S251" i="6" s="1"/>
  <c r="S449" i="6" s="1"/>
  <c r="T251" i="6" a="1"/>
  <c r="T251" i="6" s="1"/>
  <c r="T449" i="6" s="1"/>
  <c r="U251" i="6" a="1"/>
  <c r="U251" i="6" s="1"/>
  <c r="U449" i="6" s="1"/>
  <c r="V251" i="6" a="1"/>
  <c r="V251" i="6" s="1"/>
  <c r="V449" i="6" s="1"/>
  <c r="W251" i="6" a="1"/>
  <c r="W251" i="6" s="1"/>
  <c r="W449" i="6" s="1"/>
  <c r="X251" i="6" a="1"/>
  <c r="X251" i="6" s="1"/>
  <c r="X449" i="6" s="1"/>
  <c r="Y251" i="6" a="1"/>
  <c r="Y251" i="6" s="1"/>
  <c r="Y449" i="6" s="1"/>
  <c r="Z251" i="6" a="1"/>
  <c r="Z251" i="6" s="1"/>
  <c r="Z449" i="6" s="1"/>
  <c r="AA251" i="6" a="1"/>
  <c r="AA251" i="6" s="1"/>
  <c r="AA449" i="6" s="1"/>
  <c r="AB251" i="6" a="1"/>
  <c r="AB251" i="6" s="1"/>
  <c r="AB449" i="6" s="1"/>
  <c r="AC251" i="6" a="1"/>
  <c r="AC251" i="6" s="1"/>
  <c r="AC449" i="6" s="1"/>
  <c r="AD251" i="6" a="1"/>
  <c r="AD251" i="6" s="1"/>
  <c r="AD449" i="6" s="1"/>
  <c r="AE251" i="6" a="1"/>
  <c r="AE251" i="6" s="1"/>
  <c r="AE449" i="6" s="1"/>
  <c r="AF251" i="6" a="1"/>
  <c r="AF251" i="6" s="1"/>
  <c r="AF449" i="6" s="1"/>
  <c r="AG251" i="6" a="1"/>
  <c r="AG251" i="6" s="1"/>
  <c r="AG449" i="6" s="1"/>
  <c r="AH251" i="6" a="1"/>
  <c r="AH251" i="6" s="1"/>
  <c r="AH449" i="6" s="1"/>
  <c r="AI251" i="6" a="1"/>
  <c r="AI251" i="6" s="1"/>
  <c r="AI449" i="6" s="1"/>
  <c r="AJ251" i="6" a="1"/>
  <c r="AJ251" i="6" s="1"/>
  <c r="AJ449" i="6" s="1"/>
  <c r="AK251" i="6" a="1"/>
  <c r="AK251" i="6" s="1"/>
  <c r="AK449" i="6" s="1"/>
  <c r="AL251" i="6" a="1"/>
  <c r="AL251" i="6" s="1"/>
  <c r="AL449" i="6" s="1"/>
  <c r="AM251" i="6" a="1"/>
  <c r="AM251" i="6" s="1"/>
  <c r="AM449" i="6" s="1"/>
  <c r="AN251" i="6" a="1"/>
  <c r="AN251" i="6" s="1"/>
  <c r="AN449" i="6" s="1"/>
  <c r="AO251" i="6" a="1"/>
  <c r="AO251" i="6" s="1"/>
  <c r="AO449" i="6" s="1"/>
  <c r="AP251" i="6" a="1"/>
  <c r="AP251" i="6" s="1"/>
  <c r="AP449" i="6" s="1"/>
  <c r="AQ251" i="6" a="1"/>
  <c r="AQ251" i="6" s="1"/>
  <c r="AQ449" i="6" s="1"/>
  <c r="AR251" i="6" a="1"/>
  <c r="AR251" i="6" s="1"/>
  <c r="AR449" i="6" s="1"/>
  <c r="AS251" i="6" a="1"/>
  <c r="AS251" i="6" s="1"/>
  <c r="AS449" i="6" s="1"/>
  <c r="AT251" i="6" a="1"/>
  <c r="AT251" i="6" s="1"/>
  <c r="AT449" i="6" s="1"/>
  <c r="AU251" i="6" a="1"/>
  <c r="AU251" i="6" s="1"/>
  <c r="AU449" i="6" s="1"/>
  <c r="AV251" i="6" a="1"/>
  <c r="AV251" i="6" s="1"/>
  <c r="AV449" i="6" s="1"/>
  <c r="AW251" i="6" a="1"/>
  <c r="AW251" i="6" s="1"/>
  <c r="AW449" i="6" s="1"/>
  <c r="AX251" i="6" a="1"/>
  <c r="AX251" i="6" s="1"/>
  <c r="AX449" i="6" s="1"/>
  <c r="AY251" i="6" a="1"/>
  <c r="AY251" i="6" s="1"/>
  <c r="AY449" i="6" s="1"/>
  <c r="AZ251" i="6" a="1"/>
  <c r="AZ251" i="6" s="1"/>
  <c r="AZ449" i="6" s="1"/>
  <c r="BA251" i="6" a="1"/>
  <c r="BA251" i="6" s="1"/>
  <c r="BA449" i="6" s="1"/>
  <c r="BB251" i="6" a="1"/>
  <c r="BB251" i="6" s="1"/>
  <c r="BB449" i="6" s="1"/>
  <c r="BC251" i="6" a="1"/>
  <c r="BC251" i="6" s="1"/>
  <c r="BC449" i="6" s="1"/>
  <c r="BD251" i="6" a="1"/>
  <c r="BD251" i="6" s="1"/>
  <c r="BD449" i="6" s="1"/>
  <c r="BE251" i="6" a="1"/>
  <c r="BE251" i="6" s="1"/>
  <c r="BE449" i="6" s="1"/>
  <c r="BF251" i="6" a="1"/>
  <c r="BF251" i="6" s="1"/>
  <c r="BF449" i="6" s="1"/>
  <c r="BG251" i="6" a="1"/>
  <c r="BG251" i="6" s="1"/>
  <c r="BG449" i="6" s="1"/>
  <c r="BH251" i="6" a="1"/>
  <c r="BH251" i="6" s="1"/>
  <c r="BH449" i="6" s="1"/>
  <c r="BI251" i="6" a="1"/>
  <c r="BI251" i="6" s="1"/>
  <c r="BI449" i="6" s="1"/>
  <c r="BJ251" i="6" a="1"/>
  <c r="BJ251" i="6" s="1"/>
  <c r="BJ449" i="6" s="1"/>
  <c r="BK251" i="6" a="1"/>
  <c r="BK251" i="6" s="1"/>
  <c r="BK449" i="6" s="1"/>
  <c r="BL251" i="6" a="1"/>
  <c r="BL251" i="6" s="1"/>
  <c r="BL449" i="6" s="1"/>
  <c r="D252" i="6" a="1"/>
  <c r="D252" i="6" s="1"/>
  <c r="D450" i="6" s="1"/>
  <c r="E252" i="6" a="1"/>
  <c r="E252" i="6" s="1"/>
  <c r="E450" i="6" s="1"/>
  <c r="F252" i="6" a="1"/>
  <c r="F252" i="6" s="1"/>
  <c r="F450" i="6" s="1"/>
  <c r="G252" i="6" a="1"/>
  <c r="G252" i="6" s="1"/>
  <c r="G450" i="6" s="1"/>
  <c r="H252" i="6" a="1"/>
  <c r="H252" i="6" s="1"/>
  <c r="H450" i="6" s="1"/>
  <c r="I252" i="6" a="1"/>
  <c r="I252" i="6" s="1"/>
  <c r="I450" i="6" s="1"/>
  <c r="J252" i="6" a="1"/>
  <c r="J252" i="6" s="1"/>
  <c r="J450" i="6" s="1"/>
  <c r="K252" i="6" a="1"/>
  <c r="K252" i="6" s="1"/>
  <c r="K450" i="6" s="1"/>
  <c r="L252" i="6" a="1"/>
  <c r="L252" i="6" s="1"/>
  <c r="L450" i="6" s="1"/>
  <c r="M252" i="6" a="1"/>
  <c r="M252" i="6" s="1"/>
  <c r="M450" i="6" s="1"/>
  <c r="N252" i="6" a="1"/>
  <c r="N252" i="6" s="1"/>
  <c r="N450" i="6" s="1"/>
  <c r="O252" i="6" a="1"/>
  <c r="O252" i="6" s="1"/>
  <c r="O450" i="6" s="1"/>
  <c r="P252" i="6" a="1"/>
  <c r="P252" i="6" s="1"/>
  <c r="P450" i="6" s="1"/>
  <c r="Q252" i="6" a="1"/>
  <c r="Q252" i="6" s="1"/>
  <c r="Q450" i="6" s="1"/>
  <c r="R252" i="6" a="1"/>
  <c r="R252" i="6" s="1"/>
  <c r="R450" i="6" s="1"/>
  <c r="S252" i="6" a="1"/>
  <c r="S252" i="6" s="1"/>
  <c r="S450" i="6" s="1"/>
  <c r="T252" i="6" a="1"/>
  <c r="T252" i="6" s="1"/>
  <c r="T450" i="6" s="1"/>
  <c r="U252" i="6" a="1"/>
  <c r="U252" i="6" s="1"/>
  <c r="U450" i="6" s="1"/>
  <c r="V252" i="6" a="1"/>
  <c r="V252" i="6" s="1"/>
  <c r="V450" i="6" s="1"/>
  <c r="W252" i="6" a="1"/>
  <c r="W252" i="6" s="1"/>
  <c r="W450" i="6" s="1"/>
  <c r="X252" i="6" a="1"/>
  <c r="X252" i="6" s="1"/>
  <c r="X450" i="6" s="1"/>
  <c r="Y252" i="6" a="1"/>
  <c r="Y252" i="6" s="1"/>
  <c r="Y450" i="6" s="1"/>
  <c r="Z252" i="6" a="1"/>
  <c r="Z252" i="6" s="1"/>
  <c r="Z450" i="6" s="1"/>
  <c r="AA252" i="6" a="1"/>
  <c r="AA252" i="6" s="1"/>
  <c r="AA450" i="6" s="1"/>
  <c r="AB252" i="6" a="1"/>
  <c r="AB252" i="6" s="1"/>
  <c r="AB450" i="6" s="1"/>
  <c r="AC252" i="6" a="1"/>
  <c r="AC252" i="6" s="1"/>
  <c r="AC450" i="6" s="1"/>
  <c r="AD252" i="6" a="1"/>
  <c r="AD252" i="6" s="1"/>
  <c r="AD450" i="6" s="1"/>
  <c r="AE252" i="6" a="1"/>
  <c r="AE252" i="6" s="1"/>
  <c r="AE450" i="6" s="1"/>
  <c r="AF252" i="6" a="1"/>
  <c r="AF252" i="6" s="1"/>
  <c r="AF450" i="6" s="1"/>
  <c r="AG252" i="6" a="1"/>
  <c r="AG252" i="6" s="1"/>
  <c r="AG450" i="6" s="1"/>
  <c r="AH252" i="6" a="1"/>
  <c r="AH252" i="6" s="1"/>
  <c r="AH450" i="6" s="1"/>
  <c r="AI252" i="6" a="1"/>
  <c r="AI252" i="6" s="1"/>
  <c r="AI450" i="6" s="1"/>
  <c r="AJ252" i="6" a="1"/>
  <c r="AJ252" i="6" s="1"/>
  <c r="AJ450" i="6" s="1"/>
  <c r="AK252" i="6" a="1"/>
  <c r="AK252" i="6" s="1"/>
  <c r="AK450" i="6" s="1"/>
  <c r="AL252" i="6" a="1"/>
  <c r="AL252" i="6" s="1"/>
  <c r="AL450" i="6" s="1"/>
  <c r="AM252" i="6" a="1"/>
  <c r="AM252" i="6" s="1"/>
  <c r="AM450" i="6" s="1"/>
  <c r="AN252" i="6" a="1"/>
  <c r="AN252" i="6" s="1"/>
  <c r="AN450" i="6" s="1"/>
  <c r="AO252" i="6" a="1"/>
  <c r="AO252" i="6" s="1"/>
  <c r="AO450" i="6" s="1"/>
  <c r="AP252" i="6" a="1"/>
  <c r="AP252" i="6" s="1"/>
  <c r="AP450" i="6" s="1"/>
  <c r="AQ252" i="6" a="1"/>
  <c r="AQ252" i="6" s="1"/>
  <c r="AQ450" i="6" s="1"/>
  <c r="AR252" i="6" a="1"/>
  <c r="AR252" i="6" s="1"/>
  <c r="AR450" i="6" s="1"/>
  <c r="AS252" i="6" a="1"/>
  <c r="AS252" i="6" s="1"/>
  <c r="AS450" i="6" s="1"/>
  <c r="AT252" i="6" a="1"/>
  <c r="AT252" i="6" s="1"/>
  <c r="AT450" i="6" s="1"/>
  <c r="AU252" i="6" a="1"/>
  <c r="AU252" i="6" s="1"/>
  <c r="AU450" i="6" s="1"/>
  <c r="AV252" i="6" a="1"/>
  <c r="AV252" i="6" s="1"/>
  <c r="AV450" i="6" s="1"/>
  <c r="AW252" i="6" a="1"/>
  <c r="AW252" i="6" s="1"/>
  <c r="AW450" i="6" s="1"/>
  <c r="AX252" i="6" a="1"/>
  <c r="AX252" i="6" s="1"/>
  <c r="AX450" i="6" s="1"/>
  <c r="AY252" i="6" a="1"/>
  <c r="AY252" i="6" s="1"/>
  <c r="AY450" i="6" s="1"/>
  <c r="AZ252" i="6" a="1"/>
  <c r="AZ252" i="6" s="1"/>
  <c r="AZ450" i="6" s="1"/>
  <c r="BA252" i="6" a="1"/>
  <c r="BA252" i="6" s="1"/>
  <c r="BA450" i="6" s="1"/>
  <c r="BB252" i="6" a="1"/>
  <c r="BB252" i="6" s="1"/>
  <c r="BB450" i="6" s="1"/>
  <c r="BC252" i="6" a="1"/>
  <c r="BC252" i="6" s="1"/>
  <c r="BC450" i="6" s="1"/>
  <c r="BD252" i="6" a="1"/>
  <c r="BD252" i="6" s="1"/>
  <c r="BD450" i="6" s="1"/>
  <c r="BE252" i="6" a="1"/>
  <c r="BE252" i="6" s="1"/>
  <c r="BE450" i="6" s="1"/>
  <c r="BF252" i="6" a="1"/>
  <c r="BF252" i="6" s="1"/>
  <c r="BF450" i="6" s="1"/>
  <c r="BG252" i="6" a="1"/>
  <c r="BG252" i="6" s="1"/>
  <c r="BG450" i="6" s="1"/>
  <c r="BH252" i="6" a="1"/>
  <c r="BH252" i="6" s="1"/>
  <c r="BH450" i="6" s="1"/>
  <c r="BI252" i="6" a="1"/>
  <c r="BI252" i="6" s="1"/>
  <c r="BI450" i="6" s="1"/>
  <c r="BJ252" i="6" a="1"/>
  <c r="BJ252" i="6" s="1"/>
  <c r="BJ450" i="6" s="1"/>
  <c r="BK252" i="6" a="1"/>
  <c r="BK252" i="6" s="1"/>
  <c r="BK450" i="6" s="1"/>
  <c r="BL252" i="6" a="1"/>
  <c r="BL252" i="6" s="1"/>
  <c r="BL450" i="6" s="1"/>
  <c r="D253" i="6" a="1"/>
  <c r="D253" i="6" s="1"/>
  <c r="D451" i="6" s="1"/>
  <c r="E253" i="6" a="1"/>
  <c r="E253" i="6" s="1"/>
  <c r="E451" i="6" s="1"/>
  <c r="F253" i="6" a="1"/>
  <c r="F253" i="6" s="1"/>
  <c r="F451" i="6" s="1"/>
  <c r="G253" i="6" a="1"/>
  <c r="G253" i="6" s="1"/>
  <c r="G451" i="6" s="1"/>
  <c r="H253" i="6" a="1"/>
  <c r="H253" i="6" s="1"/>
  <c r="H451" i="6" s="1"/>
  <c r="I253" i="6" a="1"/>
  <c r="I253" i="6" s="1"/>
  <c r="I451" i="6" s="1"/>
  <c r="J253" i="6" a="1"/>
  <c r="J253" i="6" s="1"/>
  <c r="J451" i="6" s="1"/>
  <c r="K253" i="6" a="1"/>
  <c r="K253" i="6" s="1"/>
  <c r="K451" i="6" s="1"/>
  <c r="L253" i="6" a="1"/>
  <c r="L253" i="6" s="1"/>
  <c r="L451" i="6" s="1"/>
  <c r="M253" i="6" a="1"/>
  <c r="M253" i="6" s="1"/>
  <c r="M451" i="6" s="1"/>
  <c r="N253" i="6" a="1"/>
  <c r="N253" i="6" s="1"/>
  <c r="N451" i="6" s="1"/>
  <c r="O253" i="6" a="1"/>
  <c r="O253" i="6" s="1"/>
  <c r="O451" i="6" s="1"/>
  <c r="P253" i="6" a="1"/>
  <c r="P253" i="6" s="1"/>
  <c r="P451" i="6" s="1"/>
  <c r="Q253" i="6" a="1"/>
  <c r="Q253" i="6" s="1"/>
  <c r="Q451" i="6" s="1"/>
  <c r="R253" i="6" a="1"/>
  <c r="R253" i="6" s="1"/>
  <c r="R451" i="6" s="1"/>
  <c r="S253" i="6" a="1"/>
  <c r="S253" i="6" s="1"/>
  <c r="S451" i="6" s="1"/>
  <c r="T253" i="6" a="1"/>
  <c r="T253" i="6" s="1"/>
  <c r="T451" i="6" s="1"/>
  <c r="U253" i="6" a="1"/>
  <c r="U253" i="6" s="1"/>
  <c r="U451" i="6" s="1"/>
  <c r="V253" i="6" a="1"/>
  <c r="V253" i="6" s="1"/>
  <c r="V451" i="6" s="1"/>
  <c r="W253" i="6" a="1"/>
  <c r="W253" i="6" s="1"/>
  <c r="W451" i="6" s="1"/>
  <c r="X253" i="6" a="1"/>
  <c r="X253" i="6" s="1"/>
  <c r="X451" i="6" s="1"/>
  <c r="Y253" i="6" a="1"/>
  <c r="Y253" i="6" s="1"/>
  <c r="Y451" i="6" s="1"/>
  <c r="Z253" i="6" a="1"/>
  <c r="Z253" i="6" s="1"/>
  <c r="Z451" i="6" s="1"/>
  <c r="AA253" i="6" a="1"/>
  <c r="AA253" i="6" s="1"/>
  <c r="AA451" i="6" s="1"/>
  <c r="AB253" i="6" a="1"/>
  <c r="AB253" i="6" s="1"/>
  <c r="AB451" i="6" s="1"/>
  <c r="AC253" i="6" a="1"/>
  <c r="AC253" i="6" s="1"/>
  <c r="AC451" i="6" s="1"/>
  <c r="AD253" i="6" a="1"/>
  <c r="AD253" i="6" s="1"/>
  <c r="AD451" i="6" s="1"/>
  <c r="AE253" i="6" a="1"/>
  <c r="AE253" i="6" s="1"/>
  <c r="AE451" i="6" s="1"/>
  <c r="AF253" i="6" a="1"/>
  <c r="AF253" i="6" s="1"/>
  <c r="AF451" i="6" s="1"/>
  <c r="AG253" i="6" a="1"/>
  <c r="AG253" i="6" s="1"/>
  <c r="AG451" i="6" s="1"/>
  <c r="AH253" i="6" a="1"/>
  <c r="AH253" i="6" s="1"/>
  <c r="AH451" i="6" s="1"/>
  <c r="AI253" i="6" a="1"/>
  <c r="AI253" i="6" s="1"/>
  <c r="AI451" i="6" s="1"/>
  <c r="AJ253" i="6" a="1"/>
  <c r="AJ253" i="6" s="1"/>
  <c r="AJ451" i="6" s="1"/>
  <c r="AK253" i="6" a="1"/>
  <c r="AK253" i="6" s="1"/>
  <c r="AK451" i="6" s="1"/>
  <c r="AL253" i="6" a="1"/>
  <c r="AL253" i="6" s="1"/>
  <c r="AL451" i="6" s="1"/>
  <c r="AM253" i="6" a="1"/>
  <c r="AM253" i="6" s="1"/>
  <c r="AM451" i="6" s="1"/>
  <c r="AN253" i="6" a="1"/>
  <c r="AN253" i="6" s="1"/>
  <c r="AN451" i="6" s="1"/>
  <c r="AO253" i="6" a="1"/>
  <c r="AO253" i="6" s="1"/>
  <c r="AO451" i="6" s="1"/>
  <c r="AP253" i="6" a="1"/>
  <c r="AP253" i="6" s="1"/>
  <c r="AP451" i="6" s="1"/>
  <c r="AQ253" i="6" a="1"/>
  <c r="AQ253" i="6" s="1"/>
  <c r="AQ451" i="6" s="1"/>
  <c r="AR253" i="6" a="1"/>
  <c r="AR253" i="6" s="1"/>
  <c r="AR451" i="6" s="1"/>
  <c r="AS253" i="6" a="1"/>
  <c r="AS253" i="6" s="1"/>
  <c r="AS451" i="6" s="1"/>
  <c r="AT253" i="6" a="1"/>
  <c r="AT253" i="6" s="1"/>
  <c r="AT451" i="6" s="1"/>
  <c r="AU253" i="6" a="1"/>
  <c r="AU253" i="6" s="1"/>
  <c r="AU451" i="6" s="1"/>
  <c r="AV253" i="6" a="1"/>
  <c r="AV253" i="6" s="1"/>
  <c r="AV451" i="6" s="1"/>
  <c r="AW253" i="6" a="1"/>
  <c r="AW253" i="6" s="1"/>
  <c r="AW451" i="6" s="1"/>
  <c r="AX253" i="6" a="1"/>
  <c r="AX253" i="6" s="1"/>
  <c r="AX451" i="6" s="1"/>
  <c r="AY253" i="6" a="1"/>
  <c r="AY253" i="6" s="1"/>
  <c r="AY451" i="6" s="1"/>
  <c r="AZ253" i="6" a="1"/>
  <c r="AZ253" i="6" s="1"/>
  <c r="AZ451" i="6" s="1"/>
  <c r="BA253" i="6" a="1"/>
  <c r="BA253" i="6" s="1"/>
  <c r="BA451" i="6" s="1"/>
  <c r="BB253" i="6" a="1"/>
  <c r="BB253" i="6" s="1"/>
  <c r="BB451" i="6" s="1"/>
  <c r="BC253" i="6" a="1"/>
  <c r="BC253" i="6" s="1"/>
  <c r="BC451" i="6" s="1"/>
  <c r="BD253" i="6" a="1"/>
  <c r="BD253" i="6" s="1"/>
  <c r="BD451" i="6" s="1"/>
  <c r="BE253" i="6" a="1"/>
  <c r="BE253" i="6" s="1"/>
  <c r="BE451" i="6" s="1"/>
  <c r="BF253" i="6" a="1"/>
  <c r="BF253" i="6" s="1"/>
  <c r="BF451" i="6" s="1"/>
  <c r="BG253" i="6" a="1"/>
  <c r="BG253" i="6" s="1"/>
  <c r="BG451" i="6" s="1"/>
  <c r="BH253" i="6" a="1"/>
  <c r="BH253" i="6" s="1"/>
  <c r="BH451" i="6" s="1"/>
  <c r="BI253" i="6" a="1"/>
  <c r="BI253" i="6" s="1"/>
  <c r="BI451" i="6" s="1"/>
  <c r="BJ253" i="6" a="1"/>
  <c r="BJ253" i="6" s="1"/>
  <c r="BJ451" i="6" s="1"/>
  <c r="BK253" i="6" a="1"/>
  <c r="BK253" i="6" s="1"/>
  <c r="BK451" i="6" s="1"/>
  <c r="BL253" i="6" a="1"/>
  <c r="BL253" i="6" s="1"/>
  <c r="BL451" i="6" s="1"/>
  <c r="D254" i="6" a="1"/>
  <c r="D254" i="6" s="1"/>
  <c r="D452" i="6" s="1"/>
  <c r="E254" i="6" a="1"/>
  <c r="E254" i="6" s="1"/>
  <c r="E452" i="6" s="1"/>
  <c r="F254" i="6" a="1"/>
  <c r="F254" i="6" s="1"/>
  <c r="F452" i="6" s="1"/>
  <c r="G254" i="6" a="1"/>
  <c r="G254" i="6" s="1"/>
  <c r="G452" i="6" s="1"/>
  <c r="H254" i="6" a="1"/>
  <c r="H254" i="6" s="1"/>
  <c r="H452" i="6" s="1"/>
  <c r="I254" i="6" a="1"/>
  <c r="I254" i="6" s="1"/>
  <c r="I452" i="6" s="1"/>
  <c r="J254" i="6" a="1"/>
  <c r="J254" i="6" s="1"/>
  <c r="J452" i="6" s="1"/>
  <c r="K254" i="6" a="1"/>
  <c r="K254" i="6" s="1"/>
  <c r="K452" i="6" s="1"/>
  <c r="L254" i="6" a="1"/>
  <c r="L254" i="6" s="1"/>
  <c r="L452" i="6" s="1"/>
  <c r="M254" i="6" a="1"/>
  <c r="M254" i="6" s="1"/>
  <c r="M452" i="6" s="1"/>
  <c r="N254" i="6" a="1"/>
  <c r="N254" i="6" s="1"/>
  <c r="N452" i="6" s="1"/>
  <c r="O254" i="6" a="1"/>
  <c r="O254" i="6" s="1"/>
  <c r="O452" i="6" s="1"/>
  <c r="P254" i="6" a="1"/>
  <c r="P254" i="6" s="1"/>
  <c r="P452" i="6" s="1"/>
  <c r="Q254" i="6" a="1"/>
  <c r="Q254" i="6" s="1"/>
  <c r="Q452" i="6" s="1"/>
  <c r="R254" i="6" a="1"/>
  <c r="R254" i="6" s="1"/>
  <c r="R452" i="6" s="1"/>
  <c r="S254" i="6" a="1"/>
  <c r="S254" i="6" s="1"/>
  <c r="S452" i="6" s="1"/>
  <c r="T254" i="6" a="1"/>
  <c r="T254" i="6" s="1"/>
  <c r="T452" i="6" s="1"/>
  <c r="U254" i="6" a="1"/>
  <c r="U254" i="6" s="1"/>
  <c r="U452" i="6" s="1"/>
  <c r="V254" i="6" a="1"/>
  <c r="V254" i="6" s="1"/>
  <c r="V452" i="6" s="1"/>
  <c r="W254" i="6" a="1"/>
  <c r="W254" i="6" s="1"/>
  <c r="W452" i="6" s="1"/>
  <c r="X254" i="6" a="1"/>
  <c r="X254" i="6" s="1"/>
  <c r="X452" i="6" s="1"/>
  <c r="Y254" i="6" a="1"/>
  <c r="Y254" i="6" s="1"/>
  <c r="Y452" i="6" s="1"/>
  <c r="Z254" i="6" a="1"/>
  <c r="Z254" i="6" s="1"/>
  <c r="Z452" i="6" s="1"/>
  <c r="AA254" i="6" a="1"/>
  <c r="AA254" i="6" s="1"/>
  <c r="AA452" i="6" s="1"/>
  <c r="AB254" i="6" a="1"/>
  <c r="AB254" i="6" s="1"/>
  <c r="AB452" i="6" s="1"/>
  <c r="AC254" i="6" a="1"/>
  <c r="AC254" i="6" s="1"/>
  <c r="AC452" i="6" s="1"/>
  <c r="AD254" i="6" a="1"/>
  <c r="AD254" i="6" s="1"/>
  <c r="AD452" i="6" s="1"/>
  <c r="AE254" i="6" a="1"/>
  <c r="AE254" i="6" s="1"/>
  <c r="AE452" i="6" s="1"/>
  <c r="AF254" i="6" a="1"/>
  <c r="AF254" i="6" s="1"/>
  <c r="AF452" i="6" s="1"/>
  <c r="AG254" i="6" a="1"/>
  <c r="AG254" i="6" s="1"/>
  <c r="AG452" i="6" s="1"/>
  <c r="AH254" i="6" a="1"/>
  <c r="AH254" i="6" s="1"/>
  <c r="AH452" i="6" s="1"/>
  <c r="AI254" i="6" a="1"/>
  <c r="AI254" i="6" s="1"/>
  <c r="AI452" i="6" s="1"/>
  <c r="AJ254" i="6" a="1"/>
  <c r="AJ254" i="6" s="1"/>
  <c r="AJ452" i="6" s="1"/>
  <c r="AK254" i="6" a="1"/>
  <c r="AK254" i="6" s="1"/>
  <c r="AK452" i="6" s="1"/>
  <c r="AL254" i="6" a="1"/>
  <c r="AL254" i="6" s="1"/>
  <c r="AL452" i="6" s="1"/>
  <c r="AM254" i="6" a="1"/>
  <c r="AM254" i="6" s="1"/>
  <c r="AM452" i="6" s="1"/>
  <c r="AN254" i="6" a="1"/>
  <c r="AN254" i="6" s="1"/>
  <c r="AN452" i="6" s="1"/>
  <c r="AO254" i="6" a="1"/>
  <c r="AO254" i="6" s="1"/>
  <c r="AO452" i="6" s="1"/>
  <c r="AP254" i="6" a="1"/>
  <c r="AP254" i="6" s="1"/>
  <c r="AP452" i="6" s="1"/>
  <c r="AQ254" i="6" a="1"/>
  <c r="AQ254" i="6" s="1"/>
  <c r="AQ452" i="6" s="1"/>
  <c r="AR254" i="6" a="1"/>
  <c r="AR254" i="6" s="1"/>
  <c r="AR452" i="6" s="1"/>
  <c r="AS254" i="6" a="1"/>
  <c r="AS254" i="6" s="1"/>
  <c r="AS452" i="6" s="1"/>
  <c r="AT254" i="6" a="1"/>
  <c r="AT254" i="6" s="1"/>
  <c r="AT452" i="6" s="1"/>
  <c r="AU254" i="6" a="1"/>
  <c r="AU254" i="6" s="1"/>
  <c r="AU452" i="6" s="1"/>
  <c r="AV254" i="6" a="1"/>
  <c r="AV254" i="6" s="1"/>
  <c r="AV452" i="6" s="1"/>
  <c r="AW254" i="6" a="1"/>
  <c r="AW254" i="6" s="1"/>
  <c r="AW452" i="6" s="1"/>
  <c r="AX254" i="6" a="1"/>
  <c r="AX254" i="6" s="1"/>
  <c r="AX452" i="6" s="1"/>
  <c r="AY254" i="6" a="1"/>
  <c r="AY254" i="6" s="1"/>
  <c r="AY452" i="6" s="1"/>
  <c r="AZ254" i="6" a="1"/>
  <c r="AZ254" i="6" s="1"/>
  <c r="AZ452" i="6" s="1"/>
  <c r="BA254" i="6" a="1"/>
  <c r="BA254" i="6" s="1"/>
  <c r="BA452" i="6" s="1"/>
  <c r="BB254" i="6" a="1"/>
  <c r="BB254" i="6" s="1"/>
  <c r="BB452" i="6" s="1"/>
  <c r="BC254" i="6" a="1"/>
  <c r="BC254" i="6" s="1"/>
  <c r="BC452" i="6" s="1"/>
  <c r="BD254" i="6" a="1"/>
  <c r="BD254" i="6" s="1"/>
  <c r="BD452" i="6" s="1"/>
  <c r="BE254" i="6" a="1"/>
  <c r="BE254" i="6" s="1"/>
  <c r="BE452" i="6" s="1"/>
  <c r="BF254" i="6" a="1"/>
  <c r="BF254" i="6" s="1"/>
  <c r="BF452" i="6" s="1"/>
  <c r="BG254" i="6" a="1"/>
  <c r="BG254" i="6" s="1"/>
  <c r="BG452" i="6" s="1"/>
  <c r="BH254" i="6" a="1"/>
  <c r="BH254" i="6" s="1"/>
  <c r="BH452" i="6" s="1"/>
  <c r="BI254" i="6" a="1"/>
  <c r="BI254" i="6" s="1"/>
  <c r="BI452" i="6" s="1"/>
  <c r="BJ254" i="6" a="1"/>
  <c r="BJ254" i="6" s="1"/>
  <c r="BJ452" i="6" s="1"/>
  <c r="BK254" i="6" a="1"/>
  <c r="BK254" i="6" s="1"/>
  <c r="BK452" i="6" s="1"/>
  <c r="BL254" i="6" a="1"/>
  <c r="BL254" i="6" s="1"/>
  <c r="BL452" i="6" s="1"/>
  <c r="D255" i="6" a="1"/>
  <c r="D255" i="6" s="1"/>
  <c r="D453" i="6" s="1"/>
  <c r="E255" i="6" a="1"/>
  <c r="E255" i="6" s="1"/>
  <c r="E453" i="6" s="1"/>
  <c r="F255" i="6" a="1"/>
  <c r="F255" i="6" s="1"/>
  <c r="F453" i="6" s="1"/>
  <c r="G255" i="6" a="1"/>
  <c r="G255" i="6" s="1"/>
  <c r="G453" i="6" s="1"/>
  <c r="H255" i="6" a="1"/>
  <c r="H255" i="6" s="1"/>
  <c r="H453" i="6" s="1"/>
  <c r="I255" i="6" a="1"/>
  <c r="I255" i="6" s="1"/>
  <c r="I453" i="6" s="1"/>
  <c r="J255" i="6" a="1"/>
  <c r="J255" i="6" s="1"/>
  <c r="J453" i="6" s="1"/>
  <c r="K255" i="6" a="1"/>
  <c r="K255" i="6" s="1"/>
  <c r="K453" i="6" s="1"/>
  <c r="L255" i="6" a="1"/>
  <c r="L255" i="6" s="1"/>
  <c r="L453" i="6" s="1"/>
  <c r="M255" i="6" a="1"/>
  <c r="M255" i="6" s="1"/>
  <c r="M453" i="6" s="1"/>
  <c r="N255" i="6" a="1"/>
  <c r="N255" i="6" s="1"/>
  <c r="N453" i="6" s="1"/>
  <c r="O255" i="6" a="1"/>
  <c r="O255" i="6" s="1"/>
  <c r="O453" i="6" s="1"/>
  <c r="P255" i="6" a="1"/>
  <c r="P255" i="6" s="1"/>
  <c r="P453" i="6" s="1"/>
  <c r="Q255" i="6" a="1"/>
  <c r="Q255" i="6" s="1"/>
  <c r="Q453" i="6" s="1"/>
  <c r="R255" i="6" a="1"/>
  <c r="R255" i="6" s="1"/>
  <c r="R453" i="6" s="1"/>
  <c r="S255" i="6" a="1"/>
  <c r="S255" i="6" s="1"/>
  <c r="S453" i="6" s="1"/>
  <c r="T255" i="6" a="1"/>
  <c r="T255" i="6" s="1"/>
  <c r="T453" i="6" s="1"/>
  <c r="U255" i="6" a="1"/>
  <c r="U255" i="6" s="1"/>
  <c r="U453" i="6" s="1"/>
  <c r="V255" i="6" a="1"/>
  <c r="V255" i="6" s="1"/>
  <c r="V453" i="6" s="1"/>
  <c r="W255" i="6" a="1"/>
  <c r="W255" i="6" s="1"/>
  <c r="W453" i="6" s="1"/>
  <c r="X255" i="6" a="1"/>
  <c r="X255" i="6" s="1"/>
  <c r="X453" i="6" s="1"/>
  <c r="Y255" i="6" a="1"/>
  <c r="Y255" i="6" s="1"/>
  <c r="Y453" i="6" s="1"/>
  <c r="Z255" i="6" a="1"/>
  <c r="Z255" i="6" s="1"/>
  <c r="Z453" i="6" s="1"/>
  <c r="AA255" i="6" a="1"/>
  <c r="AA255" i="6" s="1"/>
  <c r="AA453" i="6" s="1"/>
  <c r="AB255" i="6" a="1"/>
  <c r="AB255" i="6" s="1"/>
  <c r="AB453" i="6" s="1"/>
  <c r="AC255" i="6" a="1"/>
  <c r="AC255" i="6" s="1"/>
  <c r="AC453" i="6" s="1"/>
  <c r="AD255" i="6" a="1"/>
  <c r="AD255" i="6" s="1"/>
  <c r="AD453" i="6" s="1"/>
  <c r="AE255" i="6" a="1"/>
  <c r="AE255" i="6" s="1"/>
  <c r="AE453" i="6" s="1"/>
  <c r="AF255" i="6" a="1"/>
  <c r="AF255" i="6" s="1"/>
  <c r="AF453" i="6" s="1"/>
  <c r="AG255" i="6" a="1"/>
  <c r="AG255" i="6" s="1"/>
  <c r="AG453" i="6" s="1"/>
  <c r="AH255" i="6" a="1"/>
  <c r="AH255" i="6" s="1"/>
  <c r="AH453" i="6" s="1"/>
  <c r="AI255" i="6" a="1"/>
  <c r="AI255" i="6" s="1"/>
  <c r="AI453" i="6" s="1"/>
  <c r="AJ255" i="6" a="1"/>
  <c r="AJ255" i="6" s="1"/>
  <c r="AJ453" i="6" s="1"/>
  <c r="AK255" i="6" a="1"/>
  <c r="AK255" i="6" s="1"/>
  <c r="AK453" i="6" s="1"/>
  <c r="AL255" i="6" a="1"/>
  <c r="AL255" i="6" s="1"/>
  <c r="AL453" i="6" s="1"/>
  <c r="AM255" i="6" a="1"/>
  <c r="AM255" i="6" s="1"/>
  <c r="AM453" i="6" s="1"/>
  <c r="AN255" i="6" a="1"/>
  <c r="AN255" i="6" s="1"/>
  <c r="AN453" i="6" s="1"/>
  <c r="AO255" i="6" a="1"/>
  <c r="AO255" i="6" s="1"/>
  <c r="AO453" i="6" s="1"/>
  <c r="AP255" i="6" a="1"/>
  <c r="AP255" i="6" s="1"/>
  <c r="AP453" i="6" s="1"/>
  <c r="AQ255" i="6" a="1"/>
  <c r="AQ255" i="6" s="1"/>
  <c r="AQ453" i="6" s="1"/>
  <c r="AR255" i="6" a="1"/>
  <c r="AR255" i="6" s="1"/>
  <c r="AR453" i="6" s="1"/>
  <c r="AS255" i="6" a="1"/>
  <c r="AS255" i="6" s="1"/>
  <c r="AS453" i="6" s="1"/>
  <c r="AT255" i="6" a="1"/>
  <c r="AT255" i="6" s="1"/>
  <c r="AT453" i="6" s="1"/>
  <c r="AU255" i="6" a="1"/>
  <c r="AU255" i="6" s="1"/>
  <c r="AU453" i="6" s="1"/>
  <c r="AV255" i="6" a="1"/>
  <c r="AV255" i="6" s="1"/>
  <c r="AV453" i="6" s="1"/>
  <c r="AW255" i="6" a="1"/>
  <c r="AW255" i="6" s="1"/>
  <c r="AW453" i="6" s="1"/>
  <c r="AX255" i="6" a="1"/>
  <c r="AX255" i="6" s="1"/>
  <c r="AX453" i="6" s="1"/>
  <c r="AY255" i="6" a="1"/>
  <c r="AY255" i="6" s="1"/>
  <c r="AY453" i="6" s="1"/>
  <c r="AZ255" i="6" a="1"/>
  <c r="AZ255" i="6" s="1"/>
  <c r="AZ453" i="6" s="1"/>
  <c r="BA255" i="6" a="1"/>
  <c r="BA255" i="6" s="1"/>
  <c r="BA453" i="6" s="1"/>
  <c r="BB255" i="6" a="1"/>
  <c r="BB255" i="6" s="1"/>
  <c r="BB453" i="6" s="1"/>
  <c r="BC255" i="6" a="1"/>
  <c r="BC255" i="6" s="1"/>
  <c r="BC453" i="6" s="1"/>
  <c r="BD255" i="6" a="1"/>
  <c r="BD255" i="6" s="1"/>
  <c r="BD453" i="6" s="1"/>
  <c r="BE255" i="6" a="1"/>
  <c r="BE255" i="6" s="1"/>
  <c r="BE453" i="6" s="1"/>
  <c r="BF255" i="6" a="1"/>
  <c r="BF255" i="6" s="1"/>
  <c r="BF453" i="6" s="1"/>
  <c r="BG255" i="6" a="1"/>
  <c r="BG255" i="6" s="1"/>
  <c r="BG453" i="6" s="1"/>
  <c r="BH255" i="6" a="1"/>
  <c r="BH255" i="6" s="1"/>
  <c r="BH453" i="6" s="1"/>
  <c r="BI255" i="6" a="1"/>
  <c r="BI255" i="6" s="1"/>
  <c r="BI453" i="6" s="1"/>
  <c r="BJ255" i="6" a="1"/>
  <c r="BJ255" i="6" s="1"/>
  <c r="BJ453" i="6" s="1"/>
  <c r="BK255" i="6" a="1"/>
  <c r="BK255" i="6" s="1"/>
  <c r="BK453" i="6" s="1"/>
  <c r="BL255" i="6" a="1"/>
  <c r="BL255" i="6" s="1"/>
  <c r="BL453" i="6" s="1"/>
  <c r="D256" i="6" a="1"/>
  <c r="D256" i="6" s="1"/>
  <c r="D454" i="6" s="1"/>
  <c r="E256" i="6" a="1"/>
  <c r="E256" i="6" s="1"/>
  <c r="E454" i="6" s="1"/>
  <c r="F256" i="6" a="1"/>
  <c r="F256" i="6"/>
  <c r="F454" i="6" s="1"/>
  <c r="G256" i="6" a="1"/>
  <c r="G256" i="6" s="1"/>
  <c r="G454" i="6" s="1"/>
  <c r="H256" i="6" a="1"/>
  <c r="H256" i="6" s="1"/>
  <c r="H454" i="6" s="1"/>
  <c r="I256" i="6" a="1"/>
  <c r="I256" i="6" s="1"/>
  <c r="I454" i="6" s="1"/>
  <c r="J256" i="6" a="1"/>
  <c r="J256" i="6" s="1"/>
  <c r="J454" i="6" s="1"/>
  <c r="K256" i="6" a="1"/>
  <c r="K256" i="6" s="1"/>
  <c r="K454" i="6" s="1"/>
  <c r="L256" i="6" a="1"/>
  <c r="L256" i="6" s="1"/>
  <c r="L454" i="6" s="1"/>
  <c r="M256" i="6" a="1"/>
  <c r="M256" i="6" s="1"/>
  <c r="M454" i="6" s="1"/>
  <c r="N256" i="6" a="1"/>
  <c r="N256" i="6" s="1"/>
  <c r="N454" i="6" s="1"/>
  <c r="O256" i="6" a="1"/>
  <c r="O256" i="6" s="1"/>
  <c r="O454" i="6" s="1"/>
  <c r="P256" i="6" a="1"/>
  <c r="P256" i="6" s="1"/>
  <c r="P454" i="6" s="1"/>
  <c r="Q256" i="6" a="1"/>
  <c r="Q256" i="6" s="1"/>
  <c r="Q454" i="6" s="1"/>
  <c r="R256" i="6" a="1"/>
  <c r="R256" i="6" s="1"/>
  <c r="R454" i="6" s="1"/>
  <c r="S256" i="6" a="1"/>
  <c r="S256" i="6" s="1"/>
  <c r="S454" i="6" s="1"/>
  <c r="T256" i="6" a="1"/>
  <c r="T256" i="6" s="1"/>
  <c r="T454" i="6" s="1"/>
  <c r="U256" i="6" a="1"/>
  <c r="U256" i="6" s="1"/>
  <c r="U454" i="6" s="1"/>
  <c r="V256" i="6" a="1"/>
  <c r="V256" i="6" s="1"/>
  <c r="V454" i="6" s="1"/>
  <c r="W256" i="6" a="1"/>
  <c r="W256" i="6" s="1"/>
  <c r="W454" i="6" s="1"/>
  <c r="X256" i="6" a="1"/>
  <c r="X256" i="6" s="1"/>
  <c r="X454" i="6" s="1"/>
  <c r="Y256" i="6" a="1"/>
  <c r="Y256" i="6" s="1"/>
  <c r="Y454" i="6" s="1"/>
  <c r="Z256" i="6" a="1"/>
  <c r="Z256" i="6" s="1"/>
  <c r="Z454" i="6" s="1"/>
  <c r="AA256" i="6" a="1"/>
  <c r="AA256" i="6" s="1"/>
  <c r="AA454" i="6" s="1"/>
  <c r="AB256" i="6" a="1"/>
  <c r="AB256" i="6" s="1"/>
  <c r="AB454" i="6" s="1"/>
  <c r="AC256" i="6" a="1"/>
  <c r="AC256" i="6" s="1"/>
  <c r="AC454" i="6" s="1"/>
  <c r="AD256" i="6" a="1"/>
  <c r="AD256" i="6" s="1"/>
  <c r="AD454" i="6" s="1"/>
  <c r="AE256" i="6" a="1"/>
  <c r="AE256" i="6" s="1"/>
  <c r="AE454" i="6" s="1"/>
  <c r="AF256" i="6" a="1"/>
  <c r="AF256" i="6" s="1"/>
  <c r="AF454" i="6" s="1"/>
  <c r="AG256" i="6" a="1"/>
  <c r="AG256" i="6" s="1"/>
  <c r="AG454" i="6" s="1"/>
  <c r="AH256" i="6" a="1"/>
  <c r="AH256" i="6" s="1"/>
  <c r="AH454" i="6" s="1"/>
  <c r="AI256" i="6" a="1"/>
  <c r="AI256" i="6" s="1"/>
  <c r="AI454" i="6" s="1"/>
  <c r="AJ256" i="6" a="1"/>
  <c r="AJ256" i="6" s="1"/>
  <c r="AJ454" i="6" s="1"/>
  <c r="AK256" i="6" a="1"/>
  <c r="AK256" i="6" s="1"/>
  <c r="AK454" i="6" s="1"/>
  <c r="AL256" i="6" a="1"/>
  <c r="AL256" i="6" s="1"/>
  <c r="AL454" i="6" s="1"/>
  <c r="AM256" i="6" a="1"/>
  <c r="AM256" i="6" s="1"/>
  <c r="AM454" i="6" s="1"/>
  <c r="AN256" i="6" a="1"/>
  <c r="AN256" i="6" s="1"/>
  <c r="AN454" i="6" s="1"/>
  <c r="AO256" i="6" a="1"/>
  <c r="AO256" i="6" s="1"/>
  <c r="AO454" i="6" s="1"/>
  <c r="AP256" i="6" a="1"/>
  <c r="AP256" i="6" s="1"/>
  <c r="AP454" i="6" s="1"/>
  <c r="AQ256" i="6" a="1"/>
  <c r="AQ256" i="6" s="1"/>
  <c r="AQ454" i="6" s="1"/>
  <c r="AR256" i="6" a="1"/>
  <c r="AR256" i="6" s="1"/>
  <c r="AR454" i="6" s="1"/>
  <c r="AS256" i="6" a="1"/>
  <c r="AS256" i="6" s="1"/>
  <c r="AS454" i="6" s="1"/>
  <c r="AT256" i="6" a="1"/>
  <c r="AT256" i="6" s="1"/>
  <c r="AT454" i="6" s="1"/>
  <c r="AU256" i="6" a="1"/>
  <c r="AU256" i="6" s="1"/>
  <c r="AU454" i="6" s="1"/>
  <c r="AV256" i="6" a="1"/>
  <c r="AV256" i="6" s="1"/>
  <c r="AV454" i="6" s="1"/>
  <c r="AW256" i="6" a="1"/>
  <c r="AW256" i="6" s="1"/>
  <c r="AW454" i="6" s="1"/>
  <c r="AX256" i="6" a="1"/>
  <c r="AX256" i="6" s="1"/>
  <c r="AX454" i="6" s="1"/>
  <c r="AY256" i="6" a="1"/>
  <c r="AY256" i="6" s="1"/>
  <c r="AY454" i="6" s="1"/>
  <c r="AZ256" i="6" a="1"/>
  <c r="AZ256" i="6" s="1"/>
  <c r="AZ454" i="6" s="1"/>
  <c r="BA256" i="6" a="1"/>
  <c r="BA256" i="6" s="1"/>
  <c r="BA454" i="6" s="1"/>
  <c r="BB256" i="6" a="1"/>
  <c r="BB256" i="6" s="1"/>
  <c r="BB454" i="6" s="1"/>
  <c r="BC256" i="6" a="1"/>
  <c r="BC256" i="6" s="1"/>
  <c r="BC454" i="6" s="1"/>
  <c r="BD256" i="6" a="1"/>
  <c r="BD256" i="6" s="1"/>
  <c r="BD454" i="6" s="1"/>
  <c r="BE256" i="6" a="1"/>
  <c r="BE256" i="6" s="1"/>
  <c r="BE454" i="6" s="1"/>
  <c r="BF256" i="6" a="1"/>
  <c r="BF256" i="6" s="1"/>
  <c r="BF454" i="6" s="1"/>
  <c r="BG256" i="6" a="1"/>
  <c r="BG256" i="6" s="1"/>
  <c r="BG454" i="6" s="1"/>
  <c r="BH256" i="6" a="1"/>
  <c r="BH256" i="6" s="1"/>
  <c r="BH454" i="6" s="1"/>
  <c r="BI256" i="6" a="1"/>
  <c r="BI256" i="6" s="1"/>
  <c r="BI454" i="6" s="1"/>
  <c r="BJ256" i="6" a="1"/>
  <c r="BJ256" i="6" s="1"/>
  <c r="BJ454" i="6" s="1"/>
  <c r="BK256" i="6" a="1"/>
  <c r="BK256" i="6" s="1"/>
  <c r="BK454" i="6" s="1"/>
  <c r="BL256" i="6" a="1"/>
  <c r="BL256" i="6" s="1"/>
  <c r="BL454" i="6" s="1"/>
  <c r="D257" i="6" a="1"/>
  <c r="D257" i="6" s="1"/>
  <c r="D455" i="6" s="1"/>
  <c r="E257" i="6" a="1"/>
  <c r="E257" i="6" s="1"/>
  <c r="E455" i="6" s="1"/>
  <c r="F257" i="6" a="1"/>
  <c r="F257" i="6" s="1"/>
  <c r="F455" i="6" s="1"/>
  <c r="G257" i="6" a="1"/>
  <c r="G257" i="6" s="1"/>
  <c r="G455" i="6" s="1"/>
  <c r="H257" i="6" a="1"/>
  <c r="H257" i="6" s="1"/>
  <c r="H455" i="6" s="1"/>
  <c r="I257" i="6" a="1"/>
  <c r="I257" i="6" s="1"/>
  <c r="I455" i="6" s="1"/>
  <c r="J257" i="6" a="1"/>
  <c r="J257" i="6" s="1"/>
  <c r="J455" i="6" s="1"/>
  <c r="K257" i="6" a="1"/>
  <c r="K257" i="6" s="1"/>
  <c r="K455" i="6" s="1"/>
  <c r="L257" i="6" a="1"/>
  <c r="L257" i="6" s="1"/>
  <c r="L455" i="6" s="1"/>
  <c r="M257" i="6" a="1"/>
  <c r="M257" i="6" s="1"/>
  <c r="M455" i="6" s="1"/>
  <c r="N257" i="6" a="1"/>
  <c r="N257" i="6" s="1"/>
  <c r="N455" i="6" s="1"/>
  <c r="O257" i="6" a="1"/>
  <c r="O257" i="6" s="1"/>
  <c r="O455" i="6" s="1"/>
  <c r="P257" i="6" a="1"/>
  <c r="P257" i="6" s="1"/>
  <c r="P455" i="6" s="1"/>
  <c r="Q257" i="6" a="1"/>
  <c r="Q257" i="6" s="1"/>
  <c r="Q455" i="6" s="1"/>
  <c r="R257" i="6" a="1"/>
  <c r="R257" i="6" s="1"/>
  <c r="R455" i="6" s="1"/>
  <c r="S257" i="6" a="1"/>
  <c r="S257" i="6" s="1"/>
  <c r="S455" i="6" s="1"/>
  <c r="T257" i="6" a="1"/>
  <c r="T257" i="6" s="1"/>
  <c r="T455" i="6" s="1"/>
  <c r="U257" i="6" a="1"/>
  <c r="U257" i="6" s="1"/>
  <c r="U455" i="6" s="1"/>
  <c r="V257" i="6" a="1"/>
  <c r="V257" i="6" s="1"/>
  <c r="V455" i="6" s="1"/>
  <c r="W257" i="6" a="1"/>
  <c r="W257" i="6" s="1"/>
  <c r="W455" i="6" s="1"/>
  <c r="X257" i="6" a="1"/>
  <c r="X257" i="6" s="1"/>
  <c r="X455" i="6" s="1"/>
  <c r="Y257" i="6" a="1"/>
  <c r="Y257" i="6" s="1"/>
  <c r="Y455" i="6" s="1"/>
  <c r="Z257" i="6" a="1"/>
  <c r="Z257" i="6" s="1"/>
  <c r="Z455" i="6" s="1"/>
  <c r="AA257" i="6" a="1"/>
  <c r="AA257" i="6" s="1"/>
  <c r="AA455" i="6" s="1"/>
  <c r="AB257" i="6" a="1"/>
  <c r="AB257" i="6" s="1"/>
  <c r="AB455" i="6" s="1"/>
  <c r="AC257" i="6" a="1"/>
  <c r="AC257" i="6" s="1"/>
  <c r="AC455" i="6" s="1"/>
  <c r="AD257" i="6" a="1"/>
  <c r="AD257" i="6" s="1"/>
  <c r="AD455" i="6" s="1"/>
  <c r="AE257" i="6" a="1"/>
  <c r="AE257" i="6" s="1"/>
  <c r="AE455" i="6" s="1"/>
  <c r="AF257" i="6" a="1"/>
  <c r="AF257" i="6" s="1"/>
  <c r="AF455" i="6" s="1"/>
  <c r="AG257" i="6" a="1"/>
  <c r="AG257" i="6" s="1"/>
  <c r="AG455" i="6" s="1"/>
  <c r="AH257" i="6" a="1"/>
  <c r="AH257" i="6" s="1"/>
  <c r="AH455" i="6" s="1"/>
  <c r="AI257" i="6" a="1"/>
  <c r="AI257" i="6" s="1"/>
  <c r="AI455" i="6" s="1"/>
  <c r="AJ257" i="6" a="1"/>
  <c r="AJ257" i="6" s="1"/>
  <c r="AJ455" i="6" s="1"/>
  <c r="AK257" i="6" a="1"/>
  <c r="AK257" i="6" s="1"/>
  <c r="AK455" i="6" s="1"/>
  <c r="AL257" i="6" a="1"/>
  <c r="AL257" i="6" s="1"/>
  <c r="AL455" i="6" s="1"/>
  <c r="AM257" i="6" a="1"/>
  <c r="AM257" i="6" s="1"/>
  <c r="AM455" i="6" s="1"/>
  <c r="AN257" i="6" a="1"/>
  <c r="AN257" i="6" s="1"/>
  <c r="AN455" i="6" s="1"/>
  <c r="AO257" i="6" a="1"/>
  <c r="AO257" i="6" s="1"/>
  <c r="AO455" i="6" s="1"/>
  <c r="AP257" i="6" a="1"/>
  <c r="AP257" i="6" s="1"/>
  <c r="AP455" i="6" s="1"/>
  <c r="AQ257" i="6" a="1"/>
  <c r="AQ257" i="6" s="1"/>
  <c r="AQ455" i="6" s="1"/>
  <c r="AR257" i="6" a="1"/>
  <c r="AR257" i="6" s="1"/>
  <c r="AR455" i="6" s="1"/>
  <c r="AS257" i="6" a="1"/>
  <c r="AS257" i="6" s="1"/>
  <c r="AS455" i="6" s="1"/>
  <c r="AT257" i="6" a="1"/>
  <c r="AT257" i="6" s="1"/>
  <c r="AT455" i="6" s="1"/>
  <c r="AU257" i="6" a="1"/>
  <c r="AU257" i="6" s="1"/>
  <c r="AU455" i="6" s="1"/>
  <c r="AV257" i="6" a="1"/>
  <c r="AV257" i="6" s="1"/>
  <c r="AV455" i="6" s="1"/>
  <c r="AW257" i="6" a="1"/>
  <c r="AW257" i="6" s="1"/>
  <c r="AW455" i="6" s="1"/>
  <c r="AX257" i="6" a="1"/>
  <c r="AX257" i="6" s="1"/>
  <c r="AX455" i="6" s="1"/>
  <c r="AY257" i="6" a="1"/>
  <c r="AY257" i="6" s="1"/>
  <c r="AY455" i="6" s="1"/>
  <c r="AZ257" i="6" a="1"/>
  <c r="AZ257" i="6" s="1"/>
  <c r="AZ455" i="6" s="1"/>
  <c r="BA257" i="6" a="1"/>
  <c r="BA257" i="6" s="1"/>
  <c r="BA455" i="6" s="1"/>
  <c r="BB257" i="6" a="1"/>
  <c r="BB257" i="6" s="1"/>
  <c r="BB455" i="6" s="1"/>
  <c r="BC257" i="6" a="1"/>
  <c r="BC257" i="6" s="1"/>
  <c r="BC455" i="6" s="1"/>
  <c r="BD257" i="6" a="1"/>
  <c r="BD257" i="6" s="1"/>
  <c r="BD455" i="6" s="1"/>
  <c r="BE257" i="6" a="1"/>
  <c r="BE257" i="6" s="1"/>
  <c r="BE455" i="6" s="1"/>
  <c r="BF257" i="6" a="1"/>
  <c r="BF257" i="6" s="1"/>
  <c r="BF455" i="6" s="1"/>
  <c r="BG257" i="6" a="1"/>
  <c r="BG257" i="6" s="1"/>
  <c r="BG455" i="6" s="1"/>
  <c r="BH257" i="6" a="1"/>
  <c r="BH257" i="6" s="1"/>
  <c r="BH455" i="6" s="1"/>
  <c r="BI257" i="6" a="1"/>
  <c r="BI257" i="6" s="1"/>
  <c r="BI455" i="6" s="1"/>
  <c r="BJ257" i="6" a="1"/>
  <c r="BJ257" i="6" s="1"/>
  <c r="BJ455" i="6" s="1"/>
  <c r="BK257" i="6" a="1"/>
  <c r="BK257" i="6" s="1"/>
  <c r="BK455" i="6" s="1"/>
  <c r="BL257" i="6" a="1"/>
  <c r="BL257" i="6" s="1"/>
  <c r="BL455" i="6" s="1"/>
  <c r="D258" i="6" a="1"/>
  <c r="D258" i="6" s="1"/>
  <c r="D456" i="6" s="1"/>
  <c r="E258" i="6" a="1"/>
  <c r="E258" i="6" s="1"/>
  <c r="E456" i="6" s="1"/>
  <c r="F258" i="6" a="1"/>
  <c r="F258" i="6" s="1"/>
  <c r="F456" i="6" s="1"/>
  <c r="G258" i="6" a="1"/>
  <c r="G258" i="6" s="1"/>
  <c r="G456" i="6" s="1"/>
  <c r="H258" i="6" a="1"/>
  <c r="H258" i="6" s="1"/>
  <c r="H456" i="6" s="1"/>
  <c r="I258" i="6" a="1"/>
  <c r="I258" i="6" s="1"/>
  <c r="I456" i="6" s="1"/>
  <c r="J258" i="6" a="1"/>
  <c r="J258" i="6" s="1"/>
  <c r="J456" i="6" s="1"/>
  <c r="K258" i="6" a="1"/>
  <c r="K258" i="6" s="1"/>
  <c r="K456" i="6" s="1"/>
  <c r="L258" i="6" a="1"/>
  <c r="L258" i="6" s="1"/>
  <c r="L456" i="6" s="1"/>
  <c r="M258" i="6" a="1"/>
  <c r="M258" i="6" s="1"/>
  <c r="M456" i="6" s="1"/>
  <c r="N258" i="6" a="1"/>
  <c r="N258" i="6" s="1"/>
  <c r="N456" i="6" s="1"/>
  <c r="O258" i="6" a="1"/>
  <c r="O258" i="6" s="1"/>
  <c r="O456" i="6" s="1"/>
  <c r="P258" i="6" a="1"/>
  <c r="P258" i="6" s="1"/>
  <c r="P456" i="6" s="1"/>
  <c r="Q258" i="6" a="1"/>
  <c r="Q258" i="6" s="1"/>
  <c r="Q456" i="6" s="1"/>
  <c r="R258" i="6" a="1"/>
  <c r="R258" i="6" s="1"/>
  <c r="R456" i="6" s="1"/>
  <c r="S258" i="6" a="1"/>
  <c r="S258" i="6" s="1"/>
  <c r="S456" i="6" s="1"/>
  <c r="T258" i="6" a="1"/>
  <c r="T258" i="6" s="1"/>
  <c r="T456" i="6" s="1"/>
  <c r="U258" i="6" a="1"/>
  <c r="U258" i="6" s="1"/>
  <c r="U456" i="6" s="1"/>
  <c r="V258" i="6" a="1"/>
  <c r="V258" i="6" s="1"/>
  <c r="V456" i="6" s="1"/>
  <c r="W258" i="6" a="1"/>
  <c r="W258" i="6" s="1"/>
  <c r="W456" i="6" s="1"/>
  <c r="X258" i="6" a="1"/>
  <c r="X258" i="6" s="1"/>
  <c r="X456" i="6" s="1"/>
  <c r="Y258" i="6" a="1"/>
  <c r="Y258" i="6" s="1"/>
  <c r="Y456" i="6" s="1"/>
  <c r="Z258" i="6" a="1"/>
  <c r="Z258" i="6" s="1"/>
  <c r="Z456" i="6" s="1"/>
  <c r="AA258" i="6" a="1"/>
  <c r="AA258" i="6" s="1"/>
  <c r="AA456" i="6" s="1"/>
  <c r="AB258" i="6" a="1"/>
  <c r="AB258" i="6" s="1"/>
  <c r="AB456" i="6" s="1"/>
  <c r="AC258" i="6" a="1"/>
  <c r="AC258" i="6" s="1"/>
  <c r="AC456" i="6" s="1"/>
  <c r="AD258" i="6" a="1"/>
  <c r="AD258" i="6" s="1"/>
  <c r="AD456" i="6" s="1"/>
  <c r="AE258" i="6" a="1"/>
  <c r="AE258" i="6" s="1"/>
  <c r="AE456" i="6" s="1"/>
  <c r="AF258" i="6" a="1"/>
  <c r="AF258" i="6" s="1"/>
  <c r="AF456" i="6" s="1"/>
  <c r="AG258" i="6" a="1"/>
  <c r="AG258" i="6" s="1"/>
  <c r="AG456" i="6" s="1"/>
  <c r="AH258" i="6" a="1"/>
  <c r="AH258" i="6" s="1"/>
  <c r="AH456" i="6" s="1"/>
  <c r="AI258" i="6" a="1"/>
  <c r="AI258" i="6" s="1"/>
  <c r="AI456" i="6" s="1"/>
  <c r="AJ258" i="6" a="1"/>
  <c r="AJ258" i="6" s="1"/>
  <c r="AJ456" i="6" s="1"/>
  <c r="AK258" i="6" a="1"/>
  <c r="AK258" i="6" s="1"/>
  <c r="AK456" i="6" s="1"/>
  <c r="AL258" i="6" a="1"/>
  <c r="AL258" i="6" s="1"/>
  <c r="AL456" i="6" s="1"/>
  <c r="AM258" i="6" a="1"/>
  <c r="AM258" i="6" s="1"/>
  <c r="AM456" i="6" s="1"/>
  <c r="AN258" i="6" a="1"/>
  <c r="AN258" i="6" s="1"/>
  <c r="AN456" i="6" s="1"/>
  <c r="AO258" i="6" a="1"/>
  <c r="AO258" i="6" s="1"/>
  <c r="AO456" i="6" s="1"/>
  <c r="AP258" i="6" a="1"/>
  <c r="AP258" i="6" s="1"/>
  <c r="AP456" i="6" s="1"/>
  <c r="AQ258" i="6" a="1"/>
  <c r="AQ258" i="6" s="1"/>
  <c r="AQ456" i="6" s="1"/>
  <c r="AR258" i="6" a="1"/>
  <c r="AR258" i="6" s="1"/>
  <c r="AR456" i="6" s="1"/>
  <c r="AS258" i="6" a="1"/>
  <c r="AS258" i="6" s="1"/>
  <c r="AS456" i="6" s="1"/>
  <c r="AT258" i="6" a="1"/>
  <c r="AT258" i="6" s="1"/>
  <c r="AT456" i="6" s="1"/>
  <c r="AU258" i="6" a="1"/>
  <c r="AU258" i="6" s="1"/>
  <c r="AU456" i="6" s="1"/>
  <c r="AV258" i="6" a="1"/>
  <c r="AV258" i="6" s="1"/>
  <c r="AV456" i="6" s="1"/>
  <c r="AW258" i="6" a="1"/>
  <c r="AW258" i="6" s="1"/>
  <c r="AW456" i="6" s="1"/>
  <c r="AX258" i="6" a="1"/>
  <c r="AX258" i="6" s="1"/>
  <c r="AX456" i="6" s="1"/>
  <c r="AY258" i="6" a="1"/>
  <c r="AY258" i="6" s="1"/>
  <c r="AY456" i="6" s="1"/>
  <c r="AZ258" i="6" a="1"/>
  <c r="AZ258" i="6" s="1"/>
  <c r="AZ456" i="6" s="1"/>
  <c r="BA258" i="6" a="1"/>
  <c r="BA258" i="6" s="1"/>
  <c r="BA456" i="6" s="1"/>
  <c r="BB258" i="6" a="1"/>
  <c r="BB258" i="6" s="1"/>
  <c r="BB456" i="6" s="1"/>
  <c r="BC258" i="6" a="1"/>
  <c r="BC258" i="6" s="1"/>
  <c r="BC456" i="6" s="1"/>
  <c r="BD258" i="6" a="1"/>
  <c r="BD258" i="6" s="1"/>
  <c r="BD456" i="6" s="1"/>
  <c r="BE258" i="6" a="1"/>
  <c r="BE258" i="6" s="1"/>
  <c r="BE456" i="6" s="1"/>
  <c r="BF258" i="6" a="1"/>
  <c r="BF258" i="6" s="1"/>
  <c r="BF456" i="6" s="1"/>
  <c r="BG258" i="6" a="1"/>
  <c r="BG258" i="6" s="1"/>
  <c r="BG456" i="6" s="1"/>
  <c r="BH258" i="6" a="1"/>
  <c r="BH258" i="6" s="1"/>
  <c r="BH456" i="6" s="1"/>
  <c r="BI258" i="6" a="1"/>
  <c r="BI258" i="6" s="1"/>
  <c r="BI456" i="6" s="1"/>
  <c r="BJ258" i="6" a="1"/>
  <c r="BJ258" i="6" s="1"/>
  <c r="BJ456" i="6" s="1"/>
  <c r="BK258" i="6" a="1"/>
  <c r="BK258" i="6" s="1"/>
  <c r="BK456" i="6" s="1"/>
  <c r="BL258" i="6" a="1"/>
  <c r="BL258" i="6" s="1"/>
  <c r="BL456" i="6" s="1"/>
  <c r="D259" i="6" a="1"/>
  <c r="D259" i="6" s="1"/>
  <c r="D457" i="6" s="1"/>
  <c r="E259" i="6" a="1"/>
  <c r="E259" i="6" s="1"/>
  <c r="E457" i="6" s="1"/>
  <c r="F259" i="6" a="1"/>
  <c r="F259" i="6" s="1"/>
  <c r="F457" i="6" s="1"/>
  <c r="G259" i="6" a="1"/>
  <c r="G259" i="6" s="1"/>
  <c r="G457" i="6" s="1"/>
  <c r="H259" i="6" a="1"/>
  <c r="H259" i="6" s="1"/>
  <c r="H457" i="6" s="1"/>
  <c r="I259" i="6" a="1"/>
  <c r="I259" i="6" s="1"/>
  <c r="I457" i="6" s="1"/>
  <c r="J259" i="6" a="1"/>
  <c r="J259" i="6" s="1"/>
  <c r="J457" i="6" s="1"/>
  <c r="K259" i="6" a="1"/>
  <c r="K259" i="6" s="1"/>
  <c r="K457" i="6" s="1"/>
  <c r="L259" i="6" a="1"/>
  <c r="L259" i="6" s="1"/>
  <c r="L457" i="6" s="1"/>
  <c r="M259" i="6" a="1"/>
  <c r="M259" i="6" s="1"/>
  <c r="M457" i="6" s="1"/>
  <c r="N259" i="6" a="1"/>
  <c r="N259" i="6" s="1"/>
  <c r="N457" i="6" s="1"/>
  <c r="O259" i="6" a="1"/>
  <c r="O259" i="6" s="1"/>
  <c r="O457" i="6" s="1"/>
  <c r="P259" i="6" a="1"/>
  <c r="P259" i="6" s="1"/>
  <c r="P457" i="6" s="1"/>
  <c r="Q259" i="6" a="1"/>
  <c r="Q259" i="6" s="1"/>
  <c r="Q457" i="6" s="1"/>
  <c r="R259" i="6" a="1"/>
  <c r="R259" i="6" s="1"/>
  <c r="R457" i="6" s="1"/>
  <c r="S259" i="6" a="1"/>
  <c r="S259" i="6" s="1"/>
  <c r="S457" i="6" s="1"/>
  <c r="T259" i="6" a="1"/>
  <c r="T259" i="6" s="1"/>
  <c r="T457" i="6" s="1"/>
  <c r="U259" i="6" a="1"/>
  <c r="U259" i="6" s="1"/>
  <c r="U457" i="6" s="1"/>
  <c r="V259" i="6" a="1"/>
  <c r="V259" i="6" s="1"/>
  <c r="V457" i="6" s="1"/>
  <c r="W259" i="6" a="1"/>
  <c r="W259" i="6" s="1"/>
  <c r="W457" i="6" s="1"/>
  <c r="X259" i="6" a="1"/>
  <c r="X259" i="6" s="1"/>
  <c r="X457" i="6" s="1"/>
  <c r="Y259" i="6" a="1"/>
  <c r="Y259" i="6" s="1"/>
  <c r="Y457" i="6" s="1"/>
  <c r="Z259" i="6" a="1"/>
  <c r="Z259" i="6" s="1"/>
  <c r="Z457" i="6" s="1"/>
  <c r="AA259" i="6" a="1"/>
  <c r="AA259" i="6" s="1"/>
  <c r="AA457" i="6" s="1"/>
  <c r="AB259" i="6" a="1"/>
  <c r="AB259" i="6" s="1"/>
  <c r="AB457" i="6" s="1"/>
  <c r="AC259" i="6" a="1"/>
  <c r="AC259" i="6" s="1"/>
  <c r="AC457" i="6" s="1"/>
  <c r="AD259" i="6" a="1"/>
  <c r="AD259" i="6" s="1"/>
  <c r="AD457" i="6" s="1"/>
  <c r="AE259" i="6" a="1"/>
  <c r="AE259" i="6" s="1"/>
  <c r="AE457" i="6" s="1"/>
  <c r="AF259" i="6" a="1"/>
  <c r="AF259" i="6" s="1"/>
  <c r="AF457" i="6" s="1"/>
  <c r="AG259" i="6" a="1"/>
  <c r="AG259" i="6" s="1"/>
  <c r="AG457" i="6" s="1"/>
  <c r="AH259" i="6" a="1"/>
  <c r="AH259" i="6" s="1"/>
  <c r="AH457" i="6" s="1"/>
  <c r="AI259" i="6" a="1"/>
  <c r="AI259" i="6" s="1"/>
  <c r="AI457" i="6" s="1"/>
  <c r="AJ259" i="6" a="1"/>
  <c r="AJ259" i="6" s="1"/>
  <c r="AJ457" i="6" s="1"/>
  <c r="AK259" i="6" a="1"/>
  <c r="AK259" i="6" s="1"/>
  <c r="AK457" i="6" s="1"/>
  <c r="AL259" i="6" a="1"/>
  <c r="AL259" i="6" s="1"/>
  <c r="AL457" i="6" s="1"/>
  <c r="AM259" i="6" a="1"/>
  <c r="AM259" i="6" s="1"/>
  <c r="AM457" i="6" s="1"/>
  <c r="AN259" i="6" a="1"/>
  <c r="AN259" i="6" s="1"/>
  <c r="AN457" i="6" s="1"/>
  <c r="AO259" i="6" a="1"/>
  <c r="AO259" i="6" s="1"/>
  <c r="AO457" i="6" s="1"/>
  <c r="AP259" i="6" a="1"/>
  <c r="AP259" i="6" s="1"/>
  <c r="AP457" i="6" s="1"/>
  <c r="AQ259" i="6" a="1"/>
  <c r="AQ259" i="6" s="1"/>
  <c r="AQ457" i="6" s="1"/>
  <c r="AR259" i="6" a="1"/>
  <c r="AR259" i="6" s="1"/>
  <c r="AR457" i="6" s="1"/>
  <c r="AS259" i="6" a="1"/>
  <c r="AS259" i="6" s="1"/>
  <c r="AS457" i="6" s="1"/>
  <c r="AT259" i="6" a="1"/>
  <c r="AT259" i="6" s="1"/>
  <c r="AT457" i="6" s="1"/>
  <c r="AU259" i="6" a="1"/>
  <c r="AU259" i="6" s="1"/>
  <c r="AU457" i="6" s="1"/>
  <c r="AV259" i="6" a="1"/>
  <c r="AV259" i="6" s="1"/>
  <c r="AV457" i="6" s="1"/>
  <c r="AW259" i="6" a="1"/>
  <c r="AW259" i="6" s="1"/>
  <c r="AW457" i="6" s="1"/>
  <c r="AX259" i="6" a="1"/>
  <c r="AX259" i="6" s="1"/>
  <c r="AX457" i="6" s="1"/>
  <c r="AY259" i="6" a="1"/>
  <c r="AY259" i="6" s="1"/>
  <c r="AY457" i="6" s="1"/>
  <c r="AZ259" i="6" a="1"/>
  <c r="AZ259" i="6" s="1"/>
  <c r="AZ457" i="6" s="1"/>
  <c r="BA259" i="6" a="1"/>
  <c r="BA259" i="6" s="1"/>
  <c r="BA457" i="6" s="1"/>
  <c r="BB259" i="6" a="1"/>
  <c r="BB259" i="6" s="1"/>
  <c r="BB457" i="6" s="1"/>
  <c r="BC259" i="6" a="1"/>
  <c r="BC259" i="6" s="1"/>
  <c r="BC457" i="6" s="1"/>
  <c r="BD259" i="6" a="1"/>
  <c r="BD259" i="6" s="1"/>
  <c r="BD457" i="6" s="1"/>
  <c r="BE259" i="6" a="1"/>
  <c r="BE259" i="6" s="1"/>
  <c r="BE457" i="6" s="1"/>
  <c r="BF259" i="6" a="1"/>
  <c r="BF259" i="6" s="1"/>
  <c r="BF457" i="6" s="1"/>
  <c r="BG259" i="6" a="1"/>
  <c r="BG259" i="6" s="1"/>
  <c r="BG457" i="6" s="1"/>
  <c r="BH259" i="6" a="1"/>
  <c r="BH259" i="6" s="1"/>
  <c r="BH457" i="6" s="1"/>
  <c r="BI259" i="6" a="1"/>
  <c r="BI259" i="6" s="1"/>
  <c r="BI457" i="6" s="1"/>
  <c r="BJ259" i="6" a="1"/>
  <c r="BJ259" i="6" s="1"/>
  <c r="BJ457" i="6" s="1"/>
  <c r="BK259" i="6" a="1"/>
  <c r="BK259" i="6" s="1"/>
  <c r="BK457" i="6" s="1"/>
  <c r="BL259" i="6" a="1"/>
  <c r="BL259" i="6" s="1"/>
  <c r="BL457" i="6" s="1"/>
  <c r="D260" i="6" a="1"/>
  <c r="D260" i="6" s="1"/>
  <c r="D458" i="6" s="1"/>
  <c r="E260" i="6" a="1"/>
  <c r="E260" i="6" s="1"/>
  <c r="E458" i="6" s="1"/>
  <c r="F260" i="6" a="1"/>
  <c r="F260" i="6" s="1"/>
  <c r="F458" i="6" s="1"/>
  <c r="G260" i="6" a="1"/>
  <c r="G260" i="6" s="1"/>
  <c r="G458" i="6" s="1"/>
  <c r="H260" i="6" a="1"/>
  <c r="H260" i="6" s="1"/>
  <c r="H458" i="6" s="1"/>
  <c r="I260" i="6" a="1"/>
  <c r="I260" i="6" s="1"/>
  <c r="I458" i="6" s="1"/>
  <c r="J260" i="6" a="1"/>
  <c r="J260" i="6" s="1"/>
  <c r="J458" i="6" s="1"/>
  <c r="K260" i="6" a="1"/>
  <c r="K260" i="6" s="1"/>
  <c r="K458" i="6" s="1"/>
  <c r="L260" i="6" a="1"/>
  <c r="L260" i="6" s="1"/>
  <c r="L458" i="6" s="1"/>
  <c r="M260" i="6" a="1"/>
  <c r="M260" i="6" s="1"/>
  <c r="M458" i="6" s="1"/>
  <c r="N260" i="6" a="1"/>
  <c r="N260" i="6" s="1"/>
  <c r="N458" i="6" s="1"/>
  <c r="O260" i="6" a="1"/>
  <c r="O260" i="6" s="1"/>
  <c r="O458" i="6" s="1"/>
  <c r="P260" i="6" a="1"/>
  <c r="P260" i="6" s="1"/>
  <c r="P458" i="6" s="1"/>
  <c r="Q260" i="6" a="1"/>
  <c r="Q260" i="6" s="1"/>
  <c r="Q458" i="6" s="1"/>
  <c r="R260" i="6" a="1"/>
  <c r="R260" i="6" s="1"/>
  <c r="R458" i="6" s="1"/>
  <c r="S260" i="6" a="1"/>
  <c r="S260" i="6" s="1"/>
  <c r="S458" i="6" s="1"/>
  <c r="T260" i="6" a="1"/>
  <c r="T260" i="6" s="1"/>
  <c r="T458" i="6" s="1"/>
  <c r="U260" i="6" a="1"/>
  <c r="U260" i="6" s="1"/>
  <c r="U458" i="6" s="1"/>
  <c r="V260" i="6" a="1"/>
  <c r="V260" i="6" s="1"/>
  <c r="V458" i="6" s="1"/>
  <c r="W260" i="6" a="1"/>
  <c r="W260" i="6" s="1"/>
  <c r="W458" i="6" s="1"/>
  <c r="X260" i="6" a="1"/>
  <c r="X260" i="6" s="1"/>
  <c r="X458" i="6" s="1"/>
  <c r="Y260" i="6" a="1"/>
  <c r="Y260" i="6" s="1"/>
  <c r="Y458" i="6" s="1"/>
  <c r="Z260" i="6" a="1"/>
  <c r="Z260" i="6" s="1"/>
  <c r="Z458" i="6" s="1"/>
  <c r="AA260" i="6" a="1"/>
  <c r="AA260" i="6" s="1"/>
  <c r="AA458" i="6" s="1"/>
  <c r="AB260" i="6" a="1"/>
  <c r="AB260" i="6" s="1"/>
  <c r="AB458" i="6" s="1"/>
  <c r="AC260" i="6" a="1"/>
  <c r="AC260" i="6" s="1"/>
  <c r="AC458" i="6" s="1"/>
  <c r="AD260" i="6" a="1"/>
  <c r="AD260" i="6" s="1"/>
  <c r="AD458" i="6" s="1"/>
  <c r="AE260" i="6" a="1"/>
  <c r="AE260" i="6" s="1"/>
  <c r="AE458" i="6" s="1"/>
  <c r="AF260" i="6" a="1"/>
  <c r="AF260" i="6" s="1"/>
  <c r="AF458" i="6" s="1"/>
  <c r="AG260" i="6" a="1"/>
  <c r="AG260" i="6" s="1"/>
  <c r="AG458" i="6" s="1"/>
  <c r="AH260" i="6" a="1"/>
  <c r="AH260" i="6" s="1"/>
  <c r="AH458" i="6" s="1"/>
  <c r="AI260" i="6" a="1"/>
  <c r="AI260" i="6" s="1"/>
  <c r="AI458" i="6" s="1"/>
  <c r="AJ260" i="6" a="1"/>
  <c r="AJ260" i="6" s="1"/>
  <c r="AJ458" i="6" s="1"/>
  <c r="AK260" i="6" a="1"/>
  <c r="AK260" i="6" s="1"/>
  <c r="AK458" i="6" s="1"/>
  <c r="AL260" i="6" a="1"/>
  <c r="AL260" i="6" s="1"/>
  <c r="AL458" i="6" s="1"/>
  <c r="AM260" i="6" a="1"/>
  <c r="AM260" i="6" s="1"/>
  <c r="AM458" i="6" s="1"/>
  <c r="AN260" i="6" a="1"/>
  <c r="AN260" i="6" s="1"/>
  <c r="AN458" i="6" s="1"/>
  <c r="AO260" i="6" a="1"/>
  <c r="AO260" i="6" s="1"/>
  <c r="AO458" i="6" s="1"/>
  <c r="AP260" i="6" a="1"/>
  <c r="AP260" i="6" s="1"/>
  <c r="AP458" i="6" s="1"/>
  <c r="AQ260" i="6" a="1"/>
  <c r="AQ260" i="6" s="1"/>
  <c r="AQ458" i="6" s="1"/>
  <c r="AR260" i="6" a="1"/>
  <c r="AR260" i="6" s="1"/>
  <c r="AR458" i="6" s="1"/>
  <c r="AS260" i="6" a="1"/>
  <c r="AS260" i="6" s="1"/>
  <c r="AS458" i="6" s="1"/>
  <c r="AT260" i="6" a="1"/>
  <c r="AT260" i="6" s="1"/>
  <c r="AT458" i="6" s="1"/>
  <c r="AU260" i="6" a="1"/>
  <c r="AU260" i="6" s="1"/>
  <c r="AU458" i="6" s="1"/>
  <c r="AV260" i="6" a="1"/>
  <c r="AV260" i="6" s="1"/>
  <c r="AV458" i="6" s="1"/>
  <c r="AW260" i="6" a="1"/>
  <c r="AW260" i="6" s="1"/>
  <c r="AW458" i="6" s="1"/>
  <c r="AX260" i="6" a="1"/>
  <c r="AX260" i="6" s="1"/>
  <c r="AX458" i="6" s="1"/>
  <c r="AY260" i="6" a="1"/>
  <c r="AY260" i="6" s="1"/>
  <c r="AY458" i="6" s="1"/>
  <c r="AZ260" i="6" a="1"/>
  <c r="AZ260" i="6" s="1"/>
  <c r="AZ458" i="6" s="1"/>
  <c r="BA260" i="6" a="1"/>
  <c r="BA260" i="6" s="1"/>
  <c r="BA458" i="6" s="1"/>
  <c r="BB260" i="6" a="1"/>
  <c r="BB260" i="6" s="1"/>
  <c r="BB458" i="6" s="1"/>
  <c r="BC260" i="6" a="1"/>
  <c r="BC260" i="6" s="1"/>
  <c r="BC458" i="6" s="1"/>
  <c r="BD260" i="6" a="1"/>
  <c r="BD260" i="6" s="1"/>
  <c r="BD458" i="6" s="1"/>
  <c r="BE260" i="6" a="1"/>
  <c r="BE260" i="6" s="1"/>
  <c r="BE458" i="6" s="1"/>
  <c r="BF260" i="6" a="1"/>
  <c r="BF260" i="6" s="1"/>
  <c r="BF458" i="6" s="1"/>
  <c r="BG260" i="6" a="1"/>
  <c r="BG260" i="6" s="1"/>
  <c r="BG458" i="6" s="1"/>
  <c r="BH260" i="6" a="1"/>
  <c r="BH260" i="6" s="1"/>
  <c r="BH458" i="6" s="1"/>
  <c r="BI260" i="6" a="1"/>
  <c r="BI260" i="6" s="1"/>
  <c r="BI458" i="6" s="1"/>
  <c r="BJ260" i="6" a="1"/>
  <c r="BJ260" i="6" s="1"/>
  <c r="BJ458" i="6" s="1"/>
  <c r="BK260" i="6" a="1"/>
  <c r="BK260" i="6" s="1"/>
  <c r="BK458" i="6" s="1"/>
  <c r="BL260" i="6" a="1"/>
  <c r="BL260" i="6" s="1"/>
  <c r="BL458" i="6" s="1"/>
  <c r="D261" i="6" a="1"/>
  <c r="D261" i="6" s="1"/>
  <c r="D459" i="6" s="1"/>
  <c r="E261" i="6" a="1"/>
  <c r="E261" i="6" s="1"/>
  <c r="E459" i="6" s="1"/>
  <c r="F261" i="6" a="1"/>
  <c r="F261" i="6" s="1"/>
  <c r="F459" i="6" s="1"/>
  <c r="G261" i="6" a="1"/>
  <c r="G261" i="6" s="1"/>
  <c r="G459" i="6" s="1"/>
  <c r="H261" i="6" a="1"/>
  <c r="H261" i="6" s="1"/>
  <c r="H459" i="6" s="1"/>
  <c r="I261" i="6" a="1"/>
  <c r="I261" i="6" s="1"/>
  <c r="I459" i="6" s="1"/>
  <c r="J261" i="6" a="1"/>
  <c r="J261" i="6" s="1"/>
  <c r="J459" i="6" s="1"/>
  <c r="K261" i="6" a="1"/>
  <c r="K261" i="6" s="1"/>
  <c r="K459" i="6" s="1"/>
  <c r="L261" i="6" a="1"/>
  <c r="L261" i="6" s="1"/>
  <c r="L459" i="6" s="1"/>
  <c r="M261" i="6" a="1"/>
  <c r="M261" i="6" s="1"/>
  <c r="M459" i="6" s="1"/>
  <c r="N261" i="6" a="1"/>
  <c r="N261" i="6" s="1"/>
  <c r="N459" i="6" s="1"/>
  <c r="O261" i="6" a="1"/>
  <c r="O261" i="6" s="1"/>
  <c r="O459" i="6" s="1"/>
  <c r="P261" i="6" a="1"/>
  <c r="P261" i="6" s="1"/>
  <c r="P459" i="6" s="1"/>
  <c r="Q261" i="6" a="1"/>
  <c r="Q261" i="6" s="1"/>
  <c r="Q459" i="6" s="1"/>
  <c r="R261" i="6" a="1"/>
  <c r="R261" i="6" s="1"/>
  <c r="R459" i="6" s="1"/>
  <c r="S261" i="6" a="1"/>
  <c r="S261" i="6" s="1"/>
  <c r="S459" i="6" s="1"/>
  <c r="T261" i="6" a="1"/>
  <c r="T261" i="6" s="1"/>
  <c r="T459" i="6" s="1"/>
  <c r="U261" i="6" a="1"/>
  <c r="U261" i="6" s="1"/>
  <c r="U459" i="6" s="1"/>
  <c r="V261" i="6" a="1"/>
  <c r="V261" i="6" s="1"/>
  <c r="V459" i="6" s="1"/>
  <c r="W261" i="6" a="1"/>
  <c r="W261" i="6" s="1"/>
  <c r="W459" i="6" s="1"/>
  <c r="X261" i="6" a="1"/>
  <c r="X261" i="6" s="1"/>
  <c r="X459" i="6" s="1"/>
  <c r="Y261" i="6" a="1"/>
  <c r="Y261" i="6" s="1"/>
  <c r="Y459" i="6" s="1"/>
  <c r="Z261" i="6" a="1"/>
  <c r="Z261" i="6" s="1"/>
  <c r="Z459" i="6" s="1"/>
  <c r="AA261" i="6" a="1"/>
  <c r="AA261" i="6" s="1"/>
  <c r="AA459" i="6" s="1"/>
  <c r="AB261" i="6" a="1"/>
  <c r="AB261" i="6" s="1"/>
  <c r="AB459" i="6" s="1"/>
  <c r="AC261" i="6" a="1"/>
  <c r="AC261" i="6" s="1"/>
  <c r="AC459" i="6" s="1"/>
  <c r="AD261" i="6" a="1"/>
  <c r="AD261" i="6" s="1"/>
  <c r="AD459" i="6" s="1"/>
  <c r="AE261" i="6" a="1"/>
  <c r="AE261" i="6" s="1"/>
  <c r="AE459" i="6" s="1"/>
  <c r="AF261" i="6" a="1"/>
  <c r="AF261" i="6" s="1"/>
  <c r="AF459" i="6" s="1"/>
  <c r="AG261" i="6" a="1"/>
  <c r="AG261" i="6" s="1"/>
  <c r="AG459" i="6" s="1"/>
  <c r="AH261" i="6" a="1"/>
  <c r="AH261" i="6" s="1"/>
  <c r="AH459" i="6" s="1"/>
  <c r="AI261" i="6" a="1"/>
  <c r="AI261" i="6" s="1"/>
  <c r="AI459" i="6" s="1"/>
  <c r="AJ261" i="6" a="1"/>
  <c r="AJ261" i="6" s="1"/>
  <c r="AJ459" i="6" s="1"/>
  <c r="AK261" i="6" a="1"/>
  <c r="AK261" i="6" s="1"/>
  <c r="AK459" i="6" s="1"/>
  <c r="AL261" i="6" a="1"/>
  <c r="AL261" i="6" s="1"/>
  <c r="AL459" i="6" s="1"/>
  <c r="AM261" i="6" a="1"/>
  <c r="AM261" i="6" s="1"/>
  <c r="AM459" i="6" s="1"/>
  <c r="AN261" i="6" a="1"/>
  <c r="AN261" i="6" s="1"/>
  <c r="AN459" i="6" s="1"/>
  <c r="AO261" i="6" a="1"/>
  <c r="AO261" i="6" s="1"/>
  <c r="AO459" i="6" s="1"/>
  <c r="AP261" i="6" a="1"/>
  <c r="AP261" i="6" s="1"/>
  <c r="AP459" i="6" s="1"/>
  <c r="AQ261" i="6" a="1"/>
  <c r="AQ261" i="6" s="1"/>
  <c r="AQ459" i="6" s="1"/>
  <c r="AR261" i="6" a="1"/>
  <c r="AR261" i="6" s="1"/>
  <c r="AR459" i="6" s="1"/>
  <c r="AS261" i="6" a="1"/>
  <c r="AS261" i="6" s="1"/>
  <c r="AS459" i="6" s="1"/>
  <c r="AT261" i="6" a="1"/>
  <c r="AT261" i="6" s="1"/>
  <c r="AT459" i="6" s="1"/>
  <c r="AU261" i="6" a="1"/>
  <c r="AU261" i="6" s="1"/>
  <c r="AU459" i="6" s="1"/>
  <c r="AV261" i="6" a="1"/>
  <c r="AV261" i="6" s="1"/>
  <c r="AV459" i="6" s="1"/>
  <c r="AW261" i="6" a="1"/>
  <c r="AW261" i="6" s="1"/>
  <c r="AW459" i="6" s="1"/>
  <c r="AX261" i="6" a="1"/>
  <c r="AX261" i="6" s="1"/>
  <c r="AX459" i="6" s="1"/>
  <c r="AY261" i="6" a="1"/>
  <c r="AY261" i="6" s="1"/>
  <c r="AY459" i="6" s="1"/>
  <c r="AZ261" i="6" a="1"/>
  <c r="AZ261" i="6" s="1"/>
  <c r="AZ459" i="6" s="1"/>
  <c r="BA261" i="6" a="1"/>
  <c r="BA261" i="6" s="1"/>
  <c r="BA459" i="6" s="1"/>
  <c r="BB261" i="6" a="1"/>
  <c r="BB261" i="6" s="1"/>
  <c r="BB459" i="6" s="1"/>
  <c r="BC261" i="6" a="1"/>
  <c r="BC261" i="6" s="1"/>
  <c r="BC459" i="6" s="1"/>
  <c r="BD261" i="6" a="1"/>
  <c r="BD261" i="6" s="1"/>
  <c r="BD459" i="6" s="1"/>
  <c r="BE261" i="6" a="1"/>
  <c r="BE261" i="6" s="1"/>
  <c r="BE459" i="6" s="1"/>
  <c r="BF261" i="6" a="1"/>
  <c r="BF261" i="6" s="1"/>
  <c r="BF459" i="6" s="1"/>
  <c r="BG261" i="6" a="1"/>
  <c r="BG261" i="6" s="1"/>
  <c r="BG459" i="6" s="1"/>
  <c r="BH261" i="6" a="1"/>
  <c r="BH261" i="6" s="1"/>
  <c r="BH459" i="6" s="1"/>
  <c r="BI261" i="6" a="1"/>
  <c r="BI261" i="6" s="1"/>
  <c r="BI459" i="6" s="1"/>
  <c r="BJ261" i="6" a="1"/>
  <c r="BJ261" i="6" s="1"/>
  <c r="BJ459" i="6" s="1"/>
  <c r="BK261" i="6" a="1"/>
  <c r="BK261" i="6" s="1"/>
  <c r="BK459" i="6" s="1"/>
  <c r="BL261" i="6" a="1"/>
  <c r="BL261" i="6" s="1"/>
  <c r="BL459" i="6" s="1"/>
  <c r="D262" i="6" a="1"/>
  <c r="D262" i="6" s="1"/>
  <c r="D460" i="6" s="1"/>
  <c r="E262" i="6" a="1"/>
  <c r="E262" i="6" s="1"/>
  <c r="E460" i="6" s="1"/>
  <c r="F262" i="6" a="1"/>
  <c r="F262" i="6" s="1"/>
  <c r="F460" i="6" s="1"/>
  <c r="G262" i="6" a="1"/>
  <c r="G262" i="6" s="1"/>
  <c r="G460" i="6" s="1"/>
  <c r="H262" i="6" a="1"/>
  <c r="H262" i="6" s="1"/>
  <c r="H460" i="6" s="1"/>
  <c r="I262" i="6" a="1"/>
  <c r="I262" i="6" s="1"/>
  <c r="I460" i="6" s="1"/>
  <c r="J262" i="6" a="1"/>
  <c r="J262" i="6" s="1"/>
  <c r="J460" i="6" s="1"/>
  <c r="K262" i="6" a="1"/>
  <c r="K262" i="6" s="1"/>
  <c r="K460" i="6" s="1"/>
  <c r="L262" i="6" a="1"/>
  <c r="L262" i="6" s="1"/>
  <c r="L460" i="6" s="1"/>
  <c r="M262" i="6" a="1"/>
  <c r="M262" i="6" s="1"/>
  <c r="M460" i="6" s="1"/>
  <c r="N262" i="6" a="1"/>
  <c r="N262" i="6" s="1"/>
  <c r="N460" i="6" s="1"/>
  <c r="O262" i="6" a="1"/>
  <c r="O262" i="6" s="1"/>
  <c r="O460" i="6" s="1"/>
  <c r="P262" i="6" a="1"/>
  <c r="P262" i="6" s="1"/>
  <c r="P460" i="6" s="1"/>
  <c r="Q262" i="6" a="1"/>
  <c r="Q262" i="6" s="1"/>
  <c r="Q460" i="6" s="1"/>
  <c r="R262" i="6" a="1"/>
  <c r="R262" i="6" s="1"/>
  <c r="R460" i="6" s="1"/>
  <c r="S262" i="6" a="1"/>
  <c r="S262" i="6" s="1"/>
  <c r="S460" i="6" s="1"/>
  <c r="T262" i="6" a="1"/>
  <c r="T262" i="6" s="1"/>
  <c r="T460" i="6" s="1"/>
  <c r="U262" i="6" a="1"/>
  <c r="U262" i="6" s="1"/>
  <c r="U460" i="6" s="1"/>
  <c r="V262" i="6" a="1"/>
  <c r="V262" i="6" s="1"/>
  <c r="V460" i="6" s="1"/>
  <c r="W262" i="6" a="1"/>
  <c r="W262" i="6" s="1"/>
  <c r="W460" i="6" s="1"/>
  <c r="X262" i="6" a="1"/>
  <c r="X262" i="6" s="1"/>
  <c r="X460" i="6" s="1"/>
  <c r="Y262" i="6" a="1"/>
  <c r="Y262" i="6" s="1"/>
  <c r="Y460" i="6" s="1"/>
  <c r="Z262" i="6" a="1"/>
  <c r="Z262" i="6" s="1"/>
  <c r="Z460" i="6" s="1"/>
  <c r="AA262" i="6" a="1"/>
  <c r="AA262" i="6" s="1"/>
  <c r="AA460" i="6" s="1"/>
  <c r="AB262" i="6" a="1"/>
  <c r="AB262" i="6" s="1"/>
  <c r="AB460" i="6" s="1"/>
  <c r="AC262" i="6" a="1"/>
  <c r="AC262" i="6" s="1"/>
  <c r="AC460" i="6" s="1"/>
  <c r="AD262" i="6" a="1"/>
  <c r="AD262" i="6" s="1"/>
  <c r="AD460" i="6" s="1"/>
  <c r="AE262" i="6" a="1"/>
  <c r="AE262" i="6" s="1"/>
  <c r="AE460" i="6" s="1"/>
  <c r="AF262" i="6" a="1"/>
  <c r="AF262" i="6" s="1"/>
  <c r="AF460" i="6" s="1"/>
  <c r="AG262" i="6" a="1"/>
  <c r="AG262" i="6" s="1"/>
  <c r="AG460" i="6" s="1"/>
  <c r="AH262" i="6" a="1"/>
  <c r="AH262" i="6" s="1"/>
  <c r="AH460" i="6" s="1"/>
  <c r="AI262" i="6" a="1"/>
  <c r="AI262" i="6" s="1"/>
  <c r="AI460" i="6" s="1"/>
  <c r="AJ262" i="6" a="1"/>
  <c r="AJ262" i="6" s="1"/>
  <c r="AJ460" i="6" s="1"/>
  <c r="AK262" i="6" a="1"/>
  <c r="AK262" i="6" s="1"/>
  <c r="AK460" i="6" s="1"/>
  <c r="AL262" i="6" a="1"/>
  <c r="AL262" i="6" s="1"/>
  <c r="AL460" i="6" s="1"/>
  <c r="AM262" i="6" a="1"/>
  <c r="AM262" i="6" s="1"/>
  <c r="AM460" i="6" s="1"/>
  <c r="AN262" i="6" a="1"/>
  <c r="AN262" i="6" s="1"/>
  <c r="AN460" i="6" s="1"/>
  <c r="AO262" i="6" a="1"/>
  <c r="AO262" i="6" s="1"/>
  <c r="AO460" i="6" s="1"/>
  <c r="AP262" i="6" a="1"/>
  <c r="AP262" i="6" s="1"/>
  <c r="AP460" i="6" s="1"/>
  <c r="AQ262" i="6" a="1"/>
  <c r="AQ262" i="6" s="1"/>
  <c r="AQ460" i="6" s="1"/>
  <c r="AR262" i="6" a="1"/>
  <c r="AR262" i="6" s="1"/>
  <c r="AR460" i="6" s="1"/>
  <c r="AS262" i="6" a="1"/>
  <c r="AS262" i="6" s="1"/>
  <c r="AS460" i="6" s="1"/>
  <c r="AT262" i="6" a="1"/>
  <c r="AT262" i="6" s="1"/>
  <c r="AT460" i="6" s="1"/>
  <c r="AU262" i="6" a="1"/>
  <c r="AU262" i="6" s="1"/>
  <c r="AU460" i="6" s="1"/>
  <c r="AV262" i="6" a="1"/>
  <c r="AV262" i="6" s="1"/>
  <c r="AV460" i="6" s="1"/>
  <c r="AW262" i="6" a="1"/>
  <c r="AW262" i="6" s="1"/>
  <c r="AW460" i="6" s="1"/>
  <c r="AX262" i="6" a="1"/>
  <c r="AX262" i="6" s="1"/>
  <c r="AX460" i="6" s="1"/>
  <c r="AY262" i="6" a="1"/>
  <c r="AY262" i="6" s="1"/>
  <c r="AY460" i="6" s="1"/>
  <c r="AZ262" i="6" a="1"/>
  <c r="AZ262" i="6" s="1"/>
  <c r="AZ460" i="6" s="1"/>
  <c r="BA262" i="6" a="1"/>
  <c r="BA262" i="6" s="1"/>
  <c r="BA460" i="6" s="1"/>
  <c r="BB262" i="6" a="1"/>
  <c r="BB262" i="6" s="1"/>
  <c r="BB460" i="6" s="1"/>
  <c r="BC262" i="6" a="1"/>
  <c r="BC262" i="6" s="1"/>
  <c r="BC460" i="6" s="1"/>
  <c r="BD262" i="6" a="1"/>
  <c r="BD262" i="6" s="1"/>
  <c r="BD460" i="6" s="1"/>
  <c r="BE262" i="6" a="1"/>
  <c r="BE262" i="6" s="1"/>
  <c r="BE460" i="6" s="1"/>
  <c r="BF262" i="6" a="1"/>
  <c r="BF262" i="6" s="1"/>
  <c r="BF460" i="6" s="1"/>
  <c r="BG262" i="6" a="1"/>
  <c r="BG262" i="6" s="1"/>
  <c r="BG460" i="6" s="1"/>
  <c r="BH262" i="6" a="1"/>
  <c r="BH262" i="6" s="1"/>
  <c r="BH460" i="6" s="1"/>
  <c r="BI262" i="6" a="1"/>
  <c r="BI262" i="6" s="1"/>
  <c r="BI460" i="6" s="1"/>
  <c r="BJ262" i="6" a="1"/>
  <c r="BJ262" i="6" s="1"/>
  <c r="BJ460" i="6" s="1"/>
  <c r="BK262" i="6" a="1"/>
  <c r="BK262" i="6" s="1"/>
  <c r="BK460" i="6" s="1"/>
  <c r="BL262" i="6" a="1"/>
  <c r="BL262" i="6" s="1"/>
  <c r="BL460" i="6" s="1"/>
  <c r="D263" i="6" a="1"/>
  <c r="D263" i="6" s="1"/>
  <c r="D461" i="6" s="1"/>
  <c r="E263" i="6" a="1"/>
  <c r="E263" i="6" s="1"/>
  <c r="E461" i="6" s="1"/>
  <c r="F263" i="6" a="1"/>
  <c r="F263" i="6" s="1"/>
  <c r="F461" i="6" s="1"/>
  <c r="G263" i="6" a="1"/>
  <c r="G263" i="6" s="1"/>
  <c r="G461" i="6" s="1"/>
  <c r="H263" i="6" a="1"/>
  <c r="H263" i="6" s="1"/>
  <c r="H461" i="6" s="1"/>
  <c r="I263" i="6" a="1"/>
  <c r="I263" i="6" s="1"/>
  <c r="I461" i="6" s="1"/>
  <c r="J263" i="6" a="1"/>
  <c r="J263" i="6" s="1"/>
  <c r="J461" i="6" s="1"/>
  <c r="K263" i="6" a="1"/>
  <c r="K263" i="6" s="1"/>
  <c r="K461" i="6" s="1"/>
  <c r="L263" i="6" a="1"/>
  <c r="L263" i="6" s="1"/>
  <c r="L461" i="6" s="1"/>
  <c r="M263" i="6" a="1"/>
  <c r="M263" i="6" s="1"/>
  <c r="M461" i="6" s="1"/>
  <c r="N263" i="6" a="1"/>
  <c r="N263" i="6" s="1"/>
  <c r="N461" i="6" s="1"/>
  <c r="O263" i="6" a="1"/>
  <c r="O263" i="6" s="1"/>
  <c r="O461" i="6" s="1"/>
  <c r="P263" i="6" a="1"/>
  <c r="P263" i="6" s="1"/>
  <c r="P461" i="6" s="1"/>
  <c r="Q263" i="6" a="1"/>
  <c r="Q263" i="6" s="1"/>
  <c r="Q461" i="6" s="1"/>
  <c r="R263" i="6" a="1"/>
  <c r="R263" i="6" s="1"/>
  <c r="R461" i="6" s="1"/>
  <c r="S263" i="6" a="1"/>
  <c r="S263" i="6" s="1"/>
  <c r="S461" i="6" s="1"/>
  <c r="T263" i="6" a="1"/>
  <c r="T263" i="6" s="1"/>
  <c r="T461" i="6" s="1"/>
  <c r="U263" i="6" a="1"/>
  <c r="U263" i="6" s="1"/>
  <c r="U461" i="6" s="1"/>
  <c r="V263" i="6" a="1"/>
  <c r="V263" i="6" s="1"/>
  <c r="V461" i="6" s="1"/>
  <c r="W263" i="6" a="1"/>
  <c r="W263" i="6" s="1"/>
  <c r="W461" i="6" s="1"/>
  <c r="X263" i="6" a="1"/>
  <c r="X263" i="6" s="1"/>
  <c r="X461" i="6" s="1"/>
  <c r="Y263" i="6" a="1"/>
  <c r="Y263" i="6" s="1"/>
  <c r="Y461" i="6" s="1"/>
  <c r="Z263" i="6" a="1"/>
  <c r="Z263" i="6" s="1"/>
  <c r="Z461" i="6" s="1"/>
  <c r="AA263" i="6" a="1"/>
  <c r="AA263" i="6" s="1"/>
  <c r="AA461" i="6" s="1"/>
  <c r="AB263" i="6" a="1"/>
  <c r="AB263" i="6" s="1"/>
  <c r="AB461" i="6" s="1"/>
  <c r="AC263" i="6" a="1"/>
  <c r="AC263" i="6" s="1"/>
  <c r="AC461" i="6" s="1"/>
  <c r="AD263" i="6" a="1"/>
  <c r="AD263" i="6" s="1"/>
  <c r="AD461" i="6" s="1"/>
  <c r="AE263" i="6" a="1"/>
  <c r="AE263" i="6" s="1"/>
  <c r="AE461" i="6" s="1"/>
  <c r="AF263" i="6" a="1"/>
  <c r="AF263" i="6" s="1"/>
  <c r="AF461" i="6" s="1"/>
  <c r="AG263" i="6" a="1"/>
  <c r="AG263" i="6" s="1"/>
  <c r="AG461" i="6" s="1"/>
  <c r="AH263" i="6" a="1"/>
  <c r="AH263" i="6" s="1"/>
  <c r="AH461" i="6" s="1"/>
  <c r="AI263" i="6" a="1"/>
  <c r="AI263" i="6" s="1"/>
  <c r="AI461" i="6" s="1"/>
  <c r="AJ263" i="6" a="1"/>
  <c r="AJ263" i="6" s="1"/>
  <c r="AJ461" i="6" s="1"/>
  <c r="AK263" i="6" a="1"/>
  <c r="AK263" i="6" s="1"/>
  <c r="AK461" i="6" s="1"/>
  <c r="AL263" i="6" a="1"/>
  <c r="AL263" i="6" s="1"/>
  <c r="AL461" i="6" s="1"/>
  <c r="AM263" i="6" a="1"/>
  <c r="AM263" i="6" s="1"/>
  <c r="AM461" i="6" s="1"/>
  <c r="AN263" i="6" a="1"/>
  <c r="AN263" i="6" s="1"/>
  <c r="AN461" i="6" s="1"/>
  <c r="AO263" i="6" a="1"/>
  <c r="AO263" i="6" s="1"/>
  <c r="AO461" i="6" s="1"/>
  <c r="AP263" i="6" a="1"/>
  <c r="AP263" i="6" s="1"/>
  <c r="AP461" i="6" s="1"/>
  <c r="AQ263" i="6" a="1"/>
  <c r="AQ263" i="6" s="1"/>
  <c r="AQ461" i="6" s="1"/>
  <c r="AR263" i="6" a="1"/>
  <c r="AR263" i="6" s="1"/>
  <c r="AR461" i="6" s="1"/>
  <c r="AS263" i="6" a="1"/>
  <c r="AS263" i="6" s="1"/>
  <c r="AS461" i="6" s="1"/>
  <c r="AT263" i="6" a="1"/>
  <c r="AT263" i="6" s="1"/>
  <c r="AT461" i="6" s="1"/>
  <c r="AU263" i="6" a="1"/>
  <c r="AU263" i="6" s="1"/>
  <c r="AU461" i="6" s="1"/>
  <c r="AV263" i="6" a="1"/>
  <c r="AV263" i="6" s="1"/>
  <c r="AV461" i="6" s="1"/>
  <c r="AW263" i="6" a="1"/>
  <c r="AW263" i="6" s="1"/>
  <c r="AW461" i="6" s="1"/>
  <c r="AX263" i="6" a="1"/>
  <c r="AX263" i="6" s="1"/>
  <c r="AX461" i="6" s="1"/>
  <c r="AY263" i="6" a="1"/>
  <c r="AY263" i="6" s="1"/>
  <c r="AY461" i="6" s="1"/>
  <c r="AZ263" i="6" a="1"/>
  <c r="AZ263" i="6" s="1"/>
  <c r="AZ461" i="6" s="1"/>
  <c r="BA263" i="6" a="1"/>
  <c r="BA263" i="6" s="1"/>
  <c r="BA461" i="6" s="1"/>
  <c r="BB263" i="6" a="1"/>
  <c r="BB263" i="6" s="1"/>
  <c r="BB461" i="6" s="1"/>
  <c r="BC263" i="6" a="1"/>
  <c r="BC263" i="6" s="1"/>
  <c r="BC461" i="6" s="1"/>
  <c r="BD263" i="6" a="1"/>
  <c r="BD263" i="6" s="1"/>
  <c r="BD461" i="6" s="1"/>
  <c r="BE263" i="6" a="1"/>
  <c r="BE263" i="6" s="1"/>
  <c r="BE461" i="6" s="1"/>
  <c r="BF263" i="6" a="1"/>
  <c r="BF263" i="6" s="1"/>
  <c r="BF461" i="6" s="1"/>
  <c r="BG263" i="6" a="1"/>
  <c r="BG263" i="6" s="1"/>
  <c r="BG461" i="6" s="1"/>
  <c r="BH263" i="6" a="1"/>
  <c r="BH263" i="6" s="1"/>
  <c r="BH461" i="6" s="1"/>
  <c r="BI263" i="6" a="1"/>
  <c r="BI263" i="6" s="1"/>
  <c r="BI461" i="6" s="1"/>
  <c r="BJ263" i="6" a="1"/>
  <c r="BJ263" i="6" s="1"/>
  <c r="BJ461" i="6" s="1"/>
  <c r="BK263" i="6" a="1"/>
  <c r="BK263" i="6" s="1"/>
  <c r="BK461" i="6" s="1"/>
  <c r="BL263" i="6" a="1"/>
  <c r="BL263" i="6" s="1"/>
  <c r="BL461" i="6" s="1"/>
  <c r="D264" i="6" a="1"/>
  <c r="D264" i="6" s="1"/>
  <c r="D462" i="6" s="1"/>
  <c r="E264" i="6" a="1"/>
  <c r="E264" i="6" s="1"/>
  <c r="E462" i="6" s="1"/>
  <c r="F264" i="6" a="1"/>
  <c r="F264" i="6" s="1"/>
  <c r="F462" i="6" s="1"/>
  <c r="G264" i="6" a="1"/>
  <c r="G264" i="6" s="1"/>
  <c r="G462" i="6" s="1"/>
  <c r="H264" i="6" a="1"/>
  <c r="H264" i="6" s="1"/>
  <c r="H462" i="6" s="1"/>
  <c r="I264" i="6" a="1"/>
  <c r="I264" i="6" s="1"/>
  <c r="I462" i="6" s="1"/>
  <c r="J264" i="6" a="1"/>
  <c r="J264" i="6" s="1"/>
  <c r="J462" i="6" s="1"/>
  <c r="K264" i="6" a="1"/>
  <c r="K264" i="6" s="1"/>
  <c r="K462" i="6" s="1"/>
  <c r="L264" i="6" a="1"/>
  <c r="L264" i="6" s="1"/>
  <c r="L462" i="6" s="1"/>
  <c r="M264" i="6" a="1"/>
  <c r="M264" i="6" s="1"/>
  <c r="M462" i="6" s="1"/>
  <c r="N264" i="6" a="1"/>
  <c r="N264" i="6" s="1"/>
  <c r="N462" i="6" s="1"/>
  <c r="O264" i="6" a="1"/>
  <c r="O264" i="6" s="1"/>
  <c r="O462" i="6" s="1"/>
  <c r="P264" i="6" a="1"/>
  <c r="P264" i="6" s="1"/>
  <c r="P462" i="6" s="1"/>
  <c r="Q264" i="6" a="1"/>
  <c r="Q264" i="6" s="1"/>
  <c r="Q462" i="6" s="1"/>
  <c r="R264" i="6" a="1"/>
  <c r="R264" i="6" s="1"/>
  <c r="R462" i="6" s="1"/>
  <c r="S264" i="6" a="1"/>
  <c r="S264" i="6" s="1"/>
  <c r="S462" i="6" s="1"/>
  <c r="T264" i="6" a="1"/>
  <c r="T264" i="6" s="1"/>
  <c r="T462" i="6" s="1"/>
  <c r="U264" i="6" a="1"/>
  <c r="U264" i="6" s="1"/>
  <c r="U462" i="6" s="1"/>
  <c r="V264" i="6" a="1"/>
  <c r="V264" i="6" s="1"/>
  <c r="V462" i="6" s="1"/>
  <c r="W264" i="6" a="1"/>
  <c r="W264" i="6" s="1"/>
  <c r="W462" i="6" s="1"/>
  <c r="X264" i="6" a="1"/>
  <c r="X264" i="6" s="1"/>
  <c r="X462" i="6" s="1"/>
  <c r="Y264" i="6" a="1"/>
  <c r="Y264" i="6" s="1"/>
  <c r="Y462" i="6" s="1"/>
  <c r="Z264" i="6" a="1"/>
  <c r="Z264" i="6" s="1"/>
  <c r="Z462" i="6" s="1"/>
  <c r="AA264" i="6" a="1"/>
  <c r="AA264" i="6" s="1"/>
  <c r="AA462" i="6" s="1"/>
  <c r="AB264" i="6" a="1"/>
  <c r="AB264" i="6" s="1"/>
  <c r="AB462" i="6" s="1"/>
  <c r="AC264" i="6" a="1"/>
  <c r="AC264" i="6" s="1"/>
  <c r="AC462" i="6" s="1"/>
  <c r="AD264" i="6" a="1"/>
  <c r="AD264" i="6" s="1"/>
  <c r="AD462" i="6" s="1"/>
  <c r="AE264" i="6" a="1"/>
  <c r="AE264" i="6" s="1"/>
  <c r="AE462" i="6" s="1"/>
  <c r="AF264" i="6" a="1"/>
  <c r="AF264" i="6" s="1"/>
  <c r="AF462" i="6" s="1"/>
  <c r="AG264" i="6" a="1"/>
  <c r="AG264" i="6" s="1"/>
  <c r="AG462" i="6" s="1"/>
  <c r="AH264" i="6" a="1"/>
  <c r="AH264" i="6" s="1"/>
  <c r="AH462" i="6" s="1"/>
  <c r="AI264" i="6" a="1"/>
  <c r="AI264" i="6" s="1"/>
  <c r="AI462" i="6" s="1"/>
  <c r="AJ264" i="6" a="1"/>
  <c r="AJ264" i="6" s="1"/>
  <c r="AJ462" i="6" s="1"/>
  <c r="AK264" i="6" a="1"/>
  <c r="AK264" i="6" s="1"/>
  <c r="AK462" i="6" s="1"/>
  <c r="AL264" i="6" a="1"/>
  <c r="AL264" i="6" s="1"/>
  <c r="AL462" i="6" s="1"/>
  <c r="AM264" i="6" a="1"/>
  <c r="AM264" i="6" s="1"/>
  <c r="AM462" i="6" s="1"/>
  <c r="AN264" i="6" a="1"/>
  <c r="AN264" i="6" s="1"/>
  <c r="AN462" i="6" s="1"/>
  <c r="AO264" i="6" a="1"/>
  <c r="AO264" i="6" s="1"/>
  <c r="AO462" i="6" s="1"/>
  <c r="AP264" i="6" a="1"/>
  <c r="AP264" i="6" s="1"/>
  <c r="AP462" i="6" s="1"/>
  <c r="AQ264" i="6" a="1"/>
  <c r="AQ264" i="6" s="1"/>
  <c r="AQ462" i="6" s="1"/>
  <c r="AR264" i="6" a="1"/>
  <c r="AR264" i="6" s="1"/>
  <c r="AR462" i="6" s="1"/>
  <c r="AS264" i="6" a="1"/>
  <c r="AS264" i="6" s="1"/>
  <c r="AS462" i="6" s="1"/>
  <c r="AT264" i="6" a="1"/>
  <c r="AT264" i="6" s="1"/>
  <c r="AT462" i="6" s="1"/>
  <c r="AU264" i="6" a="1"/>
  <c r="AU264" i="6" s="1"/>
  <c r="AU462" i="6" s="1"/>
  <c r="AV264" i="6" a="1"/>
  <c r="AV264" i="6" s="1"/>
  <c r="AV462" i="6" s="1"/>
  <c r="AW264" i="6" a="1"/>
  <c r="AW264" i="6" s="1"/>
  <c r="AW462" i="6" s="1"/>
  <c r="AX264" i="6" a="1"/>
  <c r="AX264" i="6" s="1"/>
  <c r="AX462" i="6" s="1"/>
  <c r="AY264" i="6" a="1"/>
  <c r="AY264" i="6" s="1"/>
  <c r="AY462" i="6" s="1"/>
  <c r="AZ264" i="6" a="1"/>
  <c r="AZ264" i="6" s="1"/>
  <c r="AZ462" i="6" s="1"/>
  <c r="BA264" i="6" a="1"/>
  <c r="BA264" i="6" s="1"/>
  <c r="BA462" i="6" s="1"/>
  <c r="BB264" i="6" a="1"/>
  <c r="BB264" i="6" s="1"/>
  <c r="BB462" i="6" s="1"/>
  <c r="BC264" i="6" a="1"/>
  <c r="BC264" i="6" s="1"/>
  <c r="BC462" i="6" s="1"/>
  <c r="BD264" i="6" a="1"/>
  <c r="BD264" i="6" s="1"/>
  <c r="BD462" i="6" s="1"/>
  <c r="BE264" i="6" a="1"/>
  <c r="BE264" i="6" s="1"/>
  <c r="BE462" i="6" s="1"/>
  <c r="BF264" i="6" a="1"/>
  <c r="BF264" i="6" s="1"/>
  <c r="BF462" i="6" s="1"/>
  <c r="BG264" i="6" a="1"/>
  <c r="BG264" i="6" s="1"/>
  <c r="BG462" i="6" s="1"/>
  <c r="BH264" i="6" a="1"/>
  <c r="BH264" i="6" s="1"/>
  <c r="BH462" i="6" s="1"/>
  <c r="BI264" i="6" a="1"/>
  <c r="BI264" i="6" s="1"/>
  <c r="BI462" i="6" s="1"/>
  <c r="BJ264" i="6" a="1"/>
  <c r="BJ264" i="6" s="1"/>
  <c r="BJ462" i="6" s="1"/>
  <c r="BK264" i="6" a="1"/>
  <c r="BK264" i="6" s="1"/>
  <c r="BK462" i="6" s="1"/>
  <c r="BL264" i="6" a="1"/>
  <c r="BL264" i="6" s="1"/>
  <c r="BL462" i="6" s="1"/>
  <c r="D265" i="6" a="1"/>
  <c r="D265" i="6" s="1"/>
  <c r="D463" i="6" s="1"/>
  <c r="E265" i="6" a="1"/>
  <c r="E265" i="6" s="1"/>
  <c r="E463" i="6" s="1"/>
  <c r="F265" i="6" a="1"/>
  <c r="F265" i="6" s="1"/>
  <c r="F463" i="6" s="1"/>
  <c r="G265" i="6" a="1"/>
  <c r="G265" i="6" s="1"/>
  <c r="G463" i="6" s="1"/>
  <c r="H265" i="6" a="1"/>
  <c r="H265" i="6" s="1"/>
  <c r="H463" i="6" s="1"/>
  <c r="I265" i="6" a="1"/>
  <c r="I265" i="6" s="1"/>
  <c r="I463" i="6" s="1"/>
  <c r="J265" i="6" a="1"/>
  <c r="J265" i="6" s="1"/>
  <c r="J463" i="6" s="1"/>
  <c r="K265" i="6" a="1"/>
  <c r="K265" i="6" s="1"/>
  <c r="K463" i="6" s="1"/>
  <c r="L265" i="6" a="1"/>
  <c r="L265" i="6" s="1"/>
  <c r="L463" i="6" s="1"/>
  <c r="M265" i="6" a="1"/>
  <c r="M265" i="6" s="1"/>
  <c r="M463" i="6" s="1"/>
  <c r="N265" i="6" a="1"/>
  <c r="N265" i="6" s="1"/>
  <c r="N463" i="6" s="1"/>
  <c r="O265" i="6" a="1"/>
  <c r="O265" i="6" s="1"/>
  <c r="O463" i="6" s="1"/>
  <c r="P265" i="6" a="1"/>
  <c r="P265" i="6" s="1"/>
  <c r="P463" i="6" s="1"/>
  <c r="Q265" i="6" a="1"/>
  <c r="Q265" i="6" s="1"/>
  <c r="Q463" i="6" s="1"/>
  <c r="R265" i="6" a="1"/>
  <c r="R265" i="6" s="1"/>
  <c r="R463" i="6" s="1"/>
  <c r="S265" i="6" a="1"/>
  <c r="S265" i="6" s="1"/>
  <c r="S463" i="6" s="1"/>
  <c r="T265" i="6" a="1"/>
  <c r="T265" i="6" s="1"/>
  <c r="T463" i="6" s="1"/>
  <c r="U265" i="6" a="1"/>
  <c r="U265" i="6" s="1"/>
  <c r="U463" i="6" s="1"/>
  <c r="V265" i="6" a="1"/>
  <c r="V265" i="6" s="1"/>
  <c r="V463" i="6" s="1"/>
  <c r="W265" i="6" a="1"/>
  <c r="W265" i="6" s="1"/>
  <c r="W463" i="6" s="1"/>
  <c r="X265" i="6" a="1"/>
  <c r="X265" i="6" s="1"/>
  <c r="X463" i="6" s="1"/>
  <c r="Y265" i="6" a="1"/>
  <c r="Y265" i="6" s="1"/>
  <c r="Y463" i="6" s="1"/>
  <c r="Z265" i="6" a="1"/>
  <c r="Z265" i="6" s="1"/>
  <c r="Z463" i="6" s="1"/>
  <c r="AA265" i="6" a="1"/>
  <c r="AA265" i="6" s="1"/>
  <c r="AA463" i="6" s="1"/>
  <c r="AB265" i="6" a="1"/>
  <c r="AB265" i="6" s="1"/>
  <c r="AB463" i="6" s="1"/>
  <c r="AC265" i="6" a="1"/>
  <c r="AC265" i="6" s="1"/>
  <c r="AC463" i="6" s="1"/>
  <c r="AD265" i="6" a="1"/>
  <c r="AD265" i="6" s="1"/>
  <c r="AD463" i="6" s="1"/>
  <c r="AE265" i="6" a="1"/>
  <c r="AE265" i="6" s="1"/>
  <c r="AE463" i="6" s="1"/>
  <c r="AF265" i="6" a="1"/>
  <c r="AF265" i="6" s="1"/>
  <c r="AF463" i="6" s="1"/>
  <c r="AG265" i="6" a="1"/>
  <c r="AG265" i="6" s="1"/>
  <c r="AG463" i="6" s="1"/>
  <c r="AH265" i="6" a="1"/>
  <c r="AH265" i="6" s="1"/>
  <c r="AH463" i="6" s="1"/>
  <c r="AI265" i="6" a="1"/>
  <c r="AI265" i="6" s="1"/>
  <c r="AI463" i="6" s="1"/>
  <c r="AJ265" i="6" a="1"/>
  <c r="AJ265" i="6" s="1"/>
  <c r="AJ463" i="6" s="1"/>
  <c r="AK265" i="6" a="1"/>
  <c r="AK265" i="6" s="1"/>
  <c r="AK463" i="6" s="1"/>
  <c r="AL265" i="6" a="1"/>
  <c r="AL265" i="6" s="1"/>
  <c r="AL463" i="6" s="1"/>
  <c r="AM265" i="6" a="1"/>
  <c r="AM265" i="6" s="1"/>
  <c r="AM463" i="6" s="1"/>
  <c r="AN265" i="6" a="1"/>
  <c r="AN265" i="6" s="1"/>
  <c r="AN463" i="6" s="1"/>
  <c r="AO265" i="6" a="1"/>
  <c r="AO265" i="6" s="1"/>
  <c r="AO463" i="6" s="1"/>
  <c r="AP265" i="6" a="1"/>
  <c r="AP265" i="6" s="1"/>
  <c r="AP463" i="6" s="1"/>
  <c r="AQ265" i="6" a="1"/>
  <c r="AQ265" i="6" s="1"/>
  <c r="AQ463" i="6" s="1"/>
  <c r="AR265" i="6" a="1"/>
  <c r="AR265" i="6" s="1"/>
  <c r="AR463" i="6" s="1"/>
  <c r="AS265" i="6" a="1"/>
  <c r="AS265" i="6" s="1"/>
  <c r="AS463" i="6" s="1"/>
  <c r="AT265" i="6" a="1"/>
  <c r="AT265" i="6" s="1"/>
  <c r="AT463" i="6" s="1"/>
  <c r="AU265" i="6" a="1"/>
  <c r="AU265" i="6" s="1"/>
  <c r="AU463" i="6" s="1"/>
  <c r="AV265" i="6" a="1"/>
  <c r="AV265" i="6" s="1"/>
  <c r="AV463" i="6" s="1"/>
  <c r="AW265" i="6" a="1"/>
  <c r="AW265" i="6" s="1"/>
  <c r="AW463" i="6" s="1"/>
  <c r="AX265" i="6" a="1"/>
  <c r="AX265" i="6" s="1"/>
  <c r="AX463" i="6" s="1"/>
  <c r="AY265" i="6" a="1"/>
  <c r="AY265" i="6" s="1"/>
  <c r="AY463" i="6" s="1"/>
  <c r="AZ265" i="6" a="1"/>
  <c r="AZ265" i="6" s="1"/>
  <c r="AZ463" i="6" s="1"/>
  <c r="BA265" i="6" a="1"/>
  <c r="BA265" i="6" s="1"/>
  <c r="BA463" i="6" s="1"/>
  <c r="BB265" i="6" a="1"/>
  <c r="BB265" i="6" s="1"/>
  <c r="BB463" i="6" s="1"/>
  <c r="BC265" i="6" a="1"/>
  <c r="BC265" i="6" s="1"/>
  <c r="BC463" i="6" s="1"/>
  <c r="BD265" i="6" a="1"/>
  <c r="BD265" i="6" s="1"/>
  <c r="BD463" i="6" s="1"/>
  <c r="BE265" i="6" a="1"/>
  <c r="BE265" i="6" s="1"/>
  <c r="BE463" i="6" s="1"/>
  <c r="BF265" i="6" a="1"/>
  <c r="BF265" i="6" s="1"/>
  <c r="BF463" i="6" s="1"/>
  <c r="BG265" i="6" a="1"/>
  <c r="BG265" i="6" s="1"/>
  <c r="BG463" i="6" s="1"/>
  <c r="BH265" i="6" a="1"/>
  <c r="BH265" i="6" s="1"/>
  <c r="BH463" i="6" s="1"/>
  <c r="BI265" i="6" a="1"/>
  <c r="BI265" i="6" s="1"/>
  <c r="BI463" i="6" s="1"/>
  <c r="BJ265" i="6" a="1"/>
  <c r="BJ265" i="6" s="1"/>
  <c r="BJ463" i="6" s="1"/>
  <c r="BK265" i="6" a="1"/>
  <c r="BK265" i="6" s="1"/>
  <c r="BK463" i="6" s="1"/>
  <c r="BL265" i="6" a="1"/>
  <c r="BL265" i="6" s="1"/>
  <c r="BL463" i="6" s="1"/>
  <c r="D266" i="6" a="1"/>
  <c r="D266" i="6" s="1"/>
  <c r="D464" i="6" s="1"/>
  <c r="E266" i="6" a="1"/>
  <c r="E266" i="6" s="1"/>
  <c r="E464" i="6" s="1"/>
  <c r="F266" i="6" a="1"/>
  <c r="F266" i="6" s="1"/>
  <c r="F464" i="6" s="1"/>
  <c r="G266" i="6" a="1"/>
  <c r="G266" i="6" s="1"/>
  <c r="G464" i="6" s="1"/>
  <c r="H266" i="6" a="1"/>
  <c r="H266" i="6" s="1"/>
  <c r="H464" i="6" s="1"/>
  <c r="I266" i="6" a="1"/>
  <c r="I266" i="6" s="1"/>
  <c r="I464" i="6" s="1"/>
  <c r="J266" i="6" a="1"/>
  <c r="J266" i="6" s="1"/>
  <c r="J464" i="6" s="1"/>
  <c r="K266" i="6" a="1"/>
  <c r="K266" i="6" s="1"/>
  <c r="K464" i="6" s="1"/>
  <c r="L266" i="6" a="1"/>
  <c r="L266" i="6" s="1"/>
  <c r="L464" i="6" s="1"/>
  <c r="M266" i="6" a="1"/>
  <c r="M266" i="6" s="1"/>
  <c r="M464" i="6" s="1"/>
  <c r="N266" i="6" a="1"/>
  <c r="N266" i="6" s="1"/>
  <c r="N464" i="6" s="1"/>
  <c r="O266" i="6" a="1"/>
  <c r="O266" i="6" s="1"/>
  <c r="O464" i="6" s="1"/>
  <c r="P266" i="6" a="1"/>
  <c r="P266" i="6" s="1"/>
  <c r="P464" i="6" s="1"/>
  <c r="Q266" i="6" a="1"/>
  <c r="Q266" i="6" s="1"/>
  <c r="Q464" i="6" s="1"/>
  <c r="R266" i="6" a="1"/>
  <c r="R266" i="6" s="1"/>
  <c r="R464" i="6" s="1"/>
  <c r="S266" i="6" a="1"/>
  <c r="S266" i="6" s="1"/>
  <c r="S464" i="6" s="1"/>
  <c r="T266" i="6" a="1"/>
  <c r="T266" i="6" s="1"/>
  <c r="T464" i="6" s="1"/>
  <c r="U266" i="6" a="1"/>
  <c r="U266" i="6" s="1"/>
  <c r="U464" i="6" s="1"/>
  <c r="V266" i="6" a="1"/>
  <c r="V266" i="6" s="1"/>
  <c r="V464" i="6" s="1"/>
  <c r="W266" i="6" a="1"/>
  <c r="W266" i="6" s="1"/>
  <c r="W464" i="6" s="1"/>
  <c r="X266" i="6" a="1"/>
  <c r="X266" i="6" s="1"/>
  <c r="X464" i="6" s="1"/>
  <c r="Y266" i="6" a="1"/>
  <c r="Y266" i="6" s="1"/>
  <c r="Y464" i="6" s="1"/>
  <c r="Z266" i="6" a="1"/>
  <c r="Z266" i="6" s="1"/>
  <c r="Z464" i="6" s="1"/>
  <c r="AA266" i="6" a="1"/>
  <c r="AA266" i="6" s="1"/>
  <c r="AA464" i="6" s="1"/>
  <c r="AB266" i="6" a="1"/>
  <c r="AB266" i="6" s="1"/>
  <c r="AB464" i="6" s="1"/>
  <c r="AC266" i="6" a="1"/>
  <c r="AC266" i="6" s="1"/>
  <c r="AC464" i="6" s="1"/>
  <c r="AD266" i="6" a="1"/>
  <c r="AD266" i="6" s="1"/>
  <c r="AD464" i="6" s="1"/>
  <c r="AE266" i="6" a="1"/>
  <c r="AE266" i="6" s="1"/>
  <c r="AE464" i="6" s="1"/>
  <c r="AF266" i="6" a="1"/>
  <c r="AF266" i="6" s="1"/>
  <c r="AF464" i="6" s="1"/>
  <c r="AG266" i="6" a="1"/>
  <c r="AG266" i="6" s="1"/>
  <c r="AG464" i="6" s="1"/>
  <c r="AH266" i="6" a="1"/>
  <c r="AH266" i="6" s="1"/>
  <c r="AH464" i="6" s="1"/>
  <c r="AI266" i="6" a="1"/>
  <c r="AI266" i="6" s="1"/>
  <c r="AI464" i="6" s="1"/>
  <c r="AJ266" i="6" a="1"/>
  <c r="AJ266" i="6" s="1"/>
  <c r="AJ464" i="6" s="1"/>
  <c r="AK266" i="6" a="1"/>
  <c r="AK266" i="6" s="1"/>
  <c r="AK464" i="6" s="1"/>
  <c r="AL266" i="6" a="1"/>
  <c r="AL266" i="6" s="1"/>
  <c r="AL464" i="6" s="1"/>
  <c r="AM266" i="6" a="1"/>
  <c r="AM266" i="6" s="1"/>
  <c r="AM464" i="6" s="1"/>
  <c r="AN266" i="6" a="1"/>
  <c r="AN266" i="6" s="1"/>
  <c r="AN464" i="6" s="1"/>
  <c r="AO266" i="6" a="1"/>
  <c r="AO266" i="6" s="1"/>
  <c r="AO464" i="6" s="1"/>
  <c r="AP266" i="6" a="1"/>
  <c r="AP266" i="6" s="1"/>
  <c r="AP464" i="6" s="1"/>
  <c r="AQ266" i="6" a="1"/>
  <c r="AQ266" i="6" s="1"/>
  <c r="AQ464" i="6" s="1"/>
  <c r="AR266" i="6" a="1"/>
  <c r="AR266" i="6" s="1"/>
  <c r="AR464" i="6" s="1"/>
  <c r="AS266" i="6" a="1"/>
  <c r="AS266" i="6" s="1"/>
  <c r="AS464" i="6" s="1"/>
  <c r="AT266" i="6" a="1"/>
  <c r="AT266" i="6" s="1"/>
  <c r="AT464" i="6" s="1"/>
  <c r="AU266" i="6" a="1"/>
  <c r="AU266" i="6" s="1"/>
  <c r="AU464" i="6" s="1"/>
  <c r="AV266" i="6" a="1"/>
  <c r="AV266" i="6" s="1"/>
  <c r="AV464" i="6" s="1"/>
  <c r="AW266" i="6" a="1"/>
  <c r="AW266" i="6" s="1"/>
  <c r="AW464" i="6" s="1"/>
  <c r="AX266" i="6" a="1"/>
  <c r="AX266" i="6" s="1"/>
  <c r="AX464" i="6" s="1"/>
  <c r="AY266" i="6" a="1"/>
  <c r="AY266" i="6" s="1"/>
  <c r="AY464" i="6" s="1"/>
  <c r="AZ266" i="6" a="1"/>
  <c r="AZ266" i="6" s="1"/>
  <c r="AZ464" i="6" s="1"/>
  <c r="BA266" i="6" a="1"/>
  <c r="BA266" i="6" s="1"/>
  <c r="BA464" i="6" s="1"/>
  <c r="BB266" i="6" a="1"/>
  <c r="BB266" i="6" s="1"/>
  <c r="BB464" i="6" s="1"/>
  <c r="BC266" i="6" a="1"/>
  <c r="BC266" i="6" s="1"/>
  <c r="BC464" i="6" s="1"/>
  <c r="BD266" i="6" a="1"/>
  <c r="BD266" i="6" s="1"/>
  <c r="BD464" i="6" s="1"/>
  <c r="BE266" i="6" a="1"/>
  <c r="BE266" i="6" s="1"/>
  <c r="BE464" i="6" s="1"/>
  <c r="BF266" i="6" a="1"/>
  <c r="BF266" i="6" s="1"/>
  <c r="BF464" i="6" s="1"/>
  <c r="BG266" i="6" a="1"/>
  <c r="BG266" i="6" s="1"/>
  <c r="BG464" i="6" s="1"/>
  <c r="BH266" i="6" a="1"/>
  <c r="BH266" i="6" s="1"/>
  <c r="BH464" i="6" s="1"/>
  <c r="BI266" i="6" a="1"/>
  <c r="BI266" i="6" s="1"/>
  <c r="BI464" i="6" s="1"/>
  <c r="BJ266" i="6" a="1"/>
  <c r="BJ266" i="6" s="1"/>
  <c r="BJ464" i="6" s="1"/>
  <c r="BK266" i="6" a="1"/>
  <c r="BK266" i="6" s="1"/>
  <c r="BK464" i="6" s="1"/>
  <c r="BL266" i="6" a="1"/>
  <c r="BL266" i="6" s="1"/>
  <c r="BL464" i="6" s="1"/>
  <c r="D267" i="6" a="1"/>
  <c r="D267" i="6" s="1"/>
  <c r="D465" i="6" s="1"/>
  <c r="E267" i="6" a="1"/>
  <c r="E267" i="6" s="1"/>
  <c r="E465" i="6" s="1"/>
  <c r="F267" i="6" a="1"/>
  <c r="F267" i="6" s="1"/>
  <c r="F465" i="6" s="1"/>
  <c r="G267" i="6" a="1"/>
  <c r="G267" i="6" s="1"/>
  <c r="G465" i="6" s="1"/>
  <c r="H267" i="6" a="1"/>
  <c r="H267" i="6" s="1"/>
  <c r="H465" i="6" s="1"/>
  <c r="I267" i="6" a="1"/>
  <c r="I267" i="6" s="1"/>
  <c r="I465" i="6" s="1"/>
  <c r="J267" i="6" a="1"/>
  <c r="J267" i="6" s="1"/>
  <c r="J465" i="6" s="1"/>
  <c r="K267" i="6" a="1"/>
  <c r="K267" i="6" s="1"/>
  <c r="K465" i="6" s="1"/>
  <c r="L267" i="6" a="1"/>
  <c r="L267" i="6" s="1"/>
  <c r="L465" i="6" s="1"/>
  <c r="M267" i="6" a="1"/>
  <c r="M267" i="6" s="1"/>
  <c r="M465" i="6" s="1"/>
  <c r="N267" i="6" a="1"/>
  <c r="N267" i="6" s="1"/>
  <c r="N465" i="6" s="1"/>
  <c r="O267" i="6" a="1"/>
  <c r="O267" i="6" s="1"/>
  <c r="O465" i="6" s="1"/>
  <c r="P267" i="6" a="1"/>
  <c r="P267" i="6" s="1"/>
  <c r="P465" i="6" s="1"/>
  <c r="Q267" i="6" a="1"/>
  <c r="Q267" i="6" s="1"/>
  <c r="Q465" i="6" s="1"/>
  <c r="R267" i="6" a="1"/>
  <c r="R267" i="6" s="1"/>
  <c r="R465" i="6" s="1"/>
  <c r="S267" i="6" a="1"/>
  <c r="S267" i="6" s="1"/>
  <c r="S465" i="6" s="1"/>
  <c r="T267" i="6" a="1"/>
  <c r="T267" i="6" s="1"/>
  <c r="T465" i="6" s="1"/>
  <c r="U267" i="6" a="1"/>
  <c r="U267" i="6" s="1"/>
  <c r="U465" i="6" s="1"/>
  <c r="V267" i="6" a="1"/>
  <c r="V267" i="6" s="1"/>
  <c r="V465" i="6" s="1"/>
  <c r="W267" i="6" a="1"/>
  <c r="W267" i="6" s="1"/>
  <c r="W465" i="6" s="1"/>
  <c r="X267" i="6" a="1"/>
  <c r="X267" i="6" s="1"/>
  <c r="X465" i="6" s="1"/>
  <c r="Y267" i="6" a="1"/>
  <c r="Y267" i="6" s="1"/>
  <c r="Y465" i="6" s="1"/>
  <c r="Z267" i="6" a="1"/>
  <c r="Z267" i="6" s="1"/>
  <c r="Z465" i="6" s="1"/>
  <c r="AA267" i="6" a="1"/>
  <c r="AA267" i="6" s="1"/>
  <c r="AA465" i="6" s="1"/>
  <c r="AB267" i="6" a="1"/>
  <c r="AB267" i="6" s="1"/>
  <c r="AB465" i="6" s="1"/>
  <c r="AC267" i="6" a="1"/>
  <c r="AC267" i="6" s="1"/>
  <c r="AC465" i="6" s="1"/>
  <c r="AD267" i="6" a="1"/>
  <c r="AD267" i="6" s="1"/>
  <c r="AD465" i="6" s="1"/>
  <c r="AE267" i="6" a="1"/>
  <c r="AE267" i="6" s="1"/>
  <c r="AE465" i="6" s="1"/>
  <c r="AF267" i="6" a="1"/>
  <c r="AF267" i="6" s="1"/>
  <c r="AF465" i="6" s="1"/>
  <c r="AG267" i="6" a="1"/>
  <c r="AG267" i="6" s="1"/>
  <c r="AG465" i="6" s="1"/>
  <c r="AH267" i="6" a="1"/>
  <c r="AH267" i="6" s="1"/>
  <c r="AH465" i="6" s="1"/>
  <c r="AI267" i="6" a="1"/>
  <c r="AI267" i="6" s="1"/>
  <c r="AI465" i="6" s="1"/>
  <c r="AJ267" i="6" a="1"/>
  <c r="AJ267" i="6" s="1"/>
  <c r="AJ465" i="6" s="1"/>
  <c r="AK267" i="6" a="1"/>
  <c r="AK267" i="6" s="1"/>
  <c r="AK465" i="6" s="1"/>
  <c r="AL267" i="6" a="1"/>
  <c r="AL267" i="6" s="1"/>
  <c r="AL465" i="6" s="1"/>
  <c r="AM267" i="6" a="1"/>
  <c r="AM267" i="6" s="1"/>
  <c r="AM465" i="6" s="1"/>
  <c r="AN267" i="6" a="1"/>
  <c r="AN267" i="6" s="1"/>
  <c r="AN465" i="6" s="1"/>
  <c r="AO267" i="6" a="1"/>
  <c r="AO267" i="6" s="1"/>
  <c r="AO465" i="6" s="1"/>
  <c r="AP267" i="6" a="1"/>
  <c r="AP267" i="6" s="1"/>
  <c r="AP465" i="6" s="1"/>
  <c r="AQ267" i="6" a="1"/>
  <c r="AQ267" i="6" s="1"/>
  <c r="AQ465" i="6" s="1"/>
  <c r="AR267" i="6" a="1"/>
  <c r="AR267" i="6" s="1"/>
  <c r="AR465" i="6" s="1"/>
  <c r="AS267" i="6" a="1"/>
  <c r="AS267" i="6" s="1"/>
  <c r="AS465" i="6" s="1"/>
  <c r="AT267" i="6" a="1"/>
  <c r="AT267" i="6" s="1"/>
  <c r="AT465" i="6" s="1"/>
  <c r="AU267" i="6" a="1"/>
  <c r="AU267" i="6" s="1"/>
  <c r="AU465" i="6" s="1"/>
  <c r="AV267" i="6" a="1"/>
  <c r="AV267" i="6" s="1"/>
  <c r="AV465" i="6" s="1"/>
  <c r="AW267" i="6" a="1"/>
  <c r="AW267" i="6" s="1"/>
  <c r="AW465" i="6" s="1"/>
  <c r="AX267" i="6" a="1"/>
  <c r="AX267" i="6" s="1"/>
  <c r="AX465" i="6" s="1"/>
  <c r="AY267" i="6" a="1"/>
  <c r="AY267" i="6" s="1"/>
  <c r="AY465" i="6" s="1"/>
  <c r="AZ267" i="6" a="1"/>
  <c r="AZ267" i="6" s="1"/>
  <c r="AZ465" i="6" s="1"/>
  <c r="BA267" i="6" a="1"/>
  <c r="BA267" i="6" s="1"/>
  <c r="BA465" i="6" s="1"/>
  <c r="BB267" i="6" a="1"/>
  <c r="BB267" i="6" s="1"/>
  <c r="BB465" i="6" s="1"/>
  <c r="BC267" i="6" a="1"/>
  <c r="BC267" i="6" s="1"/>
  <c r="BC465" i="6" s="1"/>
  <c r="BD267" i="6" a="1"/>
  <c r="BD267" i="6" s="1"/>
  <c r="BD465" i="6" s="1"/>
  <c r="BE267" i="6" a="1"/>
  <c r="BE267" i="6" s="1"/>
  <c r="BE465" i="6" s="1"/>
  <c r="BF267" i="6" a="1"/>
  <c r="BF267" i="6" s="1"/>
  <c r="BF465" i="6" s="1"/>
  <c r="BG267" i="6" a="1"/>
  <c r="BG267" i="6" s="1"/>
  <c r="BG465" i="6" s="1"/>
  <c r="BH267" i="6" a="1"/>
  <c r="BH267" i="6" s="1"/>
  <c r="BH465" i="6" s="1"/>
  <c r="BI267" i="6" a="1"/>
  <c r="BI267" i="6" s="1"/>
  <c r="BI465" i="6" s="1"/>
  <c r="BJ267" i="6" a="1"/>
  <c r="BJ267" i="6" s="1"/>
  <c r="BJ465" i="6" s="1"/>
  <c r="BK267" i="6" a="1"/>
  <c r="BK267" i="6" s="1"/>
  <c r="BK465" i="6" s="1"/>
  <c r="BL267" i="6" a="1"/>
  <c r="BL267" i="6" s="1"/>
  <c r="BL465" i="6" s="1"/>
  <c r="D268" i="6" a="1"/>
  <c r="D268" i="6" s="1"/>
  <c r="D466" i="6" s="1"/>
  <c r="E268" i="6" a="1"/>
  <c r="E268" i="6" s="1"/>
  <c r="E466" i="6" s="1"/>
  <c r="F268" i="6" a="1"/>
  <c r="F268" i="6" s="1"/>
  <c r="F466" i="6" s="1"/>
  <c r="G268" i="6" a="1"/>
  <c r="G268" i="6" s="1"/>
  <c r="G466" i="6" s="1"/>
  <c r="H268" i="6" a="1"/>
  <c r="H268" i="6" s="1"/>
  <c r="H466" i="6" s="1"/>
  <c r="I268" i="6" a="1"/>
  <c r="I268" i="6" s="1"/>
  <c r="I466" i="6" s="1"/>
  <c r="J268" i="6" a="1"/>
  <c r="J268" i="6" s="1"/>
  <c r="J466" i="6" s="1"/>
  <c r="K268" i="6" a="1"/>
  <c r="K268" i="6" s="1"/>
  <c r="K466" i="6" s="1"/>
  <c r="L268" i="6" a="1"/>
  <c r="L268" i="6" s="1"/>
  <c r="L466" i="6" s="1"/>
  <c r="M268" i="6" a="1"/>
  <c r="M268" i="6" s="1"/>
  <c r="M466" i="6" s="1"/>
  <c r="N268" i="6" a="1"/>
  <c r="N268" i="6" s="1"/>
  <c r="N466" i="6" s="1"/>
  <c r="O268" i="6" a="1"/>
  <c r="O268" i="6" s="1"/>
  <c r="O466" i="6" s="1"/>
  <c r="P268" i="6" a="1"/>
  <c r="P268" i="6" s="1"/>
  <c r="P466" i="6" s="1"/>
  <c r="Q268" i="6" a="1"/>
  <c r="Q268" i="6" s="1"/>
  <c r="Q466" i="6" s="1"/>
  <c r="R268" i="6" a="1"/>
  <c r="R268" i="6" s="1"/>
  <c r="R466" i="6" s="1"/>
  <c r="S268" i="6" a="1"/>
  <c r="S268" i="6" s="1"/>
  <c r="S466" i="6" s="1"/>
  <c r="T268" i="6" a="1"/>
  <c r="T268" i="6" s="1"/>
  <c r="T466" i="6" s="1"/>
  <c r="U268" i="6" a="1"/>
  <c r="U268" i="6" s="1"/>
  <c r="U466" i="6" s="1"/>
  <c r="V268" i="6" a="1"/>
  <c r="V268" i="6" s="1"/>
  <c r="V466" i="6" s="1"/>
  <c r="W268" i="6" a="1"/>
  <c r="W268" i="6" s="1"/>
  <c r="W466" i="6" s="1"/>
  <c r="X268" i="6" a="1"/>
  <c r="X268" i="6" s="1"/>
  <c r="X466" i="6" s="1"/>
  <c r="Y268" i="6" a="1"/>
  <c r="Y268" i="6" s="1"/>
  <c r="Y466" i="6" s="1"/>
  <c r="Z268" i="6" a="1"/>
  <c r="Z268" i="6" s="1"/>
  <c r="Z466" i="6" s="1"/>
  <c r="AA268" i="6" a="1"/>
  <c r="AA268" i="6" s="1"/>
  <c r="AA466" i="6" s="1"/>
  <c r="AB268" i="6" a="1"/>
  <c r="AB268" i="6" s="1"/>
  <c r="AB466" i="6" s="1"/>
  <c r="AC268" i="6" a="1"/>
  <c r="AC268" i="6" s="1"/>
  <c r="AC466" i="6" s="1"/>
  <c r="AD268" i="6" a="1"/>
  <c r="AD268" i="6" s="1"/>
  <c r="AD466" i="6" s="1"/>
  <c r="AE268" i="6" a="1"/>
  <c r="AE268" i="6" s="1"/>
  <c r="AE466" i="6" s="1"/>
  <c r="AF268" i="6" a="1"/>
  <c r="AF268" i="6" s="1"/>
  <c r="AF466" i="6" s="1"/>
  <c r="AG268" i="6" a="1"/>
  <c r="AG268" i="6" s="1"/>
  <c r="AG466" i="6" s="1"/>
  <c r="AH268" i="6" a="1"/>
  <c r="AH268" i="6" s="1"/>
  <c r="AH466" i="6" s="1"/>
  <c r="AI268" i="6" a="1"/>
  <c r="AI268" i="6" s="1"/>
  <c r="AI466" i="6" s="1"/>
  <c r="AJ268" i="6" a="1"/>
  <c r="AJ268" i="6" s="1"/>
  <c r="AJ466" i="6" s="1"/>
  <c r="AK268" i="6" a="1"/>
  <c r="AK268" i="6" s="1"/>
  <c r="AK466" i="6" s="1"/>
  <c r="AL268" i="6" a="1"/>
  <c r="AL268" i="6" s="1"/>
  <c r="AL466" i="6" s="1"/>
  <c r="AM268" i="6" a="1"/>
  <c r="AM268" i="6" s="1"/>
  <c r="AM466" i="6" s="1"/>
  <c r="AN268" i="6" a="1"/>
  <c r="AN268" i="6" s="1"/>
  <c r="AN466" i="6" s="1"/>
  <c r="AO268" i="6" a="1"/>
  <c r="AO268" i="6" s="1"/>
  <c r="AO466" i="6" s="1"/>
  <c r="AP268" i="6" a="1"/>
  <c r="AP268" i="6" s="1"/>
  <c r="AP466" i="6" s="1"/>
  <c r="AQ268" i="6" a="1"/>
  <c r="AQ268" i="6" s="1"/>
  <c r="AQ466" i="6" s="1"/>
  <c r="AR268" i="6" a="1"/>
  <c r="AR268" i="6" s="1"/>
  <c r="AR466" i="6" s="1"/>
  <c r="AS268" i="6" a="1"/>
  <c r="AS268" i="6" s="1"/>
  <c r="AS466" i="6" s="1"/>
  <c r="AT268" i="6" a="1"/>
  <c r="AT268" i="6" s="1"/>
  <c r="AT466" i="6" s="1"/>
  <c r="AU268" i="6" a="1"/>
  <c r="AU268" i="6" s="1"/>
  <c r="AU466" i="6" s="1"/>
  <c r="AV268" i="6" a="1"/>
  <c r="AV268" i="6" s="1"/>
  <c r="AV466" i="6" s="1"/>
  <c r="AW268" i="6" a="1"/>
  <c r="AW268" i="6" s="1"/>
  <c r="AW466" i="6" s="1"/>
  <c r="AX268" i="6" a="1"/>
  <c r="AX268" i="6" s="1"/>
  <c r="AX466" i="6" s="1"/>
  <c r="AY268" i="6" a="1"/>
  <c r="AY268" i="6" s="1"/>
  <c r="AY466" i="6" s="1"/>
  <c r="AZ268" i="6" a="1"/>
  <c r="AZ268" i="6" s="1"/>
  <c r="AZ466" i="6" s="1"/>
  <c r="BA268" i="6" a="1"/>
  <c r="BA268" i="6" s="1"/>
  <c r="BA466" i="6" s="1"/>
  <c r="BB268" i="6" a="1"/>
  <c r="BB268" i="6" s="1"/>
  <c r="BB466" i="6" s="1"/>
  <c r="BC268" i="6" a="1"/>
  <c r="BC268" i="6" s="1"/>
  <c r="BC466" i="6" s="1"/>
  <c r="BD268" i="6" a="1"/>
  <c r="BD268" i="6" s="1"/>
  <c r="BD466" i="6" s="1"/>
  <c r="BE268" i="6" a="1"/>
  <c r="BE268" i="6" s="1"/>
  <c r="BE466" i="6" s="1"/>
  <c r="BF268" i="6" a="1"/>
  <c r="BF268" i="6" s="1"/>
  <c r="BF466" i="6" s="1"/>
  <c r="BG268" i="6" a="1"/>
  <c r="BG268" i="6" s="1"/>
  <c r="BG466" i="6" s="1"/>
  <c r="BH268" i="6" a="1"/>
  <c r="BH268" i="6" s="1"/>
  <c r="BH466" i="6" s="1"/>
  <c r="BI268" i="6" a="1"/>
  <c r="BI268" i="6" s="1"/>
  <c r="BI466" i="6" s="1"/>
  <c r="BJ268" i="6" a="1"/>
  <c r="BJ268" i="6" s="1"/>
  <c r="BJ466" i="6" s="1"/>
  <c r="BK268" i="6" a="1"/>
  <c r="BK268" i="6" s="1"/>
  <c r="BK466" i="6" s="1"/>
  <c r="BL268" i="6" a="1"/>
  <c r="BL268" i="6" s="1"/>
  <c r="BL466" i="6" s="1"/>
  <c r="D269" i="6" a="1"/>
  <c r="D269" i="6" s="1"/>
  <c r="D467" i="6" s="1"/>
  <c r="E269" i="6" a="1"/>
  <c r="E269" i="6" s="1"/>
  <c r="E467" i="6" s="1"/>
  <c r="F269" i="6" a="1"/>
  <c r="F269" i="6" s="1"/>
  <c r="F467" i="6" s="1"/>
  <c r="G269" i="6" a="1"/>
  <c r="G269" i="6" s="1"/>
  <c r="G467" i="6" s="1"/>
  <c r="H269" i="6" a="1"/>
  <c r="H269" i="6" s="1"/>
  <c r="H467" i="6" s="1"/>
  <c r="I269" i="6" a="1"/>
  <c r="I269" i="6" s="1"/>
  <c r="I467" i="6" s="1"/>
  <c r="J269" i="6" a="1"/>
  <c r="J269" i="6" s="1"/>
  <c r="J467" i="6" s="1"/>
  <c r="K269" i="6" a="1"/>
  <c r="K269" i="6" s="1"/>
  <c r="K467" i="6" s="1"/>
  <c r="L269" i="6" a="1"/>
  <c r="L269" i="6" s="1"/>
  <c r="L467" i="6" s="1"/>
  <c r="M269" i="6" a="1"/>
  <c r="M269" i="6" s="1"/>
  <c r="M467" i="6" s="1"/>
  <c r="N269" i="6" a="1"/>
  <c r="N269" i="6" s="1"/>
  <c r="N467" i="6" s="1"/>
  <c r="O269" i="6" a="1"/>
  <c r="O269" i="6" s="1"/>
  <c r="O467" i="6" s="1"/>
  <c r="P269" i="6" a="1"/>
  <c r="P269" i="6" s="1"/>
  <c r="P467" i="6" s="1"/>
  <c r="Q269" i="6" a="1"/>
  <c r="Q269" i="6" s="1"/>
  <c r="Q467" i="6" s="1"/>
  <c r="R269" i="6" a="1"/>
  <c r="R269" i="6" s="1"/>
  <c r="R467" i="6" s="1"/>
  <c r="S269" i="6" a="1"/>
  <c r="S269" i="6" s="1"/>
  <c r="S467" i="6" s="1"/>
  <c r="T269" i="6" a="1"/>
  <c r="T269" i="6" s="1"/>
  <c r="T467" i="6" s="1"/>
  <c r="U269" i="6" a="1"/>
  <c r="U269" i="6" s="1"/>
  <c r="U467" i="6" s="1"/>
  <c r="V269" i="6" a="1"/>
  <c r="V269" i="6" s="1"/>
  <c r="V467" i="6" s="1"/>
  <c r="W269" i="6" a="1"/>
  <c r="W269" i="6" s="1"/>
  <c r="W467" i="6" s="1"/>
  <c r="X269" i="6" a="1"/>
  <c r="X269" i="6" s="1"/>
  <c r="X467" i="6" s="1"/>
  <c r="Y269" i="6" a="1"/>
  <c r="Y269" i="6" s="1"/>
  <c r="Y467" i="6" s="1"/>
  <c r="Z269" i="6" a="1"/>
  <c r="Z269" i="6" s="1"/>
  <c r="Z467" i="6" s="1"/>
  <c r="AA269" i="6" a="1"/>
  <c r="AA269" i="6" s="1"/>
  <c r="AA467" i="6" s="1"/>
  <c r="AB269" i="6" a="1"/>
  <c r="AB269" i="6" s="1"/>
  <c r="AB467" i="6" s="1"/>
  <c r="AC269" i="6" a="1"/>
  <c r="AC269" i="6" s="1"/>
  <c r="AC467" i="6" s="1"/>
  <c r="AD269" i="6" a="1"/>
  <c r="AD269" i="6" s="1"/>
  <c r="AD467" i="6" s="1"/>
  <c r="AE269" i="6" a="1"/>
  <c r="AE269" i="6" s="1"/>
  <c r="AE467" i="6" s="1"/>
  <c r="AF269" i="6" a="1"/>
  <c r="AF269" i="6" s="1"/>
  <c r="AF467" i="6" s="1"/>
  <c r="AG269" i="6" a="1"/>
  <c r="AG269" i="6" s="1"/>
  <c r="AG467" i="6" s="1"/>
  <c r="AH269" i="6" a="1"/>
  <c r="AH269" i="6" s="1"/>
  <c r="AH467" i="6" s="1"/>
  <c r="AI269" i="6" a="1"/>
  <c r="AI269" i="6" s="1"/>
  <c r="AI467" i="6" s="1"/>
  <c r="AJ269" i="6" a="1"/>
  <c r="AJ269" i="6" s="1"/>
  <c r="AJ467" i="6" s="1"/>
  <c r="AK269" i="6" a="1"/>
  <c r="AK269" i="6" s="1"/>
  <c r="AK467" i="6" s="1"/>
  <c r="AL269" i="6" a="1"/>
  <c r="AL269" i="6" s="1"/>
  <c r="AL467" i="6" s="1"/>
  <c r="AM269" i="6" a="1"/>
  <c r="AM269" i="6" s="1"/>
  <c r="AM467" i="6" s="1"/>
  <c r="AN269" i="6" a="1"/>
  <c r="AN269" i="6" s="1"/>
  <c r="AN467" i="6" s="1"/>
  <c r="AO269" i="6" a="1"/>
  <c r="AO269" i="6" s="1"/>
  <c r="AO467" i="6" s="1"/>
  <c r="AP269" i="6" a="1"/>
  <c r="AP269" i="6" s="1"/>
  <c r="AP467" i="6" s="1"/>
  <c r="AQ269" i="6" a="1"/>
  <c r="AQ269" i="6" s="1"/>
  <c r="AQ467" i="6" s="1"/>
  <c r="AR269" i="6" a="1"/>
  <c r="AR269" i="6" s="1"/>
  <c r="AR467" i="6" s="1"/>
  <c r="AS269" i="6" a="1"/>
  <c r="AS269" i="6" s="1"/>
  <c r="AS467" i="6" s="1"/>
  <c r="AT269" i="6" a="1"/>
  <c r="AT269" i="6" s="1"/>
  <c r="AT467" i="6" s="1"/>
  <c r="AU269" i="6" a="1"/>
  <c r="AU269" i="6" s="1"/>
  <c r="AU467" i="6" s="1"/>
  <c r="AV269" i="6" a="1"/>
  <c r="AV269" i="6" s="1"/>
  <c r="AV467" i="6" s="1"/>
  <c r="AW269" i="6" a="1"/>
  <c r="AW269" i="6" s="1"/>
  <c r="AW467" i="6" s="1"/>
  <c r="AX269" i="6" a="1"/>
  <c r="AX269" i="6" s="1"/>
  <c r="AX467" i="6" s="1"/>
  <c r="AY269" i="6" a="1"/>
  <c r="AY269" i="6" s="1"/>
  <c r="AY467" i="6" s="1"/>
  <c r="AZ269" i="6" a="1"/>
  <c r="AZ269" i="6" s="1"/>
  <c r="AZ467" i="6" s="1"/>
  <c r="BA269" i="6" a="1"/>
  <c r="BA269" i="6" s="1"/>
  <c r="BA467" i="6" s="1"/>
  <c r="BB269" i="6" a="1"/>
  <c r="BB269" i="6" s="1"/>
  <c r="BB467" i="6" s="1"/>
  <c r="BC269" i="6" a="1"/>
  <c r="BC269" i="6" s="1"/>
  <c r="BC467" i="6" s="1"/>
  <c r="BD269" i="6" a="1"/>
  <c r="BD269" i="6" s="1"/>
  <c r="BD467" i="6" s="1"/>
  <c r="BE269" i="6" a="1"/>
  <c r="BE269" i="6" s="1"/>
  <c r="BE467" i="6" s="1"/>
  <c r="BF269" i="6" a="1"/>
  <c r="BF269" i="6"/>
  <c r="BF467" i="6" s="1"/>
  <c r="BG269" i="6" a="1"/>
  <c r="BG269" i="6" s="1"/>
  <c r="BG467" i="6" s="1"/>
  <c r="BH269" i="6" a="1"/>
  <c r="BH269" i="6" s="1"/>
  <c r="BH467" i="6" s="1"/>
  <c r="BI269" i="6" a="1"/>
  <c r="BI269" i="6" s="1"/>
  <c r="BI467" i="6" s="1"/>
  <c r="BJ269" i="6" a="1"/>
  <c r="BJ269" i="6" s="1"/>
  <c r="BJ467" i="6" s="1"/>
  <c r="BK269" i="6" a="1"/>
  <c r="BK269" i="6" s="1"/>
  <c r="BK467" i="6" s="1"/>
  <c r="BL269" i="6" a="1"/>
  <c r="BL269" i="6" s="1"/>
  <c r="BL467" i="6" s="1"/>
  <c r="D270" i="6" a="1"/>
  <c r="D270" i="6" s="1"/>
  <c r="D468" i="6" s="1"/>
  <c r="E270" i="6" a="1"/>
  <c r="E270" i="6" s="1"/>
  <c r="E468" i="6" s="1"/>
  <c r="F270" i="6" a="1"/>
  <c r="F270" i="6" s="1"/>
  <c r="F468" i="6" s="1"/>
  <c r="G270" i="6" a="1"/>
  <c r="G270" i="6" s="1"/>
  <c r="G468" i="6" s="1"/>
  <c r="H270" i="6" a="1"/>
  <c r="H270" i="6" s="1"/>
  <c r="H468" i="6" s="1"/>
  <c r="I270" i="6" a="1"/>
  <c r="I270" i="6" s="1"/>
  <c r="I468" i="6" s="1"/>
  <c r="J270" i="6" a="1"/>
  <c r="J270" i="6" s="1"/>
  <c r="J468" i="6" s="1"/>
  <c r="K270" i="6" a="1"/>
  <c r="K270" i="6" s="1"/>
  <c r="K468" i="6" s="1"/>
  <c r="L270" i="6" a="1"/>
  <c r="L270" i="6" s="1"/>
  <c r="L468" i="6" s="1"/>
  <c r="M270" i="6" a="1"/>
  <c r="M270" i="6" s="1"/>
  <c r="M468" i="6" s="1"/>
  <c r="N270" i="6" a="1"/>
  <c r="N270" i="6" s="1"/>
  <c r="N468" i="6" s="1"/>
  <c r="O270" i="6" a="1"/>
  <c r="O270" i="6" s="1"/>
  <c r="O468" i="6" s="1"/>
  <c r="P270" i="6" a="1"/>
  <c r="P270" i="6" s="1"/>
  <c r="P468" i="6" s="1"/>
  <c r="Q270" i="6" a="1"/>
  <c r="Q270" i="6" s="1"/>
  <c r="Q468" i="6" s="1"/>
  <c r="R270" i="6" a="1"/>
  <c r="R270" i="6" s="1"/>
  <c r="R468" i="6" s="1"/>
  <c r="S270" i="6" a="1"/>
  <c r="S270" i="6" s="1"/>
  <c r="S468" i="6" s="1"/>
  <c r="T270" i="6" a="1"/>
  <c r="T270" i="6" s="1"/>
  <c r="T468" i="6" s="1"/>
  <c r="U270" i="6" a="1"/>
  <c r="U270" i="6" s="1"/>
  <c r="U468" i="6" s="1"/>
  <c r="V270" i="6" a="1"/>
  <c r="V270" i="6" s="1"/>
  <c r="V468" i="6" s="1"/>
  <c r="W270" i="6" a="1"/>
  <c r="W270" i="6" s="1"/>
  <c r="W468" i="6" s="1"/>
  <c r="X270" i="6" a="1"/>
  <c r="X270" i="6" s="1"/>
  <c r="X468" i="6" s="1"/>
  <c r="Y270" i="6" a="1"/>
  <c r="Y270" i="6" s="1"/>
  <c r="Y468" i="6" s="1"/>
  <c r="Z270" i="6" a="1"/>
  <c r="Z270" i="6" s="1"/>
  <c r="Z468" i="6" s="1"/>
  <c r="AA270" i="6" a="1"/>
  <c r="AA270" i="6" s="1"/>
  <c r="AA468" i="6" s="1"/>
  <c r="AB270" i="6" a="1"/>
  <c r="AB270" i="6" s="1"/>
  <c r="AB468" i="6" s="1"/>
  <c r="AC270" i="6" a="1"/>
  <c r="AC270" i="6" s="1"/>
  <c r="AC468" i="6" s="1"/>
  <c r="AD270" i="6" a="1"/>
  <c r="AD270" i="6" s="1"/>
  <c r="AD468" i="6" s="1"/>
  <c r="AE270" i="6" a="1"/>
  <c r="AE270" i="6" s="1"/>
  <c r="AE468" i="6" s="1"/>
  <c r="AF270" i="6" a="1"/>
  <c r="AF270" i="6" s="1"/>
  <c r="AF468" i="6" s="1"/>
  <c r="AG270" i="6" a="1"/>
  <c r="AG270" i="6" s="1"/>
  <c r="AG468" i="6" s="1"/>
  <c r="AH270" i="6" a="1"/>
  <c r="AH270" i="6" s="1"/>
  <c r="AH468" i="6" s="1"/>
  <c r="AI270" i="6" a="1"/>
  <c r="AI270" i="6" s="1"/>
  <c r="AI468" i="6" s="1"/>
  <c r="AJ270" i="6" a="1"/>
  <c r="AJ270" i="6" s="1"/>
  <c r="AJ468" i="6" s="1"/>
  <c r="AK270" i="6" a="1"/>
  <c r="AK270" i="6" s="1"/>
  <c r="AK468" i="6" s="1"/>
  <c r="AL270" i="6" a="1"/>
  <c r="AL270" i="6" s="1"/>
  <c r="AL468" i="6" s="1"/>
  <c r="AM270" i="6" a="1"/>
  <c r="AM270" i="6" s="1"/>
  <c r="AM468" i="6" s="1"/>
  <c r="AN270" i="6" a="1"/>
  <c r="AN270" i="6" s="1"/>
  <c r="AN468" i="6" s="1"/>
  <c r="AO270" i="6" a="1"/>
  <c r="AO270" i="6" s="1"/>
  <c r="AO468" i="6" s="1"/>
  <c r="AP270" i="6" a="1"/>
  <c r="AP270" i="6" s="1"/>
  <c r="AP468" i="6" s="1"/>
  <c r="AQ270" i="6" a="1"/>
  <c r="AQ270" i="6" s="1"/>
  <c r="AQ468" i="6" s="1"/>
  <c r="AR270" i="6" a="1"/>
  <c r="AR270" i="6" s="1"/>
  <c r="AR468" i="6" s="1"/>
  <c r="AS270" i="6" a="1"/>
  <c r="AS270" i="6" s="1"/>
  <c r="AS468" i="6" s="1"/>
  <c r="AT270" i="6" a="1"/>
  <c r="AT270" i="6" s="1"/>
  <c r="AT468" i="6" s="1"/>
  <c r="AU270" i="6" a="1"/>
  <c r="AU270" i="6" s="1"/>
  <c r="AU468" i="6" s="1"/>
  <c r="AV270" i="6" a="1"/>
  <c r="AV270" i="6" s="1"/>
  <c r="AV468" i="6" s="1"/>
  <c r="AW270" i="6" a="1"/>
  <c r="AW270" i="6" s="1"/>
  <c r="AW468" i="6" s="1"/>
  <c r="AX270" i="6" a="1"/>
  <c r="AX270" i="6" s="1"/>
  <c r="AX468" i="6" s="1"/>
  <c r="AY270" i="6" a="1"/>
  <c r="AY270" i="6" s="1"/>
  <c r="AY468" i="6" s="1"/>
  <c r="AZ270" i="6" a="1"/>
  <c r="AZ270" i="6" s="1"/>
  <c r="AZ468" i="6" s="1"/>
  <c r="BA270" i="6" a="1"/>
  <c r="BA270" i="6" s="1"/>
  <c r="BA468" i="6" s="1"/>
  <c r="BB270" i="6" a="1"/>
  <c r="BB270" i="6" s="1"/>
  <c r="BB468" i="6" s="1"/>
  <c r="BC270" i="6" a="1"/>
  <c r="BC270" i="6" s="1"/>
  <c r="BC468" i="6" s="1"/>
  <c r="BD270" i="6" a="1"/>
  <c r="BD270" i="6" s="1"/>
  <c r="BD468" i="6" s="1"/>
  <c r="BE270" i="6" a="1"/>
  <c r="BE270" i="6" s="1"/>
  <c r="BE468" i="6" s="1"/>
  <c r="BF270" i="6" a="1"/>
  <c r="BF270" i="6" s="1"/>
  <c r="BF468" i="6" s="1"/>
  <c r="BG270" i="6" a="1"/>
  <c r="BG270" i="6" s="1"/>
  <c r="BG468" i="6" s="1"/>
  <c r="BH270" i="6" a="1"/>
  <c r="BH270" i="6" s="1"/>
  <c r="BH468" i="6" s="1"/>
  <c r="BI270" i="6" a="1"/>
  <c r="BI270" i="6" s="1"/>
  <c r="BI468" i="6" s="1"/>
  <c r="BJ270" i="6" a="1"/>
  <c r="BJ270" i="6" s="1"/>
  <c r="BJ468" i="6" s="1"/>
  <c r="BK270" i="6" a="1"/>
  <c r="BK270" i="6" s="1"/>
  <c r="BK468" i="6" s="1"/>
  <c r="BL270" i="6" a="1"/>
  <c r="BL270" i="6" s="1"/>
  <c r="BL468" i="6" s="1"/>
  <c r="D271" i="6" a="1"/>
  <c r="D271" i="6" s="1"/>
  <c r="D469" i="6" s="1"/>
  <c r="E271" i="6" a="1"/>
  <c r="E271" i="6" s="1"/>
  <c r="E469" i="6" s="1"/>
  <c r="F271" i="6" a="1"/>
  <c r="F271" i="6" s="1"/>
  <c r="F469" i="6" s="1"/>
  <c r="G271" i="6" a="1"/>
  <c r="G271" i="6" s="1"/>
  <c r="G469" i="6" s="1"/>
  <c r="H271" i="6" a="1"/>
  <c r="H271" i="6" s="1"/>
  <c r="H469" i="6" s="1"/>
  <c r="I271" i="6" a="1"/>
  <c r="I271" i="6" s="1"/>
  <c r="I469" i="6" s="1"/>
  <c r="J271" i="6" a="1"/>
  <c r="J271" i="6" s="1"/>
  <c r="J469" i="6" s="1"/>
  <c r="K271" i="6" a="1"/>
  <c r="K271" i="6" s="1"/>
  <c r="K469" i="6" s="1"/>
  <c r="L271" i="6" a="1"/>
  <c r="L271" i="6" s="1"/>
  <c r="L469" i="6" s="1"/>
  <c r="M271" i="6" a="1"/>
  <c r="M271" i="6" s="1"/>
  <c r="M469" i="6" s="1"/>
  <c r="N271" i="6" a="1"/>
  <c r="N271" i="6" s="1"/>
  <c r="N469" i="6" s="1"/>
  <c r="O271" i="6" a="1"/>
  <c r="O271" i="6" s="1"/>
  <c r="O469" i="6" s="1"/>
  <c r="P271" i="6" a="1"/>
  <c r="P271" i="6" s="1"/>
  <c r="P469" i="6" s="1"/>
  <c r="Q271" i="6" a="1"/>
  <c r="Q271" i="6" s="1"/>
  <c r="Q469" i="6" s="1"/>
  <c r="R271" i="6" a="1"/>
  <c r="R271" i="6" s="1"/>
  <c r="R469" i="6" s="1"/>
  <c r="S271" i="6" a="1"/>
  <c r="S271" i="6" s="1"/>
  <c r="S469" i="6" s="1"/>
  <c r="T271" i="6" a="1"/>
  <c r="T271" i="6" s="1"/>
  <c r="T469" i="6" s="1"/>
  <c r="U271" i="6" a="1"/>
  <c r="U271" i="6" s="1"/>
  <c r="U469" i="6" s="1"/>
  <c r="V271" i="6" a="1"/>
  <c r="V271" i="6" s="1"/>
  <c r="V469" i="6" s="1"/>
  <c r="W271" i="6" a="1"/>
  <c r="W271" i="6" s="1"/>
  <c r="W469" i="6" s="1"/>
  <c r="X271" i="6" a="1"/>
  <c r="X271" i="6" s="1"/>
  <c r="X469" i="6" s="1"/>
  <c r="Y271" i="6" a="1"/>
  <c r="Y271" i="6" s="1"/>
  <c r="Y469" i="6" s="1"/>
  <c r="Z271" i="6" a="1"/>
  <c r="Z271" i="6" s="1"/>
  <c r="Z469" i="6" s="1"/>
  <c r="AA271" i="6" a="1"/>
  <c r="AA271" i="6" s="1"/>
  <c r="AA469" i="6" s="1"/>
  <c r="AB271" i="6" a="1"/>
  <c r="AB271" i="6" s="1"/>
  <c r="AB469" i="6" s="1"/>
  <c r="AC271" i="6" a="1"/>
  <c r="AC271" i="6" s="1"/>
  <c r="AC469" i="6" s="1"/>
  <c r="AD271" i="6" a="1"/>
  <c r="AD271" i="6" s="1"/>
  <c r="AD469" i="6" s="1"/>
  <c r="AE271" i="6" a="1"/>
  <c r="AE271" i="6" s="1"/>
  <c r="AE469" i="6" s="1"/>
  <c r="AF271" i="6" a="1"/>
  <c r="AF271" i="6" s="1"/>
  <c r="AF469" i="6" s="1"/>
  <c r="AG271" i="6" a="1"/>
  <c r="AG271" i="6" s="1"/>
  <c r="AG469" i="6" s="1"/>
  <c r="AH271" i="6" a="1"/>
  <c r="AH271" i="6" s="1"/>
  <c r="AH469" i="6" s="1"/>
  <c r="AI271" i="6" a="1"/>
  <c r="AI271" i="6" s="1"/>
  <c r="AI469" i="6" s="1"/>
  <c r="AJ271" i="6" a="1"/>
  <c r="AJ271" i="6" s="1"/>
  <c r="AJ469" i="6" s="1"/>
  <c r="AK271" i="6" a="1"/>
  <c r="AK271" i="6" s="1"/>
  <c r="AK469" i="6" s="1"/>
  <c r="AL271" i="6" a="1"/>
  <c r="AL271" i="6" s="1"/>
  <c r="AL469" i="6" s="1"/>
  <c r="AM271" i="6" a="1"/>
  <c r="AM271" i="6" s="1"/>
  <c r="AM469" i="6" s="1"/>
  <c r="AN271" i="6" a="1"/>
  <c r="AN271" i="6" s="1"/>
  <c r="AN469" i="6" s="1"/>
  <c r="AO271" i="6" a="1"/>
  <c r="AO271" i="6" s="1"/>
  <c r="AO469" i="6" s="1"/>
  <c r="AP271" i="6" a="1"/>
  <c r="AP271" i="6" s="1"/>
  <c r="AP469" i="6" s="1"/>
  <c r="AQ271" i="6" a="1"/>
  <c r="AQ271" i="6" s="1"/>
  <c r="AQ469" i="6" s="1"/>
  <c r="AR271" i="6" a="1"/>
  <c r="AR271" i="6" s="1"/>
  <c r="AR469" i="6" s="1"/>
  <c r="AS271" i="6" a="1"/>
  <c r="AS271" i="6" s="1"/>
  <c r="AS469" i="6" s="1"/>
  <c r="AT271" i="6" a="1"/>
  <c r="AT271" i="6" s="1"/>
  <c r="AT469" i="6" s="1"/>
  <c r="AU271" i="6" a="1"/>
  <c r="AU271" i="6" s="1"/>
  <c r="AU469" i="6" s="1"/>
  <c r="AV271" i="6" a="1"/>
  <c r="AV271" i="6" s="1"/>
  <c r="AV469" i="6" s="1"/>
  <c r="AW271" i="6" a="1"/>
  <c r="AW271" i="6" s="1"/>
  <c r="AW469" i="6" s="1"/>
  <c r="AX271" i="6" a="1"/>
  <c r="AX271" i="6" s="1"/>
  <c r="AX469" i="6" s="1"/>
  <c r="AY271" i="6" a="1"/>
  <c r="AY271" i="6" s="1"/>
  <c r="AY469" i="6" s="1"/>
  <c r="AZ271" i="6" a="1"/>
  <c r="AZ271" i="6" s="1"/>
  <c r="AZ469" i="6" s="1"/>
  <c r="BA271" i="6" a="1"/>
  <c r="BA271" i="6" s="1"/>
  <c r="BA469" i="6" s="1"/>
  <c r="BB271" i="6" a="1"/>
  <c r="BB271" i="6" s="1"/>
  <c r="BB469" i="6" s="1"/>
  <c r="BC271" i="6" a="1"/>
  <c r="BC271" i="6" s="1"/>
  <c r="BC469" i="6" s="1"/>
  <c r="BD271" i="6" a="1"/>
  <c r="BD271" i="6" s="1"/>
  <c r="BD469" i="6" s="1"/>
  <c r="BE271" i="6" a="1"/>
  <c r="BE271" i="6" s="1"/>
  <c r="BE469" i="6" s="1"/>
  <c r="BF271" i="6" a="1"/>
  <c r="BF271" i="6" s="1"/>
  <c r="BF469" i="6" s="1"/>
  <c r="BG271" i="6" a="1"/>
  <c r="BG271" i="6" s="1"/>
  <c r="BG469" i="6" s="1"/>
  <c r="BH271" i="6" a="1"/>
  <c r="BH271" i="6" s="1"/>
  <c r="BH469" i="6" s="1"/>
  <c r="BI271" i="6" a="1"/>
  <c r="BI271" i="6"/>
  <c r="BI469" i="6" s="1"/>
  <c r="BJ271" i="6" a="1"/>
  <c r="BJ271" i="6" s="1"/>
  <c r="BJ469" i="6" s="1"/>
  <c r="BK271" i="6" a="1"/>
  <c r="BK271" i="6" s="1"/>
  <c r="BK469" i="6" s="1"/>
  <c r="BL271" i="6" a="1"/>
  <c r="BL271" i="6" s="1"/>
  <c r="BL469" i="6" s="1"/>
  <c r="D272" i="6" a="1"/>
  <c r="D272" i="6" s="1"/>
  <c r="D470" i="6" s="1"/>
  <c r="E272" i="6" a="1"/>
  <c r="E272" i="6" s="1"/>
  <c r="E470" i="6" s="1"/>
  <c r="F272" i="6" a="1"/>
  <c r="F272" i="6" s="1"/>
  <c r="F470" i="6" s="1"/>
  <c r="G272" i="6" a="1"/>
  <c r="G272" i="6" s="1"/>
  <c r="G470" i="6" s="1"/>
  <c r="H272" i="6" a="1"/>
  <c r="H272" i="6" s="1"/>
  <c r="H470" i="6" s="1"/>
  <c r="I272" i="6" a="1"/>
  <c r="I272" i="6" s="1"/>
  <c r="I470" i="6" s="1"/>
  <c r="J272" i="6" a="1"/>
  <c r="J272" i="6" s="1"/>
  <c r="J470" i="6" s="1"/>
  <c r="K272" i="6" a="1"/>
  <c r="K272" i="6" s="1"/>
  <c r="K470" i="6" s="1"/>
  <c r="L272" i="6" a="1"/>
  <c r="L272" i="6" s="1"/>
  <c r="L470" i="6" s="1"/>
  <c r="M272" i="6" a="1"/>
  <c r="M272" i="6" s="1"/>
  <c r="M470" i="6" s="1"/>
  <c r="N272" i="6" a="1"/>
  <c r="N272" i="6" s="1"/>
  <c r="N470" i="6" s="1"/>
  <c r="O272" i="6" a="1"/>
  <c r="O272" i="6" s="1"/>
  <c r="O470" i="6" s="1"/>
  <c r="P272" i="6" a="1"/>
  <c r="P272" i="6" s="1"/>
  <c r="P470" i="6" s="1"/>
  <c r="Q272" i="6" a="1"/>
  <c r="Q272" i="6" s="1"/>
  <c r="Q470" i="6" s="1"/>
  <c r="R272" i="6" a="1"/>
  <c r="R272" i="6" s="1"/>
  <c r="R470" i="6" s="1"/>
  <c r="S272" i="6" a="1"/>
  <c r="S272" i="6" s="1"/>
  <c r="S470" i="6" s="1"/>
  <c r="T272" i="6" a="1"/>
  <c r="T272" i="6" s="1"/>
  <c r="T470" i="6" s="1"/>
  <c r="U272" i="6" a="1"/>
  <c r="U272" i="6" s="1"/>
  <c r="U470" i="6" s="1"/>
  <c r="V272" i="6" a="1"/>
  <c r="V272" i="6" s="1"/>
  <c r="V470" i="6" s="1"/>
  <c r="W272" i="6" a="1"/>
  <c r="W272" i="6" s="1"/>
  <c r="W470" i="6" s="1"/>
  <c r="X272" i="6" a="1"/>
  <c r="X272" i="6" s="1"/>
  <c r="X470" i="6" s="1"/>
  <c r="Y272" i="6" a="1"/>
  <c r="Y272" i="6" s="1"/>
  <c r="Y470" i="6" s="1"/>
  <c r="Z272" i="6" a="1"/>
  <c r="Z272" i="6" s="1"/>
  <c r="Z470" i="6" s="1"/>
  <c r="AA272" i="6" a="1"/>
  <c r="AA272" i="6" s="1"/>
  <c r="AA470" i="6" s="1"/>
  <c r="AB272" i="6" a="1"/>
  <c r="AB272" i="6" s="1"/>
  <c r="AB470" i="6" s="1"/>
  <c r="AC272" i="6" a="1"/>
  <c r="AC272" i="6" s="1"/>
  <c r="AC470" i="6" s="1"/>
  <c r="AD272" i="6" a="1"/>
  <c r="AD272" i="6" s="1"/>
  <c r="AD470" i="6" s="1"/>
  <c r="AE272" i="6" a="1"/>
  <c r="AE272" i="6" s="1"/>
  <c r="AE470" i="6" s="1"/>
  <c r="AF272" i="6" a="1"/>
  <c r="AF272" i="6" s="1"/>
  <c r="AF470" i="6" s="1"/>
  <c r="AG272" i="6" a="1"/>
  <c r="AG272" i="6" s="1"/>
  <c r="AG470" i="6" s="1"/>
  <c r="AH272" i="6" a="1"/>
  <c r="AH272" i="6" s="1"/>
  <c r="AH470" i="6" s="1"/>
  <c r="AI272" i="6" a="1"/>
  <c r="AI272" i="6" s="1"/>
  <c r="AI470" i="6" s="1"/>
  <c r="AJ272" i="6" a="1"/>
  <c r="AJ272" i="6" s="1"/>
  <c r="AJ470" i="6" s="1"/>
  <c r="AK272" i="6" a="1"/>
  <c r="AK272" i="6" s="1"/>
  <c r="AK470" i="6" s="1"/>
  <c r="AL272" i="6" a="1"/>
  <c r="AL272" i="6" s="1"/>
  <c r="AL470" i="6" s="1"/>
  <c r="AM272" i="6" a="1"/>
  <c r="AM272" i="6" s="1"/>
  <c r="AM470" i="6" s="1"/>
  <c r="AN272" i="6" a="1"/>
  <c r="AN272" i="6" s="1"/>
  <c r="AN470" i="6" s="1"/>
  <c r="AO272" i="6" a="1"/>
  <c r="AO272" i="6" s="1"/>
  <c r="AO470" i="6" s="1"/>
  <c r="AP272" i="6" a="1"/>
  <c r="AP272" i="6" s="1"/>
  <c r="AP470" i="6" s="1"/>
  <c r="AQ272" i="6" a="1"/>
  <c r="AQ272" i="6" s="1"/>
  <c r="AQ470" i="6" s="1"/>
  <c r="AR272" i="6" a="1"/>
  <c r="AR272" i="6" s="1"/>
  <c r="AR470" i="6" s="1"/>
  <c r="AS272" i="6" a="1"/>
  <c r="AS272" i="6" s="1"/>
  <c r="AS470" i="6" s="1"/>
  <c r="AT272" i="6" a="1"/>
  <c r="AT272" i="6" s="1"/>
  <c r="AT470" i="6" s="1"/>
  <c r="AU272" i="6" a="1"/>
  <c r="AU272" i="6" s="1"/>
  <c r="AU470" i="6" s="1"/>
  <c r="AV272" i="6" a="1"/>
  <c r="AV272" i="6" s="1"/>
  <c r="AV470" i="6" s="1"/>
  <c r="AW272" i="6" a="1"/>
  <c r="AW272" i="6" s="1"/>
  <c r="AW470" i="6" s="1"/>
  <c r="AX272" i="6" a="1"/>
  <c r="AX272" i="6" s="1"/>
  <c r="AX470" i="6" s="1"/>
  <c r="AY272" i="6" a="1"/>
  <c r="AY272" i="6" s="1"/>
  <c r="AY470" i="6" s="1"/>
  <c r="AZ272" i="6" a="1"/>
  <c r="AZ272" i="6" s="1"/>
  <c r="AZ470" i="6" s="1"/>
  <c r="BA272" i="6" a="1"/>
  <c r="BA272" i="6" s="1"/>
  <c r="BA470" i="6" s="1"/>
  <c r="BB272" i="6" a="1"/>
  <c r="BB272" i="6" s="1"/>
  <c r="BB470" i="6" s="1"/>
  <c r="BC272" i="6" a="1"/>
  <c r="BC272" i="6" s="1"/>
  <c r="BC470" i="6" s="1"/>
  <c r="BD272" i="6" a="1"/>
  <c r="BD272" i="6" s="1"/>
  <c r="BD470" i="6" s="1"/>
  <c r="BE272" i="6" a="1"/>
  <c r="BE272" i="6" s="1"/>
  <c r="BE470" i="6" s="1"/>
  <c r="BF272" i="6" a="1"/>
  <c r="BF272" i="6" s="1"/>
  <c r="BF470" i="6" s="1"/>
  <c r="BG272" i="6" a="1"/>
  <c r="BG272" i="6" s="1"/>
  <c r="BG470" i="6" s="1"/>
  <c r="BH272" i="6" a="1"/>
  <c r="BH272" i="6" s="1"/>
  <c r="BH470" i="6" s="1"/>
  <c r="BI272" i="6" a="1"/>
  <c r="BI272" i="6" s="1"/>
  <c r="BI470" i="6" s="1"/>
  <c r="BJ272" i="6" a="1"/>
  <c r="BJ272" i="6" s="1"/>
  <c r="BJ470" i="6" s="1"/>
  <c r="BL272" i="6" a="1"/>
  <c r="BL272" i="6" s="1"/>
  <c r="BL470" i="6" s="1"/>
  <c r="D273" i="6" a="1"/>
  <c r="D273" i="6" s="1"/>
  <c r="D471" i="6" s="1"/>
  <c r="E273" i="6" a="1"/>
  <c r="E273" i="6" s="1"/>
  <c r="E471" i="6" s="1"/>
  <c r="F273" i="6" a="1"/>
  <c r="F273" i="6" s="1"/>
  <c r="F471" i="6" s="1"/>
  <c r="G273" i="6" a="1"/>
  <c r="G273" i="6" s="1"/>
  <c r="G471" i="6" s="1"/>
  <c r="H273" i="6" a="1"/>
  <c r="H273" i="6" s="1"/>
  <c r="H471" i="6" s="1"/>
  <c r="I273" i="6" a="1"/>
  <c r="I273" i="6" s="1"/>
  <c r="I471" i="6" s="1"/>
  <c r="J273" i="6" a="1"/>
  <c r="J273" i="6" s="1"/>
  <c r="J471" i="6" s="1"/>
  <c r="K273" i="6" a="1"/>
  <c r="K273" i="6" s="1"/>
  <c r="K471" i="6" s="1"/>
  <c r="L273" i="6" a="1"/>
  <c r="L273" i="6" s="1"/>
  <c r="L471" i="6" s="1"/>
  <c r="M273" i="6" a="1"/>
  <c r="M273" i="6" s="1"/>
  <c r="M471" i="6" s="1"/>
  <c r="N273" i="6" a="1"/>
  <c r="N273" i="6" s="1"/>
  <c r="N471" i="6" s="1"/>
  <c r="O273" i="6" a="1"/>
  <c r="O273" i="6" s="1"/>
  <c r="O471" i="6" s="1"/>
  <c r="P273" i="6" a="1"/>
  <c r="P273" i="6" s="1"/>
  <c r="P471" i="6" s="1"/>
  <c r="Q273" i="6" a="1"/>
  <c r="Q273" i="6" s="1"/>
  <c r="Q471" i="6" s="1"/>
  <c r="R273" i="6" a="1"/>
  <c r="R273" i="6" s="1"/>
  <c r="R471" i="6" s="1"/>
  <c r="S273" i="6" a="1"/>
  <c r="S273" i="6" s="1"/>
  <c r="S471" i="6" s="1"/>
  <c r="T273" i="6" a="1"/>
  <c r="T273" i="6" s="1"/>
  <c r="T471" i="6" s="1"/>
  <c r="U273" i="6" a="1"/>
  <c r="U273" i="6" s="1"/>
  <c r="U471" i="6" s="1"/>
  <c r="V273" i="6" a="1"/>
  <c r="V273" i="6" s="1"/>
  <c r="V471" i="6" s="1"/>
  <c r="W273" i="6" a="1"/>
  <c r="W273" i="6" s="1"/>
  <c r="W471" i="6" s="1"/>
  <c r="X273" i="6" a="1"/>
  <c r="X273" i="6" s="1"/>
  <c r="X471" i="6" s="1"/>
  <c r="Y273" i="6" a="1"/>
  <c r="Y273" i="6" s="1"/>
  <c r="Y471" i="6" s="1"/>
  <c r="Z273" i="6" a="1"/>
  <c r="Z273" i="6" s="1"/>
  <c r="Z471" i="6" s="1"/>
  <c r="AA273" i="6" a="1"/>
  <c r="AA273" i="6" s="1"/>
  <c r="AA471" i="6" s="1"/>
  <c r="AB273" i="6" a="1"/>
  <c r="AB273" i="6" s="1"/>
  <c r="AB471" i="6" s="1"/>
  <c r="AC273" i="6" a="1"/>
  <c r="AC273" i="6" s="1"/>
  <c r="AC471" i="6" s="1"/>
  <c r="AD273" i="6" a="1"/>
  <c r="AD273" i="6" s="1"/>
  <c r="AD471" i="6" s="1"/>
  <c r="AE273" i="6" a="1"/>
  <c r="AE273" i="6" s="1"/>
  <c r="AE471" i="6" s="1"/>
  <c r="AF273" i="6" a="1"/>
  <c r="AF273" i="6" s="1"/>
  <c r="AF471" i="6" s="1"/>
  <c r="AG273" i="6" a="1"/>
  <c r="AG273" i="6" s="1"/>
  <c r="AG471" i="6" s="1"/>
  <c r="AH273" i="6" a="1"/>
  <c r="AH273" i="6" s="1"/>
  <c r="AH471" i="6" s="1"/>
  <c r="AI273" i="6" a="1"/>
  <c r="AI273" i="6" s="1"/>
  <c r="AI471" i="6" s="1"/>
  <c r="AJ273" i="6" a="1"/>
  <c r="AJ273" i="6" s="1"/>
  <c r="AJ471" i="6" s="1"/>
  <c r="AK273" i="6" a="1"/>
  <c r="AK273" i="6" s="1"/>
  <c r="AK471" i="6" s="1"/>
  <c r="AL273" i="6" a="1"/>
  <c r="AL273" i="6" s="1"/>
  <c r="AL471" i="6" s="1"/>
  <c r="AM273" i="6" a="1"/>
  <c r="AM273" i="6" s="1"/>
  <c r="AM471" i="6" s="1"/>
  <c r="AN273" i="6" a="1"/>
  <c r="AN273" i="6" s="1"/>
  <c r="AN471" i="6" s="1"/>
  <c r="AO273" i="6" a="1"/>
  <c r="AO273" i="6" s="1"/>
  <c r="AO471" i="6" s="1"/>
  <c r="AP273" i="6" a="1"/>
  <c r="AP273" i="6" s="1"/>
  <c r="AP471" i="6" s="1"/>
  <c r="AQ273" i="6" a="1"/>
  <c r="AQ273" i="6" s="1"/>
  <c r="AQ471" i="6" s="1"/>
  <c r="AR273" i="6" a="1"/>
  <c r="AR273" i="6" s="1"/>
  <c r="AR471" i="6" s="1"/>
  <c r="AS273" i="6" a="1"/>
  <c r="AS273" i="6" s="1"/>
  <c r="AS471" i="6" s="1"/>
  <c r="AT273" i="6" a="1"/>
  <c r="AT273" i="6" s="1"/>
  <c r="AT471" i="6" s="1"/>
  <c r="AU273" i="6" a="1"/>
  <c r="AU273" i="6" s="1"/>
  <c r="AU471" i="6" s="1"/>
  <c r="AV273" i="6" a="1"/>
  <c r="AV273" i="6" s="1"/>
  <c r="AV471" i="6" s="1"/>
  <c r="AW273" i="6" a="1"/>
  <c r="AW273" i="6" s="1"/>
  <c r="AW471" i="6" s="1"/>
  <c r="AX273" i="6" a="1"/>
  <c r="AX273" i="6" s="1"/>
  <c r="AX471" i="6" s="1"/>
  <c r="AY273" i="6" a="1"/>
  <c r="AY273" i="6" s="1"/>
  <c r="AY471" i="6" s="1"/>
  <c r="AZ273" i="6" a="1"/>
  <c r="AZ273" i="6" s="1"/>
  <c r="AZ471" i="6" s="1"/>
  <c r="BA273" i="6" a="1"/>
  <c r="BA273" i="6" s="1"/>
  <c r="BA471" i="6" s="1"/>
  <c r="BB273" i="6" a="1"/>
  <c r="BB273" i="6" s="1"/>
  <c r="BB471" i="6" s="1"/>
  <c r="BC273" i="6" a="1"/>
  <c r="BC273" i="6" s="1"/>
  <c r="BC471" i="6" s="1"/>
  <c r="BD273" i="6" a="1"/>
  <c r="BD273" i="6" s="1"/>
  <c r="BD471" i="6" s="1"/>
  <c r="BE273" i="6" a="1"/>
  <c r="BE273" i="6" s="1"/>
  <c r="BE471" i="6" s="1"/>
  <c r="BF273" i="6" a="1"/>
  <c r="BF273" i="6" s="1"/>
  <c r="BF471" i="6" s="1"/>
  <c r="BG273" i="6" a="1"/>
  <c r="BG273" i="6" s="1"/>
  <c r="BG471" i="6" s="1"/>
  <c r="BH273" i="6" a="1"/>
  <c r="BH273" i="6" s="1"/>
  <c r="BH471" i="6" s="1"/>
  <c r="BI273" i="6" a="1"/>
  <c r="BI273" i="6" s="1"/>
  <c r="BI471" i="6" s="1"/>
  <c r="BJ273" i="6" a="1"/>
  <c r="BJ273" i="6" s="1"/>
  <c r="BJ471" i="6" s="1"/>
  <c r="BK273" i="6" a="1"/>
  <c r="BK273" i="6" s="1"/>
  <c r="BK471" i="6" s="1"/>
  <c r="BL273" i="6" a="1"/>
  <c r="BL273" i="6" s="1"/>
  <c r="BL471" i="6" s="1"/>
  <c r="D274" i="6" a="1"/>
  <c r="D274" i="6" s="1"/>
  <c r="D472" i="6" s="1"/>
  <c r="E274" i="6" a="1"/>
  <c r="E274" i="6" s="1"/>
  <c r="E472" i="6" s="1"/>
  <c r="F274" i="6" a="1"/>
  <c r="F274" i="6" s="1"/>
  <c r="F472" i="6" s="1"/>
  <c r="G274" i="6" a="1"/>
  <c r="G274" i="6" s="1"/>
  <c r="G472" i="6" s="1"/>
  <c r="H274" i="6" a="1"/>
  <c r="H274" i="6" s="1"/>
  <c r="H472" i="6" s="1"/>
  <c r="I274" i="6" a="1"/>
  <c r="I274" i="6" s="1"/>
  <c r="I472" i="6" s="1"/>
  <c r="J274" i="6" a="1"/>
  <c r="J274" i="6" s="1"/>
  <c r="J472" i="6" s="1"/>
  <c r="K274" i="6" a="1"/>
  <c r="K274" i="6" s="1"/>
  <c r="K472" i="6" s="1"/>
  <c r="L274" i="6" a="1"/>
  <c r="L274" i="6" s="1"/>
  <c r="L472" i="6" s="1"/>
  <c r="M274" i="6" a="1"/>
  <c r="M274" i="6" s="1"/>
  <c r="M472" i="6" s="1"/>
  <c r="N274" i="6" a="1"/>
  <c r="N274" i="6" s="1"/>
  <c r="N472" i="6" s="1"/>
  <c r="O274" i="6" a="1"/>
  <c r="O274" i="6" s="1"/>
  <c r="O472" i="6" s="1"/>
  <c r="P274" i="6" a="1"/>
  <c r="P274" i="6" s="1"/>
  <c r="P472" i="6" s="1"/>
  <c r="Q274" i="6" a="1"/>
  <c r="Q274" i="6" s="1"/>
  <c r="Q472" i="6" s="1"/>
  <c r="R274" i="6" a="1"/>
  <c r="R274" i="6" s="1"/>
  <c r="R472" i="6" s="1"/>
  <c r="S274" i="6" a="1"/>
  <c r="S274" i="6" s="1"/>
  <c r="S472" i="6" s="1"/>
  <c r="T274" i="6" a="1"/>
  <c r="T274" i="6" s="1"/>
  <c r="T472" i="6" s="1"/>
  <c r="U274" i="6" a="1"/>
  <c r="U274" i="6" s="1"/>
  <c r="U472" i="6" s="1"/>
  <c r="V274" i="6" a="1"/>
  <c r="V274" i="6" s="1"/>
  <c r="V472" i="6" s="1"/>
  <c r="W274" i="6" a="1"/>
  <c r="W274" i="6" s="1"/>
  <c r="W472" i="6" s="1"/>
  <c r="X274" i="6" a="1"/>
  <c r="X274" i="6" s="1"/>
  <c r="X472" i="6" s="1"/>
  <c r="Y274" i="6" a="1"/>
  <c r="Y274" i="6" s="1"/>
  <c r="Y472" i="6" s="1"/>
  <c r="Z274" i="6" a="1"/>
  <c r="Z274" i="6" s="1"/>
  <c r="Z472" i="6" s="1"/>
  <c r="AA274" i="6" a="1"/>
  <c r="AA274" i="6" s="1"/>
  <c r="AA472" i="6" s="1"/>
  <c r="AB274" i="6" a="1"/>
  <c r="AB274" i="6" s="1"/>
  <c r="AB472" i="6" s="1"/>
  <c r="AC274" i="6" a="1"/>
  <c r="AC274" i="6" s="1"/>
  <c r="AC472" i="6" s="1"/>
  <c r="AD274" i="6" a="1"/>
  <c r="AD274" i="6" s="1"/>
  <c r="AD472" i="6" s="1"/>
  <c r="AE274" i="6" a="1"/>
  <c r="AE274" i="6" s="1"/>
  <c r="AE472" i="6" s="1"/>
  <c r="AF274" i="6" a="1"/>
  <c r="AF274" i="6" s="1"/>
  <c r="AF472" i="6" s="1"/>
  <c r="AG274" i="6" a="1"/>
  <c r="AG274" i="6" s="1"/>
  <c r="AG472" i="6" s="1"/>
  <c r="AH274" i="6" a="1"/>
  <c r="AH274" i="6" s="1"/>
  <c r="AH472" i="6" s="1"/>
  <c r="AI274" i="6" a="1"/>
  <c r="AI274" i="6" s="1"/>
  <c r="AI472" i="6" s="1"/>
  <c r="AJ274" i="6" a="1"/>
  <c r="AJ274" i="6" s="1"/>
  <c r="AJ472" i="6" s="1"/>
  <c r="AK274" i="6" a="1"/>
  <c r="AK274" i="6" s="1"/>
  <c r="AK472" i="6" s="1"/>
  <c r="AL274" i="6" a="1"/>
  <c r="AL274" i="6" s="1"/>
  <c r="AL472" i="6" s="1"/>
  <c r="AM274" i="6" a="1"/>
  <c r="AM274" i="6" s="1"/>
  <c r="AM472" i="6" s="1"/>
  <c r="AN274" i="6" a="1"/>
  <c r="AN274" i="6" s="1"/>
  <c r="AN472" i="6" s="1"/>
  <c r="AO274" i="6" a="1"/>
  <c r="AO274" i="6" s="1"/>
  <c r="AO472" i="6" s="1"/>
  <c r="AP274" i="6" a="1"/>
  <c r="AP274" i="6" s="1"/>
  <c r="AP472" i="6" s="1"/>
  <c r="AQ274" i="6" a="1"/>
  <c r="AQ274" i="6" s="1"/>
  <c r="AQ472" i="6" s="1"/>
  <c r="AR274" i="6" a="1"/>
  <c r="AR274" i="6" s="1"/>
  <c r="AR472" i="6" s="1"/>
  <c r="AS274" i="6" a="1"/>
  <c r="AS274" i="6" s="1"/>
  <c r="AS472" i="6" s="1"/>
  <c r="AT274" i="6" a="1"/>
  <c r="AT274" i="6" s="1"/>
  <c r="AT472" i="6" s="1"/>
  <c r="AU274" i="6" a="1"/>
  <c r="AU274" i="6" s="1"/>
  <c r="AU472" i="6" s="1"/>
  <c r="AV274" i="6" a="1"/>
  <c r="AV274" i="6" s="1"/>
  <c r="AV472" i="6" s="1"/>
  <c r="AW274" i="6" a="1"/>
  <c r="AW274" i="6" s="1"/>
  <c r="AW472" i="6" s="1"/>
  <c r="AX274" i="6" a="1"/>
  <c r="AX274" i="6" s="1"/>
  <c r="AX472" i="6" s="1"/>
  <c r="AY274" i="6" a="1"/>
  <c r="AY274" i="6" s="1"/>
  <c r="AY472" i="6" s="1"/>
  <c r="AZ274" i="6" a="1"/>
  <c r="AZ274" i="6" s="1"/>
  <c r="AZ472" i="6" s="1"/>
  <c r="BA274" i="6" a="1"/>
  <c r="BA274" i="6" s="1"/>
  <c r="BA472" i="6" s="1"/>
  <c r="BB274" i="6" a="1"/>
  <c r="BB274" i="6" s="1"/>
  <c r="BB472" i="6" s="1"/>
  <c r="BC274" i="6" a="1"/>
  <c r="BC274" i="6" s="1"/>
  <c r="BC472" i="6" s="1"/>
  <c r="BD274" i="6" a="1"/>
  <c r="BD274" i="6" s="1"/>
  <c r="BD472" i="6" s="1"/>
  <c r="BE274" i="6" a="1"/>
  <c r="BE274" i="6" s="1"/>
  <c r="BE472" i="6" s="1"/>
  <c r="BF274" i="6" a="1"/>
  <c r="BF274" i="6" s="1"/>
  <c r="BF472" i="6" s="1"/>
  <c r="BG274" i="6" a="1"/>
  <c r="BG274" i="6" s="1"/>
  <c r="BG472" i="6" s="1"/>
  <c r="BH274" i="6" a="1"/>
  <c r="BH274" i="6" s="1"/>
  <c r="BH472" i="6" s="1"/>
  <c r="BI274" i="6" a="1"/>
  <c r="BI274" i="6" s="1"/>
  <c r="BI472" i="6" s="1"/>
  <c r="BJ274" i="6" a="1"/>
  <c r="BJ274" i="6" s="1"/>
  <c r="BJ472" i="6" s="1"/>
  <c r="BK274" i="6" a="1"/>
  <c r="BK274" i="6" s="1"/>
  <c r="BK472" i="6" s="1"/>
  <c r="BL274" i="6" a="1"/>
  <c r="BL274" i="6" s="1"/>
  <c r="BL472" i="6" s="1"/>
  <c r="D275" i="6" a="1"/>
  <c r="D275" i="6" s="1"/>
  <c r="D473" i="6" s="1"/>
  <c r="E275" i="6" a="1"/>
  <c r="E275" i="6" s="1"/>
  <c r="E473" i="6" s="1"/>
  <c r="F275" i="6" a="1"/>
  <c r="F275" i="6" s="1"/>
  <c r="F473" i="6" s="1"/>
  <c r="G275" i="6" a="1"/>
  <c r="G275" i="6" s="1"/>
  <c r="G473" i="6" s="1"/>
  <c r="H275" i="6" a="1"/>
  <c r="H275" i="6" s="1"/>
  <c r="H473" i="6" s="1"/>
  <c r="I275" i="6" a="1"/>
  <c r="I275" i="6" s="1"/>
  <c r="I473" i="6" s="1"/>
  <c r="J275" i="6" a="1"/>
  <c r="J275" i="6" s="1"/>
  <c r="J473" i="6" s="1"/>
  <c r="K275" i="6" a="1"/>
  <c r="K275" i="6" s="1"/>
  <c r="K473" i="6" s="1"/>
  <c r="L275" i="6" a="1"/>
  <c r="L275" i="6" s="1"/>
  <c r="L473" i="6" s="1"/>
  <c r="M275" i="6" a="1"/>
  <c r="M275" i="6" s="1"/>
  <c r="M473" i="6" s="1"/>
  <c r="N275" i="6" a="1"/>
  <c r="N275" i="6" s="1"/>
  <c r="N473" i="6" s="1"/>
  <c r="O275" i="6" a="1"/>
  <c r="O275" i="6" s="1"/>
  <c r="O473" i="6" s="1"/>
  <c r="P275" i="6" a="1"/>
  <c r="P275" i="6" s="1"/>
  <c r="P473" i="6" s="1"/>
  <c r="Q275" i="6" a="1"/>
  <c r="Q275" i="6" s="1"/>
  <c r="Q473" i="6" s="1"/>
  <c r="R275" i="6" a="1"/>
  <c r="R275" i="6" s="1"/>
  <c r="R473" i="6" s="1"/>
  <c r="S275" i="6" a="1"/>
  <c r="S275" i="6" s="1"/>
  <c r="S473" i="6" s="1"/>
  <c r="T275" i="6" a="1"/>
  <c r="T275" i="6" s="1"/>
  <c r="T473" i="6" s="1"/>
  <c r="U275" i="6" a="1"/>
  <c r="U275" i="6" s="1"/>
  <c r="U473" i="6" s="1"/>
  <c r="V275" i="6" a="1"/>
  <c r="V275" i="6" s="1"/>
  <c r="V473" i="6" s="1"/>
  <c r="W275" i="6" a="1"/>
  <c r="W275" i="6" s="1"/>
  <c r="W473" i="6" s="1"/>
  <c r="X275" i="6" a="1"/>
  <c r="X275" i="6" s="1"/>
  <c r="X473" i="6" s="1"/>
  <c r="Y275" i="6" a="1"/>
  <c r="Y275" i="6" s="1"/>
  <c r="Y473" i="6" s="1"/>
  <c r="Z275" i="6" a="1"/>
  <c r="Z275" i="6" s="1"/>
  <c r="Z473" i="6" s="1"/>
  <c r="AA275" i="6" a="1"/>
  <c r="AA275" i="6" s="1"/>
  <c r="AA473" i="6" s="1"/>
  <c r="AB275" i="6" a="1"/>
  <c r="AB275" i="6" s="1"/>
  <c r="AB473" i="6" s="1"/>
  <c r="AC275" i="6" a="1"/>
  <c r="AC275" i="6" s="1"/>
  <c r="AC473" i="6" s="1"/>
  <c r="AD275" i="6" a="1"/>
  <c r="AD275" i="6" s="1"/>
  <c r="AD473" i="6" s="1"/>
  <c r="AE275" i="6" a="1"/>
  <c r="AE275" i="6" s="1"/>
  <c r="AE473" i="6" s="1"/>
  <c r="AF275" i="6" a="1"/>
  <c r="AF275" i="6" s="1"/>
  <c r="AF473" i="6" s="1"/>
  <c r="AG275" i="6" a="1"/>
  <c r="AG275" i="6" s="1"/>
  <c r="AG473" i="6" s="1"/>
  <c r="AH275" i="6" a="1"/>
  <c r="AH275" i="6" s="1"/>
  <c r="AH473" i="6" s="1"/>
  <c r="AI275" i="6" a="1"/>
  <c r="AI275" i="6" s="1"/>
  <c r="AI473" i="6" s="1"/>
  <c r="AJ275" i="6" a="1"/>
  <c r="AJ275" i="6" s="1"/>
  <c r="AJ473" i="6" s="1"/>
  <c r="AK275" i="6" a="1"/>
  <c r="AK275" i="6" s="1"/>
  <c r="AK473" i="6" s="1"/>
  <c r="AL275" i="6" a="1"/>
  <c r="AL275" i="6" s="1"/>
  <c r="AL473" i="6" s="1"/>
  <c r="AM275" i="6" a="1"/>
  <c r="AM275" i="6" s="1"/>
  <c r="AM473" i="6" s="1"/>
  <c r="AN275" i="6" a="1"/>
  <c r="AN275" i="6" s="1"/>
  <c r="AN473" i="6" s="1"/>
  <c r="AO275" i="6" a="1"/>
  <c r="AO275" i="6" s="1"/>
  <c r="AO473" i="6" s="1"/>
  <c r="AP275" i="6" a="1"/>
  <c r="AP275" i="6" s="1"/>
  <c r="AP473" i="6" s="1"/>
  <c r="AQ275" i="6" a="1"/>
  <c r="AQ275" i="6" s="1"/>
  <c r="AQ473" i="6" s="1"/>
  <c r="AR275" i="6" a="1"/>
  <c r="AR275" i="6" s="1"/>
  <c r="AR473" i="6" s="1"/>
  <c r="AS275" i="6" a="1"/>
  <c r="AS275" i="6" s="1"/>
  <c r="AS473" i="6" s="1"/>
  <c r="AT275" i="6" a="1"/>
  <c r="AT275" i="6" s="1"/>
  <c r="AT473" i="6" s="1"/>
  <c r="AU275" i="6" a="1"/>
  <c r="AU275" i="6" s="1"/>
  <c r="AU473" i="6" s="1"/>
  <c r="AV275" i="6" a="1"/>
  <c r="AV275" i="6" s="1"/>
  <c r="AV473" i="6" s="1"/>
  <c r="AW275" i="6" a="1"/>
  <c r="AW275" i="6" s="1"/>
  <c r="AW473" i="6" s="1"/>
  <c r="AX275" i="6" a="1"/>
  <c r="AX275" i="6" s="1"/>
  <c r="AX473" i="6" s="1"/>
  <c r="AY275" i="6" a="1"/>
  <c r="AY275" i="6" s="1"/>
  <c r="AY473" i="6" s="1"/>
  <c r="AZ275" i="6" a="1"/>
  <c r="AZ275" i="6" s="1"/>
  <c r="AZ473" i="6" s="1"/>
  <c r="BA275" i="6" a="1"/>
  <c r="BA275" i="6" s="1"/>
  <c r="BA473" i="6" s="1"/>
  <c r="BB275" i="6" a="1"/>
  <c r="BB275" i="6" s="1"/>
  <c r="BB473" i="6" s="1"/>
  <c r="BC275" i="6" a="1"/>
  <c r="BC275" i="6" s="1"/>
  <c r="BC473" i="6" s="1"/>
  <c r="BD275" i="6" a="1"/>
  <c r="BD275" i="6" s="1"/>
  <c r="BD473" i="6" s="1"/>
  <c r="BE275" i="6" a="1"/>
  <c r="BE275" i="6" s="1"/>
  <c r="BE473" i="6" s="1"/>
  <c r="BF275" i="6" a="1"/>
  <c r="BF275" i="6" s="1"/>
  <c r="BF473" i="6" s="1"/>
  <c r="BG275" i="6" a="1"/>
  <c r="BG275" i="6" s="1"/>
  <c r="BG473" i="6" s="1"/>
  <c r="BH275" i="6" a="1"/>
  <c r="BH275" i="6" s="1"/>
  <c r="BH473" i="6" s="1"/>
  <c r="BI275" i="6" a="1"/>
  <c r="BI275" i="6" s="1"/>
  <c r="BI473" i="6" s="1"/>
  <c r="BJ275" i="6" a="1"/>
  <c r="BJ275" i="6" s="1"/>
  <c r="BJ473" i="6" s="1"/>
  <c r="BK275" i="6" a="1"/>
  <c r="BK275" i="6" s="1"/>
  <c r="BK473" i="6" s="1"/>
  <c r="BL275" i="6" a="1"/>
  <c r="BL275" i="6" s="1"/>
  <c r="BL473" i="6" s="1"/>
  <c r="D276" i="6" a="1"/>
  <c r="D276" i="6" s="1"/>
  <c r="D474" i="6" s="1"/>
  <c r="E276" i="6" a="1"/>
  <c r="E276" i="6" s="1"/>
  <c r="E474" i="6" s="1"/>
  <c r="F276" i="6" a="1"/>
  <c r="F276" i="6" s="1"/>
  <c r="F474" i="6" s="1"/>
  <c r="G276" i="6" a="1"/>
  <c r="G276" i="6" s="1"/>
  <c r="G474" i="6" s="1"/>
  <c r="H276" i="6" a="1"/>
  <c r="H276" i="6" s="1"/>
  <c r="H474" i="6" s="1"/>
  <c r="I276" i="6" a="1"/>
  <c r="I276" i="6" s="1"/>
  <c r="I474" i="6" s="1"/>
  <c r="J276" i="6" a="1"/>
  <c r="J276" i="6" s="1"/>
  <c r="J474" i="6" s="1"/>
  <c r="K276" i="6" a="1"/>
  <c r="K276" i="6" s="1"/>
  <c r="K474" i="6" s="1"/>
  <c r="L276" i="6" a="1"/>
  <c r="L276" i="6" s="1"/>
  <c r="L474" i="6" s="1"/>
  <c r="M276" i="6" a="1"/>
  <c r="M276" i="6"/>
  <c r="M474" i="6" s="1"/>
  <c r="N276" i="6" a="1"/>
  <c r="N276" i="6" s="1"/>
  <c r="N474" i="6" s="1"/>
  <c r="O276" i="6" a="1"/>
  <c r="O276" i="6" s="1"/>
  <c r="O474" i="6" s="1"/>
  <c r="P276" i="6" a="1"/>
  <c r="P276" i="6" s="1"/>
  <c r="P474" i="6" s="1"/>
  <c r="Q276" i="6" a="1"/>
  <c r="Q276" i="6" s="1"/>
  <c r="Q474" i="6" s="1"/>
  <c r="R276" i="6" a="1"/>
  <c r="R276" i="6" s="1"/>
  <c r="R474" i="6" s="1"/>
  <c r="S276" i="6" a="1"/>
  <c r="S276" i="6" s="1"/>
  <c r="S474" i="6" s="1"/>
  <c r="T276" i="6" a="1"/>
  <c r="T276" i="6"/>
  <c r="T474" i="6" s="1"/>
  <c r="U276" i="6" a="1"/>
  <c r="U276" i="6" s="1"/>
  <c r="U474" i="6" s="1"/>
  <c r="V276" i="6" a="1"/>
  <c r="V276" i="6" s="1"/>
  <c r="V474" i="6" s="1"/>
  <c r="W276" i="6" a="1"/>
  <c r="W276" i="6" s="1"/>
  <c r="W474" i="6" s="1"/>
  <c r="X276" i="6" a="1"/>
  <c r="X276" i="6" s="1"/>
  <c r="X474" i="6" s="1"/>
  <c r="Y276" i="6" a="1"/>
  <c r="Y276" i="6" s="1"/>
  <c r="Y474" i="6" s="1"/>
  <c r="Z276" i="6" a="1"/>
  <c r="Z276" i="6" s="1"/>
  <c r="Z474" i="6" s="1"/>
  <c r="AA276" i="6" a="1"/>
  <c r="AA276" i="6" s="1"/>
  <c r="AA474" i="6" s="1"/>
  <c r="AB276" i="6" a="1"/>
  <c r="AB276" i="6" s="1"/>
  <c r="AB474" i="6" s="1"/>
  <c r="AC276" i="6" a="1"/>
  <c r="AC276" i="6" s="1"/>
  <c r="AC474" i="6" s="1"/>
  <c r="AD276" i="6" a="1"/>
  <c r="AD276" i="6" s="1"/>
  <c r="AD474" i="6" s="1"/>
  <c r="AE276" i="6" a="1"/>
  <c r="AE276" i="6" s="1"/>
  <c r="AE474" i="6" s="1"/>
  <c r="AF276" i="6" a="1"/>
  <c r="AF276" i="6" s="1"/>
  <c r="AF474" i="6" s="1"/>
  <c r="AG276" i="6" a="1"/>
  <c r="AG276" i="6" s="1"/>
  <c r="AG474" i="6" s="1"/>
  <c r="AH276" i="6" a="1"/>
  <c r="AH276" i="6" s="1"/>
  <c r="AH474" i="6" s="1"/>
  <c r="AI276" i="6" a="1"/>
  <c r="AI276" i="6" s="1"/>
  <c r="AI474" i="6" s="1"/>
  <c r="AJ276" i="6" a="1"/>
  <c r="AJ276" i="6" s="1"/>
  <c r="AJ474" i="6" s="1"/>
  <c r="AK276" i="6" a="1"/>
  <c r="AK276" i="6" s="1"/>
  <c r="AK474" i="6" s="1"/>
  <c r="AL276" i="6" a="1"/>
  <c r="AL276" i="6" s="1"/>
  <c r="AL474" i="6" s="1"/>
  <c r="AM276" i="6" a="1"/>
  <c r="AM276" i="6" s="1"/>
  <c r="AM474" i="6" s="1"/>
  <c r="AN276" i="6" a="1"/>
  <c r="AN276" i="6" s="1"/>
  <c r="AN474" i="6" s="1"/>
  <c r="AO276" i="6" a="1"/>
  <c r="AO276" i="6" s="1"/>
  <c r="AO474" i="6" s="1"/>
  <c r="AP276" i="6" a="1"/>
  <c r="AP276" i="6" s="1"/>
  <c r="AP474" i="6" s="1"/>
  <c r="AQ276" i="6" a="1"/>
  <c r="AQ276" i="6" s="1"/>
  <c r="AQ474" i="6" s="1"/>
  <c r="AR276" i="6" a="1"/>
  <c r="AR276" i="6" s="1"/>
  <c r="AR474" i="6" s="1"/>
  <c r="AS276" i="6" a="1"/>
  <c r="AS276" i="6" s="1"/>
  <c r="AS474" i="6" s="1"/>
  <c r="AT276" i="6" a="1"/>
  <c r="AT276" i="6" s="1"/>
  <c r="AT474" i="6" s="1"/>
  <c r="AU276" i="6" a="1"/>
  <c r="AU276" i="6" s="1"/>
  <c r="AU474" i="6" s="1"/>
  <c r="AV276" i="6" a="1"/>
  <c r="AV276" i="6" s="1"/>
  <c r="AV474" i="6" s="1"/>
  <c r="AW276" i="6" a="1"/>
  <c r="AW276" i="6" s="1"/>
  <c r="AW474" i="6" s="1"/>
  <c r="AX276" i="6" a="1"/>
  <c r="AX276" i="6" s="1"/>
  <c r="AX474" i="6" s="1"/>
  <c r="AY276" i="6" a="1"/>
  <c r="AY276" i="6" s="1"/>
  <c r="AY474" i="6" s="1"/>
  <c r="AZ276" i="6" a="1"/>
  <c r="AZ276" i="6" s="1"/>
  <c r="AZ474" i="6" s="1"/>
  <c r="BA276" i="6" a="1"/>
  <c r="BA276" i="6" s="1"/>
  <c r="BA474" i="6" s="1"/>
  <c r="BB276" i="6" a="1"/>
  <c r="BB276" i="6" s="1"/>
  <c r="BB474" i="6" s="1"/>
  <c r="BC276" i="6" a="1"/>
  <c r="BC276" i="6" s="1"/>
  <c r="BC474" i="6" s="1"/>
  <c r="BD276" i="6" a="1"/>
  <c r="BD276" i="6" s="1"/>
  <c r="BD474" i="6" s="1"/>
  <c r="BE276" i="6" a="1"/>
  <c r="BE276" i="6" s="1"/>
  <c r="BE474" i="6" s="1"/>
  <c r="BF276" i="6" a="1"/>
  <c r="BF276" i="6" s="1"/>
  <c r="BF474" i="6" s="1"/>
  <c r="BG276" i="6" a="1"/>
  <c r="BG276" i="6" s="1"/>
  <c r="BG474" i="6" s="1"/>
  <c r="BH276" i="6" a="1"/>
  <c r="BH276" i="6" s="1"/>
  <c r="BH474" i="6" s="1"/>
  <c r="BI276" i="6" a="1"/>
  <c r="BI276" i="6" s="1"/>
  <c r="BI474" i="6" s="1"/>
  <c r="BJ276" i="6" a="1"/>
  <c r="BJ276" i="6" s="1"/>
  <c r="BJ474" i="6" s="1"/>
  <c r="BK276" i="6" a="1"/>
  <c r="BK276" i="6" s="1"/>
  <c r="BK474" i="6" s="1"/>
  <c r="BL276" i="6" a="1"/>
  <c r="BL276" i="6" s="1"/>
  <c r="BL474" i="6" s="1"/>
  <c r="D277" i="6" a="1"/>
  <c r="D277" i="6" s="1"/>
  <c r="D475" i="6" s="1"/>
  <c r="E277" i="6" a="1"/>
  <c r="E277" i="6" s="1"/>
  <c r="E475" i="6" s="1"/>
  <c r="F277" i="6" a="1"/>
  <c r="F277" i="6" s="1"/>
  <c r="F475" i="6" s="1"/>
  <c r="G277" i="6" a="1"/>
  <c r="G277" i="6" s="1"/>
  <c r="G475" i="6" s="1"/>
  <c r="H277" i="6" a="1"/>
  <c r="H277" i="6" s="1"/>
  <c r="H475" i="6" s="1"/>
  <c r="I277" i="6" a="1"/>
  <c r="I277" i="6" s="1"/>
  <c r="I475" i="6" s="1"/>
  <c r="J277" i="6" a="1"/>
  <c r="J277" i="6" s="1"/>
  <c r="J475" i="6" s="1"/>
  <c r="K277" i="6" a="1"/>
  <c r="K277" i="6" s="1"/>
  <c r="K475" i="6" s="1"/>
  <c r="L277" i="6" a="1"/>
  <c r="L277" i="6" s="1"/>
  <c r="L475" i="6" s="1"/>
  <c r="M277" i="6" a="1"/>
  <c r="M277" i="6" s="1"/>
  <c r="M475" i="6" s="1"/>
  <c r="N277" i="6" a="1"/>
  <c r="N277" i="6" s="1"/>
  <c r="N475" i="6" s="1"/>
  <c r="O277" i="6" a="1"/>
  <c r="O277" i="6" s="1"/>
  <c r="O475" i="6" s="1"/>
  <c r="P277" i="6" a="1"/>
  <c r="P277" i="6" s="1"/>
  <c r="P475" i="6" s="1"/>
  <c r="Q277" i="6" a="1"/>
  <c r="Q277" i="6" s="1"/>
  <c r="Q475" i="6" s="1"/>
  <c r="R277" i="6" a="1"/>
  <c r="R277" i="6" s="1"/>
  <c r="R475" i="6" s="1"/>
  <c r="S277" i="6" a="1"/>
  <c r="S277" i="6" s="1"/>
  <c r="S475" i="6" s="1"/>
  <c r="T277" i="6" a="1"/>
  <c r="T277" i="6" s="1"/>
  <c r="T475" i="6" s="1"/>
  <c r="U277" i="6" a="1"/>
  <c r="U277" i="6" s="1"/>
  <c r="U475" i="6" s="1"/>
  <c r="V277" i="6" a="1"/>
  <c r="V277" i="6" s="1"/>
  <c r="V475" i="6" s="1"/>
  <c r="W277" i="6" a="1"/>
  <c r="W277" i="6" s="1"/>
  <c r="W475" i="6" s="1"/>
  <c r="X277" i="6" a="1"/>
  <c r="X277" i="6" s="1"/>
  <c r="X475" i="6" s="1"/>
  <c r="Y277" i="6" a="1"/>
  <c r="Y277" i="6" s="1"/>
  <c r="Y475" i="6" s="1"/>
  <c r="Z277" i="6" a="1"/>
  <c r="Z277" i="6" s="1"/>
  <c r="Z475" i="6" s="1"/>
  <c r="AA277" i="6" a="1"/>
  <c r="AA277" i="6" s="1"/>
  <c r="AA475" i="6" s="1"/>
  <c r="AB277" i="6" a="1"/>
  <c r="AB277" i="6" s="1"/>
  <c r="AB475" i="6" s="1"/>
  <c r="AC277" i="6" a="1"/>
  <c r="AC277" i="6" s="1"/>
  <c r="AC475" i="6" s="1"/>
  <c r="AD277" i="6" a="1"/>
  <c r="AD277" i="6" s="1"/>
  <c r="AD475" i="6" s="1"/>
  <c r="AE277" i="6" a="1"/>
  <c r="AE277" i="6" s="1"/>
  <c r="AE475" i="6" s="1"/>
  <c r="AF277" i="6" a="1"/>
  <c r="AF277" i="6" s="1"/>
  <c r="AF475" i="6" s="1"/>
  <c r="AG277" i="6" a="1"/>
  <c r="AG277" i="6" s="1"/>
  <c r="AG475" i="6" s="1"/>
  <c r="AH277" i="6" a="1"/>
  <c r="AH277" i="6" s="1"/>
  <c r="AH475" i="6" s="1"/>
  <c r="AI277" i="6" a="1"/>
  <c r="AI277" i="6" s="1"/>
  <c r="AI475" i="6" s="1"/>
  <c r="AJ277" i="6" a="1"/>
  <c r="AJ277" i="6" s="1"/>
  <c r="AJ475" i="6" s="1"/>
  <c r="AK277" i="6" a="1"/>
  <c r="AK277" i="6" s="1"/>
  <c r="AK475" i="6" s="1"/>
  <c r="AL277" i="6" a="1"/>
  <c r="AL277" i="6" s="1"/>
  <c r="AL475" i="6" s="1"/>
  <c r="AM277" i="6" a="1"/>
  <c r="AM277" i="6" s="1"/>
  <c r="AM475" i="6" s="1"/>
  <c r="AN277" i="6" a="1"/>
  <c r="AN277" i="6" s="1"/>
  <c r="AN475" i="6" s="1"/>
  <c r="AO277" i="6" a="1"/>
  <c r="AO277" i="6" s="1"/>
  <c r="AO475" i="6" s="1"/>
  <c r="AP277" i="6" a="1"/>
  <c r="AP277" i="6" s="1"/>
  <c r="AP475" i="6" s="1"/>
  <c r="AQ277" i="6" a="1"/>
  <c r="AQ277" i="6" s="1"/>
  <c r="AQ475" i="6" s="1"/>
  <c r="AR277" i="6" a="1"/>
  <c r="AR277" i="6" s="1"/>
  <c r="AR475" i="6" s="1"/>
  <c r="AS277" i="6" a="1"/>
  <c r="AS277" i="6" s="1"/>
  <c r="AS475" i="6" s="1"/>
  <c r="AT277" i="6" a="1"/>
  <c r="AT277" i="6" s="1"/>
  <c r="AT475" i="6" s="1"/>
  <c r="AU277" i="6" a="1"/>
  <c r="AU277" i="6" s="1"/>
  <c r="AU475" i="6" s="1"/>
  <c r="AV277" i="6" a="1"/>
  <c r="AV277" i="6" s="1"/>
  <c r="AV475" i="6" s="1"/>
  <c r="AW277" i="6" a="1"/>
  <c r="AW277" i="6" s="1"/>
  <c r="AW475" i="6" s="1"/>
  <c r="AX277" i="6" a="1"/>
  <c r="AX277" i="6" s="1"/>
  <c r="AX475" i="6" s="1"/>
  <c r="AY277" i="6" a="1"/>
  <c r="AY277" i="6" s="1"/>
  <c r="AY475" i="6" s="1"/>
  <c r="AZ277" i="6" a="1"/>
  <c r="AZ277" i="6" s="1"/>
  <c r="AZ475" i="6" s="1"/>
  <c r="BA277" i="6" a="1"/>
  <c r="BA277" i="6" s="1"/>
  <c r="BA475" i="6" s="1"/>
  <c r="BB277" i="6" a="1"/>
  <c r="BB277" i="6" s="1"/>
  <c r="BB475" i="6" s="1"/>
  <c r="BC277" i="6" a="1"/>
  <c r="BC277" i="6" s="1"/>
  <c r="BC475" i="6" s="1"/>
  <c r="BD277" i="6" a="1"/>
  <c r="BD277" i="6" s="1"/>
  <c r="BD475" i="6" s="1"/>
  <c r="BE277" i="6" a="1"/>
  <c r="BE277" i="6" s="1"/>
  <c r="BE475" i="6" s="1"/>
  <c r="BF277" i="6" a="1"/>
  <c r="BF277" i="6" s="1"/>
  <c r="BF475" i="6" s="1"/>
  <c r="BG277" i="6" a="1"/>
  <c r="BG277" i="6" s="1"/>
  <c r="BG475" i="6" s="1"/>
  <c r="BH277" i="6" a="1"/>
  <c r="BH277" i="6" s="1"/>
  <c r="BH475" i="6" s="1"/>
  <c r="BI277" i="6" a="1"/>
  <c r="BI277" i="6" s="1"/>
  <c r="BI475" i="6" s="1"/>
  <c r="BJ277" i="6" a="1"/>
  <c r="BJ277" i="6" s="1"/>
  <c r="BJ475" i="6" s="1"/>
  <c r="BK277" i="6" a="1"/>
  <c r="BK277" i="6" s="1"/>
  <c r="BK475" i="6" s="1"/>
  <c r="BL277" i="6" a="1"/>
  <c r="BL277" i="6" s="1"/>
  <c r="BL475" i="6" s="1"/>
  <c r="D278" i="6" a="1"/>
  <c r="D278" i="6" s="1"/>
  <c r="D476" i="6" s="1"/>
  <c r="E278" i="6" a="1"/>
  <c r="E278" i="6" s="1"/>
  <c r="E476" i="6" s="1"/>
  <c r="F278" i="6" a="1"/>
  <c r="F278" i="6" s="1"/>
  <c r="F476" i="6" s="1"/>
  <c r="G278" i="6" a="1"/>
  <c r="G278" i="6" s="1"/>
  <c r="G476" i="6" s="1"/>
  <c r="H278" i="6" a="1"/>
  <c r="H278" i="6" s="1"/>
  <c r="H476" i="6" s="1"/>
  <c r="I278" i="6" a="1"/>
  <c r="I278" i="6" s="1"/>
  <c r="I476" i="6" s="1"/>
  <c r="J278" i="6" a="1"/>
  <c r="J278" i="6" s="1"/>
  <c r="J476" i="6" s="1"/>
  <c r="K278" i="6" a="1"/>
  <c r="K278" i="6" s="1"/>
  <c r="K476" i="6" s="1"/>
  <c r="L278" i="6" a="1"/>
  <c r="L278" i="6" s="1"/>
  <c r="L476" i="6" s="1"/>
  <c r="M278" i="6" a="1"/>
  <c r="M278" i="6" s="1"/>
  <c r="M476" i="6" s="1"/>
  <c r="N278" i="6" a="1"/>
  <c r="N278" i="6" s="1"/>
  <c r="N476" i="6" s="1"/>
  <c r="O278" i="6" a="1"/>
  <c r="O278" i="6" s="1"/>
  <c r="O476" i="6" s="1"/>
  <c r="P278" i="6" a="1"/>
  <c r="P278" i="6" s="1"/>
  <c r="P476" i="6" s="1"/>
  <c r="Q278" i="6" a="1"/>
  <c r="Q278" i="6" s="1"/>
  <c r="Q476" i="6" s="1"/>
  <c r="R278" i="6" a="1"/>
  <c r="R278" i="6" s="1"/>
  <c r="R476" i="6" s="1"/>
  <c r="S278" i="6" a="1"/>
  <c r="S278" i="6" s="1"/>
  <c r="S476" i="6" s="1"/>
  <c r="T278" i="6" a="1"/>
  <c r="T278" i="6" s="1"/>
  <c r="T476" i="6" s="1"/>
  <c r="U278" i="6" a="1"/>
  <c r="U278" i="6" s="1"/>
  <c r="U476" i="6" s="1"/>
  <c r="V278" i="6" a="1"/>
  <c r="V278" i="6" s="1"/>
  <c r="V476" i="6" s="1"/>
  <c r="W278" i="6" a="1"/>
  <c r="W278" i="6" s="1"/>
  <c r="W476" i="6" s="1"/>
  <c r="X278" i="6" a="1"/>
  <c r="X278" i="6" s="1"/>
  <c r="X476" i="6" s="1"/>
  <c r="Y278" i="6" a="1"/>
  <c r="Y278" i="6" s="1"/>
  <c r="Y476" i="6" s="1"/>
  <c r="Z278" i="6" a="1"/>
  <c r="Z278" i="6" s="1"/>
  <c r="Z476" i="6" s="1"/>
  <c r="AA278" i="6" a="1"/>
  <c r="AA278" i="6" s="1"/>
  <c r="AA476" i="6" s="1"/>
  <c r="AB278" i="6" a="1"/>
  <c r="AB278" i="6" s="1"/>
  <c r="AB476" i="6" s="1"/>
  <c r="AC278" i="6" a="1"/>
  <c r="AC278" i="6" s="1"/>
  <c r="AC476" i="6" s="1"/>
  <c r="AD278" i="6" a="1"/>
  <c r="AD278" i="6" s="1"/>
  <c r="AD476" i="6" s="1"/>
  <c r="AE278" i="6" a="1"/>
  <c r="AE278" i="6" s="1"/>
  <c r="AE476" i="6" s="1"/>
  <c r="AF278" i="6" a="1"/>
  <c r="AF278" i="6" s="1"/>
  <c r="AF476" i="6" s="1"/>
  <c r="AG278" i="6" a="1"/>
  <c r="AG278" i="6" s="1"/>
  <c r="AG476" i="6" s="1"/>
  <c r="AH278" i="6" a="1"/>
  <c r="AH278" i="6"/>
  <c r="AH476" i="6" s="1"/>
  <c r="AI278" i="6" a="1"/>
  <c r="AI278" i="6" s="1"/>
  <c r="AI476" i="6" s="1"/>
  <c r="AJ278" i="6" a="1"/>
  <c r="AJ278" i="6" s="1"/>
  <c r="AJ476" i="6" s="1"/>
  <c r="AK278" i="6" a="1"/>
  <c r="AK278" i="6" s="1"/>
  <c r="AK476" i="6" s="1"/>
  <c r="AL278" i="6" a="1"/>
  <c r="AL278" i="6" s="1"/>
  <c r="AL476" i="6" s="1"/>
  <c r="AM278" i="6" a="1"/>
  <c r="AM278" i="6" s="1"/>
  <c r="AM476" i="6" s="1"/>
  <c r="AN278" i="6" a="1"/>
  <c r="AN278" i="6" s="1"/>
  <c r="AN476" i="6" s="1"/>
  <c r="AO278" i="6" a="1"/>
  <c r="AO278" i="6" s="1"/>
  <c r="AO476" i="6" s="1"/>
  <c r="AP278" i="6" a="1"/>
  <c r="AP278" i="6" s="1"/>
  <c r="AP476" i="6" s="1"/>
  <c r="AQ278" i="6" a="1"/>
  <c r="AQ278" i="6" s="1"/>
  <c r="AQ476" i="6" s="1"/>
  <c r="AR278" i="6" a="1"/>
  <c r="AR278" i="6" s="1"/>
  <c r="AR476" i="6" s="1"/>
  <c r="AS278" i="6" a="1"/>
  <c r="AS278" i="6" s="1"/>
  <c r="AS476" i="6" s="1"/>
  <c r="AT278" i="6" a="1"/>
  <c r="AT278" i="6" s="1"/>
  <c r="AT476" i="6" s="1"/>
  <c r="AU278" i="6" a="1"/>
  <c r="AU278" i="6" s="1"/>
  <c r="AU476" i="6" s="1"/>
  <c r="AV278" i="6" a="1"/>
  <c r="AV278" i="6" s="1"/>
  <c r="AV476" i="6" s="1"/>
  <c r="AW278" i="6" a="1"/>
  <c r="AW278" i="6" s="1"/>
  <c r="AW476" i="6" s="1"/>
  <c r="AX278" i="6" a="1"/>
  <c r="AX278" i="6" s="1"/>
  <c r="AX476" i="6" s="1"/>
  <c r="AY278" i="6" a="1"/>
  <c r="AY278" i="6" s="1"/>
  <c r="AY476" i="6" s="1"/>
  <c r="AZ278" i="6" a="1"/>
  <c r="AZ278" i="6" s="1"/>
  <c r="AZ476" i="6" s="1"/>
  <c r="BA278" i="6" a="1"/>
  <c r="BA278" i="6" s="1"/>
  <c r="BA476" i="6" s="1"/>
  <c r="BB278" i="6" a="1"/>
  <c r="BB278" i="6" s="1"/>
  <c r="BB476" i="6" s="1"/>
  <c r="BC278" i="6" a="1"/>
  <c r="BC278" i="6" s="1"/>
  <c r="BC476" i="6" s="1"/>
  <c r="BD278" i="6" a="1"/>
  <c r="BD278" i="6" s="1"/>
  <c r="BD476" i="6" s="1"/>
  <c r="BE278" i="6" a="1"/>
  <c r="BE278" i="6" s="1"/>
  <c r="BE476" i="6" s="1"/>
  <c r="BF278" i="6" a="1"/>
  <c r="BF278" i="6" s="1"/>
  <c r="BF476" i="6" s="1"/>
  <c r="BG278" i="6" a="1"/>
  <c r="BG278" i="6" s="1"/>
  <c r="BG476" i="6" s="1"/>
  <c r="BH278" i="6" a="1"/>
  <c r="BH278" i="6" s="1"/>
  <c r="BH476" i="6" s="1"/>
  <c r="BI278" i="6" a="1"/>
  <c r="BI278" i="6" s="1"/>
  <c r="BI476" i="6" s="1"/>
  <c r="BJ278" i="6" a="1"/>
  <c r="BJ278" i="6" s="1"/>
  <c r="BJ476" i="6" s="1"/>
  <c r="BK278" i="6" a="1"/>
  <c r="BK278" i="6" s="1"/>
  <c r="BK476" i="6" s="1"/>
  <c r="BL278" i="6" a="1"/>
  <c r="BL278" i="6" s="1"/>
  <c r="BL476" i="6" s="1"/>
  <c r="D279" i="6" a="1"/>
  <c r="D279" i="6" s="1"/>
  <c r="D477" i="6" s="1"/>
  <c r="E279" i="6" a="1"/>
  <c r="E279" i="6" s="1"/>
  <c r="E477" i="6" s="1"/>
  <c r="F279" i="6" a="1"/>
  <c r="F279" i="6" s="1"/>
  <c r="F477" i="6" s="1"/>
  <c r="G279" i="6" a="1"/>
  <c r="G279" i="6" s="1"/>
  <c r="G477" i="6" s="1"/>
  <c r="H279" i="6" a="1"/>
  <c r="H279" i="6" s="1"/>
  <c r="H477" i="6" s="1"/>
  <c r="I279" i="6" a="1"/>
  <c r="I279" i="6" s="1"/>
  <c r="I477" i="6" s="1"/>
  <c r="J279" i="6" a="1"/>
  <c r="J279" i="6" s="1"/>
  <c r="J477" i="6" s="1"/>
  <c r="K279" i="6" a="1"/>
  <c r="K279" i="6" s="1"/>
  <c r="K477" i="6" s="1"/>
  <c r="L279" i="6" a="1"/>
  <c r="L279" i="6" s="1"/>
  <c r="L477" i="6" s="1"/>
  <c r="M279" i="6" a="1"/>
  <c r="M279" i="6" s="1"/>
  <c r="M477" i="6" s="1"/>
  <c r="N279" i="6" a="1"/>
  <c r="N279" i="6" s="1"/>
  <c r="N477" i="6" s="1"/>
  <c r="O279" i="6" a="1"/>
  <c r="O279" i="6" s="1"/>
  <c r="O477" i="6" s="1"/>
  <c r="P279" i="6" a="1"/>
  <c r="P279" i="6" s="1"/>
  <c r="P477" i="6" s="1"/>
  <c r="Q279" i="6" a="1"/>
  <c r="Q279" i="6" s="1"/>
  <c r="Q477" i="6" s="1"/>
  <c r="R279" i="6" a="1"/>
  <c r="R279" i="6" s="1"/>
  <c r="R477" i="6" s="1"/>
  <c r="S279" i="6" a="1"/>
  <c r="S279" i="6" s="1"/>
  <c r="S477" i="6" s="1"/>
  <c r="T279" i="6" a="1"/>
  <c r="T279" i="6" s="1"/>
  <c r="T477" i="6" s="1"/>
  <c r="U279" i="6" a="1"/>
  <c r="U279" i="6" s="1"/>
  <c r="U477" i="6" s="1"/>
  <c r="V279" i="6" a="1"/>
  <c r="V279" i="6" s="1"/>
  <c r="V477" i="6" s="1"/>
  <c r="W279" i="6" a="1"/>
  <c r="W279" i="6" s="1"/>
  <c r="W477" i="6" s="1"/>
  <c r="X279" i="6" a="1"/>
  <c r="X279" i="6" s="1"/>
  <c r="X477" i="6" s="1"/>
  <c r="Y279" i="6" a="1"/>
  <c r="Y279" i="6" s="1"/>
  <c r="Y477" i="6" s="1"/>
  <c r="Z279" i="6" a="1"/>
  <c r="Z279" i="6" s="1"/>
  <c r="Z477" i="6" s="1"/>
  <c r="AA279" i="6" a="1"/>
  <c r="AA279" i="6" s="1"/>
  <c r="AA477" i="6" s="1"/>
  <c r="AB279" i="6" a="1"/>
  <c r="AB279" i="6" s="1"/>
  <c r="AB477" i="6" s="1"/>
  <c r="AC279" i="6" a="1"/>
  <c r="AC279" i="6" s="1"/>
  <c r="AC477" i="6" s="1"/>
  <c r="AD279" i="6" a="1"/>
  <c r="AD279" i="6" s="1"/>
  <c r="AD477" i="6" s="1"/>
  <c r="AE279" i="6" a="1"/>
  <c r="AE279" i="6" s="1"/>
  <c r="AE477" i="6" s="1"/>
  <c r="AF279" i="6" a="1"/>
  <c r="AF279" i="6" s="1"/>
  <c r="AF477" i="6" s="1"/>
  <c r="AG279" i="6" a="1"/>
  <c r="AG279" i="6" s="1"/>
  <c r="AG477" i="6" s="1"/>
  <c r="AH279" i="6" a="1"/>
  <c r="AH279" i="6" s="1"/>
  <c r="AH477" i="6" s="1"/>
  <c r="AI279" i="6" a="1"/>
  <c r="AI279" i="6" s="1"/>
  <c r="AI477" i="6" s="1"/>
  <c r="AJ279" i="6" a="1"/>
  <c r="AJ279" i="6" s="1"/>
  <c r="AJ477" i="6" s="1"/>
  <c r="AK279" i="6" a="1"/>
  <c r="AK279" i="6" s="1"/>
  <c r="AK477" i="6" s="1"/>
  <c r="AL279" i="6" a="1"/>
  <c r="AL279" i="6" s="1"/>
  <c r="AL477" i="6" s="1"/>
  <c r="AM279" i="6" a="1"/>
  <c r="AM279" i="6" s="1"/>
  <c r="AM477" i="6" s="1"/>
  <c r="AN279" i="6" a="1"/>
  <c r="AN279" i="6" s="1"/>
  <c r="AN477" i="6" s="1"/>
  <c r="AO279" i="6" a="1"/>
  <c r="AO279" i="6" s="1"/>
  <c r="AO477" i="6" s="1"/>
  <c r="AP279" i="6" a="1"/>
  <c r="AP279" i="6" s="1"/>
  <c r="AP477" i="6" s="1"/>
  <c r="AQ279" i="6" a="1"/>
  <c r="AQ279" i="6" s="1"/>
  <c r="AQ477" i="6" s="1"/>
  <c r="AR279" i="6" a="1"/>
  <c r="AR279" i="6" s="1"/>
  <c r="AR477" i="6" s="1"/>
  <c r="AS279" i="6" a="1"/>
  <c r="AS279" i="6" s="1"/>
  <c r="AS477" i="6" s="1"/>
  <c r="AT279" i="6" a="1"/>
  <c r="AT279" i="6" s="1"/>
  <c r="AT477" i="6" s="1"/>
  <c r="AU279" i="6" a="1"/>
  <c r="AU279" i="6" s="1"/>
  <c r="AU477" i="6" s="1"/>
  <c r="AV279" i="6" a="1"/>
  <c r="AV279" i="6" s="1"/>
  <c r="AV477" i="6" s="1"/>
  <c r="AW279" i="6" a="1"/>
  <c r="AW279" i="6" s="1"/>
  <c r="AW477" i="6" s="1"/>
  <c r="AX279" i="6" a="1"/>
  <c r="AX279" i="6" s="1"/>
  <c r="AX477" i="6" s="1"/>
  <c r="AY279" i="6" a="1"/>
  <c r="AY279" i="6" s="1"/>
  <c r="AY477" i="6" s="1"/>
  <c r="AZ279" i="6" a="1"/>
  <c r="AZ279" i="6" s="1"/>
  <c r="AZ477" i="6" s="1"/>
  <c r="BA279" i="6" a="1"/>
  <c r="BA279" i="6" s="1"/>
  <c r="BA477" i="6" s="1"/>
  <c r="BB279" i="6" a="1"/>
  <c r="BB279" i="6" s="1"/>
  <c r="BB477" i="6" s="1"/>
  <c r="BC279" i="6" a="1"/>
  <c r="BC279" i="6" s="1"/>
  <c r="BC477" i="6" s="1"/>
  <c r="BD279" i="6" a="1"/>
  <c r="BD279" i="6" s="1"/>
  <c r="BD477" i="6" s="1"/>
  <c r="BE279" i="6" a="1"/>
  <c r="BE279" i="6" s="1"/>
  <c r="BE477" i="6" s="1"/>
  <c r="BF279" i="6" a="1"/>
  <c r="BF279" i="6" s="1"/>
  <c r="BF477" i="6" s="1"/>
  <c r="BG279" i="6" a="1"/>
  <c r="BG279" i="6" s="1"/>
  <c r="BG477" i="6" s="1"/>
  <c r="BH279" i="6" a="1"/>
  <c r="BH279" i="6" s="1"/>
  <c r="BH477" i="6" s="1"/>
  <c r="BI279" i="6" a="1"/>
  <c r="BI279" i="6" s="1"/>
  <c r="BI477" i="6" s="1"/>
  <c r="BJ279" i="6" a="1"/>
  <c r="BJ279" i="6" s="1"/>
  <c r="BJ477" i="6" s="1"/>
  <c r="BK279" i="6" a="1"/>
  <c r="BK279" i="6" s="1"/>
  <c r="BK477" i="6" s="1"/>
  <c r="BL279" i="6" a="1"/>
  <c r="BL279" i="6" s="1"/>
  <c r="BL477" i="6" s="1"/>
  <c r="D280" i="6" a="1"/>
  <c r="D280" i="6" s="1"/>
  <c r="D478" i="6" s="1"/>
  <c r="E280" i="6" a="1"/>
  <c r="E280" i="6" s="1"/>
  <c r="E478" i="6" s="1"/>
  <c r="F280" i="6" a="1"/>
  <c r="F280" i="6" s="1"/>
  <c r="F478" i="6" s="1"/>
  <c r="G280" i="6" a="1"/>
  <c r="G280" i="6" s="1"/>
  <c r="G478" i="6" s="1"/>
  <c r="H280" i="6" a="1"/>
  <c r="H280" i="6" s="1"/>
  <c r="H478" i="6" s="1"/>
  <c r="I280" i="6" a="1"/>
  <c r="I280" i="6" s="1"/>
  <c r="I478" i="6" s="1"/>
  <c r="J280" i="6" a="1"/>
  <c r="J280" i="6" s="1"/>
  <c r="J478" i="6" s="1"/>
  <c r="K280" i="6" a="1"/>
  <c r="K280" i="6" s="1"/>
  <c r="K478" i="6" s="1"/>
  <c r="L280" i="6" a="1"/>
  <c r="L280" i="6" s="1"/>
  <c r="L478" i="6" s="1"/>
  <c r="M280" i="6" a="1"/>
  <c r="M280" i="6" s="1"/>
  <c r="M478" i="6" s="1"/>
  <c r="N280" i="6" a="1"/>
  <c r="N280" i="6" s="1"/>
  <c r="N478" i="6" s="1"/>
  <c r="O280" i="6" a="1"/>
  <c r="O280" i="6" s="1"/>
  <c r="O478" i="6" s="1"/>
  <c r="P280" i="6" a="1"/>
  <c r="P280" i="6" s="1"/>
  <c r="P478" i="6" s="1"/>
  <c r="Q280" i="6" a="1"/>
  <c r="Q280" i="6" s="1"/>
  <c r="Q478" i="6" s="1"/>
  <c r="R280" i="6" a="1"/>
  <c r="R280" i="6" s="1"/>
  <c r="R478" i="6" s="1"/>
  <c r="S280" i="6" a="1"/>
  <c r="S280" i="6" s="1"/>
  <c r="S478" i="6" s="1"/>
  <c r="T280" i="6" a="1"/>
  <c r="T280" i="6" s="1"/>
  <c r="T478" i="6" s="1"/>
  <c r="U280" i="6" a="1"/>
  <c r="U280" i="6" s="1"/>
  <c r="U478" i="6" s="1"/>
  <c r="V280" i="6" a="1"/>
  <c r="V280" i="6" s="1"/>
  <c r="V478" i="6" s="1"/>
  <c r="W280" i="6" a="1"/>
  <c r="W280" i="6" s="1"/>
  <c r="W478" i="6" s="1"/>
  <c r="X280" i="6" a="1"/>
  <c r="X280" i="6" s="1"/>
  <c r="X478" i="6" s="1"/>
  <c r="Y280" i="6" a="1"/>
  <c r="Y280" i="6" s="1"/>
  <c r="Y478" i="6" s="1"/>
  <c r="Z280" i="6" a="1"/>
  <c r="Z280" i="6" s="1"/>
  <c r="Z478" i="6" s="1"/>
  <c r="AA280" i="6" a="1"/>
  <c r="AA280" i="6" s="1"/>
  <c r="AA478" i="6" s="1"/>
  <c r="AB280" i="6" a="1"/>
  <c r="AB280" i="6" s="1"/>
  <c r="AB478" i="6" s="1"/>
  <c r="AC280" i="6" a="1"/>
  <c r="AC280" i="6" s="1"/>
  <c r="AC478" i="6" s="1"/>
  <c r="AD280" i="6" a="1"/>
  <c r="AD280" i="6" s="1"/>
  <c r="AD478" i="6" s="1"/>
  <c r="AE280" i="6" a="1"/>
  <c r="AE280" i="6" s="1"/>
  <c r="AE478" i="6" s="1"/>
  <c r="AF280" i="6" a="1"/>
  <c r="AF280" i="6" s="1"/>
  <c r="AF478" i="6" s="1"/>
  <c r="AG280" i="6" a="1"/>
  <c r="AG280" i="6" s="1"/>
  <c r="AG478" i="6" s="1"/>
  <c r="AH280" i="6" a="1"/>
  <c r="AH280" i="6" s="1"/>
  <c r="AH478" i="6" s="1"/>
  <c r="AI280" i="6" a="1"/>
  <c r="AI280" i="6" s="1"/>
  <c r="AI478" i="6" s="1"/>
  <c r="AJ280" i="6" a="1"/>
  <c r="AJ280" i="6" s="1"/>
  <c r="AJ478" i="6" s="1"/>
  <c r="AK280" i="6" a="1"/>
  <c r="AK280" i="6" s="1"/>
  <c r="AK478" i="6" s="1"/>
  <c r="AL280" i="6" a="1"/>
  <c r="AL280" i="6" s="1"/>
  <c r="AL478" i="6" s="1"/>
  <c r="AM280" i="6" a="1"/>
  <c r="AM280" i="6" s="1"/>
  <c r="AM478" i="6" s="1"/>
  <c r="AN280" i="6" a="1"/>
  <c r="AN280" i="6" s="1"/>
  <c r="AN478" i="6" s="1"/>
  <c r="AO280" i="6" a="1"/>
  <c r="AO280" i="6" s="1"/>
  <c r="AO478" i="6" s="1"/>
  <c r="AP280" i="6" a="1"/>
  <c r="AP280" i="6" s="1"/>
  <c r="AP478" i="6" s="1"/>
  <c r="AQ280" i="6" a="1"/>
  <c r="AQ280" i="6" s="1"/>
  <c r="AQ478" i="6" s="1"/>
  <c r="AR280" i="6" a="1"/>
  <c r="AR280" i="6" s="1"/>
  <c r="AR478" i="6" s="1"/>
  <c r="AS280" i="6" a="1"/>
  <c r="AS280" i="6" s="1"/>
  <c r="AS478" i="6" s="1"/>
  <c r="AT280" i="6" a="1"/>
  <c r="AT280" i="6" s="1"/>
  <c r="AT478" i="6" s="1"/>
  <c r="AU280" i="6" a="1"/>
  <c r="AU280" i="6" s="1"/>
  <c r="AU478" i="6" s="1"/>
  <c r="AV280" i="6" a="1"/>
  <c r="AV280" i="6" s="1"/>
  <c r="AV478" i="6" s="1"/>
  <c r="AW280" i="6" a="1"/>
  <c r="AW280" i="6" s="1"/>
  <c r="AW478" i="6" s="1"/>
  <c r="AX280" i="6" a="1"/>
  <c r="AX280" i="6" s="1"/>
  <c r="AX478" i="6" s="1"/>
  <c r="AY280" i="6" a="1"/>
  <c r="AY280" i="6" s="1"/>
  <c r="AY478" i="6" s="1"/>
  <c r="AZ280" i="6" a="1"/>
  <c r="AZ280" i="6" s="1"/>
  <c r="AZ478" i="6" s="1"/>
  <c r="BA280" i="6" a="1"/>
  <c r="BA280" i="6" s="1"/>
  <c r="BA478" i="6" s="1"/>
  <c r="BB280" i="6" a="1"/>
  <c r="BB280" i="6" s="1"/>
  <c r="BB478" i="6" s="1"/>
  <c r="BC280" i="6" a="1"/>
  <c r="BC280" i="6" s="1"/>
  <c r="BC478" i="6" s="1"/>
  <c r="BD280" i="6" a="1"/>
  <c r="BD280" i="6" s="1"/>
  <c r="BD478" i="6" s="1"/>
  <c r="BE280" i="6" a="1"/>
  <c r="BE280" i="6" s="1"/>
  <c r="BE478" i="6" s="1"/>
  <c r="BF280" i="6" a="1"/>
  <c r="BF280" i="6" s="1"/>
  <c r="BF478" i="6" s="1"/>
  <c r="BG280" i="6" a="1"/>
  <c r="BG280" i="6" s="1"/>
  <c r="BG478" i="6" s="1"/>
  <c r="BH280" i="6" a="1"/>
  <c r="BH280" i="6" s="1"/>
  <c r="BH478" i="6" s="1"/>
  <c r="BI280" i="6" a="1"/>
  <c r="BI280" i="6" s="1"/>
  <c r="BI478" i="6" s="1"/>
  <c r="BJ280" i="6" a="1"/>
  <c r="BJ280" i="6" s="1"/>
  <c r="BJ478" i="6" s="1"/>
  <c r="BK280" i="6" a="1"/>
  <c r="BK280" i="6" s="1"/>
  <c r="BK478" i="6" s="1"/>
  <c r="BL280" i="6" a="1"/>
  <c r="BL280" i="6" s="1"/>
  <c r="BL478" i="6" s="1"/>
  <c r="D281" i="6" a="1"/>
  <c r="D281" i="6" s="1"/>
  <c r="D479" i="6" s="1"/>
  <c r="E281" i="6" a="1"/>
  <c r="E281" i="6" s="1"/>
  <c r="E479" i="6" s="1"/>
  <c r="F281" i="6" a="1"/>
  <c r="F281" i="6" s="1"/>
  <c r="F479" i="6" s="1"/>
  <c r="G281" i="6" a="1"/>
  <c r="G281" i="6" s="1"/>
  <c r="G479" i="6" s="1"/>
  <c r="H281" i="6" a="1"/>
  <c r="H281" i="6" s="1"/>
  <c r="H479" i="6" s="1"/>
  <c r="I281" i="6" a="1"/>
  <c r="I281" i="6" s="1"/>
  <c r="I479" i="6" s="1"/>
  <c r="J281" i="6" a="1"/>
  <c r="J281" i="6" s="1"/>
  <c r="J479" i="6" s="1"/>
  <c r="K281" i="6" a="1"/>
  <c r="K281" i="6" s="1"/>
  <c r="K479" i="6" s="1"/>
  <c r="L281" i="6" a="1"/>
  <c r="L281" i="6" s="1"/>
  <c r="L479" i="6" s="1"/>
  <c r="M281" i="6" a="1"/>
  <c r="M281" i="6" s="1"/>
  <c r="M479" i="6" s="1"/>
  <c r="N281" i="6" a="1"/>
  <c r="N281" i="6" s="1"/>
  <c r="N479" i="6" s="1"/>
  <c r="O281" i="6" a="1"/>
  <c r="O281" i="6" s="1"/>
  <c r="O479" i="6" s="1"/>
  <c r="P281" i="6" a="1"/>
  <c r="P281" i="6" s="1"/>
  <c r="P479" i="6" s="1"/>
  <c r="Q281" i="6" a="1"/>
  <c r="Q281" i="6" s="1"/>
  <c r="Q479" i="6" s="1"/>
  <c r="R281" i="6" a="1"/>
  <c r="R281" i="6" s="1"/>
  <c r="R479" i="6" s="1"/>
  <c r="S281" i="6" a="1"/>
  <c r="S281" i="6" s="1"/>
  <c r="S479" i="6" s="1"/>
  <c r="T281" i="6" a="1"/>
  <c r="T281" i="6" s="1"/>
  <c r="T479" i="6" s="1"/>
  <c r="U281" i="6" a="1"/>
  <c r="U281" i="6" s="1"/>
  <c r="U479" i="6" s="1"/>
  <c r="V281" i="6" a="1"/>
  <c r="V281" i="6" s="1"/>
  <c r="V479" i="6" s="1"/>
  <c r="W281" i="6" a="1"/>
  <c r="W281" i="6" s="1"/>
  <c r="W479" i="6" s="1"/>
  <c r="X281" i="6" a="1"/>
  <c r="X281" i="6" s="1"/>
  <c r="X479" i="6" s="1"/>
  <c r="Y281" i="6" a="1"/>
  <c r="Y281" i="6" s="1"/>
  <c r="Y479" i="6" s="1"/>
  <c r="Z281" i="6" a="1"/>
  <c r="Z281" i="6" s="1"/>
  <c r="Z479" i="6" s="1"/>
  <c r="AA281" i="6" a="1"/>
  <c r="AA281" i="6" s="1"/>
  <c r="AA479" i="6" s="1"/>
  <c r="AB281" i="6" a="1"/>
  <c r="AB281" i="6" s="1"/>
  <c r="AB479" i="6" s="1"/>
  <c r="AC281" i="6" a="1"/>
  <c r="AC281" i="6" s="1"/>
  <c r="AC479" i="6" s="1"/>
  <c r="AD281" i="6" a="1"/>
  <c r="AD281" i="6" s="1"/>
  <c r="AD479" i="6" s="1"/>
  <c r="AE281" i="6" a="1"/>
  <c r="AE281" i="6" s="1"/>
  <c r="AE479" i="6" s="1"/>
  <c r="AF281" i="6" a="1"/>
  <c r="AF281" i="6" s="1"/>
  <c r="AF479" i="6" s="1"/>
  <c r="AG281" i="6" a="1"/>
  <c r="AG281" i="6" s="1"/>
  <c r="AG479" i="6" s="1"/>
  <c r="AH281" i="6" a="1"/>
  <c r="AH281" i="6" s="1"/>
  <c r="AH479" i="6" s="1"/>
  <c r="AI281" i="6" a="1"/>
  <c r="AI281" i="6" s="1"/>
  <c r="AI479" i="6" s="1"/>
  <c r="AJ281" i="6" a="1"/>
  <c r="AJ281" i="6" s="1"/>
  <c r="AJ479" i="6" s="1"/>
  <c r="AK281" i="6" a="1"/>
  <c r="AK281" i="6" s="1"/>
  <c r="AK479" i="6" s="1"/>
  <c r="AL281" i="6" a="1"/>
  <c r="AL281" i="6" s="1"/>
  <c r="AL479" i="6" s="1"/>
  <c r="AM281" i="6" a="1"/>
  <c r="AM281" i="6" s="1"/>
  <c r="AM479" i="6" s="1"/>
  <c r="AN281" i="6" a="1"/>
  <c r="AN281" i="6" s="1"/>
  <c r="AN479" i="6" s="1"/>
  <c r="AO281" i="6" a="1"/>
  <c r="AO281" i="6" s="1"/>
  <c r="AO479" i="6" s="1"/>
  <c r="AP281" i="6" a="1"/>
  <c r="AP281" i="6" s="1"/>
  <c r="AP479" i="6" s="1"/>
  <c r="AQ281" i="6" a="1"/>
  <c r="AQ281" i="6" s="1"/>
  <c r="AQ479" i="6" s="1"/>
  <c r="AR281" i="6" a="1"/>
  <c r="AR281" i="6" s="1"/>
  <c r="AR479" i="6" s="1"/>
  <c r="AS281" i="6" a="1"/>
  <c r="AS281" i="6" s="1"/>
  <c r="AS479" i="6" s="1"/>
  <c r="AT281" i="6" a="1"/>
  <c r="AT281" i="6" s="1"/>
  <c r="AT479" i="6" s="1"/>
  <c r="AU281" i="6" a="1"/>
  <c r="AU281" i="6" s="1"/>
  <c r="AU479" i="6" s="1"/>
  <c r="AV281" i="6" a="1"/>
  <c r="AV281" i="6" s="1"/>
  <c r="AV479" i="6" s="1"/>
  <c r="AW281" i="6" a="1"/>
  <c r="AW281" i="6" s="1"/>
  <c r="AW479" i="6" s="1"/>
  <c r="AX281" i="6" a="1"/>
  <c r="AX281" i="6" s="1"/>
  <c r="AX479" i="6" s="1"/>
  <c r="AY281" i="6" a="1"/>
  <c r="AY281" i="6" s="1"/>
  <c r="AY479" i="6" s="1"/>
  <c r="AZ281" i="6" a="1"/>
  <c r="AZ281" i="6" s="1"/>
  <c r="AZ479" i="6" s="1"/>
  <c r="BA281" i="6" a="1"/>
  <c r="BA281" i="6" s="1"/>
  <c r="BA479" i="6" s="1"/>
  <c r="BB281" i="6" a="1"/>
  <c r="BB281" i="6" s="1"/>
  <c r="BB479" i="6" s="1"/>
  <c r="BC281" i="6" a="1"/>
  <c r="BC281" i="6" s="1"/>
  <c r="BC479" i="6" s="1"/>
  <c r="BD281" i="6" a="1"/>
  <c r="BD281" i="6" s="1"/>
  <c r="BD479" i="6" s="1"/>
  <c r="BE281" i="6" a="1"/>
  <c r="BE281" i="6" s="1"/>
  <c r="BE479" i="6" s="1"/>
  <c r="BF281" i="6" a="1"/>
  <c r="BF281" i="6" s="1"/>
  <c r="BF479" i="6" s="1"/>
  <c r="BG281" i="6" a="1"/>
  <c r="BG281" i="6" s="1"/>
  <c r="BG479" i="6" s="1"/>
  <c r="BH281" i="6" a="1"/>
  <c r="BH281" i="6" s="1"/>
  <c r="BH479" i="6" s="1"/>
  <c r="BI281" i="6" a="1"/>
  <c r="BI281" i="6" s="1"/>
  <c r="BI479" i="6" s="1"/>
  <c r="BJ281" i="6" a="1"/>
  <c r="BJ281" i="6" s="1"/>
  <c r="BJ479" i="6" s="1"/>
  <c r="BK281" i="6" a="1"/>
  <c r="BK281" i="6" s="1"/>
  <c r="BK479" i="6" s="1"/>
  <c r="BL281" i="6" a="1"/>
  <c r="BL281" i="6" s="1"/>
  <c r="BL479" i="6" s="1"/>
  <c r="D282" i="6" a="1"/>
  <c r="D282" i="6" s="1"/>
  <c r="D480" i="6" s="1"/>
  <c r="E282" i="6" a="1"/>
  <c r="E282" i="6" s="1"/>
  <c r="E480" i="6" s="1"/>
  <c r="F282" i="6" a="1"/>
  <c r="F282" i="6" s="1"/>
  <c r="F480" i="6" s="1"/>
  <c r="G282" i="6" a="1"/>
  <c r="G282" i="6" s="1"/>
  <c r="G480" i="6" s="1"/>
  <c r="H282" i="6" a="1"/>
  <c r="H282" i="6" s="1"/>
  <c r="H480" i="6" s="1"/>
  <c r="I282" i="6" a="1"/>
  <c r="I282" i="6" s="1"/>
  <c r="I480" i="6" s="1"/>
  <c r="J282" i="6" a="1"/>
  <c r="J282" i="6" s="1"/>
  <c r="J480" i="6" s="1"/>
  <c r="K282" i="6" a="1"/>
  <c r="K282" i="6" s="1"/>
  <c r="K480" i="6" s="1"/>
  <c r="L282" i="6" a="1"/>
  <c r="L282" i="6" s="1"/>
  <c r="L480" i="6" s="1"/>
  <c r="M282" i="6" a="1"/>
  <c r="M282" i="6" s="1"/>
  <c r="M480" i="6" s="1"/>
  <c r="N282" i="6" a="1"/>
  <c r="N282" i="6" s="1"/>
  <c r="N480" i="6" s="1"/>
  <c r="O282" i="6" a="1"/>
  <c r="O282" i="6" s="1"/>
  <c r="O480" i="6" s="1"/>
  <c r="P282" i="6" a="1"/>
  <c r="P282" i="6" s="1"/>
  <c r="P480" i="6" s="1"/>
  <c r="Q282" i="6" a="1"/>
  <c r="Q282" i="6" s="1"/>
  <c r="Q480" i="6" s="1"/>
  <c r="R282" i="6" a="1"/>
  <c r="R282" i="6" s="1"/>
  <c r="R480" i="6" s="1"/>
  <c r="S282" i="6" a="1"/>
  <c r="S282" i="6" s="1"/>
  <c r="S480" i="6" s="1"/>
  <c r="T282" i="6" a="1"/>
  <c r="T282" i="6" s="1"/>
  <c r="T480" i="6" s="1"/>
  <c r="U282" i="6" a="1"/>
  <c r="U282" i="6" s="1"/>
  <c r="U480" i="6" s="1"/>
  <c r="V282" i="6" a="1"/>
  <c r="V282" i="6" s="1"/>
  <c r="V480" i="6" s="1"/>
  <c r="W282" i="6" a="1"/>
  <c r="W282" i="6" s="1"/>
  <c r="W480" i="6" s="1"/>
  <c r="X282" i="6" a="1"/>
  <c r="X282" i="6" s="1"/>
  <c r="X480" i="6" s="1"/>
  <c r="Y282" i="6" a="1"/>
  <c r="Y282" i="6" s="1"/>
  <c r="Y480" i="6" s="1"/>
  <c r="Z282" i="6" a="1"/>
  <c r="Z282" i="6" s="1"/>
  <c r="Z480" i="6" s="1"/>
  <c r="AA282" i="6" a="1"/>
  <c r="AA282" i="6" s="1"/>
  <c r="AA480" i="6" s="1"/>
  <c r="AB282" i="6" a="1"/>
  <c r="AB282" i="6" s="1"/>
  <c r="AB480" i="6" s="1"/>
  <c r="AC282" i="6" a="1"/>
  <c r="AC282" i="6" s="1"/>
  <c r="AC480" i="6" s="1"/>
  <c r="AD282" i="6" a="1"/>
  <c r="AD282" i="6" s="1"/>
  <c r="AD480" i="6" s="1"/>
  <c r="AE282" i="6" a="1"/>
  <c r="AE282" i="6" s="1"/>
  <c r="AE480" i="6" s="1"/>
  <c r="AF282" i="6" a="1"/>
  <c r="AF282" i="6" s="1"/>
  <c r="AF480" i="6" s="1"/>
  <c r="AG282" i="6" a="1"/>
  <c r="AG282" i="6" s="1"/>
  <c r="AG480" i="6" s="1"/>
  <c r="AH282" i="6" a="1"/>
  <c r="AH282" i="6" s="1"/>
  <c r="AH480" i="6" s="1"/>
  <c r="AI282" i="6" a="1"/>
  <c r="AI282" i="6" s="1"/>
  <c r="AI480" i="6" s="1"/>
  <c r="AJ282" i="6" a="1"/>
  <c r="AJ282" i="6" s="1"/>
  <c r="AJ480" i="6" s="1"/>
  <c r="AK282" i="6" a="1"/>
  <c r="AK282" i="6" s="1"/>
  <c r="AK480" i="6" s="1"/>
  <c r="AL282" i="6" a="1"/>
  <c r="AL282" i="6" s="1"/>
  <c r="AL480" i="6" s="1"/>
  <c r="AM282" i="6" a="1"/>
  <c r="AM282" i="6" s="1"/>
  <c r="AM480" i="6" s="1"/>
  <c r="AN282" i="6" a="1"/>
  <c r="AN282" i="6" s="1"/>
  <c r="AN480" i="6" s="1"/>
  <c r="AO282" i="6" a="1"/>
  <c r="AO282" i="6" s="1"/>
  <c r="AO480" i="6" s="1"/>
  <c r="AP282" i="6" a="1"/>
  <c r="AP282" i="6" s="1"/>
  <c r="AP480" i="6" s="1"/>
  <c r="AQ282" i="6" a="1"/>
  <c r="AQ282" i="6" s="1"/>
  <c r="AQ480" i="6" s="1"/>
  <c r="AR282" i="6" a="1"/>
  <c r="AR282" i="6" s="1"/>
  <c r="AR480" i="6" s="1"/>
  <c r="AS282" i="6" a="1"/>
  <c r="AS282" i="6" s="1"/>
  <c r="AS480" i="6" s="1"/>
  <c r="AT282" i="6" a="1"/>
  <c r="AT282" i="6" s="1"/>
  <c r="AT480" i="6" s="1"/>
  <c r="AU282" i="6" a="1"/>
  <c r="AU282" i="6" s="1"/>
  <c r="AU480" i="6" s="1"/>
  <c r="AV282" i="6" a="1"/>
  <c r="AV282" i="6" s="1"/>
  <c r="AV480" i="6" s="1"/>
  <c r="AW282" i="6" a="1"/>
  <c r="AW282" i="6" s="1"/>
  <c r="AW480" i="6" s="1"/>
  <c r="AX282" i="6" a="1"/>
  <c r="AX282" i="6" s="1"/>
  <c r="AX480" i="6" s="1"/>
  <c r="AY282" i="6" a="1"/>
  <c r="AY282" i="6" s="1"/>
  <c r="AY480" i="6" s="1"/>
  <c r="AZ282" i="6" a="1"/>
  <c r="AZ282" i="6" s="1"/>
  <c r="AZ480" i="6" s="1"/>
  <c r="BA282" i="6" a="1"/>
  <c r="BA282" i="6" s="1"/>
  <c r="BA480" i="6" s="1"/>
  <c r="BB282" i="6" a="1"/>
  <c r="BB282" i="6" s="1"/>
  <c r="BB480" i="6" s="1"/>
  <c r="BC282" i="6" a="1"/>
  <c r="BC282" i="6" s="1"/>
  <c r="BC480" i="6" s="1"/>
  <c r="BD282" i="6" a="1"/>
  <c r="BD282" i="6" s="1"/>
  <c r="BD480" i="6" s="1"/>
  <c r="BE282" i="6" a="1"/>
  <c r="BE282" i="6" s="1"/>
  <c r="BE480" i="6" s="1"/>
  <c r="BF282" i="6" a="1"/>
  <c r="BF282" i="6" s="1"/>
  <c r="BF480" i="6" s="1"/>
  <c r="BG282" i="6" a="1"/>
  <c r="BG282" i="6" s="1"/>
  <c r="BG480" i="6" s="1"/>
  <c r="BH282" i="6" a="1"/>
  <c r="BH282" i="6" s="1"/>
  <c r="BH480" i="6" s="1"/>
  <c r="BI282" i="6" a="1"/>
  <c r="BI282" i="6" s="1"/>
  <c r="BI480" i="6" s="1"/>
  <c r="BJ282" i="6" a="1"/>
  <c r="BJ282" i="6" s="1"/>
  <c r="BJ480" i="6" s="1"/>
  <c r="BK282" i="6" a="1"/>
  <c r="BK282" i="6" s="1"/>
  <c r="BK480" i="6" s="1"/>
  <c r="BL282" i="6" a="1"/>
  <c r="BL282" i="6" s="1"/>
  <c r="BL480" i="6" s="1"/>
  <c r="D283" i="6" a="1"/>
  <c r="D283" i="6" s="1"/>
  <c r="D481" i="6" s="1"/>
  <c r="E283" i="6" a="1"/>
  <c r="E283" i="6" s="1"/>
  <c r="E481" i="6" s="1"/>
  <c r="F283" i="6" a="1"/>
  <c r="F283" i="6" s="1"/>
  <c r="F481" i="6" s="1"/>
  <c r="G283" i="6" a="1"/>
  <c r="G283" i="6" s="1"/>
  <c r="G481" i="6" s="1"/>
  <c r="H283" i="6" a="1"/>
  <c r="H283" i="6" s="1"/>
  <c r="H481" i="6" s="1"/>
  <c r="I283" i="6" a="1"/>
  <c r="I283" i="6" s="1"/>
  <c r="I481" i="6" s="1"/>
  <c r="J283" i="6" a="1"/>
  <c r="J283" i="6" s="1"/>
  <c r="J481" i="6" s="1"/>
  <c r="K283" i="6" a="1"/>
  <c r="K283" i="6" s="1"/>
  <c r="K481" i="6" s="1"/>
  <c r="L283" i="6" a="1"/>
  <c r="L283" i="6" s="1"/>
  <c r="L481" i="6" s="1"/>
  <c r="M283" i="6" a="1"/>
  <c r="M283" i="6" s="1"/>
  <c r="M481" i="6" s="1"/>
  <c r="N283" i="6" a="1"/>
  <c r="N283" i="6" s="1"/>
  <c r="N481" i="6" s="1"/>
  <c r="O283" i="6" a="1"/>
  <c r="O283" i="6" s="1"/>
  <c r="O481" i="6" s="1"/>
  <c r="P283" i="6" a="1"/>
  <c r="P283" i="6" s="1"/>
  <c r="P481" i="6" s="1"/>
  <c r="Q283" i="6" a="1"/>
  <c r="Q283" i="6" s="1"/>
  <c r="Q481" i="6" s="1"/>
  <c r="R283" i="6" a="1"/>
  <c r="R283" i="6" s="1"/>
  <c r="R481" i="6" s="1"/>
  <c r="S283" i="6" a="1"/>
  <c r="S283" i="6" s="1"/>
  <c r="S481" i="6" s="1"/>
  <c r="T283" i="6" a="1"/>
  <c r="T283" i="6" s="1"/>
  <c r="T481" i="6" s="1"/>
  <c r="U283" i="6" a="1"/>
  <c r="U283" i="6" s="1"/>
  <c r="U481" i="6" s="1"/>
  <c r="V283" i="6" a="1"/>
  <c r="V283" i="6" s="1"/>
  <c r="V481" i="6" s="1"/>
  <c r="W283" i="6" a="1"/>
  <c r="W283" i="6" s="1"/>
  <c r="W481" i="6" s="1"/>
  <c r="X283" i="6" a="1"/>
  <c r="X283" i="6" s="1"/>
  <c r="X481" i="6" s="1"/>
  <c r="Y283" i="6" a="1"/>
  <c r="Y283" i="6" s="1"/>
  <c r="Y481" i="6" s="1"/>
  <c r="Z283" i="6" a="1"/>
  <c r="Z283" i="6" s="1"/>
  <c r="Z481" i="6" s="1"/>
  <c r="AA283" i="6" a="1"/>
  <c r="AA283" i="6" s="1"/>
  <c r="AA481" i="6" s="1"/>
  <c r="AB283" i="6" a="1"/>
  <c r="AB283" i="6" s="1"/>
  <c r="AB481" i="6" s="1"/>
  <c r="AC283" i="6" a="1"/>
  <c r="AC283" i="6" s="1"/>
  <c r="AC481" i="6" s="1"/>
  <c r="AD283" i="6" a="1"/>
  <c r="AD283" i="6" s="1"/>
  <c r="AD481" i="6" s="1"/>
  <c r="AE283" i="6" a="1"/>
  <c r="AE283" i="6" s="1"/>
  <c r="AE481" i="6" s="1"/>
  <c r="AF283" i="6" a="1"/>
  <c r="AF283" i="6" s="1"/>
  <c r="AF481" i="6" s="1"/>
  <c r="AG283" i="6" a="1"/>
  <c r="AG283" i="6" s="1"/>
  <c r="AG481" i="6" s="1"/>
  <c r="AH283" i="6" a="1"/>
  <c r="AH283" i="6" s="1"/>
  <c r="AH481" i="6" s="1"/>
  <c r="AI283" i="6" a="1"/>
  <c r="AI283" i="6" s="1"/>
  <c r="AI481" i="6" s="1"/>
  <c r="AJ283" i="6" a="1"/>
  <c r="AJ283" i="6" s="1"/>
  <c r="AJ481" i="6" s="1"/>
  <c r="AK283" i="6" a="1"/>
  <c r="AK283" i="6" s="1"/>
  <c r="AK481" i="6" s="1"/>
  <c r="AL283" i="6" a="1"/>
  <c r="AL283" i="6" s="1"/>
  <c r="AL481" i="6" s="1"/>
  <c r="AM283" i="6" a="1"/>
  <c r="AM283" i="6" s="1"/>
  <c r="AM481" i="6" s="1"/>
  <c r="AN283" i="6" a="1"/>
  <c r="AN283" i="6" s="1"/>
  <c r="AN481" i="6" s="1"/>
  <c r="AO283" i="6" a="1"/>
  <c r="AO283" i="6" s="1"/>
  <c r="AO481" i="6" s="1"/>
  <c r="AP283" i="6" a="1"/>
  <c r="AP283" i="6" s="1"/>
  <c r="AP481" i="6" s="1"/>
  <c r="AQ283" i="6" a="1"/>
  <c r="AQ283" i="6" s="1"/>
  <c r="AQ481" i="6" s="1"/>
  <c r="AR283" i="6" a="1"/>
  <c r="AR283" i="6" s="1"/>
  <c r="AR481" i="6" s="1"/>
  <c r="AS283" i="6" a="1"/>
  <c r="AS283" i="6" s="1"/>
  <c r="AS481" i="6" s="1"/>
  <c r="AT283" i="6" a="1"/>
  <c r="AT283" i="6" s="1"/>
  <c r="AT481" i="6" s="1"/>
  <c r="AU283" i="6" a="1"/>
  <c r="AU283" i="6" s="1"/>
  <c r="AU481" i="6" s="1"/>
  <c r="AV283" i="6" a="1"/>
  <c r="AV283" i="6" s="1"/>
  <c r="AV481" i="6" s="1"/>
  <c r="AW283" i="6" a="1"/>
  <c r="AW283" i="6" s="1"/>
  <c r="AW481" i="6" s="1"/>
  <c r="AX283" i="6" a="1"/>
  <c r="AX283" i="6" s="1"/>
  <c r="AX481" i="6" s="1"/>
  <c r="AY283" i="6" a="1"/>
  <c r="AY283" i="6" s="1"/>
  <c r="AY481" i="6" s="1"/>
  <c r="AZ283" i="6" a="1"/>
  <c r="AZ283" i="6" s="1"/>
  <c r="AZ481" i="6" s="1"/>
  <c r="BA283" i="6" a="1"/>
  <c r="BA283" i="6" s="1"/>
  <c r="BA481" i="6" s="1"/>
  <c r="BB283" i="6" a="1"/>
  <c r="BB283" i="6" s="1"/>
  <c r="BB481" i="6" s="1"/>
  <c r="BC283" i="6" a="1"/>
  <c r="BC283" i="6" s="1"/>
  <c r="BC481" i="6" s="1"/>
  <c r="BD283" i="6" a="1"/>
  <c r="BD283" i="6" s="1"/>
  <c r="BD481" i="6" s="1"/>
  <c r="BE283" i="6" a="1"/>
  <c r="BE283" i="6" s="1"/>
  <c r="BE481" i="6" s="1"/>
  <c r="BF283" i="6" a="1"/>
  <c r="BF283" i="6" s="1"/>
  <c r="BF481" i="6" s="1"/>
  <c r="BG283" i="6" a="1"/>
  <c r="BG283" i="6" s="1"/>
  <c r="BG481" i="6" s="1"/>
  <c r="BH283" i="6" a="1"/>
  <c r="BH283" i="6" s="1"/>
  <c r="BH481" i="6" s="1"/>
  <c r="BI283" i="6" a="1"/>
  <c r="BI283" i="6" s="1"/>
  <c r="BI481" i="6" s="1"/>
  <c r="BJ283" i="6" a="1"/>
  <c r="BJ283" i="6" s="1"/>
  <c r="BJ481" i="6" s="1"/>
  <c r="BK283" i="6" a="1"/>
  <c r="BK283" i="6" s="1"/>
  <c r="BK481" i="6" s="1"/>
  <c r="BL283" i="6" a="1"/>
  <c r="BL283" i="6" s="1"/>
  <c r="BL481" i="6" s="1"/>
  <c r="D284" i="6" a="1"/>
  <c r="D284" i="6" s="1"/>
  <c r="D482" i="6" s="1"/>
  <c r="E284" i="6" a="1"/>
  <c r="E284" i="6" s="1"/>
  <c r="E482" i="6" s="1"/>
  <c r="F284" i="6" a="1"/>
  <c r="F284" i="6" s="1"/>
  <c r="F482" i="6" s="1"/>
  <c r="G284" i="6" a="1"/>
  <c r="G284" i="6" s="1"/>
  <c r="G482" i="6" s="1"/>
  <c r="H284" i="6" a="1"/>
  <c r="H284" i="6" s="1"/>
  <c r="H482" i="6" s="1"/>
  <c r="I284" i="6" a="1"/>
  <c r="I284" i="6" s="1"/>
  <c r="I482" i="6" s="1"/>
  <c r="J284" i="6" a="1"/>
  <c r="J284" i="6" s="1"/>
  <c r="J482" i="6" s="1"/>
  <c r="K284" i="6" a="1"/>
  <c r="K284" i="6" s="1"/>
  <c r="K482" i="6" s="1"/>
  <c r="L284" i="6" a="1"/>
  <c r="L284" i="6" s="1"/>
  <c r="L482" i="6" s="1"/>
  <c r="M284" i="6" a="1"/>
  <c r="M284" i="6" s="1"/>
  <c r="M482" i="6" s="1"/>
  <c r="N284" i="6" a="1"/>
  <c r="N284" i="6" s="1"/>
  <c r="N482" i="6" s="1"/>
  <c r="O284" i="6" a="1"/>
  <c r="O284" i="6" s="1"/>
  <c r="O482" i="6" s="1"/>
  <c r="P284" i="6" a="1"/>
  <c r="P284" i="6" s="1"/>
  <c r="P482" i="6" s="1"/>
  <c r="Q284" i="6" a="1"/>
  <c r="Q284" i="6" s="1"/>
  <c r="Q482" i="6" s="1"/>
  <c r="R284" i="6" a="1"/>
  <c r="R284" i="6" s="1"/>
  <c r="R482" i="6" s="1"/>
  <c r="S284" i="6" a="1"/>
  <c r="S284" i="6" s="1"/>
  <c r="S482" i="6" s="1"/>
  <c r="T284" i="6" a="1"/>
  <c r="T284" i="6" s="1"/>
  <c r="T482" i="6" s="1"/>
  <c r="U284" i="6" a="1"/>
  <c r="U284" i="6" s="1"/>
  <c r="U482" i="6" s="1"/>
  <c r="V284" i="6" a="1"/>
  <c r="V284" i="6" s="1"/>
  <c r="V482" i="6" s="1"/>
  <c r="W284" i="6" a="1"/>
  <c r="W284" i="6" s="1"/>
  <c r="W482" i="6" s="1"/>
  <c r="X284" i="6" a="1"/>
  <c r="X284" i="6" s="1"/>
  <c r="X482" i="6" s="1"/>
  <c r="Y284" i="6" a="1"/>
  <c r="Y284" i="6" s="1"/>
  <c r="Y482" i="6" s="1"/>
  <c r="Z284" i="6" a="1"/>
  <c r="Z284" i="6" s="1"/>
  <c r="Z482" i="6" s="1"/>
  <c r="AA284" i="6" a="1"/>
  <c r="AA284" i="6" s="1"/>
  <c r="AA482" i="6" s="1"/>
  <c r="AB284" i="6" a="1"/>
  <c r="AB284" i="6" s="1"/>
  <c r="AB482" i="6" s="1"/>
  <c r="AC284" i="6" a="1"/>
  <c r="AC284" i="6" s="1"/>
  <c r="AC482" i="6" s="1"/>
  <c r="AD284" i="6" a="1"/>
  <c r="AD284" i="6" s="1"/>
  <c r="AD482" i="6" s="1"/>
  <c r="AE284" i="6" a="1"/>
  <c r="AE284" i="6" s="1"/>
  <c r="AE482" i="6" s="1"/>
  <c r="AF284" i="6" a="1"/>
  <c r="AF284" i="6" s="1"/>
  <c r="AF482" i="6" s="1"/>
  <c r="AG284" i="6" a="1"/>
  <c r="AG284" i="6" s="1"/>
  <c r="AG482" i="6" s="1"/>
  <c r="AH284" i="6" a="1"/>
  <c r="AH284" i="6" s="1"/>
  <c r="AH482" i="6" s="1"/>
  <c r="AI284" i="6" a="1"/>
  <c r="AI284" i="6" s="1"/>
  <c r="AI482" i="6" s="1"/>
  <c r="AJ284" i="6" a="1"/>
  <c r="AJ284" i="6" s="1"/>
  <c r="AJ482" i="6" s="1"/>
  <c r="AK284" i="6" a="1"/>
  <c r="AK284" i="6" s="1"/>
  <c r="AK482" i="6" s="1"/>
  <c r="AL284" i="6" a="1"/>
  <c r="AL284" i="6" s="1"/>
  <c r="AL482" i="6" s="1"/>
  <c r="AM284" i="6" a="1"/>
  <c r="AM284" i="6" s="1"/>
  <c r="AM482" i="6" s="1"/>
  <c r="AN284" i="6" a="1"/>
  <c r="AN284" i="6" s="1"/>
  <c r="AN482" i="6" s="1"/>
  <c r="AO284" i="6" a="1"/>
  <c r="AO284" i="6" s="1"/>
  <c r="AO482" i="6" s="1"/>
  <c r="AP284" i="6" a="1"/>
  <c r="AP284" i="6" s="1"/>
  <c r="AP482" i="6" s="1"/>
  <c r="AQ284" i="6" a="1"/>
  <c r="AQ284" i="6" s="1"/>
  <c r="AQ482" i="6" s="1"/>
  <c r="AR284" i="6" a="1"/>
  <c r="AR284" i="6" s="1"/>
  <c r="AR482" i="6" s="1"/>
  <c r="AS284" i="6" a="1"/>
  <c r="AS284" i="6" s="1"/>
  <c r="AS482" i="6" s="1"/>
  <c r="AT284" i="6" a="1"/>
  <c r="AT284" i="6" s="1"/>
  <c r="AT482" i="6" s="1"/>
  <c r="AU284" i="6" a="1"/>
  <c r="AU284" i="6" s="1"/>
  <c r="AU482" i="6" s="1"/>
  <c r="AV284" i="6" a="1"/>
  <c r="AV284" i="6" s="1"/>
  <c r="AV482" i="6" s="1"/>
  <c r="AW284" i="6" a="1"/>
  <c r="AW284" i="6" s="1"/>
  <c r="AW482" i="6" s="1"/>
  <c r="AX284" i="6" a="1"/>
  <c r="AX284" i="6" s="1"/>
  <c r="AX482" i="6" s="1"/>
  <c r="AY284" i="6" a="1"/>
  <c r="AY284" i="6" s="1"/>
  <c r="AY482" i="6" s="1"/>
  <c r="AZ284" i="6" a="1"/>
  <c r="AZ284" i="6" s="1"/>
  <c r="AZ482" i="6" s="1"/>
  <c r="BA284" i="6" a="1"/>
  <c r="BA284" i="6" s="1"/>
  <c r="BA482" i="6" s="1"/>
  <c r="BB284" i="6" a="1"/>
  <c r="BB284" i="6" s="1"/>
  <c r="BB482" i="6" s="1"/>
  <c r="BC284" i="6" a="1"/>
  <c r="BC284" i="6" s="1"/>
  <c r="BC482" i="6" s="1"/>
  <c r="BD284" i="6" a="1"/>
  <c r="BD284" i="6" s="1"/>
  <c r="BD482" i="6" s="1"/>
  <c r="BE284" i="6" a="1"/>
  <c r="BE284" i="6" s="1"/>
  <c r="BE482" i="6" s="1"/>
  <c r="BF284" i="6" a="1"/>
  <c r="BF284" i="6" s="1"/>
  <c r="BF482" i="6" s="1"/>
  <c r="BG284" i="6" a="1"/>
  <c r="BG284" i="6" s="1"/>
  <c r="BG482" i="6" s="1"/>
  <c r="BH284" i="6" a="1"/>
  <c r="BH284" i="6" s="1"/>
  <c r="BH482" i="6" s="1"/>
  <c r="BI284" i="6" a="1"/>
  <c r="BI284" i="6"/>
  <c r="BI482" i="6" s="1"/>
  <c r="BJ284" i="6" a="1"/>
  <c r="BJ284" i="6" s="1"/>
  <c r="BJ482" i="6" s="1"/>
  <c r="BK284" i="6" a="1"/>
  <c r="BK284" i="6" s="1"/>
  <c r="BK482" i="6" s="1"/>
  <c r="BL284" i="6" a="1"/>
  <c r="BL284" i="6" s="1"/>
  <c r="BL482" i="6" s="1"/>
  <c r="D285" i="6" a="1"/>
  <c r="D285" i="6" s="1"/>
  <c r="D483" i="6" s="1"/>
  <c r="E285" i="6" a="1"/>
  <c r="E285" i="6" s="1"/>
  <c r="E483" i="6" s="1"/>
  <c r="F285" i="6" a="1"/>
  <c r="F285" i="6" s="1"/>
  <c r="F483" i="6" s="1"/>
  <c r="G285" i="6" a="1"/>
  <c r="G285" i="6" s="1"/>
  <c r="G483" i="6" s="1"/>
  <c r="H285" i="6" a="1"/>
  <c r="H285" i="6" s="1"/>
  <c r="H483" i="6" s="1"/>
  <c r="I285" i="6" a="1"/>
  <c r="I285" i="6" s="1"/>
  <c r="I483" i="6" s="1"/>
  <c r="J285" i="6" a="1"/>
  <c r="J285" i="6" s="1"/>
  <c r="J483" i="6" s="1"/>
  <c r="K285" i="6" a="1"/>
  <c r="K285" i="6" s="1"/>
  <c r="K483" i="6" s="1"/>
  <c r="L285" i="6" a="1"/>
  <c r="L285" i="6" s="1"/>
  <c r="L483" i="6" s="1"/>
  <c r="M285" i="6" a="1"/>
  <c r="M285" i="6" s="1"/>
  <c r="M483" i="6" s="1"/>
  <c r="N285" i="6" a="1"/>
  <c r="N285" i="6" s="1"/>
  <c r="N483" i="6" s="1"/>
  <c r="O285" i="6" a="1"/>
  <c r="O285" i="6" s="1"/>
  <c r="O483" i="6" s="1"/>
  <c r="P285" i="6" a="1"/>
  <c r="P285" i="6" s="1"/>
  <c r="P483" i="6" s="1"/>
  <c r="Q285" i="6" a="1"/>
  <c r="Q285" i="6" s="1"/>
  <c r="Q483" i="6" s="1"/>
  <c r="R285" i="6" a="1"/>
  <c r="R285" i="6" s="1"/>
  <c r="R483" i="6" s="1"/>
  <c r="S285" i="6" a="1"/>
  <c r="S285" i="6" s="1"/>
  <c r="S483" i="6" s="1"/>
  <c r="T285" i="6" a="1"/>
  <c r="T285" i="6" s="1"/>
  <c r="T483" i="6" s="1"/>
  <c r="U285" i="6" a="1"/>
  <c r="U285" i="6" s="1"/>
  <c r="U483" i="6" s="1"/>
  <c r="V285" i="6" a="1"/>
  <c r="V285" i="6" s="1"/>
  <c r="V483" i="6" s="1"/>
  <c r="W285" i="6" a="1"/>
  <c r="W285" i="6" s="1"/>
  <c r="W483" i="6" s="1"/>
  <c r="X285" i="6" a="1"/>
  <c r="X285" i="6" s="1"/>
  <c r="X483" i="6" s="1"/>
  <c r="Y285" i="6" a="1"/>
  <c r="Y285" i="6" s="1"/>
  <c r="Y483" i="6" s="1"/>
  <c r="Z285" i="6" a="1"/>
  <c r="Z285" i="6" s="1"/>
  <c r="Z483" i="6" s="1"/>
  <c r="AA285" i="6" a="1"/>
  <c r="AA285" i="6" s="1"/>
  <c r="AA483" i="6" s="1"/>
  <c r="AB285" i="6" a="1"/>
  <c r="AB285" i="6" s="1"/>
  <c r="AB483" i="6" s="1"/>
  <c r="AC285" i="6" a="1"/>
  <c r="AC285" i="6" s="1"/>
  <c r="AC483" i="6" s="1"/>
  <c r="AD285" i="6" a="1"/>
  <c r="AD285" i="6" s="1"/>
  <c r="AD483" i="6" s="1"/>
  <c r="AE285" i="6" a="1"/>
  <c r="AE285" i="6" s="1"/>
  <c r="AE483" i="6" s="1"/>
  <c r="AF285" i="6" a="1"/>
  <c r="AF285" i="6" s="1"/>
  <c r="AF483" i="6" s="1"/>
  <c r="AG285" i="6" a="1"/>
  <c r="AG285" i="6" s="1"/>
  <c r="AG483" i="6" s="1"/>
  <c r="AH285" i="6" a="1"/>
  <c r="AH285" i="6" s="1"/>
  <c r="AH483" i="6" s="1"/>
  <c r="AI285" i="6" a="1"/>
  <c r="AI285" i="6" s="1"/>
  <c r="AI483" i="6" s="1"/>
  <c r="AJ285" i="6" a="1"/>
  <c r="AJ285" i="6" s="1"/>
  <c r="AJ483" i="6" s="1"/>
  <c r="AK285" i="6" a="1"/>
  <c r="AK285" i="6" s="1"/>
  <c r="AK483" i="6" s="1"/>
  <c r="AL285" i="6" a="1"/>
  <c r="AL285" i="6" s="1"/>
  <c r="AL483" i="6" s="1"/>
  <c r="AM285" i="6" a="1"/>
  <c r="AM285" i="6" s="1"/>
  <c r="AM483" i="6" s="1"/>
  <c r="AN285" i="6" a="1"/>
  <c r="AN285" i="6" s="1"/>
  <c r="AN483" i="6" s="1"/>
  <c r="AO285" i="6" a="1"/>
  <c r="AO285" i="6" s="1"/>
  <c r="AO483" i="6" s="1"/>
  <c r="AP285" i="6" a="1"/>
  <c r="AP285" i="6" s="1"/>
  <c r="AP483" i="6" s="1"/>
  <c r="AQ285" i="6" a="1"/>
  <c r="AQ285" i="6" s="1"/>
  <c r="AQ483" i="6" s="1"/>
  <c r="AR285" i="6" a="1"/>
  <c r="AR285" i="6" s="1"/>
  <c r="AR483" i="6" s="1"/>
  <c r="AS285" i="6" a="1"/>
  <c r="AS285" i="6" s="1"/>
  <c r="AS483" i="6" s="1"/>
  <c r="AT285" i="6" a="1"/>
  <c r="AT285" i="6" s="1"/>
  <c r="AT483" i="6" s="1"/>
  <c r="AU285" i="6" a="1"/>
  <c r="AU285" i="6" s="1"/>
  <c r="AU483" i="6" s="1"/>
  <c r="AV285" i="6" a="1"/>
  <c r="AV285" i="6" s="1"/>
  <c r="AV483" i="6" s="1"/>
  <c r="AW285" i="6" a="1"/>
  <c r="AW285" i="6" s="1"/>
  <c r="AW483" i="6" s="1"/>
  <c r="AX285" i="6" a="1"/>
  <c r="AX285" i="6" s="1"/>
  <c r="AX483" i="6" s="1"/>
  <c r="AY285" i="6" a="1"/>
  <c r="AY285" i="6" s="1"/>
  <c r="AY483" i="6" s="1"/>
  <c r="AZ285" i="6" a="1"/>
  <c r="AZ285" i="6" s="1"/>
  <c r="AZ483" i="6" s="1"/>
  <c r="BA285" i="6" a="1"/>
  <c r="BA285" i="6" s="1"/>
  <c r="BA483" i="6" s="1"/>
  <c r="BB285" i="6" a="1"/>
  <c r="BB285" i="6" s="1"/>
  <c r="BB483" i="6" s="1"/>
  <c r="BC285" i="6" a="1"/>
  <c r="BC285" i="6" s="1"/>
  <c r="BC483" i="6" s="1"/>
  <c r="BD285" i="6" a="1"/>
  <c r="BD285" i="6" s="1"/>
  <c r="BD483" i="6" s="1"/>
  <c r="BE285" i="6" a="1"/>
  <c r="BE285" i="6" s="1"/>
  <c r="BE483" i="6" s="1"/>
  <c r="BF285" i="6" a="1"/>
  <c r="BF285" i="6" s="1"/>
  <c r="BF483" i="6" s="1"/>
  <c r="BG285" i="6" a="1"/>
  <c r="BG285" i="6" s="1"/>
  <c r="BG483" i="6" s="1"/>
  <c r="BH285" i="6" a="1"/>
  <c r="BH285" i="6" s="1"/>
  <c r="BH483" i="6" s="1"/>
  <c r="BI285" i="6" a="1"/>
  <c r="BI285" i="6" s="1"/>
  <c r="BI483" i="6" s="1"/>
  <c r="BJ285" i="6" a="1"/>
  <c r="BJ285" i="6" s="1"/>
  <c r="BJ483" i="6" s="1"/>
  <c r="BK285" i="6" a="1"/>
  <c r="BK285" i="6" s="1"/>
  <c r="BK483" i="6" s="1"/>
  <c r="BL285" i="6" a="1"/>
  <c r="BL285" i="6" s="1"/>
  <c r="BL483" i="6" s="1"/>
  <c r="D286" i="6" a="1"/>
  <c r="D286" i="6" s="1"/>
  <c r="D484" i="6" s="1"/>
  <c r="E286" i="6" a="1"/>
  <c r="E286" i="6" s="1"/>
  <c r="E484" i="6" s="1"/>
  <c r="F286" i="6" a="1"/>
  <c r="F286" i="6" s="1"/>
  <c r="F484" i="6" s="1"/>
  <c r="G286" i="6" a="1"/>
  <c r="G286" i="6" s="1"/>
  <c r="G484" i="6" s="1"/>
  <c r="H286" i="6" a="1"/>
  <c r="H286" i="6" s="1"/>
  <c r="H484" i="6" s="1"/>
  <c r="I286" i="6" a="1"/>
  <c r="I286" i="6" s="1"/>
  <c r="I484" i="6" s="1"/>
  <c r="J286" i="6" a="1"/>
  <c r="J286" i="6" s="1"/>
  <c r="J484" i="6" s="1"/>
  <c r="K286" i="6" a="1"/>
  <c r="K286" i="6" s="1"/>
  <c r="K484" i="6" s="1"/>
  <c r="L286" i="6" a="1"/>
  <c r="L286" i="6" s="1"/>
  <c r="L484" i="6" s="1"/>
  <c r="M286" i="6" a="1"/>
  <c r="M286" i="6" s="1"/>
  <c r="M484" i="6" s="1"/>
  <c r="N286" i="6" a="1"/>
  <c r="N286" i="6" s="1"/>
  <c r="N484" i="6" s="1"/>
  <c r="O286" i="6" a="1"/>
  <c r="O286" i="6" s="1"/>
  <c r="O484" i="6" s="1"/>
  <c r="P286" i="6" a="1"/>
  <c r="P286" i="6" s="1"/>
  <c r="P484" i="6" s="1"/>
  <c r="Q286" i="6" a="1"/>
  <c r="Q286" i="6" s="1"/>
  <c r="Q484" i="6" s="1"/>
  <c r="R286" i="6" a="1"/>
  <c r="R286" i="6" s="1"/>
  <c r="R484" i="6" s="1"/>
  <c r="S286" i="6" a="1"/>
  <c r="S286" i="6" s="1"/>
  <c r="S484" i="6" s="1"/>
  <c r="T286" i="6" a="1"/>
  <c r="T286" i="6" s="1"/>
  <c r="T484" i="6" s="1"/>
  <c r="U286" i="6" a="1"/>
  <c r="U286" i="6" s="1"/>
  <c r="U484" i="6" s="1"/>
  <c r="V286" i="6" a="1"/>
  <c r="V286" i="6" s="1"/>
  <c r="V484" i="6" s="1"/>
  <c r="W286" i="6" a="1"/>
  <c r="W286" i="6" s="1"/>
  <c r="W484" i="6" s="1"/>
  <c r="X286" i="6" a="1"/>
  <c r="X286" i="6" s="1"/>
  <c r="X484" i="6" s="1"/>
  <c r="Y286" i="6" a="1"/>
  <c r="Y286" i="6" s="1"/>
  <c r="Y484" i="6" s="1"/>
  <c r="Z286" i="6" a="1"/>
  <c r="Z286" i="6" s="1"/>
  <c r="Z484" i="6" s="1"/>
  <c r="AA286" i="6" a="1"/>
  <c r="AA286" i="6" s="1"/>
  <c r="AA484" i="6" s="1"/>
  <c r="AB286" i="6" a="1"/>
  <c r="AB286" i="6" s="1"/>
  <c r="AB484" i="6" s="1"/>
  <c r="AC286" i="6" a="1"/>
  <c r="AC286" i="6" s="1"/>
  <c r="AC484" i="6" s="1"/>
  <c r="AD286" i="6" a="1"/>
  <c r="AD286" i="6" s="1"/>
  <c r="AD484" i="6" s="1"/>
  <c r="AE286" i="6" a="1"/>
  <c r="AE286" i="6" s="1"/>
  <c r="AE484" i="6" s="1"/>
  <c r="AF286" i="6" a="1"/>
  <c r="AF286" i="6" s="1"/>
  <c r="AF484" i="6" s="1"/>
  <c r="AG286" i="6" a="1"/>
  <c r="AG286" i="6" s="1"/>
  <c r="AG484" i="6" s="1"/>
  <c r="AH286" i="6" a="1"/>
  <c r="AH286" i="6" s="1"/>
  <c r="AH484" i="6" s="1"/>
  <c r="AI286" i="6" a="1"/>
  <c r="AI286" i="6" s="1"/>
  <c r="AI484" i="6" s="1"/>
  <c r="AJ286" i="6" a="1"/>
  <c r="AJ286" i="6" s="1"/>
  <c r="AJ484" i="6" s="1"/>
  <c r="AK286" i="6" a="1"/>
  <c r="AK286" i="6" s="1"/>
  <c r="AK484" i="6" s="1"/>
  <c r="AL286" i="6" a="1"/>
  <c r="AL286" i="6" s="1"/>
  <c r="AL484" i="6" s="1"/>
  <c r="AM286" i="6" a="1"/>
  <c r="AM286" i="6" s="1"/>
  <c r="AM484" i="6" s="1"/>
  <c r="AN286" i="6" a="1"/>
  <c r="AN286" i="6" s="1"/>
  <c r="AN484" i="6" s="1"/>
  <c r="AO286" i="6" a="1"/>
  <c r="AO286" i="6" s="1"/>
  <c r="AO484" i="6" s="1"/>
  <c r="AP286" i="6" a="1"/>
  <c r="AP286" i="6" s="1"/>
  <c r="AP484" i="6" s="1"/>
  <c r="AQ286" i="6" a="1"/>
  <c r="AQ286" i="6" s="1"/>
  <c r="AQ484" i="6" s="1"/>
  <c r="AR286" i="6" a="1"/>
  <c r="AR286" i="6" s="1"/>
  <c r="AR484" i="6" s="1"/>
  <c r="AS286" i="6" a="1"/>
  <c r="AS286" i="6" s="1"/>
  <c r="AS484" i="6" s="1"/>
  <c r="AT286" i="6" a="1"/>
  <c r="AT286" i="6" s="1"/>
  <c r="AT484" i="6" s="1"/>
  <c r="AU286" i="6" a="1"/>
  <c r="AU286" i="6" s="1"/>
  <c r="AU484" i="6" s="1"/>
  <c r="AV286" i="6" a="1"/>
  <c r="AV286" i="6" s="1"/>
  <c r="AV484" i="6" s="1"/>
  <c r="AW286" i="6" a="1"/>
  <c r="AW286" i="6" s="1"/>
  <c r="AW484" i="6" s="1"/>
  <c r="AX286" i="6" a="1"/>
  <c r="AX286" i="6" s="1"/>
  <c r="AX484" i="6" s="1"/>
  <c r="AY286" i="6" a="1"/>
  <c r="AY286" i="6" s="1"/>
  <c r="AY484" i="6" s="1"/>
  <c r="AZ286" i="6" a="1"/>
  <c r="AZ286" i="6" s="1"/>
  <c r="AZ484" i="6" s="1"/>
  <c r="BA286" i="6" a="1"/>
  <c r="BA286" i="6" s="1"/>
  <c r="BA484" i="6" s="1"/>
  <c r="BB286" i="6" a="1"/>
  <c r="BB286" i="6" s="1"/>
  <c r="BB484" i="6" s="1"/>
  <c r="BC286" i="6" a="1"/>
  <c r="BC286" i="6" s="1"/>
  <c r="BC484" i="6" s="1"/>
  <c r="BD286" i="6" a="1"/>
  <c r="BD286" i="6" s="1"/>
  <c r="BD484" i="6" s="1"/>
  <c r="BE286" i="6" a="1"/>
  <c r="BE286" i="6" s="1"/>
  <c r="BE484" i="6" s="1"/>
  <c r="BF286" i="6" a="1"/>
  <c r="BF286" i="6" s="1"/>
  <c r="BF484" i="6" s="1"/>
  <c r="BG286" i="6" a="1"/>
  <c r="BG286" i="6" s="1"/>
  <c r="BG484" i="6" s="1"/>
  <c r="BH286" i="6" a="1"/>
  <c r="BH286" i="6" s="1"/>
  <c r="BH484" i="6" s="1"/>
  <c r="BI286" i="6" a="1"/>
  <c r="BI286" i="6" s="1"/>
  <c r="BI484" i="6" s="1"/>
  <c r="BJ286" i="6" a="1"/>
  <c r="BJ286" i="6" s="1"/>
  <c r="BJ484" i="6" s="1"/>
  <c r="BK286" i="6" a="1"/>
  <c r="BK286" i="6" s="1"/>
  <c r="BK484" i="6" s="1"/>
  <c r="BL286" i="6" a="1"/>
  <c r="BL286" i="6" s="1"/>
  <c r="BL484" i="6" s="1"/>
  <c r="D287" i="6" a="1"/>
  <c r="D287" i="6" s="1"/>
  <c r="D485" i="6" s="1"/>
  <c r="E287" i="6" a="1"/>
  <c r="E287" i="6" s="1"/>
  <c r="E485" i="6" s="1"/>
  <c r="F287" i="6" a="1"/>
  <c r="F287" i="6" s="1"/>
  <c r="F485" i="6" s="1"/>
  <c r="G287" i="6" a="1"/>
  <c r="G287" i="6" s="1"/>
  <c r="G485" i="6" s="1"/>
  <c r="H287" i="6" a="1"/>
  <c r="H287" i="6" s="1"/>
  <c r="H485" i="6" s="1"/>
  <c r="I287" i="6" a="1"/>
  <c r="I287" i="6" s="1"/>
  <c r="I485" i="6" s="1"/>
  <c r="J287" i="6" a="1"/>
  <c r="J287" i="6" s="1"/>
  <c r="J485" i="6" s="1"/>
  <c r="K287" i="6" a="1"/>
  <c r="K287" i="6" s="1"/>
  <c r="K485" i="6" s="1"/>
  <c r="L287" i="6" a="1"/>
  <c r="L287" i="6" s="1"/>
  <c r="L485" i="6" s="1"/>
  <c r="M287" i="6" a="1"/>
  <c r="M287" i="6" s="1"/>
  <c r="M485" i="6" s="1"/>
  <c r="N287" i="6" a="1"/>
  <c r="N287" i="6" s="1"/>
  <c r="N485" i="6" s="1"/>
  <c r="O287" i="6" a="1"/>
  <c r="O287" i="6" s="1"/>
  <c r="O485" i="6" s="1"/>
  <c r="P287" i="6" a="1"/>
  <c r="P287" i="6" s="1"/>
  <c r="P485" i="6" s="1"/>
  <c r="Q287" i="6" a="1"/>
  <c r="Q287" i="6" s="1"/>
  <c r="Q485" i="6" s="1"/>
  <c r="R287" i="6" a="1"/>
  <c r="R287" i="6" s="1"/>
  <c r="R485" i="6" s="1"/>
  <c r="S287" i="6" a="1"/>
  <c r="S287" i="6" s="1"/>
  <c r="S485" i="6" s="1"/>
  <c r="T287" i="6" a="1"/>
  <c r="T287" i="6" s="1"/>
  <c r="T485" i="6" s="1"/>
  <c r="U287" i="6" a="1"/>
  <c r="U287" i="6" s="1"/>
  <c r="U485" i="6" s="1"/>
  <c r="V287" i="6" a="1"/>
  <c r="V287" i="6" s="1"/>
  <c r="V485" i="6" s="1"/>
  <c r="W287" i="6" a="1"/>
  <c r="W287" i="6" s="1"/>
  <c r="W485" i="6" s="1"/>
  <c r="X287" i="6" a="1"/>
  <c r="X287" i="6" s="1"/>
  <c r="X485" i="6" s="1"/>
  <c r="Y287" i="6" a="1"/>
  <c r="Y287" i="6" s="1"/>
  <c r="Y485" i="6" s="1"/>
  <c r="Z287" i="6" a="1"/>
  <c r="Z287" i="6" s="1"/>
  <c r="Z485" i="6" s="1"/>
  <c r="AA287" i="6" a="1"/>
  <c r="AA287" i="6" s="1"/>
  <c r="AA485" i="6" s="1"/>
  <c r="AB287" i="6" a="1"/>
  <c r="AB287" i="6" s="1"/>
  <c r="AB485" i="6" s="1"/>
  <c r="AC287" i="6" a="1"/>
  <c r="AC287" i="6" s="1"/>
  <c r="AC485" i="6" s="1"/>
  <c r="AD287" i="6" a="1"/>
  <c r="AD287" i="6" s="1"/>
  <c r="AD485" i="6" s="1"/>
  <c r="AE287" i="6" a="1"/>
  <c r="AE287" i="6" s="1"/>
  <c r="AE485" i="6" s="1"/>
  <c r="AF287" i="6" a="1"/>
  <c r="AF287" i="6" s="1"/>
  <c r="AF485" i="6" s="1"/>
  <c r="AG287" i="6" a="1"/>
  <c r="AG287" i="6" s="1"/>
  <c r="AG485" i="6" s="1"/>
  <c r="AH287" i="6" a="1"/>
  <c r="AH287" i="6" s="1"/>
  <c r="AH485" i="6" s="1"/>
  <c r="AI287" i="6" a="1"/>
  <c r="AI287" i="6" s="1"/>
  <c r="AI485" i="6" s="1"/>
  <c r="AJ287" i="6" a="1"/>
  <c r="AJ287" i="6" s="1"/>
  <c r="AJ485" i="6" s="1"/>
  <c r="AK287" i="6" a="1"/>
  <c r="AK287" i="6" s="1"/>
  <c r="AK485" i="6" s="1"/>
  <c r="AL287" i="6" a="1"/>
  <c r="AL287" i="6" s="1"/>
  <c r="AL485" i="6" s="1"/>
  <c r="AM287" i="6" a="1"/>
  <c r="AM287" i="6" s="1"/>
  <c r="AM485" i="6" s="1"/>
  <c r="AN287" i="6" a="1"/>
  <c r="AN287" i="6" s="1"/>
  <c r="AN485" i="6" s="1"/>
  <c r="AO287" i="6" a="1"/>
  <c r="AO287" i="6" s="1"/>
  <c r="AO485" i="6" s="1"/>
  <c r="AP287" i="6" a="1"/>
  <c r="AP287" i="6" s="1"/>
  <c r="AP485" i="6" s="1"/>
  <c r="AQ287" i="6" a="1"/>
  <c r="AQ287" i="6" s="1"/>
  <c r="AQ485" i="6" s="1"/>
  <c r="AR287" i="6" a="1"/>
  <c r="AR287" i="6" s="1"/>
  <c r="AR485" i="6" s="1"/>
  <c r="AS287" i="6" a="1"/>
  <c r="AS287" i="6" s="1"/>
  <c r="AS485" i="6" s="1"/>
  <c r="AT287" i="6" a="1"/>
  <c r="AT287" i="6" s="1"/>
  <c r="AT485" i="6" s="1"/>
  <c r="AU287" i="6" a="1"/>
  <c r="AU287" i="6" s="1"/>
  <c r="AU485" i="6" s="1"/>
  <c r="AV287" i="6" a="1"/>
  <c r="AV287" i="6" s="1"/>
  <c r="AV485" i="6" s="1"/>
  <c r="AW287" i="6" a="1"/>
  <c r="AW287" i="6" s="1"/>
  <c r="AW485" i="6" s="1"/>
  <c r="AX287" i="6" a="1"/>
  <c r="AX287" i="6" s="1"/>
  <c r="AX485" i="6" s="1"/>
  <c r="AY287" i="6" a="1"/>
  <c r="AY287" i="6" s="1"/>
  <c r="AY485" i="6" s="1"/>
  <c r="AZ287" i="6" a="1"/>
  <c r="AZ287" i="6" s="1"/>
  <c r="AZ485" i="6" s="1"/>
  <c r="BA287" i="6" a="1"/>
  <c r="BA287" i="6" s="1"/>
  <c r="BA485" i="6" s="1"/>
  <c r="BB287" i="6" a="1"/>
  <c r="BB287" i="6" s="1"/>
  <c r="BB485" i="6" s="1"/>
  <c r="BC287" i="6" a="1"/>
  <c r="BC287" i="6" s="1"/>
  <c r="BC485" i="6" s="1"/>
  <c r="BD287" i="6" a="1"/>
  <c r="BD287" i="6" s="1"/>
  <c r="BD485" i="6" s="1"/>
  <c r="BE287" i="6" a="1"/>
  <c r="BE287" i="6" s="1"/>
  <c r="BE485" i="6" s="1"/>
  <c r="BF287" i="6" a="1"/>
  <c r="BF287" i="6" s="1"/>
  <c r="BF485" i="6" s="1"/>
  <c r="BG287" i="6" a="1"/>
  <c r="BG287" i="6" s="1"/>
  <c r="BG485" i="6" s="1"/>
  <c r="BH287" i="6" a="1"/>
  <c r="BH287" i="6" s="1"/>
  <c r="BH485" i="6" s="1"/>
  <c r="BI287" i="6" a="1"/>
  <c r="BI287" i="6" s="1"/>
  <c r="BI485" i="6" s="1"/>
  <c r="BJ287" i="6" a="1"/>
  <c r="BJ287" i="6" s="1"/>
  <c r="BJ485" i="6" s="1"/>
  <c r="BK287" i="6" a="1"/>
  <c r="BK287" i="6" s="1"/>
  <c r="BK485" i="6" s="1"/>
  <c r="BL287" i="6" a="1"/>
  <c r="BL287" i="6" s="1"/>
  <c r="BL485" i="6" s="1"/>
  <c r="D288" i="6" a="1"/>
  <c r="D288" i="6" s="1"/>
  <c r="D486" i="6" s="1"/>
  <c r="E288" i="6" a="1"/>
  <c r="E288" i="6" s="1"/>
  <c r="E486" i="6" s="1"/>
  <c r="F288" i="6" a="1"/>
  <c r="F288" i="6" s="1"/>
  <c r="F486" i="6" s="1"/>
  <c r="G288" i="6" a="1"/>
  <c r="G288" i="6" s="1"/>
  <c r="G486" i="6" s="1"/>
  <c r="H288" i="6" a="1"/>
  <c r="H288" i="6" s="1"/>
  <c r="H486" i="6" s="1"/>
  <c r="I288" i="6" a="1"/>
  <c r="I288" i="6" s="1"/>
  <c r="I486" i="6" s="1"/>
  <c r="J288" i="6" a="1"/>
  <c r="J288" i="6" s="1"/>
  <c r="J486" i="6" s="1"/>
  <c r="K288" i="6" a="1"/>
  <c r="K288" i="6" s="1"/>
  <c r="K486" i="6" s="1"/>
  <c r="L288" i="6" a="1"/>
  <c r="L288" i="6" s="1"/>
  <c r="L486" i="6" s="1"/>
  <c r="M288" i="6" a="1"/>
  <c r="M288" i="6" s="1"/>
  <c r="M486" i="6" s="1"/>
  <c r="N288" i="6" a="1"/>
  <c r="N288" i="6" s="1"/>
  <c r="N486" i="6" s="1"/>
  <c r="O288" i="6" a="1"/>
  <c r="O288" i="6" s="1"/>
  <c r="O486" i="6" s="1"/>
  <c r="P288" i="6" a="1"/>
  <c r="P288" i="6" s="1"/>
  <c r="P486" i="6" s="1"/>
  <c r="Q288" i="6" a="1"/>
  <c r="Q288" i="6" s="1"/>
  <c r="Q486" i="6" s="1"/>
  <c r="R288" i="6" a="1"/>
  <c r="R288" i="6" s="1"/>
  <c r="R486" i="6" s="1"/>
  <c r="S288" i="6" a="1"/>
  <c r="S288" i="6" s="1"/>
  <c r="S486" i="6" s="1"/>
  <c r="T288" i="6" a="1"/>
  <c r="T288" i="6" s="1"/>
  <c r="T486" i="6" s="1"/>
  <c r="U288" i="6" a="1"/>
  <c r="U288" i="6" s="1"/>
  <c r="U486" i="6" s="1"/>
  <c r="V288" i="6" a="1"/>
  <c r="V288" i="6" s="1"/>
  <c r="V486" i="6" s="1"/>
  <c r="W288" i="6" a="1"/>
  <c r="W288" i="6" s="1"/>
  <c r="W486" i="6" s="1"/>
  <c r="X288" i="6" a="1"/>
  <c r="X288" i="6" s="1"/>
  <c r="X486" i="6" s="1"/>
  <c r="Y288" i="6" a="1"/>
  <c r="Y288" i="6" s="1"/>
  <c r="Y486" i="6" s="1"/>
  <c r="Z288" i="6" a="1"/>
  <c r="Z288" i="6" s="1"/>
  <c r="Z486" i="6" s="1"/>
  <c r="AA288" i="6" a="1"/>
  <c r="AA288" i="6" s="1"/>
  <c r="AA486" i="6" s="1"/>
  <c r="AB288" i="6" a="1"/>
  <c r="AB288" i="6" s="1"/>
  <c r="AB486" i="6" s="1"/>
  <c r="AC288" i="6" a="1"/>
  <c r="AC288" i="6" s="1"/>
  <c r="AC486" i="6" s="1"/>
  <c r="AD288" i="6" a="1"/>
  <c r="AD288" i="6" s="1"/>
  <c r="AD486" i="6" s="1"/>
  <c r="AE288" i="6" a="1"/>
  <c r="AE288" i="6" s="1"/>
  <c r="AE486" i="6" s="1"/>
  <c r="AF288" i="6" a="1"/>
  <c r="AF288" i="6" s="1"/>
  <c r="AF486" i="6" s="1"/>
  <c r="AG288" i="6" a="1"/>
  <c r="AG288" i="6" s="1"/>
  <c r="AG486" i="6" s="1"/>
  <c r="AH288" i="6" a="1"/>
  <c r="AH288" i="6" s="1"/>
  <c r="AH486" i="6" s="1"/>
  <c r="AI288" i="6" a="1"/>
  <c r="AI288" i="6" s="1"/>
  <c r="AI486" i="6" s="1"/>
  <c r="AJ288" i="6" a="1"/>
  <c r="AJ288" i="6" s="1"/>
  <c r="AJ486" i="6" s="1"/>
  <c r="AK288" i="6" a="1"/>
  <c r="AK288" i="6" s="1"/>
  <c r="AK486" i="6" s="1"/>
  <c r="AL288" i="6" a="1"/>
  <c r="AL288" i="6" s="1"/>
  <c r="AL486" i="6" s="1"/>
  <c r="AM288" i="6" a="1"/>
  <c r="AM288" i="6" s="1"/>
  <c r="AM486" i="6" s="1"/>
  <c r="AN288" i="6" a="1"/>
  <c r="AN288" i="6" s="1"/>
  <c r="AN486" i="6" s="1"/>
  <c r="AO288" i="6" a="1"/>
  <c r="AO288" i="6" s="1"/>
  <c r="AO486" i="6" s="1"/>
  <c r="AP288" i="6" a="1"/>
  <c r="AP288" i="6" s="1"/>
  <c r="AP486" i="6" s="1"/>
  <c r="AQ288" i="6" a="1"/>
  <c r="AQ288" i="6" s="1"/>
  <c r="AQ486" i="6" s="1"/>
  <c r="AR288" i="6" a="1"/>
  <c r="AR288" i="6" s="1"/>
  <c r="AR486" i="6" s="1"/>
  <c r="AS288" i="6" a="1"/>
  <c r="AS288" i="6" s="1"/>
  <c r="AS486" i="6" s="1"/>
  <c r="AT288" i="6" a="1"/>
  <c r="AT288" i="6" s="1"/>
  <c r="AT486" i="6" s="1"/>
  <c r="AU288" i="6" a="1"/>
  <c r="AU288" i="6" s="1"/>
  <c r="AU486" i="6" s="1"/>
  <c r="AV288" i="6" a="1"/>
  <c r="AV288" i="6" s="1"/>
  <c r="AV486" i="6" s="1"/>
  <c r="AW288" i="6" a="1"/>
  <c r="AW288" i="6" s="1"/>
  <c r="AW486" i="6" s="1"/>
  <c r="AX288" i="6" a="1"/>
  <c r="AX288" i="6" s="1"/>
  <c r="AX486" i="6" s="1"/>
  <c r="AY288" i="6" a="1"/>
  <c r="AY288" i="6" s="1"/>
  <c r="AY486" i="6" s="1"/>
  <c r="AZ288" i="6" a="1"/>
  <c r="AZ288" i="6" s="1"/>
  <c r="AZ486" i="6" s="1"/>
  <c r="BA288" i="6" a="1"/>
  <c r="BA288" i="6" s="1"/>
  <c r="BA486" i="6" s="1"/>
  <c r="BB288" i="6" a="1"/>
  <c r="BB288" i="6" s="1"/>
  <c r="BB486" i="6" s="1"/>
  <c r="BC288" i="6" a="1"/>
  <c r="BC288" i="6" s="1"/>
  <c r="BC486" i="6" s="1"/>
  <c r="BD288" i="6" a="1"/>
  <c r="BD288" i="6" s="1"/>
  <c r="BD486" i="6" s="1"/>
  <c r="BE288" i="6" a="1"/>
  <c r="BE288" i="6" s="1"/>
  <c r="BE486" i="6" s="1"/>
  <c r="BF288" i="6" a="1"/>
  <c r="BF288" i="6" s="1"/>
  <c r="BF486" i="6" s="1"/>
  <c r="BG288" i="6" a="1"/>
  <c r="BG288" i="6" s="1"/>
  <c r="BG486" i="6" s="1"/>
  <c r="BH288" i="6" a="1"/>
  <c r="BH288" i="6" s="1"/>
  <c r="BH486" i="6" s="1"/>
  <c r="BI288" i="6" a="1"/>
  <c r="BI288" i="6" s="1"/>
  <c r="BI486" i="6" s="1"/>
  <c r="BJ288" i="6" a="1"/>
  <c r="BJ288" i="6" s="1"/>
  <c r="BJ486" i="6" s="1"/>
  <c r="BK288" i="6" a="1"/>
  <c r="BK288" i="6" s="1"/>
  <c r="BK486" i="6" s="1"/>
  <c r="BL288" i="6" a="1"/>
  <c r="BL288" i="6" s="1"/>
  <c r="BL486" i="6" s="1"/>
  <c r="D289" i="6" a="1"/>
  <c r="D289" i="6" s="1"/>
  <c r="D487" i="6" s="1"/>
  <c r="E289" i="6" a="1"/>
  <c r="E289" i="6" s="1"/>
  <c r="E487" i="6" s="1"/>
  <c r="F289" i="6" a="1"/>
  <c r="F289" i="6" s="1"/>
  <c r="F487" i="6" s="1"/>
  <c r="G289" i="6" a="1"/>
  <c r="G289" i="6" s="1"/>
  <c r="G487" i="6" s="1"/>
  <c r="H289" i="6" a="1"/>
  <c r="H289" i="6" s="1"/>
  <c r="H487" i="6" s="1"/>
  <c r="I289" i="6" a="1"/>
  <c r="I289" i="6" s="1"/>
  <c r="I487" i="6" s="1"/>
  <c r="J289" i="6" a="1"/>
  <c r="J289" i="6" s="1"/>
  <c r="J487" i="6" s="1"/>
  <c r="K289" i="6" a="1"/>
  <c r="K289" i="6" s="1"/>
  <c r="K487" i="6" s="1"/>
  <c r="L289" i="6" a="1"/>
  <c r="L289" i="6" s="1"/>
  <c r="L487" i="6" s="1"/>
  <c r="M289" i="6" a="1"/>
  <c r="M289" i="6" s="1"/>
  <c r="M487" i="6" s="1"/>
  <c r="N289" i="6" a="1"/>
  <c r="N289" i="6" s="1"/>
  <c r="N487" i="6" s="1"/>
  <c r="O289" i="6" a="1"/>
  <c r="O289" i="6" s="1"/>
  <c r="O487" i="6" s="1"/>
  <c r="P289" i="6" a="1"/>
  <c r="P289" i="6" s="1"/>
  <c r="P487" i="6" s="1"/>
  <c r="Q289" i="6" a="1"/>
  <c r="Q289" i="6" s="1"/>
  <c r="Q487" i="6" s="1"/>
  <c r="R289" i="6" a="1"/>
  <c r="R289" i="6" s="1"/>
  <c r="R487" i="6" s="1"/>
  <c r="S289" i="6" a="1"/>
  <c r="S289" i="6" s="1"/>
  <c r="S487" i="6" s="1"/>
  <c r="T289" i="6" a="1"/>
  <c r="T289" i="6" s="1"/>
  <c r="T487" i="6" s="1"/>
  <c r="U289" i="6" a="1"/>
  <c r="U289" i="6" s="1"/>
  <c r="U487" i="6" s="1"/>
  <c r="V289" i="6" a="1"/>
  <c r="V289" i="6" s="1"/>
  <c r="V487" i="6" s="1"/>
  <c r="W289" i="6" a="1"/>
  <c r="W289" i="6" s="1"/>
  <c r="W487" i="6" s="1"/>
  <c r="X289" i="6" a="1"/>
  <c r="X289" i="6" s="1"/>
  <c r="X487" i="6" s="1"/>
  <c r="Y289" i="6" a="1"/>
  <c r="Y289" i="6" s="1"/>
  <c r="Y487" i="6" s="1"/>
  <c r="Z289" i="6" a="1"/>
  <c r="Z289" i="6" s="1"/>
  <c r="Z487" i="6" s="1"/>
  <c r="AA289" i="6" a="1"/>
  <c r="AA289" i="6" s="1"/>
  <c r="AA487" i="6" s="1"/>
  <c r="AB289" i="6" a="1"/>
  <c r="AB289" i="6" s="1"/>
  <c r="AB487" i="6" s="1"/>
  <c r="AC289" i="6" a="1"/>
  <c r="AC289" i="6" s="1"/>
  <c r="AC487" i="6" s="1"/>
  <c r="AD289" i="6" a="1"/>
  <c r="AD289" i="6" s="1"/>
  <c r="AD487" i="6" s="1"/>
  <c r="AE289" i="6" a="1"/>
  <c r="AE289" i="6" s="1"/>
  <c r="AE487" i="6" s="1"/>
  <c r="AF289" i="6" a="1"/>
  <c r="AF289" i="6" s="1"/>
  <c r="AF487" i="6" s="1"/>
  <c r="AG289" i="6" a="1"/>
  <c r="AG289" i="6" s="1"/>
  <c r="AG487" i="6" s="1"/>
  <c r="AH289" i="6" a="1"/>
  <c r="AH289" i="6" s="1"/>
  <c r="AH487" i="6" s="1"/>
  <c r="AI289" i="6" a="1"/>
  <c r="AI289" i="6" s="1"/>
  <c r="AI487" i="6" s="1"/>
  <c r="AJ289" i="6" a="1"/>
  <c r="AJ289" i="6" s="1"/>
  <c r="AJ487" i="6" s="1"/>
  <c r="AK289" i="6" a="1"/>
  <c r="AK289" i="6" s="1"/>
  <c r="AK487" i="6" s="1"/>
  <c r="AL289" i="6" a="1"/>
  <c r="AL289" i="6" s="1"/>
  <c r="AL487" i="6" s="1"/>
  <c r="AM289" i="6" a="1"/>
  <c r="AM289" i="6" s="1"/>
  <c r="AM487" i="6" s="1"/>
  <c r="AN289" i="6" a="1"/>
  <c r="AN289" i="6" s="1"/>
  <c r="AN487" i="6" s="1"/>
  <c r="AO289" i="6" a="1"/>
  <c r="AO289" i="6" s="1"/>
  <c r="AO487" i="6" s="1"/>
  <c r="AP289" i="6" a="1"/>
  <c r="AP289" i="6" s="1"/>
  <c r="AP487" i="6" s="1"/>
  <c r="AQ289" i="6" a="1"/>
  <c r="AQ289" i="6" s="1"/>
  <c r="AQ487" i="6" s="1"/>
  <c r="AR289" i="6" a="1"/>
  <c r="AR289" i="6" s="1"/>
  <c r="AR487" i="6" s="1"/>
  <c r="AS289" i="6" a="1"/>
  <c r="AS289" i="6" s="1"/>
  <c r="AS487" i="6" s="1"/>
  <c r="AT289" i="6" a="1"/>
  <c r="AT289" i="6" s="1"/>
  <c r="AT487" i="6" s="1"/>
  <c r="AU289" i="6" a="1"/>
  <c r="AU289" i="6" s="1"/>
  <c r="AU487" i="6" s="1"/>
  <c r="AV289" i="6" a="1"/>
  <c r="AV289" i="6" s="1"/>
  <c r="AV487" i="6" s="1"/>
  <c r="AW289" i="6" a="1"/>
  <c r="AW289" i="6" s="1"/>
  <c r="AW487" i="6" s="1"/>
  <c r="AX289" i="6" a="1"/>
  <c r="AX289" i="6" s="1"/>
  <c r="AX487" i="6" s="1"/>
  <c r="AY289" i="6" a="1"/>
  <c r="AY289" i="6" s="1"/>
  <c r="AY487" i="6" s="1"/>
  <c r="AZ289" i="6" a="1"/>
  <c r="AZ289" i="6" s="1"/>
  <c r="AZ487" i="6" s="1"/>
  <c r="BA289" i="6" a="1"/>
  <c r="BA289" i="6" s="1"/>
  <c r="BA487" i="6" s="1"/>
  <c r="BB289" i="6" a="1"/>
  <c r="BB289" i="6" s="1"/>
  <c r="BB487" i="6" s="1"/>
  <c r="BC289" i="6" a="1"/>
  <c r="BC289" i="6" s="1"/>
  <c r="BC487" i="6" s="1"/>
  <c r="BD289" i="6" a="1"/>
  <c r="BD289" i="6" s="1"/>
  <c r="BD487" i="6" s="1"/>
  <c r="BE289" i="6" a="1"/>
  <c r="BE289" i="6" s="1"/>
  <c r="BE487" i="6" s="1"/>
  <c r="BF289" i="6" a="1"/>
  <c r="BF289" i="6" s="1"/>
  <c r="BF487" i="6" s="1"/>
  <c r="BG289" i="6" a="1"/>
  <c r="BG289" i="6" s="1"/>
  <c r="BG487" i="6" s="1"/>
  <c r="BH289" i="6" a="1"/>
  <c r="BH289" i="6" s="1"/>
  <c r="BH487" i="6" s="1"/>
  <c r="BI289" i="6" a="1"/>
  <c r="BI289" i="6" s="1"/>
  <c r="BI487" i="6" s="1"/>
  <c r="BJ289" i="6" a="1"/>
  <c r="BJ289" i="6" s="1"/>
  <c r="BJ487" i="6" s="1"/>
  <c r="BK289" i="6" a="1"/>
  <c r="BK289" i="6" s="1"/>
  <c r="BK487" i="6" s="1"/>
  <c r="BL289" i="6" a="1"/>
  <c r="BL289" i="6" s="1"/>
  <c r="BL487" i="6" s="1"/>
  <c r="D290" i="6" a="1"/>
  <c r="D290" i="6" s="1"/>
  <c r="D488" i="6" s="1"/>
  <c r="E290" i="6" a="1"/>
  <c r="E290" i="6" s="1"/>
  <c r="E488" i="6" s="1"/>
  <c r="F290" i="6" a="1"/>
  <c r="F290" i="6" s="1"/>
  <c r="F488" i="6" s="1"/>
  <c r="G290" i="6" a="1"/>
  <c r="G290" i="6" s="1"/>
  <c r="G488" i="6" s="1"/>
  <c r="H290" i="6" a="1"/>
  <c r="H290" i="6" s="1"/>
  <c r="H488" i="6" s="1"/>
  <c r="I290" i="6" a="1"/>
  <c r="I290" i="6" s="1"/>
  <c r="I488" i="6" s="1"/>
  <c r="J290" i="6" a="1"/>
  <c r="J290" i="6" s="1"/>
  <c r="J488" i="6" s="1"/>
  <c r="K290" i="6" a="1"/>
  <c r="K290" i="6" s="1"/>
  <c r="K488" i="6" s="1"/>
  <c r="L290" i="6" a="1"/>
  <c r="L290" i="6" s="1"/>
  <c r="L488" i="6" s="1"/>
  <c r="M290" i="6" a="1"/>
  <c r="M290" i="6" s="1"/>
  <c r="M488" i="6" s="1"/>
  <c r="N290" i="6" a="1"/>
  <c r="N290" i="6" s="1"/>
  <c r="N488" i="6" s="1"/>
  <c r="O290" i="6" a="1"/>
  <c r="O290" i="6" s="1"/>
  <c r="O488" i="6" s="1"/>
  <c r="P290" i="6" a="1"/>
  <c r="P290" i="6" s="1"/>
  <c r="P488" i="6" s="1"/>
  <c r="Q290" i="6" a="1"/>
  <c r="Q290" i="6" s="1"/>
  <c r="Q488" i="6" s="1"/>
  <c r="R290" i="6" a="1"/>
  <c r="R290" i="6" s="1"/>
  <c r="R488" i="6" s="1"/>
  <c r="S290" i="6" a="1"/>
  <c r="S290" i="6" s="1"/>
  <c r="S488" i="6" s="1"/>
  <c r="T290" i="6" a="1"/>
  <c r="T290" i="6" s="1"/>
  <c r="T488" i="6" s="1"/>
  <c r="U290" i="6" a="1"/>
  <c r="U290" i="6" s="1"/>
  <c r="U488" i="6" s="1"/>
  <c r="V290" i="6" a="1"/>
  <c r="V290" i="6" s="1"/>
  <c r="V488" i="6" s="1"/>
  <c r="W290" i="6" a="1"/>
  <c r="W290" i="6" s="1"/>
  <c r="W488" i="6" s="1"/>
  <c r="X290" i="6" a="1"/>
  <c r="X290" i="6" s="1"/>
  <c r="X488" i="6" s="1"/>
  <c r="Y290" i="6" a="1"/>
  <c r="Y290" i="6" s="1"/>
  <c r="Y488" i="6" s="1"/>
  <c r="Z290" i="6" a="1"/>
  <c r="Z290" i="6" s="1"/>
  <c r="Z488" i="6" s="1"/>
  <c r="AA290" i="6" a="1"/>
  <c r="AA290" i="6" s="1"/>
  <c r="AA488" i="6" s="1"/>
  <c r="AB290" i="6" a="1"/>
  <c r="AB290" i="6" s="1"/>
  <c r="AB488" i="6" s="1"/>
  <c r="AC290" i="6" a="1"/>
  <c r="AC290" i="6" s="1"/>
  <c r="AC488" i="6" s="1"/>
  <c r="AD290" i="6" a="1"/>
  <c r="AD290" i="6" s="1"/>
  <c r="AD488" i="6" s="1"/>
  <c r="AE290" i="6" a="1"/>
  <c r="AE290" i="6" s="1"/>
  <c r="AE488" i="6" s="1"/>
  <c r="AF290" i="6" a="1"/>
  <c r="AF290" i="6" s="1"/>
  <c r="AF488" i="6" s="1"/>
  <c r="AG290" i="6" a="1"/>
  <c r="AG290" i="6" s="1"/>
  <c r="AG488" i="6" s="1"/>
  <c r="AH290" i="6" a="1"/>
  <c r="AH290" i="6" s="1"/>
  <c r="AH488" i="6" s="1"/>
  <c r="AI290" i="6" a="1"/>
  <c r="AI290" i="6" s="1"/>
  <c r="AI488" i="6" s="1"/>
  <c r="AJ290" i="6" a="1"/>
  <c r="AJ290" i="6" s="1"/>
  <c r="AJ488" i="6" s="1"/>
  <c r="AK290" i="6" a="1"/>
  <c r="AK290" i="6" s="1"/>
  <c r="AK488" i="6" s="1"/>
  <c r="AL290" i="6" a="1"/>
  <c r="AL290" i="6" s="1"/>
  <c r="AL488" i="6" s="1"/>
  <c r="AM290" i="6" a="1"/>
  <c r="AM290" i="6" s="1"/>
  <c r="AM488" i="6" s="1"/>
  <c r="AN290" i="6" a="1"/>
  <c r="AN290" i="6" s="1"/>
  <c r="AN488" i="6" s="1"/>
  <c r="AO290" i="6" a="1"/>
  <c r="AO290" i="6" s="1"/>
  <c r="AO488" i="6" s="1"/>
  <c r="AP290" i="6" a="1"/>
  <c r="AP290" i="6" s="1"/>
  <c r="AP488" i="6" s="1"/>
  <c r="AQ290" i="6" a="1"/>
  <c r="AQ290" i="6" s="1"/>
  <c r="AQ488" i="6" s="1"/>
  <c r="AR290" i="6" a="1"/>
  <c r="AR290" i="6" s="1"/>
  <c r="AR488" i="6" s="1"/>
  <c r="AS290" i="6" a="1"/>
  <c r="AS290" i="6" s="1"/>
  <c r="AS488" i="6" s="1"/>
  <c r="AT290" i="6" a="1"/>
  <c r="AT290" i="6" s="1"/>
  <c r="AT488" i="6" s="1"/>
  <c r="AU290" i="6" a="1"/>
  <c r="AU290" i="6" s="1"/>
  <c r="AU488" i="6" s="1"/>
  <c r="AV290" i="6" a="1"/>
  <c r="AV290" i="6" s="1"/>
  <c r="AV488" i="6" s="1"/>
  <c r="AW290" i="6" a="1"/>
  <c r="AW290" i="6" s="1"/>
  <c r="AW488" i="6" s="1"/>
  <c r="AX290" i="6" a="1"/>
  <c r="AX290" i="6" s="1"/>
  <c r="AX488" i="6" s="1"/>
  <c r="AY290" i="6" a="1"/>
  <c r="AY290" i="6" s="1"/>
  <c r="AY488" i="6" s="1"/>
  <c r="AZ290" i="6" a="1"/>
  <c r="AZ290" i="6" s="1"/>
  <c r="AZ488" i="6" s="1"/>
  <c r="BA290" i="6" a="1"/>
  <c r="BA290" i="6" s="1"/>
  <c r="BA488" i="6" s="1"/>
  <c r="BB290" i="6" a="1"/>
  <c r="BB290" i="6" s="1"/>
  <c r="BB488" i="6" s="1"/>
  <c r="BC290" i="6" a="1"/>
  <c r="BC290" i="6" s="1"/>
  <c r="BC488" i="6" s="1"/>
  <c r="BD290" i="6" a="1"/>
  <c r="BD290" i="6" s="1"/>
  <c r="BD488" i="6" s="1"/>
  <c r="BE290" i="6" a="1"/>
  <c r="BE290" i="6" s="1"/>
  <c r="BE488" i="6" s="1"/>
  <c r="BF290" i="6" a="1"/>
  <c r="BF290" i="6" s="1"/>
  <c r="BF488" i="6" s="1"/>
  <c r="BG290" i="6" a="1"/>
  <c r="BG290" i="6" s="1"/>
  <c r="BG488" i="6" s="1"/>
  <c r="BH290" i="6" a="1"/>
  <c r="BH290" i="6" s="1"/>
  <c r="BH488" i="6" s="1"/>
  <c r="BI290" i="6" a="1"/>
  <c r="BI290" i="6" s="1"/>
  <c r="BI488" i="6" s="1"/>
  <c r="BJ290" i="6" a="1"/>
  <c r="BJ290" i="6" s="1"/>
  <c r="BJ488" i="6" s="1"/>
  <c r="BK290" i="6" a="1"/>
  <c r="BK290" i="6" s="1"/>
  <c r="BK488" i="6" s="1"/>
  <c r="BL290" i="6" a="1"/>
  <c r="BL290" i="6" s="1"/>
  <c r="BL488" i="6" s="1"/>
  <c r="D291" i="6" a="1"/>
  <c r="D291" i="6" s="1"/>
  <c r="D489" i="6" s="1"/>
  <c r="E291" i="6" a="1"/>
  <c r="E291" i="6" s="1"/>
  <c r="E489" i="6" s="1"/>
  <c r="F291" i="6" a="1"/>
  <c r="F291" i="6" s="1"/>
  <c r="F489" i="6" s="1"/>
  <c r="G291" i="6" a="1"/>
  <c r="G291" i="6" s="1"/>
  <c r="G489" i="6" s="1"/>
  <c r="H291" i="6" a="1"/>
  <c r="H291" i="6" s="1"/>
  <c r="H489" i="6" s="1"/>
  <c r="I291" i="6" a="1"/>
  <c r="I291" i="6" s="1"/>
  <c r="I489" i="6" s="1"/>
  <c r="J291" i="6" a="1"/>
  <c r="J291" i="6" s="1"/>
  <c r="J489" i="6" s="1"/>
  <c r="K291" i="6" a="1"/>
  <c r="K291" i="6" s="1"/>
  <c r="K489" i="6" s="1"/>
  <c r="L291" i="6" a="1"/>
  <c r="L291" i="6" s="1"/>
  <c r="L489" i="6" s="1"/>
  <c r="M291" i="6" a="1"/>
  <c r="M291" i="6" s="1"/>
  <c r="M489" i="6" s="1"/>
  <c r="N291" i="6" a="1"/>
  <c r="N291" i="6" s="1"/>
  <c r="N489" i="6" s="1"/>
  <c r="O291" i="6" a="1"/>
  <c r="O291" i="6" s="1"/>
  <c r="O489" i="6" s="1"/>
  <c r="P291" i="6" a="1"/>
  <c r="P291" i="6" s="1"/>
  <c r="P489" i="6" s="1"/>
  <c r="Q291" i="6" a="1"/>
  <c r="Q291" i="6" s="1"/>
  <c r="Q489" i="6" s="1"/>
  <c r="R291" i="6" a="1"/>
  <c r="R291" i="6" s="1"/>
  <c r="R489" i="6" s="1"/>
  <c r="S291" i="6" a="1"/>
  <c r="S291" i="6" s="1"/>
  <c r="S489" i="6" s="1"/>
  <c r="T291" i="6" a="1"/>
  <c r="T291" i="6" s="1"/>
  <c r="T489" i="6" s="1"/>
  <c r="U291" i="6" a="1"/>
  <c r="U291" i="6" s="1"/>
  <c r="U489" i="6" s="1"/>
  <c r="V291" i="6" a="1"/>
  <c r="V291" i="6" s="1"/>
  <c r="V489" i="6" s="1"/>
  <c r="W291" i="6" a="1"/>
  <c r="W291" i="6" s="1"/>
  <c r="W489" i="6" s="1"/>
  <c r="X291" i="6" a="1"/>
  <c r="X291" i="6" s="1"/>
  <c r="X489" i="6" s="1"/>
  <c r="Y291" i="6" a="1"/>
  <c r="Y291" i="6" s="1"/>
  <c r="Y489" i="6" s="1"/>
  <c r="Z291" i="6" a="1"/>
  <c r="Z291" i="6" s="1"/>
  <c r="Z489" i="6" s="1"/>
  <c r="AA291" i="6" a="1"/>
  <c r="AA291" i="6" s="1"/>
  <c r="AA489" i="6" s="1"/>
  <c r="AB291" i="6" a="1"/>
  <c r="AB291" i="6" s="1"/>
  <c r="AB489" i="6" s="1"/>
  <c r="AC291" i="6" a="1"/>
  <c r="AC291" i="6" s="1"/>
  <c r="AC489" i="6" s="1"/>
  <c r="AD291" i="6" a="1"/>
  <c r="AD291" i="6" s="1"/>
  <c r="AD489" i="6" s="1"/>
  <c r="AE291" i="6" a="1"/>
  <c r="AE291" i="6" s="1"/>
  <c r="AE489" i="6" s="1"/>
  <c r="AF291" i="6" a="1"/>
  <c r="AF291" i="6" s="1"/>
  <c r="AF489" i="6" s="1"/>
  <c r="AG291" i="6" a="1"/>
  <c r="AG291" i="6" s="1"/>
  <c r="AG489" i="6" s="1"/>
  <c r="AH291" i="6" a="1"/>
  <c r="AH291" i="6" s="1"/>
  <c r="AH489" i="6" s="1"/>
  <c r="AI291" i="6" a="1"/>
  <c r="AI291" i="6" s="1"/>
  <c r="AI489" i="6" s="1"/>
  <c r="AJ291" i="6" a="1"/>
  <c r="AJ291" i="6" s="1"/>
  <c r="AJ489" i="6" s="1"/>
  <c r="AK291" i="6" a="1"/>
  <c r="AK291" i="6" s="1"/>
  <c r="AK489" i="6" s="1"/>
  <c r="AL291" i="6" a="1"/>
  <c r="AL291" i="6" s="1"/>
  <c r="AL489" i="6" s="1"/>
  <c r="AM291" i="6" a="1"/>
  <c r="AM291" i="6" s="1"/>
  <c r="AM489" i="6" s="1"/>
  <c r="AN291" i="6" a="1"/>
  <c r="AN291" i="6" s="1"/>
  <c r="AN489" i="6" s="1"/>
  <c r="AO291" i="6" a="1"/>
  <c r="AO291" i="6" s="1"/>
  <c r="AO489" i="6" s="1"/>
  <c r="AP291" i="6" a="1"/>
  <c r="AP291" i="6" s="1"/>
  <c r="AP489" i="6" s="1"/>
  <c r="AQ291" i="6" a="1"/>
  <c r="AQ291" i="6" s="1"/>
  <c r="AQ489" i="6" s="1"/>
  <c r="AR291" i="6" a="1"/>
  <c r="AR291" i="6" s="1"/>
  <c r="AR489" i="6" s="1"/>
  <c r="AS291" i="6" a="1"/>
  <c r="AS291" i="6" s="1"/>
  <c r="AS489" i="6" s="1"/>
  <c r="AT291" i="6" a="1"/>
  <c r="AT291" i="6" s="1"/>
  <c r="AT489" i="6" s="1"/>
  <c r="AU291" i="6" a="1"/>
  <c r="AU291" i="6" s="1"/>
  <c r="AU489" i="6" s="1"/>
  <c r="AV291" i="6" a="1"/>
  <c r="AV291" i="6" s="1"/>
  <c r="AV489" i="6" s="1"/>
  <c r="AW291" i="6" a="1"/>
  <c r="AW291" i="6" s="1"/>
  <c r="AW489" i="6" s="1"/>
  <c r="AX291" i="6" a="1"/>
  <c r="AX291" i="6" s="1"/>
  <c r="AX489" i="6" s="1"/>
  <c r="AY291" i="6" a="1"/>
  <c r="AY291" i="6" s="1"/>
  <c r="AY489" i="6" s="1"/>
  <c r="AZ291" i="6" a="1"/>
  <c r="AZ291" i="6" s="1"/>
  <c r="AZ489" i="6" s="1"/>
  <c r="BA291" i="6" a="1"/>
  <c r="BA291" i="6" s="1"/>
  <c r="BA489" i="6" s="1"/>
  <c r="BB291" i="6" a="1"/>
  <c r="BB291" i="6" s="1"/>
  <c r="BB489" i="6" s="1"/>
  <c r="BC291" i="6" a="1"/>
  <c r="BC291" i="6" s="1"/>
  <c r="BC489" i="6" s="1"/>
  <c r="BD291" i="6" a="1"/>
  <c r="BD291" i="6" s="1"/>
  <c r="BD489" i="6" s="1"/>
  <c r="BE291" i="6" a="1"/>
  <c r="BE291" i="6" s="1"/>
  <c r="BE489" i="6" s="1"/>
  <c r="BF291" i="6" a="1"/>
  <c r="BF291" i="6" s="1"/>
  <c r="BF489" i="6" s="1"/>
  <c r="BG291" i="6" a="1"/>
  <c r="BG291" i="6" s="1"/>
  <c r="BG489" i="6" s="1"/>
  <c r="BH291" i="6" a="1"/>
  <c r="BH291" i="6" s="1"/>
  <c r="BH489" i="6" s="1"/>
  <c r="BI291" i="6" a="1"/>
  <c r="BI291" i="6" s="1"/>
  <c r="BI489" i="6" s="1"/>
  <c r="BJ291" i="6" a="1"/>
  <c r="BJ291" i="6" s="1"/>
  <c r="BJ489" i="6" s="1"/>
  <c r="BK291" i="6" a="1"/>
  <c r="BK291" i="6" s="1"/>
  <c r="BK489" i="6" s="1"/>
  <c r="BL291" i="6" a="1"/>
  <c r="BL291" i="6" s="1"/>
  <c r="BL489" i="6" s="1"/>
  <c r="D292" i="6" a="1"/>
  <c r="D292" i="6" s="1"/>
  <c r="D490" i="6" s="1"/>
  <c r="E292" i="6" a="1"/>
  <c r="E292" i="6" s="1"/>
  <c r="E490" i="6" s="1"/>
  <c r="F292" i="6" a="1"/>
  <c r="F292" i="6" s="1"/>
  <c r="F490" i="6" s="1"/>
  <c r="G292" i="6" a="1"/>
  <c r="G292" i="6" s="1"/>
  <c r="G490" i="6" s="1"/>
  <c r="H292" i="6" a="1"/>
  <c r="H292" i="6" s="1"/>
  <c r="H490" i="6" s="1"/>
  <c r="I292" i="6" a="1"/>
  <c r="I292" i="6" s="1"/>
  <c r="I490" i="6" s="1"/>
  <c r="J292" i="6" a="1"/>
  <c r="J292" i="6" s="1"/>
  <c r="J490" i="6" s="1"/>
  <c r="K292" i="6" a="1"/>
  <c r="K292" i="6" s="1"/>
  <c r="K490" i="6" s="1"/>
  <c r="L292" i="6" a="1"/>
  <c r="L292" i="6" s="1"/>
  <c r="L490" i="6" s="1"/>
  <c r="M292" i="6" a="1"/>
  <c r="M292" i="6" s="1"/>
  <c r="M490" i="6" s="1"/>
  <c r="N292" i="6" a="1"/>
  <c r="N292" i="6" s="1"/>
  <c r="N490" i="6" s="1"/>
  <c r="O292" i="6" a="1"/>
  <c r="O292" i="6" s="1"/>
  <c r="O490" i="6" s="1"/>
  <c r="P292" i="6" a="1"/>
  <c r="P292" i="6" s="1"/>
  <c r="P490" i="6" s="1"/>
  <c r="Q292" i="6" a="1"/>
  <c r="Q292" i="6" s="1"/>
  <c r="Q490" i="6" s="1"/>
  <c r="R292" i="6" a="1"/>
  <c r="R292" i="6" s="1"/>
  <c r="R490" i="6" s="1"/>
  <c r="S292" i="6" a="1"/>
  <c r="S292" i="6" s="1"/>
  <c r="S490" i="6" s="1"/>
  <c r="T292" i="6" a="1"/>
  <c r="T292" i="6" s="1"/>
  <c r="T490" i="6" s="1"/>
  <c r="U292" i="6" a="1"/>
  <c r="U292" i="6" s="1"/>
  <c r="U490" i="6" s="1"/>
  <c r="V292" i="6" a="1"/>
  <c r="V292" i="6" s="1"/>
  <c r="V490" i="6" s="1"/>
  <c r="W292" i="6" a="1"/>
  <c r="W292" i="6" s="1"/>
  <c r="W490" i="6" s="1"/>
  <c r="X292" i="6" a="1"/>
  <c r="X292" i="6" s="1"/>
  <c r="X490" i="6" s="1"/>
  <c r="Y292" i="6" a="1"/>
  <c r="Y292" i="6" s="1"/>
  <c r="Y490" i="6" s="1"/>
  <c r="Z292" i="6" a="1"/>
  <c r="Z292" i="6" s="1"/>
  <c r="Z490" i="6" s="1"/>
  <c r="AA292" i="6" a="1"/>
  <c r="AA292" i="6" s="1"/>
  <c r="AA490" i="6" s="1"/>
  <c r="AB292" i="6" a="1"/>
  <c r="AB292" i="6" s="1"/>
  <c r="AB490" i="6" s="1"/>
  <c r="AC292" i="6" a="1"/>
  <c r="AC292" i="6" s="1"/>
  <c r="AC490" i="6" s="1"/>
  <c r="AD292" i="6" a="1"/>
  <c r="AD292" i="6" s="1"/>
  <c r="AD490" i="6" s="1"/>
  <c r="AE292" i="6" a="1"/>
  <c r="AE292" i="6" s="1"/>
  <c r="AE490" i="6" s="1"/>
  <c r="AF292" i="6" a="1"/>
  <c r="AF292" i="6" s="1"/>
  <c r="AF490" i="6" s="1"/>
  <c r="AG292" i="6" a="1"/>
  <c r="AG292" i="6" s="1"/>
  <c r="AG490" i="6" s="1"/>
  <c r="AH292" i="6" a="1"/>
  <c r="AH292" i="6" s="1"/>
  <c r="AH490" i="6" s="1"/>
  <c r="AI292" i="6" a="1"/>
  <c r="AI292" i="6" s="1"/>
  <c r="AI490" i="6" s="1"/>
  <c r="AJ292" i="6" a="1"/>
  <c r="AJ292" i="6" s="1"/>
  <c r="AJ490" i="6" s="1"/>
  <c r="AK292" i="6" a="1"/>
  <c r="AK292" i="6" s="1"/>
  <c r="AK490" i="6" s="1"/>
  <c r="AL292" i="6" a="1"/>
  <c r="AL292" i="6" s="1"/>
  <c r="AL490" i="6" s="1"/>
  <c r="AM292" i="6" a="1"/>
  <c r="AM292" i="6" s="1"/>
  <c r="AM490" i="6" s="1"/>
  <c r="AN292" i="6" a="1"/>
  <c r="AN292" i="6" s="1"/>
  <c r="AN490" i="6" s="1"/>
  <c r="AO292" i="6" a="1"/>
  <c r="AO292" i="6" s="1"/>
  <c r="AO490" i="6" s="1"/>
  <c r="AP292" i="6" a="1"/>
  <c r="AP292" i="6" s="1"/>
  <c r="AP490" i="6" s="1"/>
  <c r="AQ292" i="6" a="1"/>
  <c r="AQ292" i="6" s="1"/>
  <c r="AQ490" i="6" s="1"/>
  <c r="AR292" i="6" a="1"/>
  <c r="AR292" i="6" s="1"/>
  <c r="AR490" i="6" s="1"/>
  <c r="AS292" i="6" a="1"/>
  <c r="AS292" i="6" s="1"/>
  <c r="AS490" i="6" s="1"/>
  <c r="AT292" i="6" a="1"/>
  <c r="AT292" i="6" s="1"/>
  <c r="AT490" i="6" s="1"/>
  <c r="AU292" i="6" a="1"/>
  <c r="AU292" i="6" s="1"/>
  <c r="AU490" i="6" s="1"/>
  <c r="AV292" i="6" a="1"/>
  <c r="AV292" i="6" s="1"/>
  <c r="AV490" i="6" s="1"/>
  <c r="AW292" i="6" a="1"/>
  <c r="AW292" i="6" s="1"/>
  <c r="AW490" i="6" s="1"/>
  <c r="AX292" i="6" a="1"/>
  <c r="AX292" i="6" s="1"/>
  <c r="AX490" i="6" s="1"/>
  <c r="AY292" i="6" a="1"/>
  <c r="AY292" i="6" s="1"/>
  <c r="AY490" i="6" s="1"/>
  <c r="AZ292" i="6" a="1"/>
  <c r="AZ292" i="6" s="1"/>
  <c r="AZ490" i="6" s="1"/>
  <c r="BA292" i="6" a="1"/>
  <c r="BA292" i="6" s="1"/>
  <c r="BA490" i="6" s="1"/>
  <c r="BB292" i="6" a="1"/>
  <c r="BB292" i="6" s="1"/>
  <c r="BB490" i="6" s="1"/>
  <c r="BC292" i="6" a="1"/>
  <c r="BC292" i="6" s="1"/>
  <c r="BC490" i="6" s="1"/>
  <c r="BD292" i="6" a="1"/>
  <c r="BD292" i="6" s="1"/>
  <c r="BD490" i="6" s="1"/>
  <c r="BE292" i="6" a="1"/>
  <c r="BE292" i="6" s="1"/>
  <c r="BE490" i="6" s="1"/>
  <c r="BF292" i="6" a="1"/>
  <c r="BF292" i="6" s="1"/>
  <c r="BF490" i="6" s="1"/>
  <c r="BG292" i="6" a="1"/>
  <c r="BG292" i="6" s="1"/>
  <c r="BG490" i="6" s="1"/>
  <c r="BH292" i="6" a="1"/>
  <c r="BH292" i="6" s="1"/>
  <c r="BH490" i="6" s="1"/>
  <c r="BI292" i="6" a="1"/>
  <c r="BI292" i="6" s="1"/>
  <c r="BI490" i="6" s="1"/>
  <c r="BJ292" i="6" a="1"/>
  <c r="BJ292" i="6" s="1"/>
  <c r="BJ490" i="6" s="1"/>
  <c r="BK292" i="6" a="1"/>
  <c r="BK292" i="6" s="1"/>
  <c r="BK490" i="6" s="1"/>
  <c r="BL292" i="6" a="1"/>
  <c r="BL292" i="6" s="1"/>
  <c r="BL490" i="6" s="1"/>
  <c r="D293" i="6" a="1"/>
  <c r="D293" i="6" s="1"/>
  <c r="D491" i="6" s="1"/>
  <c r="E293" i="6" a="1"/>
  <c r="E293" i="6" s="1"/>
  <c r="E491" i="6" s="1"/>
  <c r="F293" i="6" a="1"/>
  <c r="F293" i="6" s="1"/>
  <c r="F491" i="6" s="1"/>
  <c r="G293" i="6" a="1"/>
  <c r="G293" i="6" s="1"/>
  <c r="G491" i="6" s="1"/>
  <c r="H293" i="6" a="1"/>
  <c r="H293" i="6" s="1"/>
  <c r="H491" i="6" s="1"/>
  <c r="I293" i="6" a="1"/>
  <c r="I293" i="6" s="1"/>
  <c r="I491" i="6" s="1"/>
  <c r="J293" i="6" a="1"/>
  <c r="J293" i="6" s="1"/>
  <c r="J491" i="6" s="1"/>
  <c r="K293" i="6" a="1"/>
  <c r="K293" i="6" s="1"/>
  <c r="K491" i="6" s="1"/>
  <c r="L293" i="6" a="1"/>
  <c r="L293" i="6" s="1"/>
  <c r="L491" i="6" s="1"/>
  <c r="M293" i="6" a="1"/>
  <c r="M293" i="6" s="1"/>
  <c r="M491" i="6" s="1"/>
  <c r="N293" i="6" a="1"/>
  <c r="N293" i="6" s="1"/>
  <c r="N491" i="6" s="1"/>
  <c r="O293" i="6" a="1"/>
  <c r="O293" i="6" s="1"/>
  <c r="O491" i="6" s="1"/>
  <c r="P293" i="6" a="1"/>
  <c r="P293" i="6" s="1"/>
  <c r="P491" i="6" s="1"/>
  <c r="Q293" i="6" a="1"/>
  <c r="Q293" i="6" s="1"/>
  <c r="Q491" i="6" s="1"/>
  <c r="R293" i="6" a="1"/>
  <c r="R293" i="6" s="1"/>
  <c r="R491" i="6" s="1"/>
  <c r="S293" i="6" a="1"/>
  <c r="S293" i="6" s="1"/>
  <c r="S491" i="6" s="1"/>
  <c r="T293" i="6" a="1"/>
  <c r="T293" i="6" s="1"/>
  <c r="T491" i="6" s="1"/>
  <c r="U293" i="6" a="1"/>
  <c r="U293" i="6" s="1"/>
  <c r="U491" i="6" s="1"/>
  <c r="V293" i="6" a="1"/>
  <c r="V293" i="6" s="1"/>
  <c r="V491" i="6" s="1"/>
  <c r="W293" i="6" a="1"/>
  <c r="W293" i="6" s="1"/>
  <c r="W491" i="6" s="1"/>
  <c r="X293" i="6" a="1"/>
  <c r="X293" i="6" s="1"/>
  <c r="X491" i="6" s="1"/>
  <c r="Y293" i="6" a="1"/>
  <c r="Y293" i="6" s="1"/>
  <c r="Y491" i="6" s="1"/>
  <c r="Z293" i="6" a="1"/>
  <c r="Z293" i="6" s="1"/>
  <c r="Z491" i="6" s="1"/>
  <c r="AA293" i="6" a="1"/>
  <c r="AA293" i="6" s="1"/>
  <c r="AA491" i="6" s="1"/>
  <c r="AB293" i="6" a="1"/>
  <c r="AB293" i="6" s="1"/>
  <c r="AB491" i="6" s="1"/>
  <c r="AC293" i="6" a="1"/>
  <c r="AC293" i="6" s="1"/>
  <c r="AC491" i="6" s="1"/>
  <c r="AD293" i="6" a="1"/>
  <c r="AD293" i="6" s="1"/>
  <c r="AD491" i="6" s="1"/>
  <c r="AE293" i="6" a="1"/>
  <c r="AE293" i="6" s="1"/>
  <c r="AE491" i="6" s="1"/>
  <c r="AF293" i="6" a="1"/>
  <c r="AF293" i="6" s="1"/>
  <c r="AF491" i="6" s="1"/>
  <c r="AG293" i="6" a="1"/>
  <c r="AG293" i="6" s="1"/>
  <c r="AG491" i="6" s="1"/>
  <c r="AH293" i="6" a="1"/>
  <c r="AH293" i="6" s="1"/>
  <c r="AH491" i="6" s="1"/>
  <c r="AI293" i="6" a="1"/>
  <c r="AI293" i="6" s="1"/>
  <c r="AI491" i="6" s="1"/>
  <c r="AJ293" i="6" a="1"/>
  <c r="AJ293" i="6" s="1"/>
  <c r="AJ491" i="6" s="1"/>
  <c r="AK293" i="6" a="1"/>
  <c r="AK293" i="6" s="1"/>
  <c r="AK491" i="6" s="1"/>
  <c r="AL293" i="6" a="1"/>
  <c r="AL293" i="6" s="1"/>
  <c r="AL491" i="6" s="1"/>
  <c r="AM293" i="6" a="1"/>
  <c r="AM293" i="6" s="1"/>
  <c r="AM491" i="6" s="1"/>
  <c r="AN293" i="6" a="1"/>
  <c r="AN293" i="6" s="1"/>
  <c r="AN491" i="6" s="1"/>
  <c r="AO293" i="6" a="1"/>
  <c r="AO293" i="6" s="1"/>
  <c r="AO491" i="6" s="1"/>
  <c r="AP293" i="6" a="1"/>
  <c r="AP293" i="6" s="1"/>
  <c r="AP491" i="6" s="1"/>
  <c r="AQ293" i="6" a="1"/>
  <c r="AQ293" i="6" s="1"/>
  <c r="AQ491" i="6" s="1"/>
  <c r="AR293" i="6" a="1"/>
  <c r="AR293" i="6" s="1"/>
  <c r="AR491" i="6" s="1"/>
  <c r="AS293" i="6" a="1"/>
  <c r="AS293" i="6" s="1"/>
  <c r="AS491" i="6" s="1"/>
  <c r="AT293" i="6" a="1"/>
  <c r="AT293" i="6" s="1"/>
  <c r="AT491" i="6" s="1"/>
  <c r="AU293" i="6" a="1"/>
  <c r="AU293" i="6" s="1"/>
  <c r="AU491" i="6" s="1"/>
  <c r="AV293" i="6" a="1"/>
  <c r="AV293" i="6" s="1"/>
  <c r="AV491" i="6" s="1"/>
  <c r="AW293" i="6" a="1"/>
  <c r="AW293" i="6" s="1"/>
  <c r="AW491" i="6" s="1"/>
  <c r="AX293" i="6" a="1"/>
  <c r="AX293" i="6" s="1"/>
  <c r="AX491" i="6" s="1"/>
  <c r="AY293" i="6" a="1"/>
  <c r="AY293" i="6" s="1"/>
  <c r="AY491" i="6" s="1"/>
  <c r="AZ293" i="6" a="1"/>
  <c r="AZ293" i="6" s="1"/>
  <c r="AZ491" i="6" s="1"/>
  <c r="BA293" i="6" a="1"/>
  <c r="BA293" i="6" s="1"/>
  <c r="BA491" i="6" s="1"/>
  <c r="BB293" i="6" a="1"/>
  <c r="BB293" i="6" s="1"/>
  <c r="BB491" i="6" s="1"/>
  <c r="BC293" i="6" a="1"/>
  <c r="BC293" i="6" s="1"/>
  <c r="BC491" i="6" s="1"/>
  <c r="BD293" i="6" a="1"/>
  <c r="BD293" i="6" s="1"/>
  <c r="BD491" i="6" s="1"/>
  <c r="BE293" i="6" a="1"/>
  <c r="BE293" i="6" s="1"/>
  <c r="BE491" i="6" s="1"/>
  <c r="BF293" i="6" a="1"/>
  <c r="BF293" i="6" s="1"/>
  <c r="BF491" i="6" s="1"/>
  <c r="BG293" i="6" a="1"/>
  <c r="BG293" i="6" s="1"/>
  <c r="BG491" i="6" s="1"/>
  <c r="BH293" i="6" a="1"/>
  <c r="BH293" i="6" s="1"/>
  <c r="BH491" i="6" s="1"/>
  <c r="BI293" i="6" a="1"/>
  <c r="BI293" i="6" s="1"/>
  <c r="BI491" i="6" s="1"/>
  <c r="BJ293" i="6" a="1"/>
  <c r="BJ293" i="6" s="1"/>
  <c r="BJ491" i="6" s="1"/>
  <c r="BK293" i="6" a="1"/>
  <c r="BK293" i="6" s="1"/>
  <c r="BK491" i="6" s="1"/>
  <c r="BL293" i="6" a="1"/>
  <c r="BL293" i="6" s="1"/>
  <c r="BL491" i="6" s="1"/>
  <c r="D294" i="6" a="1"/>
  <c r="D294" i="6" s="1"/>
  <c r="D492" i="6" s="1"/>
  <c r="E294" i="6" a="1"/>
  <c r="E294" i="6" s="1"/>
  <c r="E492" i="6" s="1"/>
  <c r="F294" i="6" a="1"/>
  <c r="F294" i="6" s="1"/>
  <c r="F492" i="6" s="1"/>
  <c r="G294" i="6" a="1"/>
  <c r="G294" i="6" s="1"/>
  <c r="G492" i="6" s="1"/>
  <c r="H294" i="6" a="1"/>
  <c r="H294" i="6" s="1"/>
  <c r="H492" i="6" s="1"/>
  <c r="I294" i="6" a="1"/>
  <c r="I294" i="6" s="1"/>
  <c r="I492" i="6" s="1"/>
  <c r="J294" i="6" a="1"/>
  <c r="J294" i="6" s="1"/>
  <c r="J492" i="6" s="1"/>
  <c r="K294" i="6" a="1"/>
  <c r="K294" i="6" s="1"/>
  <c r="K492" i="6" s="1"/>
  <c r="L294" i="6" a="1"/>
  <c r="L294" i="6" s="1"/>
  <c r="L492" i="6" s="1"/>
  <c r="M294" i="6" a="1"/>
  <c r="M294" i="6" s="1"/>
  <c r="M492" i="6" s="1"/>
  <c r="N294" i="6" a="1"/>
  <c r="N294" i="6" s="1"/>
  <c r="N492" i="6" s="1"/>
  <c r="O294" i="6" a="1"/>
  <c r="O294" i="6" s="1"/>
  <c r="O492" i="6" s="1"/>
  <c r="P294" i="6" a="1"/>
  <c r="P294" i="6" s="1"/>
  <c r="P492" i="6" s="1"/>
  <c r="Q294" i="6" a="1"/>
  <c r="Q294" i="6" s="1"/>
  <c r="Q492" i="6" s="1"/>
  <c r="R294" i="6" a="1"/>
  <c r="R294" i="6" s="1"/>
  <c r="R492" i="6" s="1"/>
  <c r="S294" i="6" a="1"/>
  <c r="S294" i="6" s="1"/>
  <c r="S492" i="6" s="1"/>
  <c r="T294" i="6" a="1"/>
  <c r="T294" i="6" s="1"/>
  <c r="T492" i="6" s="1"/>
  <c r="U294" i="6" a="1"/>
  <c r="U294" i="6" s="1"/>
  <c r="U492" i="6" s="1"/>
  <c r="V294" i="6" a="1"/>
  <c r="V294" i="6" s="1"/>
  <c r="V492" i="6" s="1"/>
  <c r="W294" i="6" a="1"/>
  <c r="W294" i="6" s="1"/>
  <c r="W492" i="6" s="1"/>
  <c r="X294" i="6" a="1"/>
  <c r="X294" i="6" s="1"/>
  <c r="X492" i="6" s="1"/>
  <c r="Y294" i="6" a="1"/>
  <c r="Y294" i="6" s="1"/>
  <c r="Y492" i="6" s="1"/>
  <c r="Z294" i="6" a="1"/>
  <c r="Z294" i="6" s="1"/>
  <c r="Z492" i="6" s="1"/>
  <c r="AA294" i="6" a="1"/>
  <c r="AA294" i="6" s="1"/>
  <c r="AA492" i="6" s="1"/>
  <c r="AB294" i="6" a="1"/>
  <c r="AB294" i="6" s="1"/>
  <c r="AB492" i="6" s="1"/>
  <c r="AC294" i="6" a="1"/>
  <c r="AC294" i="6" s="1"/>
  <c r="AC492" i="6" s="1"/>
  <c r="AD294" i="6" a="1"/>
  <c r="AD294" i="6" s="1"/>
  <c r="AD492" i="6" s="1"/>
  <c r="AE294" i="6" a="1"/>
  <c r="AE294" i="6" s="1"/>
  <c r="AE492" i="6" s="1"/>
  <c r="AF294" i="6" a="1"/>
  <c r="AF294" i="6" s="1"/>
  <c r="AF492" i="6" s="1"/>
  <c r="AG294" i="6" a="1"/>
  <c r="AG294" i="6" s="1"/>
  <c r="AG492" i="6" s="1"/>
  <c r="AH294" i="6" a="1"/>
  <c r="AH294" i="6" s="1"/>
  <c r="AH492" i="6" s="1"/>
  <c r="AI294" i="6" a="1"/>
  <c r="AI294" i="6" s="1"/>
  <c r="AI492" i="6" s="1"/>
  <c r="AJ294" i="6" a="1"/>
  <c r="AJ294" i="6" s="1"/>
  <c r="AJ492" i="6" s="1"/>
  <c r="AK294" i="6" a="1"/>
  <c r="AK294" i="6" s="1"/>
  <c r="AK492" i="6" s="1"/>
  <c r="AL294" i="6" a="1"/>
  <c r="AL294" i="6" s="1"/>
  <c r="AL492" i="6" s="1"/>
  <c r="AM294" i="6" a="1"/>
  <c r="AM294" i="6" s="1"/>
  <c r="AM492" i="6" s="1"/>
  <c r="AN294" i="6" a="1"/>
  <c r="AN294" i="6" s="1"/>
  <c r="AN492" i="6" s="1"/>
  <c r="AO294" i="6" a="1"/>
  <c r="AO294" i="6" s="1"/>
  <c r="AO492" i="6" s="1"/>
  <c r="AP294" i="6" a="1"/>
  <c r="AP294" i="6" s="1"/>
  <c r="AP492" i="6" s="1"/>
  <c r="AQ294" i="6" a="1"/>
  <c r="AQ294" i="6" s="1"/>
  <c r="AQ492" i="6" s="1"/>
  <c r="AR294" i="6" a="1"/>
  <c r="AR294" i="6" s="1"/>
  <c r="AR492" i="6" s="1"/>
  <c r="AS294" i="6" a="1"/>
  <c r="AS294" i="6" s="1"/>
  <c r="AS492" i="6" s="1"/>
  <c r="AT294" i="6" a="1"/>
  <c r="AT294" i="6" s="1"/>
  <c r="AT492" i="6" s="1"/>
  <c r="AU294" i="6" a="1"/>
  <c r="AU294" i="6" s="1"/>
  <c r="AU492" i="6" s="1"/>
  <c r="AV294" i="6" a="1"/>
  <c r="AV294" i="6" s="1"/>
  <c r="AV492" i="6" s="1"/>
  <c r="AW294" i="6" a="1"/>
  <c r="AW294" i="6" s="1"/>
  <c r="AW492" i="6" s="1"/>
  <c r="AX294" i="6" a="1"/>
  <c r="AX294" i="6" s="1"/>
  <c r="AX492" i="6" s="1"/>
  <c r="AY294" i="6" a="1"/>
  <c r="AY294" i="6" s="1"/>
  <c r="AY492" i="6" s="1"/>
  <c r="AZ294" i="6" a="1"/>
  <c r="AZ294" i="6" s="1"/>
  <c r="AZ492" i="6" s="1"/>
  <c r="BA294" i="6" a="1"/>
  <c r="BA294" i="6" s="1"/>
  <c r="BA492" i="6" s="1"/>
  <c r="BB294" i="6" a="1"/>
  <c r="BB294" i="6" s="1"/>
  <c r="BB492" i="6" s="1"/>
  <c r="BC294" i="6" a="1"/>
  <c r="BC294" i="6" s="1"/>
  <c r="BC492" i="6" s="1"/>
  <c r="BD294" i="6" a="1"/>
  <c r="BD294" i="6" s="1"/>
  <c r="BD492" i="6" s="1"/>
  <c r="BE294" i="6" a="1"/>
  <c r="BE294" i="6" s="1"/>
  <c r="BE492" i="6" s="1"/>
  <c r="BF294" i="6" a="1"/>
  <c r="BF294" i="6" s="1"/>
  <c r="BF492" i="6" s="1"/>
  <c r="BG294" i="6" a="1"/>
  <c r="BG294" i="6" s="1"/>
  <c r="BG492" i="6" s="1"/>
  <c r="BH294" i="6" a="1"/>
  <c r="BH294" i="6" s="1"/>
  <c r="BH492" i="6" s="1"/>
  <c r="BI294" i="6" a="1"/>
  <c r="BI294" i="6" s="1"/>
  <c r="BI492" i="6" s="1"/>
  <c r="BJ294" i="6" a="1"/>
  <c r="BJ294" i="6" s="1"/>
  <c r="BJ492" i="6" s="1"/>
  <c r="BK294" i="6" a="1"/>
  <c r="BK294" i="6" s="1"/>
  <c r="BK492" i="6" s="1"/>
  <c r="BL294" i="6" a="1"/>
  <c r="BL294" i="6" s="1"/>
  <c r="BL492" i="6" s="1"/>
  <c r="D295" i="6" a="1"/>
  <c r="D295" i="6" s="1"/>
  <c r="D493" i="6" s="1"/>
  <c r="E295" i="6" a="1"/>
  <c r="E295" i="6" s="1"/>
  <c r="E493" i="6" s="1"/>
  <c r="F295" i="6" a="1"/>
  <c r="F295" i="6" s="1"/>
  <c r="F493" i="6" s="1"/>
  <c r="G295" i="6" a="1"/>
  <c r="G295" i="6" s="1"/>
  <c r="G493" i="6" s="1"/>
  <c r="H295" i="6" a="1"/>
  <c r="H295" i="6" s="1"/>
  <c r="H493" i="6" s="1"/>
  <c r="I295" i="6" a="1"/>
  <c r="I295" i="6" s="1"/>
  <c r="I493" i="6" s="1"/>
  <c r="J295" i="6" a="1"/>
  <c r="J295" i="6" s="1"/>
  <c r="J493" i="6" s="1"/>
  <c r="K295" i="6" a="1"/>
  <c r="K295" i="6" s="1"/>
  <c r="K493" i="6" s="1"/>
  <c r="L295" i="6" a="1"/>
  <c r="L295" i="6" s="1"/>
  <c r="L493" i="6" s="1"/>
  <c r="M295" i="6" a="1"/>
  <c r="M295" i="6" s="1"/>
  <c r="M493" i="6" s="1"/>
  <c r="N295" i="6" a="1"/>
  <c r="N295" i="6" s="1"/>
  <c r="N493" i="6" s="1"/>
  <c r="O295" i="6" a="1"/>
  <c r="O295" i="6" s="1"/>
  <c r="O493" i="6" s="1"/>
  <c r="P295" i="6" a="1"/>
  <c r="P295" i="6" s="1"/>
  <c r="P493" i="6" s="1"/>
  <c r="Q295" i="6" a="1"/>
  <c r="Q295" i="6" s="1"/>
  <c r="Q493" i="6" s="1"/>
  <c r="R295" i="6" a="1"/>
  <c r="R295" i="6" s="1"/>
  <c r="R493" i="6" s="1"/>
  <c r="S295" i="6" a="1"/>
  <c r="S295" i="6" s="1"/>
  <c r="S493" i="6" s="1"/>
  <c r="T295" i="6" a="1"/>
  <c r="T295" i="6" s="1"/>
  <c r="T493" i="6" s="1"/>
  <c r="U295" i="6" a="1"/>
  <c r="U295" i="6" s="1"/>
  <c r="U493" i="6" s="1"/>
  <c r="V295" i="6" a="1"/>
  <c r="V295" i="6" s="1"/>
  <c r="V493" i="6" s="1"/>
  <c r="W295" i="6" a="1"/>
  <c r="W295" i="6" s="1"/>
  <c r="W493" i="6" s="1"/>
  <c r="X295" i="6" a="1"/>
  <c r="X295" i="6" s="1"/>
  <c r="X493" i="6" s="1"/>
  <c r="Y295" i="6" a="1"/>
  <c r="Y295" i="6" s="1"/>
  <c r="Y493" i="6" s="1"/>
  <c r="Z295" i="6" a="1"/>
  <c r="Z295" i="6" s="1"/>
  <c r="Z493" i="6" s="1"/>
  <c r="AA295" i="6" a="1"/>
  <c r="AA295" i="6" s="1"/>
  <c r="AA493" i="6" s="1"/>
  <c r="AB295" i="6" a="1"/>
  <c r="AB295" i="6" s="1"/>
  <c r="AB493" i="6" s="1"/>
  <c r="AC295" i="6" a="1"/>
  <c r="AC295" i="6" s="1"/>
  <c r="AC493" i="6" s="1"/>
  <c r="AD295" i="6" a="1"/>
  <c r="AD295" i="6" s="1"/>
  <c r="AD493" i="6" s="1"/>
  <c r="AE295" i="6" a="1"/>
  <c r="AE295" i="6" s="1"/>
  <c r="AE493" i="6" s="1"/>
  <c r="AF295" i="6" a="1"/>
  <c r="AF295" i="6" s="1"/>
  <c r="AF493" i="6" s="1"/>
  <c r="AG295" i="6" a="1"/>
  <c r="AG295" i="6" s="1"/>
  <c r="AG493" i="6" s="1"/>
  <c r="AH295" i="6" a="1"/>
  <c r="AH295" i="6" s="1"/>
  <c r="AH493" i="6" s="1"/>
  <c r="AI295" i="6" a="1"/>
  <c r="AI295" i="6" s="1"/>
  <c r="AI493" i="6" s="1"/>
  <c r="AJ295" i="6" a="1"/>
  <c r="AJ295" i="6" s="1"/>
  <c r="AJ493" i="6" s="1"/>
  <c r="AK295" i="6" a="1"/>
  <c r="AK295" i="6" s="1"/>
  <c r="AK493" i="6" s="1"/>
  <c r="AL295" i="6" a="1"/>
  <c r="AL295" i="6" s="1"/>
  <c r="AL493" i="6" s="1"/>
  <c r="AM295" i="6" a="1"/>
  <c r="AM295" i="6" s="1"/>
  <c r="AM493" i="6" s="1"/>
  <c r="AN295" i="6" a="1"/>
  <c r="AN295" i="6" s="1"/>
  <c r="AN493" i="6" s="1"/>
  <c r="AO295" i="6" a="1"/>
  <c r="AO295" i="6" s="1"/>
  <c r="AO493" i="6" s="1"/>
  <c r="AP295" i="6" a="1"/>
  <c r="AP295" i="6" s="1"/>
  <c r="AP493" i="6" s="1"/>
  <c r="AQ295" i="6" a="1"/>
  <c r="AQ295" i="6" s="1"/>
  <c r="AQ493" i="6" s="1"/>
  <c r="AR295" i="6" a="1"/>
  <c r="AR295" i="6" s="1"/>
  <c r="AR493" i="6" s="1"/>
  <c r="AS295" i="6" a="1"/>
  <c r="AS295" i="6" s="1"/>
  <c r="AS493" i="6" s="1"/>
  <c r="AT295" i="6" a="1"/>
  <c r="AT295" i="6" s="1"/>
  <c r="AT493" i="6" s="1"/>
  <c r="AU295" i="6" a="1"/>
  <c r="AU295" i="6" s="1"/>
  <c r="AU493" i="6" s="1"/>
  <c r="AV295" i="6" a="1"/>
  <c r="AV295" i="6" s="1"/>
  <c r="AV493" i="6" s="1"/>
  <c r="AW295" i="6" a="1"/>
  <c r="AW295" i="6" s="1"/>
  <c r="AW493" i="6" s="1"/>
  <c r="AX295" i="6" a="1"/>
  <c r="AX295" i="6" s="1"/>
  <c r="AX493" i="6" s="1"/>
  <c r="AY295" i="6" a="1"/>
  <c r="AY295" i="6" s="1"/>
  <c r="AY493" i="6" s="1"/>
  <c r="AZ295" i="6" a="1"/>
  <c r="AZ295" i="6" s="1"/>
  <c r="AZ493" i="6" s="1"/>
  <c r="BA295" i="6" a="1"/>
  <c r="BA295" i="6" s="1"/>
  <c r="BA493" i="6" s="1"/>
  <c r="BB295" i="6" a="1"/>
  <c r="BB295" i="6" s="1"/>
  <c r="BB493" i="6" s="1"/>
  <c r="BC295" i="6" a="1"/>
  <c r="BC295" i="6" s="1"/>
  <c r="BC493" i="6" s="1"/>
  <c r="BD295" i="6" a="1"/>
  <c r="BD295" i="6" s="1"/>
  <c r="BD493" i="6" s="1"/>
  <c r="BE295" i="6" a="1"/>
  <c r="BE295" i="6" s="1"/>
  <c r="BE493" i="6" s="1"/>
  <c r="BF295" i="6" a="1"/>
  <c r="BF295" i="6" s="1"/>
  <c r="BF493" i="6" s="1"/>
  <c r="BG295" i="6" a="1"/>
  <c r="BG295" i="6" s="1"/>
  <c r="BG493" i="6" s="1"/>
  <c r="BH295" i="6" a="1"/>
  <c r="BH295" i="6" s="1"/>
  <c r="BH493" i="6" s="1"/>
  <c r="BI295" i="6" a="1"/>
  <c r="BI295" i="6" s="1"/>
  <c r="BI493" i="6" s="1"/>
  <c r="BJ295" i="6" a="1"/>
  <c r="BJ295" i="6" s="1"/>
  <c r="BJ493" i="6" s="1"/>
  <c r="BK295" i="6" a="1"/>
  <c r="BK295" i="6" s="1"/>
  <c r="BK493" i="6" s="1"/>
  <c r="BL295" i="6" a="1"/>
  <c r="BL295" i="6" s="1"/>
  <c r="BL493" i="6" s="1"/>
  <c r="D296" i="6" a="1"/>
  <c r="D296" i="6" s="1"/>
  <c r="D494" i="6" s="1"/>
  <c r="E296" i="6" a="1"/>
  <c r="E296" i="6" s="1"/>
  <c r="E494" i="6" s="1"/>
  <c r="F296" i="6" a="1"/>
  <c r="F296" i="6" s="1"/>
  <c r="F494" i="6" s="1"/>
  <c r="G296" i="6" a="1"/>
  <c r="G296" i="6" s="1"/>
  <c r="G494" i="6" s="1"/>
  <c r="H296" i="6" a="1"/>
  <c r="H296" i="6" s="1"/>
  <c r="H494" i="6" s="1"/>
  <c r="I296" i="6" a="1"/>
  <c r="I296" i="6" s="1"/>
  <c r="I494" i="6" s="1"/>
  <c r="J296" i="6" a="1"/>
  <c r="J296" i="6" s="1"/>
  <c r="J494" i="6" s="1"/>
  <c r="K296" i="6" a="1"/>
  <c r="K296" i="6" s="1"/>
  <c r="K494" i="6" s="1"/>
  <c r="L296" i="6" a="1"/>
  <c r="L296" i="6" s="1"/>
  <c r="L494" i="6" s="1"/>
  <c r="M296" i="6" a="1"/>
  <c r="M296" i="6" s="1"/>
  <c r="M494" i="6" s="1"/>
  <c r="N296" i="6" a="1"/>
  <c r="N296" i="6" s="1"/>
  <c r="N494" i="6" s="1"/>
  <c r="O296" i="6" a="1"/>
  <c r="O296" i="6" s="1"/>
  <c r="O494" i="6" s="1"/>
  <c r="P296" i="6" a="1"/>
  <c r="P296" i="6" s="1"/>
  <c r="P494" i="6" s="1"/>
  <c r="Q296" i="6" a="1"/>
  <c r="Q296" i="6" s="1"/>
  <c r="Q494" i="6" s="1"/>
  <c r="R296" i="6" a="1"/>
  <c r="R296" i="6" s="1"/>
  <c r="R494" i="6" s="1"/>
  <c r="S296" i="6" a="1"/>
  <c r="S296" i="6" s="1"/>
  <c r="S494" i="6" s="1"/>
  <c r="T296" i="6" a="1"/>
  <c r="T296" i="6" s="1"/>
  <c r="T494" i="6" s="1"/>
  <c r="U296" i="6" a="1"/>
  <c r="U296" i="6" s="1"/>
  <c r="U494" i="6" s="1"/>
  <c r="V296" i="6" a="1"/>
  <c r="V296" i="6" s="1"/>
  <c r="V494" i="6" s="1"/>
  <c r="W296" i="6" a="1"/>
  <c r="W296" i="6" s="1"/>
  <c r="W494" i="6" s="1"/>
  <c r="X296" i="6" a="1"/>
  <c r="X296" i="6" s="1"/>
  <c r="X494" i="6" s="1"/>
  <c r="Y296" i="6" a="1"/>
  <c r="Y296" i="6" s="1"/>
  <c r="Y494" i="6" s="1"/>
  <c r="Z296" i="6" a="1"/>
  <c r="Z296" i="6" s="1"/>
  <c r="Z494" i="6" s="1"/>
  <c r="AA296" i="6" a="1"/>
  <c r="AA296" i="6" s="1"/>
  <c r="AA494" i="6" s="1"/>
  <c r="AB296" i="6" a="1"/>
  <c r="AB296" i="6" s="1"/>
  <c r="AB494" i="6" s="1"/>
  <c r="AC296" i="6" a="1"/>
  <c r="AC296" i="6" s="1"/>
  <c r="AC494" i="6" s="1"/>
  <c r="AD296" i="6" a="1"/>
  <c r="AD296" i="6" s="1"/>
  <c r="AD494" i="6" s="1"/>
  <c r="AE296" i="6" a="1"/>
  <c r="AE296" i="6" s="1"/>
  <c r="AE494" i="6" s="1"/>
  <c r="AF296" i="6" a="1"/>
  <c r="AF296" i="6" s="1"/>
  <c r="AF494" i="6" s="1"/>
  <c r="AG296" i="6" a="1"/>
  <c r="AG296" i="6" s="1"/>
  <c r="AG494" i="6" s="1"/>
  <c r="AH296" i="6" a="1"/>
  <c r="AH296" i="6" s="1"/>
  <c r="AH494" i="6" s="1"/>
  <c r="AI296" i="6" a="1"/>
  <c r="AI296" i="6" s="1"/>
  <c r="AI494" i="6" s="1"/>
  <c r="AJ296" i="6" a="1"/>
  <c r="AJ296" i="6" s="1"/>
  <c r="AJ494" i="6" s="1"/>
  <c r="AK296" i="6" a="1"/>
  <c r="AK296" i="6" s="1"/>
  <c r="AK494" i="6" s="1"/>
  <c r="AL296" i="6" a="1"/>
  <c r="AL296" i="6" s="1"/>
  <c r="AL494" i="6" s="1"/>
  <c r="AM296" i="6" a="1"/>
  <c r="AM296" i="6" s="1"/>
  <c r="AM494" i="6" s="1"/>
  <c r="AN296" i="6" a="1"/>
  <c r="AN296" i="6" s="1"/>
  <c r="AN494" i="6" s="1"/>
  <c r="AO296" i="6" a="1"/>
  <c r="AO296" i="6" s="1"/>
  <c r="AO494" i="6" s="1"/>
  <c r="AP296" i="6" a="1"/>
  <c r="AP296" i="6" s="1"/>
  <c r="AP494" i="6" s="1"/>
  <c r="AQ296" i="6" a="1"/>
  <c r="AQ296" i="6" s="1"/>
  <c r="AQ494" i="6" s="1"/>
  <c r="AR296" i="6" a="1"/>
  <c r="AR296" i="6" s="1"/>
  <c r="AR494" i="6" s="1"/>
  <c r="AS296" i="6" a="1"/>
  <c r="AS296" i="6" s="1"/>
  <c r="AS494" i="6" s="1"/>
  <c r="AT296" i="6" a="1"/>
  <c r="AT296" i="6" s="1"/>
  <c r="AT494" i="6" s="1"/>
  <c r="AU296" i="6" a="1"/>
  <c r="AU296" i="6" s="1"/>
  <c r="AU494" i="6" s="1"/>
  <c r="AV296" i="6" a="1"/>
  <c r="AV296" i="6" s="1"/>
  <c r="AV494" i="6" s="1"/>
  <c r="AW296" i="6" a="1"/>
  <c r="AW296" i="6" s="1"/>
  <c r="AW494" i="6" s="1"/>
  <c r="AX296" i="6" a="1"/>
  <c r="AX296" i="6" s="1"/>
  <c r="AX494" i="6" s="1"/>
  <c r="AY296" i="6" a="1"/>
  <c r="AY296" i="6" s="1"/>
  <c r="AY494" i="6" s="1"/>
  <c r="AZ296" i="6" a="1"/>
  <c r="AZ296" i="6" s="1"/>
  <c r="AZ494" i="6" s="1"/>
  <c r="BA296" i="6" a="1"/>
  <c r="BA296" i="6" s="1"/>
  <c r="BA494" i="6" s="1"/>
  <c r="BB296" i="6" a="1"/>
  <c r="BB296" i="6" s="1"/>
  <c r="BB494" i="6" s="1"/>
  <c r="BC296" i="6" a="1"/>
  <c r="BC296" i="6" s="1"/>
  <c r="BC494" i="6" s="1"/>
  <c r="BD296" i="6" a="1"/>
  <c r="BD296" i="6" s="1"/>
  <c r="BD494" i="6" s="1"/>
  <c r="BE296" i="6" a="1"/>
  <c r="BE296" i="6" s="1"/>
  <c r="BE494" i="6" s="1"/>
  <c r="BF296" i="6" a="1"/>
  <c r="BF296" i="6" s="1"/>
  <c r="BF494" i="6" s="1"/>
  <c r="BG296" i="6" a="1"/>
  <c r="BG296" i="6" s="1"/>
  <c r="BG494" i="6" s="1"/>
  <c r="BH296" i="6" a="1"/>
  <c r="BH296" i="6" s="1"/>
  <c r="BH494" i="6" s="1"/>
  <c r="BI296" i="6" a="1"/>
  <c r="BI296" i="6" s="1"/>
  <c r="BI494" i="6" s="1"/>
  <c r="BJ296" i="6" a="1"/>
  <c r="BJ296" i="6" s="1"/>
  <c r="BJ494" i="6" s="1"/>
  <c r="BK296" i="6" a="1"/>
  <c r="BK296" i="6" s="1"/>
  <c r="BK494" i="6" s="1"/>
  <c r="BL296" i="6" a="1"/>
  <c r="BL296" i="6" s="1"/>
  <c r="BL494" i="6" s="1"/>
  <c r="D297" i="6" a="1"/>
  <c r="D297" i="6" s="1"/>
  <c r="D495" i="6" s="1"/>
  <c r="E297" i="6" a="1"/>
  <c r="E297" i="6" s="1"/>
  <c r="E495" i="6" s="1"/>
  <c r="F297" i="6" a="1"/>
  <c r="F297" i="6" s="1"/>
  <c r="F495" i="6" s="1"/>
  <c r="G297" i="6" a="1"/>
  <c r="G297" i="6" s="1"/>
  <c r="G495" i="6" s="1"/>
  <c r="H297" i="6" a="1"/>
  <c r="H297" i="6" s="1"/>
  <c r="H495" i="6" s="1"/>
  <c r="I297" i="6" a="1"/>
  <c r="I297" i="6" s="1"/>
  <c r="I495" i="6" s="1"/>
  <c r="J297" i="6" a="1"/>
  <c r="J297" i="6" s="1"/>
  <c r="J495" i="6" s="1"/>
  <c r="K297" i="6" a="1"/>
  <c r="K297" i="6" s="1"/>
  <c r="K495" i="6" s="1"/>
  <c r="L297" i="6" a="1"/>
  <c r="L297" i="6" s="1"/>
  <c r="L495" i="6" s="1"/>
  <c r="M297" i="6" a="1"/>
  <c r="M297" i="6" s="1"/>
  <c r="M495" i="6" s="1"/>
  <c r="N297" i="6" a="1"/>
  <c r="N297" i="6" s="1"/>
  <c r="N495" i="6" s="1"/>
  <c r="O297" i="6" a="1"/>
  <c r="O297" i="6" s="1"/>
  <c r="O495" i="6" s="1"/>
  <c r="P297" i="6" a="1"/>
  <c r="P297" i="6" s="1"/>
  <c r="P495" i="6" s="1"/>
  <c r="Q297" i="6" a="1"/>
  <c r="Q297" i="6" s="1"/>
  <c r="Q495" i="6" s="1"/>
  <c r="R297" i="6" a="1"/>
  <c r="R297" i="6" s="1"/>
  <c r="R495" i="6" s="1"/>
  <c r="S297" i="6" a="1"/>
  <c r="S297" i="6" s="1"/>
  <c r="S495" i="6" s="1"/>
  <c r="T297" i="6" a="1"/>
  <c r="T297" i="6" s="1"/>
  <c r="T495" i="6" s="1"/>
  <c r="U297" i="6" a="1"/>
  <c r="U297" i="6" s="1"/>
  <c r="U495" i="6" s="1"/>
  <c r="V297" i="6" a="1"/>
  <c r="V297" i="6" s="1"/>
  <c r="V495" i="6" s="1"/>
  <c r="W297" i="6" a="1"/>
  <c r="W297" i="6" s="1"/>
  <c r="W495" i="6" s="1"/>
  <c r="X297" i="6" a="1"/>
  <c r="X297" i="6" s="1"/>
  <c r="X495" i="6" s="1"/>
  <c r="Y297" i="6" a="1"/>
  <c r="Y297" i="6" s="1"/>
  <c r="Y495" i="6" s="1"/>
  <c r="Z297" i="6" a="1"/>
  <c r="Z297" i="6" s="1"/>
  <c r="Z495" i="6" s="1"/>
  <c r="AA297" i="6" a="1"/>
  <c r="AA297" i="6" s="1"/>
  <c r="AA495" i="6" s="1"/>
  <c r="AB297" i="6" a="1"/>
  <c r="AB297" i="6" s="1"/>
  <c r="AB495" i="6" s="1"/>
  <c r="AC297" i="6" a="1"/>
  <c r="AC297" i="6" s="1"/>
  <c r="AC495" i="6" s="1"/>
  <c r="AD297" i="6" a="1"/>
  <c r="AD297" i="6" s="1"/>
  <c r="AD495" i="6" s="1"/>
  <c r="AE297" i="6" a="1"/>
  <c r="AE297" i="6" s="1"/>
  <c r="AE495" i="6" s="1"/>
  <c r="AF297" i="6" a="1"/>
  <c r="AF297" i="6" s="1"/>
  <c r="AF495" i="6" s="1"/>
  <c r="AG297" i="6" a="1"/>
  <c r="AG297" i="6" s="1"/>
  <c r="AG495" i="6" s="1"/>
  <c r="AH297" i="6" a="1"/>
  <c r="AH297" i="6" s="1"/>
  <c r="AH495" i="6" s="1"/>
  <c r="AI297" i="6" a="1"/>
  <c r="AI297" i="6" s="1"/>
  <c r="AI495" i="6" s="1"/>
  <c r="AJ297" i="6" a="1"/>
  <c r="AJ297" i="6" s="1"/>
  <c r="AJ495" i="6" s="1"/>
  <c r="AK297" i="6" a="1"/>
  <c r="AK297" i="6" s="1"/>
  <c r="AK495" i="6" s="1"/>
  <c r="AL297" i="6" a="1"/>
  <c r="AL297" i="6" s="1"/>
  <c r="AL495" i="6" s="1"/>
  <c r="AM297" i="6" a="1"/>
  <c r="AM297" i="6" s="1"/>
  <c r="AM495" i="6" s="1"/>
  <c r="AN297" i="6" a="1"/>
  <c r="AN297" i="6" s="1"/>
  <c r="AN495" i="6" s="1"/>
  <c r="AO297" i="6" a="1"/>
  <c r="AO297" i="6" s="1"/>
  <c r="AO495" i="6" s="1"/>
  <c r="AP297" i="6" a="1"/>
  <c r="AP297" i="6" s="1"/>
  <c r="AP495" i="6" s="1"/>
  <c r="AQ297" i="6" a="1"/>
  <c r="AQ297" i="6" s="1"/>
  <c r="AQ495" i="6" s="1"/>
  <c r="AR297" i="6" a="1"/>
  <c r="AR297" i="6" s="1"/>
  <c r="AR495" i="6" s="1"/>
  <c r="AS297" i="6" a="1"/>
  <c r="AS297" i="6" s="1"/>
  <c r="AS495" i="6" s="1"/>
  <c r="AT297" i="6" a="1"/>
  <c r="AT297" i="6" s="1"/>
  <c r="AT495" i="6" s="1"/>
  <c r="AU297" i="6" a="1"/>
  <c r="AU297" i="6" s="1"/>
  <c r="AU495" i="6" s="1"/>
  <c r="AV297" i="6" a="1"/>
  <c r="AV297" i="6" s="1"/>
  <c r="AV495" i="6" s="1"/>
  <c r="AW297" i="6" a="1"/>
  <c r="AW297" i="6" s="1"/>
  <c r="AW495" i="6" s="1"/>
  <c r="AX297" i="6" a="1"/>
  <c r="AX297" i="6" s="1"/>
  <c r="AX495" i="6" s="1"/>
  <c r="AY297" i="6" a="1"/>
  <c r="AY297" i="6" s="1"/>
  <c r="AY495" i="6" s="1"/>
  <c r="AZ297" i="6" a="1"/>
  <c r="AZ297" i="6" s="1"/>
  <c r="AZ495" i="6" s="1"/>
  <c r="BA297" i="6" a="1"/>
  <c r="BA297" i="6" s="1"/>
  <c r="BA495" i="6" s="1"/>
  <c r="BB297" i="6" a="1"/>
  <c r="BB297" i="6" s="1"/>
  <c r="BB495" i="6" s="1"/>
  <c r="BC297" i="6" a="1"/>
  <c r="BC297" i="6" s="1"/>
  <c r="BC495" i="6" s="1"/>
  <c r="BD297" i="6" a="1"/>
  <c r="BD297" i="6" s="1"/>
  <c r="BD495" i="6" s="1"/>
  <c r="BE297" i="6" a="1"/>
  <c r="BE297" i="6" s="1"/>
  <c r="BE495" i="6" s="1"/>
  <c r="BF297" i="6" a="1"/>
  <c r="BF297" i="6" s="1"/>
  <c r="BF495" i="6" s="1"/>
  <c r="BG297" i="6" a="1"/>
  <c r="BG297" i="6" s="1"/>
  <c r="BG495" i="6" s="1"/>
  <c r="BH297" i="6" a="1"/>
  <c r="BH297" i="6" s="1"/>
  <c r="BH495" i="6" s="1"/>
  <c r="BI297" i="6" a="1"/>
  <c r="BI297" i="6" s="1"/>
  <c r="BI495" i="6" s="1"/>
  <c r="BJ297" i="6" a="1"/>
  <c r="BJ297" i="6" s="1"/>
  <c r="BJ495" i="6" s="1"/>
  <c r="BK297" i="6" a="1"/>
  <c r="BK297" i="6" s="1"/>
  <c r="BK495" i="6" s="1"/>
  <c r="BL297" i="6" a="1"/>
  <c r="BL297" i="6" s="1"/>
  <c r="BL495" i="6" s="1"/>
  <c r="D298" i="6" a="1"/>
  <c r="D298" i="6" s="1"/>
  <c r="D496" i="6" s="1"/>
  <c r="E298" i="6" a="1"/>
  <c r="E298" i="6" s="1"/>
  <c r="E496" i="6" s="1"/>
  <c r="F298" i="6" a="1"/>
  <c r="F298" i="6" s="1"/>
  <c r="F496" i="6" s="1"/>
  <c r="G298" i="6" a="1"/>
  <c r="G298" i="6" s="1"/>
  <c r="G496" i="6" s="1"/>
  <c r="H298" i="6" a="1"/>
  <c r="H298" i="6" s="1"/>
  <c r="H496" i="6" s="1"/>
  <c r="I298" i="6" a="1"/>
  <c r="I298" i="6" s="1"/>
  <c r="I496" i="6" s="1"/>
  <c r="J298" i="6" a="1"/>
  <c r="J298" i="6" s="1"/>
  <c r="J496" i="6" s="1"/>
  <c r="K298" i="6" a="1"/>
  <c r="K298" i="6" s="1"/>
  <c r="K496" i="6" s="1"/>
  <c r="L298" i="6" a="1"/>
  <c r="L298" i="6" s="1"/>
  <c r="L496" i="6" s="1"/>
  <c r="M298" i="6" a="1"/>
  <c r="M298" i="6" s="1"/>
  <c r="M496" i="6" s="1"/>
  <c r="N298" i="6" a="1"/>
  <c r="N298" i="6" s="1"/>
  <c r="N496" i="6" s="1"/>
  <c r="O298" i="6" a="1"/>
  <c r="O298" i="6" s="1"/>
  <c r="O496" i="6" s="1"/>
  <c r="P298" i="6" a="1"/>
  <c r="P298" i="6" s="1"/>
  <c r="P496" i="6" s="1"/>
  <c r="Q298" i="6" a="1"/>
  <c r="Q298" i="6" s="1"/>
  <c r="Q496" i="6" s="1"/>
  <c r="R298" i="6" a="1"/>
  <c r="R298" i="6" s="1"/>
  <c r="R496" i="6" s="1"/>
  <c r="S298" i="6" a="1"/>
  <c r="S298" i="6" s="1"/>
  <c r="S496" i="6" s="1"/>
  <c r="T298" i="6" a="1"/>
  <c r="T298" i="6" s="1"/>
  <c r="T496" i="6" s="1"/>
  <c r="U298" i="6" a="1"/>
  <c r="U298" i="6" s="1"/>
  <c r="U496" i="6" s="1"/>
  <c r="V298" i="6" a="1"/>
  <c r="V298" i="6" s="1"/>
  <c r="V496" i="6" s="1"/>
  <c r="W298" i="6" a="1"/>
  <c r="W298" i="6" s="1"/>
  <c r="W496" i="6" s="1"/>
  <c r="X298" i="6" a="1"/>
  <c r="X298" i="6" s="1"/>
  <c r="X496" i="6" s="1"/>
  <c r="Y298" i="6" a="1"/>
  <c r="Y298" i="6" s="1"/>
  <c r="Y496" i="6" s="1"/>
  <c r="Z298" i="6" a="1"/>
  <c r="Z298" i="6" s="1"/>
  <c r="Z496" i="6" s="1"/>
  <c r="AA298" i="6" a="1"/>
  <c r="AA298" i="6" s="1"/>
  <c r="AA496" i="6" s="1"/>
  <c r="AB298" i="6" a="1"/>
  <c r="AB298" i="6" s="1"/>
  <c r="AB496" i="6" s="1"/>
  <c r="AC298" i="6" a="1"/>
  <c r="AC298" i="6" s="1"/>
  <c r="AC496" i="6" s="1"/>
  <c r="AD298" i="6" a="1"/>
  <c r="AD298" i="6" s="1"/>
  <c r="AD496" i="6" s="1"/>
  <c r="AE298" i="6" a="1"/>
  <c r="AE298" i="6" s="1"/>
  <c r="AE496" i="6" s="1"/>
  <c r="AF298" i="6" a="1"/>
  <c r="AF298" i="6" s="1"/>
  <c r="AF496" i="6" s="1"/>
  <c r="AG298" i="6" a="1"/>
  <c r="AG298" i="6" s="1"/>
  <c r="AG496" i="6" s="1"/>
  <c r="AH298" i="6" a="1"/>
  <c r="AH298" i="6" s="1"/>
  <c r="AH496" i="6" s="1"/>
  <c r="AI298" i="6" a="1"/>
  <c r="AI298" i="6" s="1"/>
  <c r="AI496" i="6" s="1"/>
  <c r="AJ298" i="6" a="1"/>
  <c r="AJ298" i="6" s="1"/>
  <c r="AJ496" i="6" s="1"/>
  <c r="AK298" i="6" a="1"/>
  <c r="AK298" i="6" s="1"/>
  <c r="AK496" i="6" s="1"/>
  <c r="AL298" i="6" a="1"/>
  <c r="AL298" i="6" s="1"/>
  <c r="AL496" i="6" s="1"/>
  <c r="AM298" i="6" a="1"/>
  <c r="AM298" i="6" s="1"/>
  <c r="AM496" i="6" s="1"/>
  <c r="AN298" i="6" a="1"/>
  <c r="AN298" i="6" s="1"/>
  <c r="AN496" i="6" s="1"/>
  <c r="AO298" i="6" a="1"/>
  <c r="AO298" i="6" s="1"/>
  <c r="AO496" i="6" s="1"/>
  <c r="AP298" i="6" a="1"/>
  <c r="AP298" i="6" s="1"/>
  <c r="AP496" i="6" s="1"/>
  <c r="AQ298" i="6" a="1"/>
  <c r="AQ298" i="6" s="1"/>
  <c r="AQ496" i="6" s="1"/>
  <c r="AR298" i="6" a="1"/>
  <c r="AR298" i="6" s="1"/>
  <c r="AR496" i="6" s="1"/>
  <c r="AS298" i="6" a="1"/>
  <c r="AS298" i="6" s="1"/>
  <c r="AS496" i="6" s="1"/>
  <c r="AT298" i="6" a="1"/>
  <c r="AT298" i="6" s="1"/>
  <c r="AT496" i="6" s="1"/>
  <c r="AU298" i="6" a="1"/>
  <c r="AU298" i="6" s="1"/>
  <c r="AU496" i="6" s="1"/>
  <c r="AV298" i="6" a="1"/>
  <c r="AV298" i="6" s="1"/>
  <c r="AV496" i="6" s="1"/>
  <c r="AW298" i="6" a="1"/>
  <c r="AW298" i="6" s="1"/>
  <c r="AW496" i="6" s="1"/>
  <c r="AX298" i="6" a="1"/>
  <c r="AX298" i="6" s="1"/>
  <c r="AX496" i="6" s="1"/>
  <c r="AY298" i="6" a="1"/>
  <c r="AY298" i="6" s="1"/>
  <c r="AY496" i="6" s="1"/>
  <c r="AZ298" i="6" a="1"/>
  <c r="AZ298" i="6" s="1"/>
  <c r="AZ496" i="6" s="1"/>
  <c r="BA298" i="6" a="1"/>
  <c r="BA298" i="6" s="1"/>
  <c r="BA496" i="6" s="1"/>
  <c r="BB298" i="6" a="1"/>
  <c r="BB298" i="6" s="1"/>
  <c r="BB496" i="6" s="1"/>
  <c r="BC298" i="6" a="1"/>
  <c r="BC298" i="6" s="1"/>
  <c r="BC496" i="6" s="1"/>
  <c r="BD298" i="6" a="1"/>
  <c r="BD298" i="6" s="1"/>
  <c r="BD496" i="6" s="1"/>
  <c r="BE298" i="6" a="1"/>
  <c r="BE298" i="6" s="1"/>
  <c r="BE496" i="6" s="1"/>
  <c r="BF298" i="6" a="1"/>
  <c r="BF298" i="6" s="1"/>
  <c r="BF496" i="6" s="1"/>
  <c r="BG298" i="6" a="1"/>
  <c r="BG298" i="6" s="1"/>
  <c r="BG496" i="6" s="1"/>
  <c r="BH298" i="6" a="1"/>
  <c r="BH298" i="6" s="1"/>
  <c r="BH496" i="6" s="1"/>
  <c r="BI298" i="6" a="1"/>
  <c r="BI298" i="6" s="1"/>
  <c r="BI496" i="6" s="1"/>
  <c r="BJ298" i="6" a="1"/>
  <c r="BJ298" i="6" s="1"/>
  <c r="BJ496" i="6" s="1"/>
  <c r="BK298" i="6" a="1"/>
  <c r="BK298" i="6" s="1"/>
  <c r="BK496" i="6" s="1"/>
  <c r="BL298" i="6" a="1"/>
  <c r="BL298" i="6" s="1"/>
  <c r="BL496" i="6" s="1"/>
  <c r="D299" i="6" a="1"/>
  <c r="D299" i="6" s="1"/>
  <c r="D497" i="6" s="1"/>
  <c r="E299" i="6" a="1"/>
  <c r="E299" i="6" s="1"/>
  <c r="E497" i="6" s="1"/>
  <c r="F299" i="6" a="1"/>
  <c r="F299" i="6" s="1"/>
  <c r="F497" i="6" s="1"/>
  <c r="G299" i="6" a="1"/>
  <c r="G299" i="6" s="1"/>
  <c r="G497" i="6" s="1"/>
  <c r="H299" i="6" a="1"/>
  <c r="H299" i="6" s="1"/>
  <c r="H497" i="6" s="1"/>
  <c r="I299" i="6" a="1"/>
  <c r="I299" i="6" s="1"/>
  <c r="I497" i="6" s="1"/>
  <c r="J299" i="6" a="1"/>
  <c r="J299" i="6" s="1"/>
  <c r="J497" i="6" s="1"/>
  <c r="K299" i="6" a="1"/>
  <c r="K299" i="6" s="1"/>
  <c r="K497" i="6" s="1"/>
  <c r="L299" i="6" a="1"/>
  <c r="L299" i="6" s="1"/>
  <c r="L497" i="6" s="1"/>
  <c r="M299" i="6" a="1"/>
  <c r="M299" i="6" s="1"/>
  <c r="M497" i="6" s="1"/>
  <c r="N299" i="6" a="1"/>
  <c r="N299" i="6" s="1"/>
  <c r="N497" i="6" s="1"/>
  <c r="O299" i="6" a="1"/>
  <c r="O299" i="6" s="1"/>
  <c r="O497" i="6" s="1"/>
  <c r="P299" i="6" a="1"/>
  <c r="P299" i="6" s="1"/>
  <c r="P497" i="6" s="1"/>
  <c r="Q299" i="6" a="1"/>
  <c r="Q299" i="6" s="1"/>
  <c r="Q497" i="6" s="1"/>
  <c r="R299" i="6" a="1"/>
  <c r="R299" i="6" s="1"/>
  <c r="R497" i="6" s="1"/>
  <c r="S299" i="6" a="1"/>
  <c r="S299" i="6" s="1"/>
  <c r="S497" i="6" s="1"/>
  <c r="T299" i="6" a="1"/>
  <c r="T299" i="6" s="1"/>
  <c r="T497" i="6" s="1"/>
  <c r="U299" i="6" a="1"/>
  <c r="U299" i="6" s="1"/>
  <c r="U497" i="6" s="1"/>
  <c r="V299" i="6" a="1"/>
  <c r="V299" i="6" s="1"/>
  <c r="V497" i="6" s="1"/>
  <c r="W299" i="6" a="1"/>
  <c r="W299" i="6" s="1"/>
  <c r="W497" i="6" s="1"/>
  <c r="X299" i="6" a="1"/>
  <c r="X299" i="6" s="1"/>
  <c r="X497" i="6" s="1"/>
  <c r="Y299" i="6" a="1"/>
  <c r="Y299" i="6" s="1"/>
  <c r="Y497" i="6" s="1"/>
  <c r="Z299" i="6" a="1"/>
  <c r="Z299" i="6" s="1"/>
  <c r="Z497" i="6" s="1"/>
  <c r="AA299" i="6" a="1"/>
  <c r="AA299" i="6" s="1"/>
  <c r="AA497" i="6" s="1"/>
  <c r="AB299" i="6" a="1"/>
  <c r="AB299" i="6" s="1"/>
  <c r="AB497" i="6" s="1"/>
  <c r="AC299" i="6" a="1"/>
  <c r="AC299" i="6" s="1"/>
  <c r="AC497" i="6" s="1"/>
  <c r="AD299" i="6" a="1"/>
  <c r="AD299" i="6" s="1"/>
  <c r="AD497" i="6" s="1"/>
  <c r="AE299" i="6" a="1"/>
  <c r="AE299" i="6" s="1"/>
  <c r="AE497" i="6" s="1"/>
  <c r="AF299" i="6" a="1"/>
  <c r="AF299" i="6" s="1"/>
  <c r="AF497" i="6" s="1"/>
  <c r="AG299" i="6" a="1"/>
  <c r="AG299" i="6" s="1"/>
  <c r="AG497" i="6" s="1"/>
  <c r="AH299" i="6" a="1"/>
  <c r="AH299" i="6" s="1"/>
  <c r="AH497" i="6" s="1"/>
  <c r="AI299" i="6" a="1"/>
  <c r="AI299" i="6" s="1"/>
  <c r="AI497" i="6" s="1"/>
  <c r="AJ299" i="6" a="1"/>
  <c r="AJ299" i="6" s="1"/>
  <c r="AJ497" i="6" s="1"/>
  <c r="AK299" i="6" a="1"/>
  <c r="AK299" i="6" s="1"/>
  <c r="AK497" i="6" s="1"/>
  <c r="AL299" i="6" a="1"/>
  <c r="AL299" i="6" s="1"/>
  <c r="AL497" i="6" s="1"/>
  <c r="AM299" i="6" a="1"/>
  <c r="AM299" i="6" s="1"/>
  <c r="AM497" i="6" s="1"/>
  <c r="AN299" i="6" a="1"/>
  <c r="AN299" i="6" s="1"/>
  <c r="AN497" i="6" s="1"/>
  <c r="AO299" i="6" a="1"/>
  <c r="AO299" i="6" s="1"/>
  <c r="AO497" i="6" s="1"/>
  <c r="AP299" i="6" a="1"/>
  <c r="AP299" i="6" s="1"/>
  <c r="AP497" i="6" s="1"/>
  <c r="AQ299" i="6" a="1"/>
  <c r="AQ299" i="6" s="1"/>
  <c r="AQ497" i="6" s="1"/>
  <c r="AR299" i="6" a="1"/>
  <c r="AR299" i="6" s="1"/>
  <c r="AR497" i="6" s="1"/>
  <c r="AS299" i="6" a="1"/>
  <c r="AS299" i="6" s="1"/>
  <c r="AS497" i="6" s="1"/>
  <c r="AT299" i="6" a="1"/>
  <c r="AT299" i="6" s="1"/>
  <c r="AT497" i="6" s="1"/>
  <c r="AU299" i="6" a="1"/>
  <c r="AU299" i="6" s="1"/>
  <c r="AU497" i="6" s="1"/>
  <c r="AV299" i="6" a="1"/>
  <c r="AV299" i="6" s="1"/>
  <c r="AV497" i="6" s="1"/>
  <c r="AW299" i="6" a="1"/>
  <c r="AW299" i="6" s="1"/>
  <c r="AW497" i="6" s="1"/>
  <c r="AX299" i="6" a="1"/>
  <c r="AX299" i="6" s="1"/>
  <c r="AX497" i="6" s="1"/>
  <c r="AY299" i="6" a="1"/>
  <c r="AY299" i="6" s="1"/>
  <c r="AY497" i="6" s="1"/>
  <c r="AZ299" i="6" a="1"/>
  <c r="AZ299" i="6" s="1"/>
  <c r="AZ497" i="6" s="1"/>
  <c r="BA299" i="6" a="1"/>
  <c r="BA299" i="6" s="1"/>
  <c r="BA497" i="6" s="1"/>
  <c r="BB299" i="6" a="1"/>
  <c r="BB299" i="6" s="1"/>
  <c r="BB497" i="6" s="1"/>
  <c r="BC299" i="6" a="1"/>
  <c r="BC299" i="6" s="1"/>
  <c r="BC497" i="6" s="1"/>
  <c r="BD299" i="6" a="1"/>
  <c r="BD299" i="6" s="1"/>
  <c r="BD497" i="6" s="1"/>
  <c r="BE299" i="6" a="1"/>
  <c r="BE299" i="6" s="1"/>
  <c r="BE497" i="6" s="1"/>
  <c r="BF299" i="6" a="1"/>
  <c r="BF299" i="6" s="1"/>
  <c r="BF497" i="6" s="1"/>
  <c r="BG299" i="6" a="1"/>
  <c r="BG299" i="6" s="1"/>
  <c r="BG497" i="6" s="1"/>
  <c r="BH299" i="6" a="1"/>
  <c r="BH299" i="6" s="1"/>
  <c r="BH497" i="6" s="1"/>
  <c r="BI299" i="6" a="1"/>
  <c r="BI299" i="6" s="1"/>
  <c r="BI497" i="6" s="1"/>
  <c r="BJ299" i="6" a="1"/>
  <c r="BJ299" i="6" s="1"/>
  <c r="BJ497" i="6" s="1"/>
  <c r="BK299" i="6" a="1"/>
  <c r="BK299" i="6" s="1"/>
  <c r="BK497" i="6" s="1"/>
  <c r="BL299" i="6" a="1"/>
  <c r="BL299" i="6" s="1"/>
  <c r="BL497" i="6" s="1"/>
  <c r="D300" i="6" a="1"/>
  <c r="D300" i="6" s="1"/>
  <c r="D498" i="6" s="1"/>
  <c r="E300" i="6" a="1"/>
  <c r="E300" i="6" s="1"/>
  <c r="E498" i="6" s="1"/>
  <c r="F300" i="6" a="1"/>
  <c r="F300" i="6" s="1"/>
  <c r="F498" i="6" s="1"/>
  <c r="G300" i="6" a="1"/>
  <c r="G300" i="6" s="1"/>
  <c r="G498" i="6" s="1"/>
  <c r="H300" i="6" a="1"/>
  <c r="H300" i="6" s="1"/>
  <c r="H498" i="6" s="1"/>
  <c r="I300" i="6" a="1"/>
  <c r="I300" i="6" s="1"/>
  <c r="I498" i="6" s="1"/>
  <c r="J300" i="6" a="1"/>
  <c r="J300" i="6" s="1"/>
  <c r="J498" i="6" s="1"/>
  <c r="K300" i="6" a="1"/>
  <c r="K300" i="6" s="1"/>
  <c r="K498" i="6" s="1"/>
  <c r="L300" i="6" a="1"/>
  <c r="L300" i="6" s="1"/>
  <c r="L498" i="6" s="1"/>
  <c r="M300" i="6" a="1"/>
  <c r="M300" i="6" s="1"/>
  <c r="M498" i="6" s="1"/>
  <c r="N300" i="6" a="1"/>
  <c r="N300" i="6" s="1"/>
  <c r="N498" i="6" s="1"/>
  <c r="O300" i="6" a="1"/>
  <c r="O300" i="6" s="1"/>
  <c r="O498" i="6" s="1"/>
  <c r="P300" i="6" a="1"/>
  <c r="P300" i="6" s="1"/>
  <c r="P498" i="6" s="1"/>
  <c r="Q300" i="6" a="1"/>
  <c r="Q300" i="6" s="1"/>
  <c r="Q498" i="6" s="1"/>
  <c r="R300" i="6" a="1"/>
  <c r="R300" i="6" s="1"/>
  <c r="R498" i="6" s="1"/>
  <c r="S300" i="6" a="1"/>
  <c r="S300" i="6" s="1"/>
  <c r="S498" i="6" s="1"/>
  <c r="T300" i="6" a="1"/>
  <c r="T300" i="6" s="1"/>
  <c r="T498" i="6" s="1"/>
  <c r="U300" i="6" a="1"/>
  <c r="U300" i="6" s="1"/>
  <c r="U498" i="6" s="1"/>
  <c r="V300" i="6" a="1"/>
  <c r="V300" i="6" s="1"/>
  <c r="V498" i="6" s="1"/>
  <c r="W300" i="6" a="1"/>
  <c r="W300" i="6" s="1"/>
  <c r="W498" i="6" s="1"/>
  <c r="X300" i="6" a="1"/>
  <c r="X300" i="6" s="1"/>
  <c r="X498" i="6" s="1"/>
  <c r="Y300" i="6" a="1"/>
  <c r="Y300" i="6" s="1"/>
  <c r="Y498" i="6" s="1"/>
  <c r="Z300" i="6" a="1"/>
  <c r="Z300" i="6" s="1"/>
  <c r="Z498" i="6" s="1"/>
  <c r="AA300" i="6" a="1"/>
  <c r="AA300" i="6" s="1"/>
  <c r="AA498" i="6" s="1"/>
  <c r="AB300" i="6" a="1"/>
  <c r="AB300" i="6" s="1"/>
  <c r="AB498" i="6" s="1"/>
  <c r="AC300" i="6" a="1"/>
  <c r="AC300" i="6" s="1"/>
  <c r="AC498" i="6" s="1"/>
  <c r="AD300" i="6" a="1"/>
  <c r="AD300" i="6" s="1"/>
  <c r="AD498" i="6" s="1"/>
  <c r="AE300" i="6" a="1"/>
  <c r="AE300" i="6" s="1"/>
  <c r="AE498" i="6" s="1"/>
  <c r="AF300" i="6" a="1"/>
  <c r="AF300" i="6" s="1"/>
  <c r="AF498" i="6" s="1"/>
  <c r="AG300" i="6" a="1"/>
  <c r="AG300" i="6" s="1"/>
  <c r="AG498" i="6" s="1"/>
  <c r="AH300" i="6" a="1"/>
  <c r="AH300" i="6" s="1"/>
  <c r="AH498" i="6" s="1"/>
  <c r="AI300" i="6" a="1"/>
  <c r="AI300" i="6" s="1"/>
  <c r="AI498" i="6" s="1"/>
  <c r="AJ300" i="6" a="1"/>
  <c r="AJ300" i="6" s="1"/>
  <c r="AJ498" i="6" s="1"/>
  <c r="AK300" i="6" a="1"/>
  <c r="AK300" i="6" s="1"/>
  <c r="AK498" i="6" s="1"/>
  <c r="AL300" i="6" a="1"/>
  <c r="AL300" i="6" s="1"/>
  <c r="AL498" i="6" s="1"/>
  <c r="AM300" i="6" a="1"/>
  <c r="AM300" i="6" s="1"/>
  <c r="AM498" i="6" s="1"/>
  <c r="AN300" i="6" a="1"/>
  <c r="AN300" i="6" s="1"/>
  <c r="AN498" i="6" s="1"/>
  <c r="AO300" i="6" a="1"/>
  <c r="AO300" i="6" s="1"/>
  <c r="AO498" i="6" s="1"/>
  <c r="AP300" i="6" a="1"/>
  <c r="AP300" i="6" s="1"/>
  <c r="AP498" i="6" s="1"/>
  <c r="AQ300" i="6" a="1"/>
  <c r="AQ300" i="6" s="1"/>
  <c r="AQ498" i="6" s="1"/>
  <c r="AR300" i="6" a="1"/>
  <c r="AR300" i="6" s="1"/>
  <c r="AR498" i="6" s="1"/>
  <c r="AS300" i="6" a="1"/>
  <c r="AS300" i="6" s="1"/>
  <c r="AS498" i="6" s="1"/>
  <c r="AT300" i="6" a="1"/>
  <c r="AT300" i="6" s="1"/>
  <c r="AT498" i="6" s="1"/>
  <c r="AU300" i="6" a="1"/>
  <c r="AU300" i="6" s="1"/>
  <c r="AU498" i="6" s="1"/>
  <c r="AV300" i="6" a="1"/>
  <c r="AV300" i="6" s="1"/>
  <c r="AV498" i="6" s="1"/>
  <c r="AW300" i="6" a="1"/>
  <c r="AW300" i="6" s="1"/>
  <c r="AW498" i="6" s="1"/>
  <c r="AX300" i="6" a="1"/>
  <c r="AX300" i="6"/>
  <c r="AX498" i="6" s="1"/>
  <c r="AY300" i="6" a="1"/>
  <c r="AY300" i="6" s="1"/>
  <c r="AY498" i="6" s="1"/>
  <c r="AZ300" i="6" a="1"/>
  <c r="AZ300" i="6" s="1"/>
  <c r="AZ498" i="6" s="1"/>
  <c r="BA300" i="6" a="1"/>
  <c r="BA300" i="6" s="1"/>
  <c r="BA498" i="6" s="1"/>
  <c r="BB300" i="6" a="1"/>
  <c r="BB300" i="6" s="1"/>
  <c r="BB498" i="6" s="1"/>
  <c r="BC300" i="6" a="1"/>
  <c r="BC300" i="6" s="1"/>
  <c r="BC498" i="6" s="1"/>
  <c r="BD300" i="6" a="1"/>
  <c r="BD300" i="6" s="1"/>
  <c r="BD498" i="6" s="1"/>
  <c r="BE300" i="6" a="1"/>
  <c r="BE300" i="6"/>
  <c r="BE498" i="6" s="1"/>
  <c r="BF300" i="6" a="1"/>
  <c r="BF300" i="6" s="1"/>
  <c r="BF498" i="6" s="1"/>
  <c r="BG300" i="6" a="1"/>
  <c r="BG300" i="6" s="1"/>
  <c r="BG498" i="6" s="1"/>
  <c r="BH300" i="6" a="1"/>
  <c r="BH300" i="6" s="1"/>
  <c r="BH498" i="6" s="1"/>
  <c r="BI300" i="6" a="1"/>
  <c r="BI300" i="6" s="1"/>
  <c r="BI498" i="6" s="1"/>
  <c r="BJ300" i="6" a="1"/>
  <c r="BJ300" i="6" s="1"/>
  <c r="BJ498" i="6" s="1"/>
  <c r="BK300" i="6" a="1"/>
  <c r="BK300" i="6" s="1"/>
  <c r="BK498" i="6" s="1"/>
  <c r="BL300" i="6" a="1"/>
  <c r="BL300" i="6" s="1"/>
  <c r="BL498" i="6" s="1"/>
  <c r="D301" i="6" a="1"/>
  <c r="D301" i="6" s="1"/>
  <c r="D499" i="6" s="1"/>
  <c r="E301" i="6" a="1"/>
  <c r="E301" i="6" s="1"/>
  <c r="E499" i="6" s="1"/>
  <c r="F301" i="6" a="1"/>
  <c r="F301" i="6" s="1"/>
  <c r="F499" i="6" s="1"/>
  <c r="G301" i="6" a="1"/>
  <c r="G301" i="6" s="1"/>
  <c r="G499" i="6" s="1"/>
  <c r="H301" i="6" a="1"/>
  <c r="H301" i="6" s="1"/>
  <c r="H499" i="6" s="1"/>
  <c r="I301" i="6" a="1"/>
  <c r="I301" i="6" s="1"/>
  <c r="I499" i="6" s="1"/>
  <c r="J301" i="6" a="1"/>
  <c r="J301" i="6" s="1"/>
  <c r="J499" i="6" s="1"/>
  <c r="K301" i="6" a="1"/>
  <c r="K301" i="6" s="1"/>
  <c r="K499" i="6" s="1"/>
  <c r="L301" i="6" a="1"/>
  <c r="L301" i="6" s="1"/>
  <c r="L499" i="6" s="1"/>
  <c r="M301" i="6" a="1"/>
  <c r="M301" i="6" s="1"/>
  <c r="M499" i="6" s="1"/>
  <c r="N301" i="6" a="1"/>
  <c r="N301" i="6" s="1"/>
  <c r="N499" i="6" s="1"/>
  <c r="O301" i="6" a="1"/>
  <c r="O301" i="6" s="1"/>
  <c r="O499" i="6" s="1"/>
  <c r="P301" i="6" a="1"/>
  <c r="P301" i="6" s="1"/>
  <c r="P499" i="6" s="1"/>
  <c r="Q301" i="6" a="1"/>
  <c r="Q301" i="6" s="1"/>
  <c r="Q499" i="6" s="1"/>
  <c r="R301" i="6" a="1"/>
  <c r="R301" i="6" s="1"/>
  <c r="R499" i="6" s="1"/>
  <c r="S301" i="6" a="1"/>
  <c r="S301" i="6" s="1"/>
  <c r="S499" i="6" s="1"/>
  <c r="T301" i="6" a="1"/>
  <c r="T301" i="6" s="1"/>
  <c r="T499" i="6" s="1"/>
  <c r="U301" i="6" a="1"/>
  <c r="U301" i="6" s="1"/>
  <c r="U499" i="6" s="1"/>
  <c r="V301" i="6" a="1"/>
  <c r="V301" i="6" s="1"/>
  <c r="V499" i="6" s="1"/>
  <c r="W301" i="6" a="1"/>
  <c r="W301" i="6" s="1"/>
  <c r="W499" i="6" s="1"/>
  <c r="X301" i="6" a="1"/>
  <c r="X301" i="6" s="1"/>
  <c r="X499" i="6" s="1"/>
  <c r="Y301" i="6" a="1"/>
  <c r="Y301" i="6" s="1"/>
  <c r="Y499" i="6" s="1"/>
  <c r="Z301" i="6" a="1"/>
  <c r="Z301" i="6" s="1"/>
  <c r="Z499" i="6" s="1"/>
  <c r="AA301" i="6" a="1"/>
  <c r="AA301" i="6" s="1"/>
  <c r="AA499" i="6" s="1"/>
  <c r="AB301" i="6" a="1"/>
  <c r="AB301" i="6" s="1"/>
  <c r="AB499" i="6" s="1"/>
  <c r="AC301" i="6" a="1"/>
  <c r="AC301" i="6" s="1"/>
  <c r="AC499" i="6" s="1"/>
  <c r="AD301" i="6" a="1"/>
  <c r="AD301" i="6" s="1"/>
  <c r="AD499" i="6" s="1"/>
  <c r="AE301" i="6" a="1"/>
  <c r="AE301" i="6" s="1"/>
  <c r="AE499" i="6" s="1"/>
  <c r="AF301" i="6" a="1"/>
  <c r="AF301" i="6" s="1"/>
  <c r="AF499" i="6" s="1"/>
  <c r="AG301" i="6" a="1"/>
  <c r="AG301" i="6" s="1"/>
  <c r="AG499" i="6" s="1"/>
  <c r="AH301" i="6" a="1"/>
  <c r="AH301" i="6" s="1"/>
  <c r="AH499" i="6" s="1"/>
  <c r="AI301" i="6" a="1"/>
  <c r="AI301" i="6" s="1"/>
  <c r="AI499" i="6" s="1"/>
  <c r="AJ301" i="6" a="1"/>
  <c r="AJ301" i="6" s="1"/>
  <c r="AJ499" i="6" s="1"/>
  <c r="AK301" i="6" a="1"/>
  <c r="AK301" i="6" s="1"/>
  <c r="AK499" i="6" s="1"/>
  <c r="AL301" i="6" a="1"/>
  <c r="AL301" i="6" s="1"/>
  <c r="AL499" i="6" s="1"/>
  <c r="AM301" i="6" a="1"/>
  <c r="AM301" i="6" s="1"/>
  <c r="AM499" i="6" s="1"/>
  <c r="AN301" i="6" a="1"/>
  <c r="AN301" i="6" s="1"/>
  <c r="AN499" i="6" s="1"/>
  <c r="AO301" i="6" a="1"/>
  <c r="AO301" i="6" s="1"/>
  <c r="AO499" i="6" s="1"/>
  <c r="AP301" i="6" a="1"/>
  <c r="AP301" i="6" s="1"/>
  <c r="AP499" i="6" s="1"/>
  <c r="AQ301" i="6" a="1"/>
  <c r="AQ301" i="6" s="1"/>
  <c r="AQ499" i="6" s="1"/>
  <c r="AR301" i="6" a="1"/>
  <c r="AR301" i="6" s="1"/>
  <c r="AR499" i="6" s="1"/>
  <c r="AS301" i="6" a="1"/>
  <c r="AS301" i="6" s="1"/>
  <c r="AS499" i="6" s="1"/>
  <c r="AT301" i="6" a="1"/>
  <c r="AT301" i="6" s="1"/>
  <c r="AT499" i="6" s="1"/>
  <c r="AU301" i="6" a="1"/>
  <c r="AU301" i="6" s="1"/>
  <c r="AU499" i="6" s="1"/>
  <c r="AV301" i="6" a="1"/>
  <c r="AV301" i="6" s="1"/>
  <c r="AV499" i="6" s="1"/>
  <c r="AW301" i="6" a="1"/>
  <c r="AW301" i="6" s="1"/>
  <c r="AW499" i="6" s="1"/>
  <c r="AX301" i="6" a="1"/>
  <c r="AX301" i="6" s="1"/>
  <c r="AX499" i="6" s="1"/>
  <c r="AY301" i="6" a="1"/>
  <c r="AY301" i="6" s="1"/>
  <c r="AY499" i="6" s="1"/>
  <c r="AZ301" i="6" a="1"/>
  <c r="AZ301" i="6" s="1"/>
  <c r="AZ499" i="6" s="1"/>
  <c r="BA301" i="6" a="1"/>
  <c r="BA301" i="6" s="1"/>
  <c r="BA499" i="6" s="1"/>
  <c r="BB301" i="6" a="1"/>
  <c r="BB301" i="6" s="1"/>
  <c r="BB499" i="6" s="1"/>
  <c r="BC301" i="6" a="1"/>
  <c r="BC301" i="6" s="1"/>
  <c r="BC499" i="6" s="1"/>
  <c r="BD301" i="6" a="1"/>
  <c r="BD301" i="6" s="1"/>
  <c r="BD499" i="6" s="1"/>
  <c r="BE301" i="6" a="1"/>
  <c r="BE301" i="6" s="1"/>
  <c r="BE499" i="6" s="1"/>
  <c r="BF301" i="6" a="1"/>
  <c r="BF301" i="6" s="1"/>
  <c r="BF499" i="6" s="1"/>
  <c r="BG301" i="6" a="1"/>
  <c r="BG301" i="6" s="1"/>
  <c r="BG499" i="6" s="1"/>
  <c r="BH301" i="6" a="1"/>
  <c r="BH301" i="6" s="1"/>
  <c r="BH499" i="6" s="1"/>
  <c r="BI301" i="6" a="1"/>
  <c r="BI301" i="6" s="1"/>
  <c r="BI499" i="6" s="1"/>
  <c r="BJ301" i="6" a="1"/>
  <c r="BJ301" i="6" s="1"/>
  <c r="BJ499" i="6" s="1"/>
  <c r="BK301" i="6" a="1"/>
  <c r="BK301" i="6" s="1"/>
  <c r="BK499" i="6" s="1"/>
  <c r="BL301" i="6" a="1"/>
  <c r="BL301" i="6" s="1"/>
  <c r="BL499" i="6" s="1"/>
  <c r="D302" i="6" a="1"/>
  <c r="D302" i="6" s="1"/>
  <c r="D500" i="6" s="1"/>
  <c r="E302" i="6" a="1"/>
  <c r="E302" i="6" s="1"/>
  <c r="E500" i="6" s="1"/>
  <c r="F302" i="6" a="1"/>
  <c r="F302" i="6" s="1"/>
  <c r="F500" i="6" s="1"/>
  <c r="G302" i="6" a="1"/>
  <c r="G302" i="6" s="1"/>
  <c r="G500" i="6" s="1"/>
  <c r="H302" i="6" a="1"/>
  <c r="H302" i="6" s="1"/>
  <c r="H500" i="6" s="1"/>
  <c r="I302" i="6" a="1"/>
  <c r="I302" i="6" s="1"/>
  <c r="I500" i="6" s="1"/>
  <c r="J302" i="6" a="1"/>
  <c r="J302" i="6" s="1"/>
  <c r="J500" i="6" s="1"/>
  <c r="K302" i="6" a="1"/>
  <c r="K302" i="6" s="1"/>
  <c r="K500" i="6" s="1"/>
  <c r="L302" i="6" a="1"/>
  <c r="L302" i="6" s="1"/>
  <c r="L500" i="6" s="1"/>
  <c r="M302" i="6" a="1"/>
  <c r="M302" i="6" s="1"/>
  <c r="M500" i="6" s="1"/>
  <c r="N302" i="6" a="1"/>
  <c r="N302" i="6" s="1"/>
  <c r="N500" i="6" s="1"/>
  <c r="O302" i="6" a="1"/>
  <c r="O302" i="6" s="1"/>
  <c r="O500" i="6" s="1"/>
  <c r="P302" i="6" a="1"/>
  <c r="P302" i="6" s="1"/>
  <c r="P500" i="6" s="1"/>
  <c r="Q302" i="6" a="1"/>
  <c r="Q302" i="6" s="1"/>
  <c r="Q500" i="6" s="1"/>
  <c r="R302" i="6" a="1"/>
  <c r="R302" i="6" s="1"/>
  <c r="R500" i="6" s="1"/>
  <c r="S302" i="6" a="1"/>
  <c r="S302" i="6" s="1"/>
  <c r="S500" i="6" s="1"/>
  <c r="T302" i="6" a="1"/>
  <c r="T302" i="6" s="1"/>
  <c r="T500" i="6" s="1"/>
  <c r="U302" i="6" a="1"/>
  <c r="U302" i="6" s="1"/>
  <c r="U500" i="6" s="1"/>
  <c r="V302" i="6" a="1"/>
  <c r="V302" i="6" s="1"/>
  <c r="V500" i="6" s="1"/>
  <c r="W302" i="6" a="1"/>
  <c r="W302" i="6" s="1"/>
  <c r="W500" i="6" s="1"/>
  <c r="X302" i="6" a="1"/>
  <c r="X302" i="6" s="1"/>
  <c r="X500" i="6" s="1"/>
  <c r="Y302" i="6" a="1"/>
  <c r="Y302" i="6" s="1"/>
  <c r="Y500" i="6" s="1"/>
  <c r="Z302" i="6" a="1"/>
  <c r="Z302" i="6" s="1"/>
  <c r="Z500" i="6" s="1"/>
  <c r="AA302" i="6" a="1"/>
  <c r="AA302" i="6" s="1"/>
  <c r="AA500" i="6" s="1"/>
  <c r="AB302" i="6" a="1"/>
  <c r="AB302" i="6" s="1"/>
  <c r="AB500" i="6" s="1"/>
  <c r="AC302" i="6" a="1"/>
  <c r="AC302" i="6" s="1"/>
  <c r="AC500" i="6" s="1"/>
  <c r="AD302" i="6" a="1"/>
  <c r="AD302" i="6" s="1"/>
  <c r="AD500" i="6" s="1"/>
  <c r="AE302" i="6" a="1"/>
  <c r="AE302" i="6" s="1"/>
  <c r="AE500" i="6" s="1"/>
  <c r="AF302" i="6" a="1"/>
  <c r="AF302" i="6" s="1"/>
  <c r="AF500" i="6" s="1"/>
  <c r="AG302" i="6" a="1"/>
  <c r="AG302" i="6" s="1"/>
  <c r="AG500" i="6" s="1"/>
  <c r="AH302" i="6" a="1"/>
  <c r="AH302" i="6" s="1"/>
  <c r="AH500" i="6" s="1"/>
  <c r="AI302" i="6" a="1"/>
  <c r="AI302" i="6" s="1"/>
  <c r="AI500" i="6" s="1"/>
  <c r="AJ302" i="6" a="1"/>
  <c r="AJ302" i="6" s="1"/>
  <c r="AJ500" i="6" s="1"/>
  <c r="AK302" i="6" a="1"/>
  <c r="AK302" i="6" s="1"/>
  <c r="AK500" i="6" s="1"/>
  <c r="AL302" i="6" a="1"/>
  <c r="AL302" i="6" s="1"/>
  <c r="AL500" i="6" s="1"/>
  <c r="AM302" i="6" a="1"/>
  <c r="AM302" i="6" s="1"/>
  <c r="AM500" i="6" s="1"/>
  <c r="AN302" i="6" a="1"/>
  <c r="AN302" i="6" s="1"/>
  <c r="AN500" i="6" s="1"/>
  <c r="AO302" i="6" a="1"/>
  <c r="AO302" i="6" s="1"/>
  <c r="AO500" i="6" s="1"/>
  <c r="AP302" i="6" a="1"/>
  <c r="AP302" i="6" s="1"/>
  <c r="AP500" i="6" s="1"/>
  <c r="AQ302" i="6" a="1"/>
  <c r="AQ302" i="6" s="1"/>
  <c r="AQ500" i="6" s="1"/>
  <c r="AR302" i="6" a="1"/>
  <c r="AR302" i="6" s="1"/>
  <c r="AR500" i="6" s="1"/>
  <c r="AS302" i="6" a="1"/>
  <c r="AS302" i="6" s="1"/>
  <c r="AS500" i="6" s="1"/>
  <c r="AT302" i="6" a="1"/>
  <c r="AT302" i="6" s="1"/>
  <c r="AT500" i="6" s="1"/>
  <c r="AU302" i="6" a="1"/>
  <c r="AU302" i="6" s="1"/>
  <c r="AU500" i="6" s="1"/>
  <c r="AV302" i="6" a="1"/>
  <c r="AV302" i="6" s="1"/>
  <c r="AV500" i="6" s="1"/>
  <c r="AW302" i="6" a="1"/>
  <c r="AW302" i="6" s="1"/>
  <c r="AW500" i="6" s="1"/>
  <c r="AX302" i="6" a="1"/>
  <c r="AX302" i="6" s="1"/>
  <c r="AX500" i="6" s="1"/>
  <c r="AY302" i="6" a="1"/>
  <c r="AY302" i="6" s="1"/>
  <c r="AY500" i="6" s="1"/>
  <c r="AZ302" i="6" a="1"/>
  <c r="AZ302" i="6" s="1"/>
  <c r="AZ500" i="6" s="1"/>
  <c r="BA302" i="6" a="1"/>
  <c r="BA302" i="6" s="1"/>
  <c r="BA500" i="6" s="1"/>
  <c r="BB302" i="6" a="1"/>
  <c r="BB302" i="6" s="1"/>
  <c r="BB500" i="6" s="1"/>
  <c r="BC302" i="6" a="1"/>
  <c r="BC302" i="6" s="1"/>
  <c r="BC500" i="6" s="1"/>
  <c r="BD302" i="6" a="1"/>
  <c r="BD302" i="6" s="1"/>
  <c r="BD500" i="6" s="1"/>
  <c r="BE302" i="6" a="1"/>
  <c r="BE302" i="6" s="1"/>
  <c r="BE500" i="6" s="1"/>
  <c r="BF302" i="6" a="1"/>
  <c r="BF302" i="6" s="1"/>
  <c r="BF500" i="6" s="1"/>
  <c r="BG302" i="6" a="1"/>
  <c r="BG302" i="6" s="1"/>
  <c r="BG500" i="6" s="1"/>
  <c r="BH302" i="6" a="1"/>
  <c r="BH302" i="6" s="1"/>
  <c r="BH500" i="6" s="1"/>
  <c r="BI302" i="6" a="1"/>
  <c r="BI302" i="6" s="1"/>
  <c r="BI500" i="6" s="1"/>
  <c r="BJ302" i="6" a="1"/>
  <c r="BJ302" i="6" s="1"/>
  <c r="BJ500" i="6" s="1"/>
  <c r="BK302" i="6" a="1"/>
  <c r="BK302" i="6" s="1"/>
  <c r="BK500" i="6" s="1"/>
  <c r="BL302" i="6" a="1"/>
  <c r="BL302" i="6" s="1"/>
  <c r="BL500" i="6" s="1"/>
  <c r="D303" i="6" a="1"/>
  <c r="D303" i="6" s="1"/>
  <c r="D501" i="6" s="1"/>
  <c r="E303" i="6" a="1"/>
  <c r="E303" i="6" s="1"/>
  <c r="E501" i="6" s="1"/>
  <c r="F303" i="6" a="1"/>
  <c r="F303" i="6" s="1"/>
  <c r="F501" i="6" s="1"/>
  <c r="G303" i="6" a="1"/>
  <c r="G303" i="6" s="1"/>
  <c r="G501" i="6" s="1"/>
  <c r="H303" i="6" a="1"/>
  <c r="H303" i="6" s="1"/>
  <c r="H501" i="6" s="1"/>
  <c r="I303" i="6" a="1"/>
  <c r="I303" i="6" s="1"/>
  <c r="I501" i="6" s="1"/>
  <c r="J303" i="6" a="1"/>
  <c r="J303" i="6" s="1"/>
  <c r="J501" i="6" s="1"/>
  <c r="K303" i="6" a="1"/>
  <c r="K303" i="6" s="1"/>
  <c r="K501" i="6" s="1"/>
  <c r="L303" i="6" a="1"/>
  <c r="L303" i="6" s="1"/>
  <c r="L501" i="6" s="1"/>
  <c r="M303" i="6" a="1"/>
  <c r="M303" i="6" s="1"/>
  <c r="M501" i="6" s="1"/>
  <c r="N303" i="6" a="1"/>
  <c r="N303" i="6" s="1"/>
  <c r="N501" i="6" s="1"/>
  <c r="O303" i="6" a="1"/>
  <c r="O303" i="6" s="1"/>
  <c r="O501" i="6" s="1"/>
  <c r="P303" i="6" a="1"/>
  <c r="P303" i="6" s="1"/>
  <c r="P501" i="6" s="1"/>
  <c r="Q303" i="6" a="1"/>
  <c r="Q303" i="6" s="1"/>
  <c r="Q501" i="6" s="1"/>
  <c r="R303" i="6" a="1"/>
  <c r="R303" i="6" s="1"/>
  <c r="R501" i="6" s="1"/>
  <c r="S303" i="6" a="1"/>
  <c r="S303" i="6" s="1"/>
  <c r="S501" i="6" s="1"/>
  <c r="T303" i="6" a="1"/>
  <c r="T303" i="6" s="1"/>
  <c r="T501" i="6" s="1"/>
  <c r="U303" i="6" a="1"/>
  <c r="U303" i="6" s="1"/>
  <c r="U501" i="6" s="1"/>
  <c r="V303" i="6" a="1"/>
  <c r="V303" i="6" s="1"/>
  <c r="V501" i="6" s="1"/>
  <c r="W303" i="6" a="1"/>
  <c r="W303" i="6" s="1"/>
  <c r="W501" i="6" s="1"/>
  <c r="X303" i="6" a="1"/>
  <c r="X303" i="6" s="1"/>
  <c r="X501" i="6" s="1"/>
  <c r="Y303" i="6" a="1"/>
  <c r="Y303" i="6" s="1"/>
  <c r="Y501" i="6" s="1"/>
  <c r="Z303" i="6" a="1"/>
  <c r="Z303" i="6" s="1"/>
  <c r="Z501" i="6" s="1"/>
  <c r="AA303" i="6" a="1"/>
  <c r="AA303" i="6" s="1"/>
  <c r="AA501" i="6" s="1"/>
  <c r="AB303" i="6" a="1"/>
  <c r="AB303" i="6" s="1"/>
  <c r="AB501" i="6" s="1"/>
  <c r="AC303" i="6" a="1"/>
  <c r="AC303" i="6" s="1"/>
  <c r="AC501" i="6" s="1"/>
  <c r="AD303" i="6" a="1"/>
  <c r="AD303" i="6" s="1"/>
  <c r="AD501" i="6" s="1"/>
  <c r="AE303" i="6" a="1"/>
  <c r="AE303" i="6" s="1"/>
  <c r="AE501" i="6" s="1"/>
  <c r="AF303" i="6" a="1"/>
  <c r="AF303" i="6" s="1"/>
  <c r="AF501" i="6" s="1"/>
  <c r="AG303" i="6" a="1"/>
  <c r="AG303" i="6" s="1"/>
  <c r="AG501" i="6" s="1"/>
  <c r="AH303" i="6" a="1"/>
  <c r="AH303" i="6" s="1"/>
  <c r="AH501" i="6" s="1"/>
  <c r="AI303" i="6" a="1"/>
  <c r="AI303" i="6" s="1"/>
  <c r="AI501" i="6" s="1"/>
  <c r="AJ303" i="6" a="1"/>
  <c r="AJ303" i="6" s="1"/>
  <c r="AJ501" i="6" s="1"/>
  <c r="AK303" i="6" a="1"/>
  <c r="AK303" i="6" s="1"/>
  <c r="AK501" i="6" s="1"/>
  <c r="AL303" i="6" a="1"/>
  <c r="AL303" i="6" s="1"/>
  <c r="AL501" i="6" s="1"/>
  <c r="AM303" i="6" a="1"/>
  <c r="AM303" i="6" s="1"/>
  <c r="AM501" i="6" s="1"/>
  <c r="AN303" i="6" a="1"/>
  <c r="AN303" i="6" s="1"/>
  <c r="AN501" i="6" s="1"/>
  <c r="AO303" i="6" a="1"/>
  <c r="AO303" i="6" s="1"/>
  <c r="AO501" i="6" s="1"/>
  <c r="AP303" i="6" a="1"/>
  <c r="AP303" i="6" s="1"/>
  <c r="AP501" i="6" s="1"/>
  <c r="AQ303" i="6" a="1"/>
  <c r="AQ303" i="6" s="1"/>
  <c r="AQ501" i="6" s="1"/>
  <c r="AR303" i="6" a="1"/>
  <c r="AR303" i="6" s="1"/>
  <c r="AR501" i="6" s="1"/>
  <c r="AS303" i="6" a="1"/>
  <c r="AS303" i="6" s="1"/>
  <c r="AS501" i="6" s="1"/>
  <c r="AT303" i="6" a="1"/>
  <c r="AT303" i="6" s="1"/>
  <c r="AT501" i="6" s="1"/>
  <c r="AU303" i="6" a="1"/>
  <c r="AU303" i="6" s="1"/>
  <c r="AU501" i="6" s="1"/>
  <c r="AV303" i="6" a="1"/>
  <c r="AV303" i="6" s="1"/>
  <c r="AV501" i="6" s="1"/>
  <c r="AW303" i="6" a="1"/>
  <c r="AW303" i="6" s="1"/>
  <c r="AW501" i="6" s="1"/>
  <c r="AX303" i="6" a="1"/>
  <c r="AX303" i="6" s="1"/>
  <c r="AX501" i="6" s="1"/>
  <c r="AY303" i="6" a="1"/>
  <c r="AY303" i="6" s="1"/>
  <c r="AY501" i="6" s="1"/>
  <c r="AZ303" i="6" a="1"/>
  <c r="AZ303" i="6" s="1"/>
  <c r="AZ501" i="6" s="1"/>
  <c r="BA303" i="6" a="1"/>
  <c r="BA303" i="6" s="1"/>
  <c r="BA501" i="6" s="1"/>
  <c r="BB303" i="6" a="1"/>
  <c r="BB303" i="6" s="1"/>
  <c r="BB501" i="6" s="1"/>
  <c r="BC303" i="6" a="1"/>
  <c r="BC303" i="6" s="1"/>
  <c r="BC501" i="6" s="1"/>
  <c r="BD303" i="6" a="1"/>
  <c r="BD303" i="6" s="1"/>
  <c r="BD501" i="6" s="1"/>
  <c r="BE303" i="6" a="1"/>
  <c r="BE303" i="6" s="1"/>
  <c r="BE501" i="6" s="1"/>
  <c r="BF303" i="6" a="1"/>
  <c r="BF303" i="6" s="1"/>
  <c r="BF501" i="6" s="1"/>
  <c r="BG303" i="6" a="1"/>
  <c r="BG303" i="6" s="1"/>
  <c r="BG501" i="6" s="1"/>
  <c r="BH303" i="6" a="1"/>
  <c r="BH303" i="6" s="1"/>
  <c r="BH501" i="6" s="1"/>
  <c r="BI303" i="6" a="1"/>
  <c r="BI303" i="6" s="1"/>
  <c r="BI501" i="6" s="1"/>
  <c r="BJ303" i="6" a="1"/>
  <c r="BJ303" i="6" s="1"/>
  <c r="BJ501" i="6" s="1"/>
  <c r="BK303" i="6" a="1"/>
  <c r="BK303" i="6" s="1"/>
  <c r="BK501" i="6" s="1"/>
  <c r="BL303" i="6" a="1"/>
  <c r="BL303" i="6" s="1"/>
  <c r="BL501" i="6" s="1"/>
  <c r="D304" i="6" a="1"/>
  <c r="D304" i="6" s="1"/>
  <c r="D502" i="6" s="1"/>
  <c r="E304" i="6" a="1"/>
  <c r="E304" i="6" s="1"/>
  <c r="E502" i="6" s="1"/>
  <c r="F304" i="6" a="1"/>
  <c r="F304" i="6" s="1"/>
  <c r="F502" i="6" s="1"/>
  <c r="G304" i="6" a="1"/>
  <c r="G304" i="6" s="1"/>
  <c r="G502" i="6" s="1"/>
  <c r="H304" i="6" a="1"/>
  <c r="H304" i="6" s="1"/>
  <c r="H502" i="6" s="1"/>
  <c r="I304" i="6" a="1"/>
  <c r="I304" i="6" s="1"/>
  <c r="I502" i="6" s="1"/>
  <c r="J304" i="6" a="1"/>
  <c r="J304" i="6" s="1"/>
  <c r="J502" i="6" s="1"/>
  <c r="K304" i="6" a="1"/>
  <c r="K304" i="6" s="1"/>
  <c r="K502" i="6" s="1"/>
  <c r="L304" i="6" a="1"/>
  <c r="L304" i="6" s="1"/>
  <c r="L502" i="6" s="1"/>
  <c r="M304" i="6" a="1"/>
  <c r="M304" i="6" s="1"/>
  <c r="M502" i="6" s="1"/>
  <c r="N304" i="6" a="1"/>
  <c r="N304" i="6" s="1"/>
  <c r="N502" i="6" s="1"/>
  <c r="O304" i="6" a="1"/>
  <c r="O304" i="6" s="1"/>
  <c r="O502" i="6" s="1"/>
  <c r="P304" i="6" a="1"/>
  <c r="P304" i="6" s="1"/>
  <c r="P502" i="6" s="1"/>
  <c r="Q304" i="6" a="1"/>
  <c r="Q304" i="6" s="1"/>
  <c r="Q502" i="6" s="1"/>
  <c r="R304" i="6" a="1"/>
  <c r="R304" i="6" s="1"/>
  <c r="R502" i="6" s="1"/>
  <c r="S304" i="6" a="1"/>
  <c r="S304" i="6" s="1"/>
  <c r="S502" i="6" s="1"/>
  <c r="T304" i="6" a="1"/>
  <c r="T304" i="6" s="1"/>
  <c r="T502" i="6" s="1"/>
  <c r="U304" i="6" a="1"/>
  <c r="U304" i="6" s="1"/>
  <c r="U502" i="6" s="1"/>
  <c r="V304" i="6" a="1"/>
  <c r="V304" i="6" s="1"/>
  <c r="V502" i="6" s="1"/>
  <c r="W304" i="6" a="1"/>
  <c r="W304" i="6" s="1"/>
  <c r="W502" i="6" s="1"/>
  <c r="X304" i="6" a="1"/>
  <c r="X304" i="6" s="1"/>
  <c r="X502" i="6" s="1"/>
  <c r="Y304" i="6" a="1"/>
  <c r="Y304" i="6" s="1"/>
  <c r="Y502" i="6" s="1"/>
  <c r="Z304" i="6" a="1"/>
  <c r="Z304" i="6" s="1"/>
  <c r="Z502" i="6" s="1"/>
  <c r="AA304" i="6" a="1"/>
  <c r="AA304" i="6" s="1"/>
  <c r="AA502" i="6" s="1"/>
  <c r="AB304" i="6" a="1"/>
  <c r="AB304" i="6" s="1"/>
  <c r="AB502" i="6" s="1"/>
  <c r="AC304" i="6" a="1"/>
  <c r="AC304" i="6" s="1"/>
  <c r="AC502" i="6" s="1"/>
  <c r="AD304" i="6" a="1"/>
  <c r="AD304" i="6" s="1"/>
  <c r="AD502" i="6" s="1"/>
  <c r="AE304" i="6" a="1"/>
  <c r="AE304" i="6" s="1"/>
  <c r="AE502" i="6" s="1"/>
  <c r="AF304" i="6" a="1"/>
  <c r="AF304" i="6" s="1"/>
  <c r="AF502" i="6" s="1"/>
  <c r="AG304" i="6" a="1"/>
  <c r="AG304" i="6" s="1"/>
  <c r="AG502" i="6" s="1"/>
  <c r="AH304" i="6" a="1"/>
  <c r="AH304" i="6" s="1"/>
  <c r="AH502" i="6" s="1"/>
  <c r="AI304" i="6" a="1"/>
  <c r="AI304" i="6" s="1"/>
  <c r="AI502" i="6" s="1"/>
  <c r="AJ304" i="6" a="1"/>
  <c r="AJ304" i="6" s="1"/>
  <c r="AJ502" i="6" s="1"/>
  <c r="AK304" i="6" a="1"/>
  <c r="AK304" i="6" s="1"/>
  <c r="AK502" i="6" s="1"/>
  <c r="AL304" i="6" a="1"/>
  <c r="AL304" i="6" s="1"/>
  <c r="AL502" i="6" s="1"/>
  <c r="AM304" i="6" a="1"/>
  <c r="AM304" i="6" s="1"/>
  <c r="AM502" i="6" s="1"/>
  <c r="AN304" i="6" a="1"/>
  <c r="AN304" i="6" s="1"/>
  <c r="AN502" i="6" s="1"/>
  <c r="AO304" i="6" a="1"/>
  <c r="AO304" i="6" s="1"/>
  <c r="AO502" i="6" s="1"/>
  <c r="AP304" i="6" a="1"/>
  <c r="AP304" i="6" s="1"/>
  <c r="AP502" i="6" s="1"/>
  <c r="AQ304" i="6" a="1"/>
  <c r="AQ304" i="6" s="1"/>
  <c r="AQ502" i="6" s="1"/>
  <c r="AR304" i="6" a="1"/>
  <c r="AR304" i="6" s="1"/>
  <c r="AR502" i="6" s="1"/>
  <c r="AS304" i="6" a="1"/>
  <c r="AS304" i="6" s="1"/>
  <c r="AS502" i="6" s="1"/>
  <c r="AT304" i="6" a="1"/>
  <c r="AT304" i="6" s="1"/>
  <c r="AT502" i="6" s="1"/>
  <c r="AU304" i="6" a="1"/>
  <c r="AU304" i="6" s="1"/>
  <c r="AU502" i="6" s="1"/>
  <c r="AV304" i="6" a="1"/>
  <c r="AV304" i="6" s="1"/>
  <c r="AV502" i="6" s="1"/>
  <c r="AW304" i="6" a="1"/>
  <c r="AW304" i="6" s="1"/>
  <c r="AW502" i="6" s="1"/>
  <c r="AX304" i="6" a="1"/>
  <c r="AX304" i="6" s="1"/>
  <c r="AX502" i="6" s="1"/>
  <c r="AY304" i="6" a="1"/>
  <c r="AY304" i="6" s="1"/>
  <c r="AY502" i="6" s="1"/>
  <c r="AZ304" i="6" a="1"/>
  <c r="AZ304" i="6" s="1"/>
  <c r="AZ502" i="6" s="1"/>
  <c r="BA304" i="6" a="1"/>
  <c r="BA304" i="6" s="1"/>
  <c r="BA502" i="6" s="1"/>
  <c r="BB304" i="6" a="1"/>
  <c r="BB304" i="6" s="1"/>
  <c r="BB502" i="6" s="1"/>
  <c r="BC304" i="6" a="1"/>
  <c r="BC304" i="6" s="1"/>
  <c r="BC502" i="6" s="1"/>
  <c r="BD304" i="6" a="1"/>
  <c r="BD304" i="6" s="1"/>
  <c r="BD502" i="6" s="1"/>
  <c r="BE304" i="6" a="1"/>
  <c r="BE304" i="6" s="1"/>
  <c r="BE502" i="6" s="1"/>
  <c r="BF304" i="6" a="1"/>
  <c r="BF304" i="6" s="1"/>
  <c r="BF502" i="6" s="1"/>
  <c r="BG304" i="6" a="1"/>
  <c r="BG304" i="6" s="1"/>
  <c r="BG502" i="6" s="1"/>
  <c r="BH304" i="6" a="1"/>
  <c r="BH304" i="6" s="1"/>
  <c r="BH502" i="6" s="1"/>
  <c r="BI304" i="6" a="1"/>
  <c r="BI304" i="6" s="1"/>
  <c r="BI502" i="6" s="1"/>
  <c r="BJ304" i="6" a="1"/>
  <c r="BJ304" i="6" s="1"/>
  <c r="BJ502" i="6" s="1"/>
  <c r="BK304" i="6" a="1"/>
  <c r="BK304" i="6" s="1"/>
  <c r="BK502" i="6" s="1"/>
  <c r="BL304" i="6" a="1"/>
  <c r="BL304" i="6" s="1"/>
  <c r="BL502" i="6" s="1"/>
  <c r="D305" i="6" a="1"/>
  <c r="D305" i="6" s="1"/>
  <c r="D503" i="6" s="1"/>
  <c r="E305" i="6" a="1"/>
  <c r="E305" i="6" s="1"/>
  <c r="E503" i="6" s="1"/>
  <c r="F305" i="6" a="1"/>
  <c r="F305" i="6" s="1"/>
  <c r="F503" i="6" s="1"/>
  <c r="G305" i="6" a="1"/>
  <c r="G305" i="6" s="1"/>
  <c r="G503" i="6" s="1"/>
  <c r="H305" i="6" a="1"/>
  <c r="H305" i="6" s="1"/>
  <c r="H503" i="6" s="1"/>
  <c r="I305" i="6" a="1"/>
  <c r="I305" i="6" s="1"/>
  <c r="I503" i="6" s="1"/>
  <c r="J305" i="6" a="1"/>
  <c r="J305" i="6" s="1"/>
  <c r="J503" i="6" s="1"/>
  <c r="K305" i="6" a="1"/>
  <c r="K305" i="6" s="1"/>
  <c r="K503" i="6" s="1"/>
  <c r="L305" i="6" a="1"/>
  <c r="L305" i="6" s="1"/>
  <c r="L503" i="6" s="1"/>
  <c r="M305" i="6" a="1"/>
  <c r="M305" i="6" s="1"/>
  <c r="M503" i="6" s="1"/>
  <c r="N305" i="6" a="1"/>
  <c r="N305" i="6" s="1"/>
  <c r="N503" i="6" s="1"/>
  <c r="O305" i="6" a="1"/>
  <c r="O305" i="6" s="1"/>
  <c r="O503" i="6" s="1"/>
  <c r="P305" i="6" a="1"/>
  <c r="P305" i="6" s="1"/>
  <c r="P503" i="6" s="1"/>
  <c r="Q305" i="6" a="1"/>
  <c r="Q305" i="6" s="1"/>
  <c r="Q503" i="6" s="1"/>
  <c r="R305" i="6" a="1"/>
  <c r="R305" i="6" s="1"/>
  <c r="R503" i="6" s="1"/>
  <c r="S305" i="6" a="1"/>
  <c r="S305" i="6" s="1"/>
  <c r="S503" i="6" s="1"/>
  <c r="T305" i="6" a="1"/>
  <c r="T305" i="6" s="1"/>
  <c r="T503" i="6" s="1"/>
  <c r="U305" i="6" a="1"/>
  <c r="U305" i="6" s="1"/>
  <c r="U503" i="6" s="1"/>
  <c r="V305" i="6" a="1"/>
  <c r="V305" i="6" s="1"/>
  <c r="V503" i="6" s="1"/>
  <c r="W305" i="6" a="1"/>
  <c r="W305" i="6" s="1"/>
  <c r="W503" i="6" s="1"/>
  <c r="X305" i="6" a="1"/>
  <c r="X305" i="6" s="1"/>
  <c r="X503" i="6" s="1"/>
  <c r="Y305" i="6" a="1"/>
  <c r="Y305" i="6" s="1"/>
  <c r="Y503" i="6" s="1"/>
  <c r="Z305" i="6" a="1"/>
  <c r="Z305" i="6" s="1"/>
  <c r="Z503" i="6" s="1"/>
  <c r="AA305" i="6" a="1"/>
  <c r="AA305" i="6" s="1"/>
  <c r="AA503" i="6" s="1"/>
  <c r="AB305" i="6" a="1"/>
  <c r="AB305" i="6" s="1"/>
  <c r="AB503" i="6" s="1"/>
  <c r="AC305" i="6" a="1"/>
  <c r="AC305" i="6" s="1"/>
  <c r="AC503" i="6" s="1"/>
  <c r="AD305" i="6" a="1"/>
  <c r="AD305" i="6" s="1"/>
  <c r="AD503" i="6" s="1"/>
  <c r="AE305" i="6" a="1"/>
  <c r="AE305" i="6" s="1"/>
  <c r="AE503" i="6" s="1"/>
  <c r="AF305" i="6" a="1"/>
  <c r="AF305" i="6" s="1"/>
  <c r="AF503" i="6" s="1"/>
  <c r="AG305" i="6" a="1"/>
  <c r="AG305" i="6" s="1"/>
  <c r="AG503" i="6" s="1"/>
  <c r="AH305" i="6" a="1"/>
  <c r="AH305" i="6" s="1"/>
  <c r="AH503" i="6" s="1"/>
  <c r="AI305" i="6" a="1"/>
  <c r="AI305" i="6" s="1"/>
  <c r="AI503" i="6" s="1"/>
  <c r="AJ305" i="6" a="1"/>
  <c r="AJ305" i="6" s="1"/>
  <c r="AJ503" i="6" s="1"/>
  <c r="AK305" i="6" a="1"/>
  <c r="AK305" i="6" s="1"/>
  <c r="AK503" i="6" s="1"/>
  <c r="AL305" i="6" a="1"/>
  <c r="AL305" i="6" s="1"/>
  <c r="AL503" i="6" s="1"/>
  <c r="AM305" i="6" a="1"/>
  <c r="AM305" i="6" s="1"/>
  <c r="AM503" i="6" s="1"/>
  <c r="AN305" i="6" a="1"/>
  <c r="AN305" i="6" s="1"/>
  <c r="AN503" i="6" s="1"/>
  <c r="AO305" i="6" a="1"/>
  <c r="AO305" i="6" s="1"/>
  <c r="AO503" i="6" s="1"/>
  <c r="AP305" i="6" a="1"/>
  <c r="AP305" i="6" s="1"/>
  <c r="AP503" i="6" s="1"/>
  <c r="AQ305" i="6" a="1"/>
  <c r="AQ305" i="6" s="1"/>
  <c r="AQ503" i="6" s="1"/>
  <c r="AR305" i="6" a="1"/>
  <c r="AR305" i="6" s="1"/>
  <c r="AR503" i="6" s="1"/>
  <c r="AS305" i="6" a="1"/>
  <c r="AS305" i="6" s="1"/>
  <c r="AS503" i="6" s="1"/>
  <c r="AT305" i="6" a="1"/>
  <c r="AT305" i="6" s="1"/>
  <c r="AT503" i="6" s="1"/>
  <c r="AU305" i="6" a="1"/>
  <c r="AU305" i="6" s="1"/>
  <c r="AU503" i="6" s="1"/>
  <c r="AV305" i="6" a="1"/>
  <c r="AV305" i="6" s="1"/>
  <c r="AV503" i="6" s="1"/>
  <c r="AW305" i="6" a="1"/>
  <c r="AW305" i="6" s="1"/>
  <c r="AW503" i="6" s="1"/>
  <c r="AX305" i="6" a="1"/>
  <c r="AX305" i="6" s="1"/>
  <c r="AX503" i="6" s="1"/>
  <c r="AY305" i="6" a="1"/>
  <c r="AY305" i="6" s="1"/>
  <c r="AY503" i="6" s="1"/>
  <c r="AZ305" i="6" a="1"/>
  <c r="AZ305" i="6" s="1"/>
  <c r="AZ503" i="6" s="1"/>
  <c r="BA305" i="6" a="1"/>
  <c r="BA305" i="6" s="1"/>
  <c r="BA503" i="6" s="1"/>
  <c r="BB305" i="6" a="1"/>
  <c r="BB305" i="6" s="1"/>
  <c r="BB503" i="6" s="1"/>
  <c r="BC305" i="6" a="1"/>
  <c r="BC305" i="6" s="1"/>
  <c r="BC503" i="6" s="1"/>
  <c r="BD305" i="6" a="1"/>
  <c r="BD305" i="6" s="1"/>
  <c r="BD503" i="6" s="1"/>
  <c r="BE305" i="6" a="1"/>
  <c r="BE305" i="6" s="1"/>
  <c r="BE503" i="6" s="1"/>
  <c r="BF305" i="6" a="1"/>
  <c r="BF305" i="6" s="1"/>
  <c r="BF503" i="6" s="1"/>
  <c r="BG305" i="6" a="1"/>
  <c r="BG305" i="6" s="1"/>
  <c r="BG503" i="6" s="1"/>
  <c r="BH305" i="6" a="1"/>
  <c r="BH305" i="6" s="1"/>
  <c r="BH503" i="6" s="1"/>
  <c r="BI305" i="6" a="1"/>
  <c r="BI305" i="6" s="1"/>
  <c r="BI503" i="6" s="1"/>
  <c r="BJ305" i="6" a="1"/>
  <c r="BJ305" i="6" s="1"/>
  <c r="BJ503" i="6" s="1"/>
  <c r="BK305" i="6" a="1"/>
  <c r="BK305" i="6" s="1"/>
  <c r="BK503" i="6" s="1"/>
  <c r="BL305" i="6" a="1"/>
  <c r="BL305" i="6" s="1"/>
  <c r="BL503" i="6" s="1"/>
  <c r="D306" i="6" a="1"/>
  <c r="D306" i="6" s="1"/>
  <c r="D504" i="6" s="1"/>
  <c r="E306" i="6" a="1"/>
  <c r="E306" i="6" s="1"/>
  <c r="E504" i="6" s="1"/>
  <c r="F306" i="6" a="1"/>
  <c r="F306" i="6" s="1"/>
  <c r="F504" i="6" s="1"/>
  <c r="G306" i="6" a="1"/>
  <c r="G306" i="6" s="1"/>
  <c r="G504" i="6" s="1"/>
  <c r="H306" i="6" a="1"/>
  <c r="H306" i="6" s="1"/>
  <c r="H504" i="6" s="1"/>
  <c r="I306" i="6" a="1"/>
  <c r="I306" i="6" s="1"/>
  <c r="I504" i="6" s="1"/>
  <c r="J306" i="6" a="1"/>
  <c r="J306" i="6" s="1"/>
  <c r="J504" i="6" s="1"/>
  <c r="K306" i="6" a="1"/>
  <c r="K306" i="6" s="1"/>
  <c r="K504" i="6" s="1"/>
  <c r="L306" i="6" a="1"/>
  <c r="L306" i="6" s="1"/>
  <c r="L504" i="6" s="1"/>
  <c r="M306" i="6" a="1"/>
  <c r="M306" i="6" s="1"/>
  <c r="M504" i="6" s="1"/>
  <c r="N306" i="6" a="1"/>
  <c r="N306" i="6" s="1"/>
  <c r="N504" i="6" s="1"/>
  <c r="O306" i="6" a="1"/>
  <c r="O306" i="6" s="1"/>
  <c r="O504" i="6" s="1"/>
  <c r="P306" i="6" a="1"/>
  <c r="P306" i="6" s="1"/>
  <c r="P504" i="6" s="1"/>
  <c r="Q306" i="6" a="1"/>
  <c r="Q306" i="6" s="1"/>
  <c r="Q504" i="6" s="1"/>
  <c r="R306" i="6" a="1"/>
  <c r="R306" i="6" s="1"/>
  <c r="R504" i="6" s="1"/>
  <c r="S306" i="6" a="1"/>
  <c r="S306" i="6" s="1"/>
  <c r="S504" i="6" s="1"/>
  <c r="T306" i="6" a="1"/>
  <c r="T306" i="6" s="1"/>
  <c r="T504" i="6" s="1"/>
  <c r="U306" i="6" a="1"/>
  <c r="U306" i="6" s="1"/>
  <c r="U504" i="6" s="1"/>
  <c r="V306" i="6" a="1"/>
  <c r="V306" i="6" s="1"/>
  <c r="V504" i="6" s="1"/>
  <c r="W306" i="6" a="1"/>
  <c r="W306" i="6" s="1"/>
  <c r="W504" i="6" s="1"/>
  <c r="X306" i="6" a="1"/>
  <c r="X306" i="6" s="1"/>
  <c r="X504" i="6" s="1"/>
  <c r="Y306" i="6" a="1"/>
  <c r="Y306" i="6" s="1"/>
  <c r="Y504" i="6" s="1"/>
  <c r="Z306" i="6" a="1"/>
  <c r="Z306" i="6" s="1"/>
  <c r="Z504" i="6" s="1"/>
  <c r="AA306" i="6" a="1"/>
  <c r="AA306" i="6" s="1"/>
  <c r="AA504" i="6" s="1"/>
  <c r="AB306" i="6" a="1"/>
  <c r="AB306" i="6" s="1"/>
  <c r="AB504" i="6" s="1"/>
  <c r="AC306" i="6" a="1"/>
  <c r="AC306" i="6" s="1"/>
  <c r="AC504" i="6" s="1"/>
  <c r="AD306" i="6" a="1"/>
  <c r="AD306" i="6" s="1"/>
  <c r="AD504" i="6" s="1"/>
  <c r="AE306" i="6" a="1"/>
  <c r="AE306" i="6" s="1"/>
  <c r="AE504" i="6" s="1"/>
  <c r="AF306" i="6" a="1"/>
  <c r="AF306" i="6" s="1"/>
  <c r="AF504" i="6" s="1"/>
  <c r="AG306" i="6" a="1"/>
  <c r="AG306" i="6" s="1"/>
  <c r="AG504" i="6" s="1"/>
  <c r="AH306" i="6" a="1"/>
  <c r="AH306" i="6" s="1"/>
  <c r="AH504" i="6" s="1"/>
  <c r="AI306" i="6" a="1"/>
  <c r="AI306" i="6" s="1"/>
  <c r="AI504" i="6" s="1"/>
  <c r="AJ306" i="6" a="1"/>
  <c r="AJ306" i="6" s="1"/>
  <c r="AJ504" i="6" s="1"/>
  <c r="AK306" i="6" a="1"/>
  <c r="AK306" i="6" s="1"/>
  <c r="AK504" i="6" s="1"/>
  <c r="AL306" i="6" a="1"/>
  <c r="AL306" i="6" s="1"/>
  <c r="AL504" i="6" s="1"/>
  <c r="AM306" i="6" a="1"/>
  <c r="AM306" i="6" s="1"/>
  <c r="AM504" i="6" s="1"/>
  <c r="AN306" i="6" a="1"/>
  <c r="AN306" i="6" s="1"/>
  <c r="AN504" i="6" s="1"/>
  <c r="AO306" i="6" a="1"/>
  <c r="AO306" i="6" s="1"/>
  <c r="AO504" i="6" s="1"/>
  <c r="AP306" i="6" a="1"/>
  <c r="AP306" i="6" s="1"/>
  <c r="AP504" i="6" s="1"/>
  <c r="AQ306" i="6" a="1"/>
  <c r="AQ306" i="6" s="1"/>
  <c r="AQ504" i="6" s="1"/>
  <c r="AR306" i="6" a="1"/>
  <c r="AR306" i="6" s="1"/>
  <c r="AR504" i="6" s="1"/>
  <c r="AS306" i="6" a="1"/>
  <c r="AS306" i="6" s="1"/>
  <c r="AS504" i="6" s="1"/>
  <c r="AT306" i="6" a="1"/>
  <c r="AT306" i="6" s="1"/>
  <c r="AT504" i="6" s="1"/>
  <c r="AU306" i="6" a="1"/>
  <c r="AU306" i="6" s="1"/>
  <c r="AU504" i="6" s="1"/>
  <c r="AV306" i="6" a="1"/>
  <c r="AV306" i="6" s="1"/>
  <c r="AV504" i="6" s="1"/>
  <c r="AW306" i="6" a="1"/>
  <c r="AW306" i="6" s="1"/>
  <c r="AW504" i="6" s="1"/>
  <c r="AX306" i="6" a="1"/>
  <c r="AX306" i="6" s="1"/>
  <c r="AX504" i="6" s="1"/>
  <c r="AY306" i="6" a="1"/>
  <c r="AY306" i="6" s="1"/>
  <c r="AY504" i="6" s="1"/>
  <c r="AZ306" i="6" a="1"/>
  <c r="AZ306" i="6" s="1"/>
  <c r="AZ504" i="6" s="1"/>
  <c r="BA306" i="6" a="1"/>
  <c r="BA306" i="6" s="1"/>
  <c r="BA504" i="6" s="1"/>
  <c r="BB306" i="6" a="1"/>
  <c r="BB306" i="6" s="1"/>
  <c r="BB504" i="6" s="1"/>
  <c r="BC306" i="6" a="1"/>
  <c r="BC306" i="6" s="1"/>
  <c r="BC504" i="6" s="1"/>
  <c r="BD306" i="6" a="1"/>
  <c r="BD306" i="6" s="1"/>
  <c r="BD504" i="6" s="1"/>
  <c r="BE306" i="6" a="1"/>
  <c r="BE306" i="6" s="1"/>
  <c r="BE504" i="6" s="1"/>
  <c r="BF306" i="6" a="1"/>
  <c r="BF306" i="6" s="1"/>
  <c r="BF504" i="6" s="1"/>
  <c r="BG306" i="6" a="1"/>
  <c r="BG306" i="6" s="1"/>
  <c r="BG504" i="6" s="1"/>
  <c r="BH306" i="6" a="1"/>
  <c r="BH306" i="6" s="1"/>
  <c r="BH504" i="6" s="1"/>
  <c r="BI306" i="6" a="1"/>
  <c r="BI306" i="6" s="1"/>
  <c r="BI504" i="6" s="1"/>
  <c r="BJ306" i="6" a="1"/>
  <c r="BJ306" i="6" s="1"/>
  <c r="BJ504" i="6" s="1"/>
  <c r="BK306" i="6" a="1"/>
  <c r="BK306" i="6" s="1"/>
  <c r="BK504" i="6" s="1"/>
  <c r="BL306" i="6" a="1"/>
  <c r="BL306" i="6" s="1"/>
  <c r="BL504" i="6" s="1"/>
  <c r="D307" i="6" a="1"/>
  <c r="D307" i="6" s="1"/>
  <c r="D505" i="6" s="1"/>
  <c r="E307" i="6" a="1"/>
  <c r="E307" i="6" s="1"/>
  <c r="E505" i="6" s="1"/>
  <c r="F307" i="6" a="1"/>
  <c r="F307" i="6" s="1"/>
  <c r="F505" i="6" s="1"/>
  <c r="G307" i="6" a="1"/>
  <c r="G307" i="6" s="1"/>
  <c r="G505" i="6" s="1"/>
  <c r="H307" i="6" a="1"/>
  <c r="H307" i="6" s="1"/>
  <c r="H505" i="6" s="1"/>
  <c r="I307" i="6" a="1"/>
  <c r="I307" i="6" s="1"/>
  <c r="I505" i="6" s="1"/>
  <c r="J307" i="6" a="1"/>
  <c r="J307" i="6" s="1"/>
  <c r="J505" i="6" s="1"/>
  <c r="K307" i="6" a="1"/>
  <c r="K307" i="6" s="1"/>
  <c r="K505" i="6" s="1"/>
  <c r="L307" i="6" a="1"/>
  <c r="L307" i="6" s="1"/>
  <c r="L505" i="6" s="1"/>
  <c r="M307" i="6" a="1"/>
  <c r="M307" i="6" s="1"/>
  <c r="M505" i="6" s="1"/>
  <c r="N307" i="6" a="1"/>
  <c r="N307" i="6" s="1"/>
  <c r="N505" i="6" s="1"/>
  <c r="O307" i="6" a="1"/>
  <c r="O307" i="6" s="1"/>
  <c r="O505" i="6" s="1"/>
  <c r="P307" i="6" a="1"/>
  <c r="P307" i="6" s="1"/>
  <c r="P505" i="6" s="1"/>
  <c r="Q307" i="6" a="1"/>
  <c r="Q307" i="6" s="1"/>
  <c r="Q505" i="6" s="1"/>
  <c r="R307" i="6" a="1"/>
  <c r="R307" i="6" s="1"/>
  <c r="R505" i="6" s="1"/>
  <c r="S307" i="6" a="1"/>
  <c r="S307" i="6" s="1"/>
  <c r="S505" i="6" s="1"/>
  <c r="T307" i="6" a="1"/>
  <c r="T307" i="6" s="1"/>
  <c r="T505" i="6" s="1"/>
  <c r="U307" i="6" a="1"/>
  <c r="U307" i="6" s="1"/>
  <c r="U505" i="6" s="1"/>
  <c r="V307" i="6" a="1"/>
  <c r="V307" i="6" s="1"/>
  <c r="V505" i="6" s="1"/>
  <c r="W307" i="6" a="1"/>
  <c r="W307" i="6" s="1"/>
  <c r="W505" i="6" s="1"/>
  <c r="X307" i="6" a="1"/>
  <c r="X307" i="6" s="1"/>
  <c r="X505" i="6" s="1"/>
  <c r="Y307" i="6" a="1"/>
  <c r="Y307" i="6" s="1"/>
  <c r="Y505" i="6" s="1"/>
  <c r="Z307" i="6" a="1"/>
  <c r="Z307" i="6" s="1"/>
  <c r="Z505" i="6" s="1"/>
  <c r="AA307" i="6" a="1"/>
  <c r="AA307" i="6" s="1"/>
  <c r="AA505" i="6" s="1"/>
  <c r="AB307" i="6" a="1"/>
  <c r="AB307" i="6" s="1"/>
  <c r="AB505" i="6" s="1"/>
  <c r="AC307" i="6" a="1"/>
  <c r="AC307" i="6" s="1"/>
  <c r="AC505" i="6" s="1"/>
  <c r="AD307" i="6" a="1"/>
  <c r="AD307" i="6" s="1"/>
  <c r="AD505" i="6" s="1"/>
  <c r="AE307" i="6" a="1"/>
  <c r="AE307" i="6" s="1"/>
  <c r="AE505" i="6" s="1"/>
  <c r="AF307" i="6" a="1"/>
  <c r="AF307" i="6" s="1"/>
  <c r="AF505" i="6" s="1"/>
  <c r="AG307" i="6" a="1"/>
  <c r="AG307" i="6" s="1"/>
  <c r="AG505" i="6" s="1"/>
  <c r="AH307" i="6" a="1"/>
  <c r="AH307" i="6" s="1"/>
  <c r="AH505" i="6" s="1"/>
  <c r="AI307" i="6" a="1"/>
  <c r="AI307" i="6" s="1"/>
  <c r="AI505" i="6" s="1"/>
  <c r="AJ307" i="6" a="1"/>
  <c r="AJ307" i="6" s="1"/>
  <c r="AJ505" i="6" s="1"/>
  <c r="AK307" i="6" a="1"/>
  <c r="AK307" i="6" s="1"/>
  <c r="AK505" i="6" s="1"/>
  <c r="AL307" i="6" a="1"/>
  <c r="AL307" i="6" s="1"/>
  <c r="AL505" i="6" s="1"/>
  <c r="AM307" i="6" a="1"/>
  <c r="AM307" i="6" s="1"/>
  <c r="AM505" i="6" s="1"/>
  <c r="AN307" i="6" a="1"/>
  <c r="AN307" i="6" s="1"/>
  <c r="AN505" i="6" s="1"/>
  <c r="AO307" i="6" a="1"/>
  <c r="AO307" i="6" s="1"/>
  <c r="AO505" i="6" s="1"/>
  <c r="AP307" i="6" a="1"/>
  <c r="AP307" i="6" s="1"/>
  <c r="AP505" i="6" s="1"/>
  <c r="AQ307" i="6" a="1"/>
  <c r="AQ307" i="6" s="1"/>
  <c r="AQ505" i="6" s="1"/>
  <c r="AR307" i="6" a="1"/>
  <c r="AR307" i="6" s="1"/>
  <c r="AR505" i="6" s="1"/>
  <c r="AS307" i="6" a="1"/>
  <c r="AS307" i="6" s="1"/>
  <c r="AS505" i="6" s="1"/>
  <c r="AT307" i="6" a="1"/>
  <c r="AT307" i="6" s="1"/>
  <c r="AT505" i="6" s="1"/>
  <c r="AU307" i="6" a="1"/>
  <c r="AU307" i="6" s="1"/>
  <c r="AU505" i="6" s="1"/>
  <c r="AV307" i="6" a="1"/>
  <c r="AV307" i="6" s="1"/>
  <c r="AV505" i="6" s="1"/>
  <c r="AW307" i="6" a="1"/>
  <c r="AW307" i="6" s="1"/>
  <c r="AW505" i="6" s="1"/>
  <c r="AX307" i="6" a="1"/>
  <c r="AX307" i="6" s="1"/>
  <c r="AX505" i="6" s="1"/>
  <c r="AY307" i="6" a="1"/>
  <c r="AY307" i="6" s="1"/>
  <c r="AY505" i="6" s="1"/>
  <c r="AZ307" i="6" a="1"/>
  <c r="AZ307" i="6" s="1"/>
  <c r="AZ505" i="6" s="1"/>
  <c r="BA307" i="6" a="1"/>
  <c r="BA307" i="6" s="1"/>
  <c r="BA505" i="6" s="1"/>
  <c r="BB307" i="6" a="1"/>
  <c r="BB307" i="6" s="1"/>
  <c r="BB505" i="6" s="1"/>
  <c r="BC307" i="6" a="1"/>
  <c r="BC307" i="6" s="1"/>
  <c r="BC505" i="6" s="1"/>
  <c r="BD307" i="6" a="1"/>
  <c r="BD307" i="6" s="1"/>
  <c r="BD505" i="6" s="1"/>
  <c r="BE307" i="6" a="1"/>
  <c r="BE307" i="6" s="1"/>
  <c r="BE505" i="6" s="1"/>
  <c r="BF307" i="6" a="1"/>
  <c r="BF307" i="6" s="1"/>
  <c r="BF505" i="6" s="1"/>
  <c r="BG307" i="6" a="1"/>
  <c r="BG307" i="6" s="1"/>
  <c r="BG505" i="6" s="1"/>
  <c r="BH307" i="6" a="1"/>
  <c r="BH307" i="6" s="1"/>
  <c r="BH505" i="6" s="1"/>
  <c r="BI307" i="6" a="1"/>
  <c r="BI307" i="6" s="1"/>
  <c r="BI505" i="6" s="1"/>
  <c r="BJ307" i="6" a="1"/>
  <c r="BJ307" i="6" s="1"/>
  <c r="BJ505" i="6" s="1"/>
  <c r="BK307" i="6" a="1"/>
  <c r="BK307" i="6" s="1"/>
  <c r="BK505" i="6" s="1"/>
  <c r="BL307" i="6" a="1"/>
  <c r="BL307" i="6" s="1"/>
  <c r="BL505" i="6" s="1"/>
  <c r="D308" i="6" a="1"/>
  <c r="D308" i="6" s="1"/>
  <c r="D506" i="6" s="1"/>
  <c r="E308" i="6" a="1"/>
  <c r="E308" i="6" s="1"/>
  <c r="E506" i="6" s="1"/>
  <c r="F308" i="6" a="1"/>
  <c r="F308" i="6" s="1"/>
  <c r="F506" i="6" s="1"/>
  <c r="G308" i="6" a="1"/>
  <c r="G308" i="6" s="1"/>
  <c r="G506" i="6" s="1"/>
  <c r="H308" i="6" a="1"/>
  <c r="H308" i="6" s="1"/>
  <c r="H506" i="6" s="1"/>
  <c r="I308" i="6" a="1"/>
  <c r="I308" i="6" s="1"/>
  <c r="I506" i="6" s="1"/>
  <c r="J308" i="6" a="1"/>
  <c r="J308" i="6" s="1"/>
  <c r="J506" i="6" s="1"/>
  <c r="K308" i="6" a="1"/>
  <c r="K308" i="6" s="1"/>
  <c r="K506" i="6" s="1"/>
  <c r="L308" i="6" a="1"/>
  <c r="L308" i="6" s="1"/>
  <c r="L506" i="6" s="1"/>
  <c r="M308" i="6" a="1"/>
  <c r="M308" i="6" s="1"/>
  <c r="M506" i="6" s="1"/>
  <c r="N308" i="6" a="1"/>
  <c r="N308" i="6" s="1"/>
  <c r="N506" i="6" s="1"/>
  <c r="O308" i="6" a="1"/>
  <c r="O308" i="6" s="1"/>
  <c r="O506" i="6" s="1"/>
  <c r="P308" i="6" a="1"/>
  <c r="P308" i="6" s="1"/>
  <c r="P506" i="6" s="1"/>
  <c r="Q308" i="6" a="1"/>
  <c r="Q308" i="6" s="1"/>
  <c r="Q506" i="6" s="1"/>
  <c r="R308" i="6" a="1"/>
  <c r="R308" i="6" s="1"/>
  <c r="R506" i="6" s="1"/>
  <c r="S308" i="6" a="1"/>
  <c r="S308" i="6" s="1"/>
  <c r="S506" i="6" s="1"/>
  <c r="T308" i="6" a="1"/>
  <c r="T308" i="6" s="1"/>
  <c r="T506" i="6" s="1"/>
  <c r="U308" i="6" a="1"/>
  <c r="U308" i="6" s="1"/>
  <c r="U506" i="6" s="1"/>
  <c r="V308" i="6" a="1"/>
  <c r="V308" i="6" s="1"/>
  <c r="V506" i="6" s="1"/>
  <c r="W308" i="6" a="1"/>
  <c r="W308" i="6" s="1"/>
  <c r="W506" i="6" s="1"/>
  <c r="X308" i="6" a="1"/>
  <c r="X308" i="6" s="1"/>
  <c r="X506" i="6" s="1"/>
  <c r="Y308" i="6" a="1"/>
  <c r="Y308" i="6" s="1"/>
  <c r="Y506" i="6" s="1"/>
  <c r="Z308" i="6" a="1"/>
  <c r="Z308" i="6" s="1"/>
  <c r="Z506" i="6" s="1"/>
  <c r="AA308" i="6" a="1"/>
  <c r="AA308" i="6" s="1"/>
  <c r="AA506" i="6" s="1"/>
  <c r="AB308" i="6" a="1"/>
  <c r="AB308" i="6" s="1"/>
  <c r="AB506" i="6" s="1"/>
  <c r="AC308" i="6" a="1"/>
  <c r="AC308" i="6" s="1"/>
  <c r="AC506" i="6" s="1"/>
  <c r="AD308" i="6" a="1"/>
  <c r="AD308" i="6" s="1"/>
  <c r="AD506" i="6" s="1"/>
  <c r="AE308" i="6" a="1"/>
  <c r="AE308" i="6" s="1"/>
  <c r="AE506" i="6" s="1"/>
  <c r="AF308" i="6" a="1"/>
  <c r="AF308" i="6" s="1"/>
  <c r="AF506" i="6" s="1"/>
  <c r="AG308" i="6" a="1"/>
  <c r="AG308" i="6" s="1"/>
  <c r="AG506" i="6" s="1"/>
  <c r="AH308" i="6" a="1"/>
  <c r="AH308" i="6" s="1"/>
  <c r="AH506" i="6" s="1"/>
  <c r="AI308" i="6" a="1"/>
  <c r="AI308" i="6" s="1"/>
  <c r="AI506" i="6" s="1"/>
  <c r="AJ308" i="6" a="1"/>
  <c r="AJ308" i="6" s="1"/>
  <c r="AJ506" i="6" s="1"/>
  <c r="AK308" i="6" a="1"/>
  <c r="AK308" i="6" s="1"/>
  <c r="AK506" i="6" s="1"/>
  <c r="AL308" i="6" a="1"/>
  <c r="AL308" i="6" s="1"/>
  <c r="AL506" i="6" s="1"/>
  <c r="AM308" i="6" a="1"/>
  <c r="AM308" i="6" s="1"/>
  <c r="AM506" i="6" s="1"/>
  <c r="AN308" i="6" a="1"/>
  <c r="AN308" i="6" s="1"/>
  <c r="AN506" i="6" s="1"/>
  <c r="AO308" i="6" a="1"/>
  <c r="AO308" i="6" s="1"/>
  <c r="AO506" i="6" s="1"/>
  <c r="AP308" i="6" a="1"/>
  <c r="AP308" i="6" s="1"/>
  <c r="AP506" i="6" s="1"/>
  <c r="AQ308" i="6" a="1"/>
  <c r="AQ308" i="6" s="1"/>
  <c r="AQ506" i="6" s="1"/>
  <c r="AR308" i="6" a="1"/>
  <c r="AR308" i="6" s="1"/>
  <c r="AR506" i="6" s="1"/>
  <c r="AS308" i="6" a="1"/>
  <c r="AS308" i="6" s="1"/>
  <c r="AS506" i="6" s="1"/>
  <c r="AT308" i="6" a="1"/>
  <c r="AT308" i="6" s="1"/>
  <c r="AT506" i="6" s="1"/>
  <c r="AU308" i="6" a="1"/>
  <c r="AU308" i="6" s="1"/>
  <c r="AU506" i="6" s="1"/>
  <c r="AV308" i="6" a="1"/>
  <c r="AV308" i="6" s="1"/>
  <c r="AV506" i="6" s="1"/>
  <c r="AW308" i="6" a="1"/>
  <c r="AW308" i="6" s="1"/>
  <c r="AW506" i="6" s="1"/>
  <c r="AX308" i="6" a="1"/>
  <c r="AX308" i="6" s="1"/>
  <c r="AX506" i="6" s="1"/>
  <c r="AY308" i="6" a="1"/>
  <c r="AY308" i="6" s="1"/>
  <c r="AY506" i="6" s="1"/>
  <c r="AZ308" i="6" a="1"/>
  <c r="AZ308" i="6" s="1"/>
  <c r="AZ506" i="6" s="1"/>
  <c r="BA308" i="6" a="1"/>
  <c r="BA308" i="6" s="1"/>
  <c r="BA506" i="6" s="1"/>
  <c r="BB308" i="6" a="1"/>
  <c r="BB308" i="6" s="1"/>
  <c r="BB506" i="6" s="1"/>
  <c r="BC308" i="6" a="1"/>
  <c r="BC308" i="6" s="1"/>
  <c r="BC506" i="6" s="1"/>
  <c r="BD308" i="6" a="1"/>
  <c r="BD308" i="6" s="1"/>
  <c r="BD506" i="6" s="1"/>
  <c r="BE308" i="6" a="1"/>
  <c r="BE308" i="6" s="1"/>
  <c r="BE506" i="6" s="1"/>
  <c r="BF308" i="6" a="1"/>
  <c r="BF308" i="6" s="1"/>
  <c r="BF506" i="6" s="1"/>
  <c r="BG308" i="6" a="1"/>
  <c r="BG308" i="6" s="1"/>
  <c r="BG506" i="6" s="1"/>
  <c r="BH308" i="6" a="1"/>
  <c r="BH308" i="6" s="1"/>
  <c r="BH506" i="6" s="1"/>
  <c r="BI308" i="6" a="1"/>
  <c r="BI308" i="6" s="1"/>
  <c r="BI506" i="6" s="1"/>
  <c r="BJ308" i="6" a="1"/>
  <c r="BJ308" i="6" s="1"/>
  <c r="BJ506" i="6" s="1"/>
  <c r="BK308" i="6" a="1"/>
  <c r="BK308" i="6" s="1"/>
  <c r="BK506" i="6" s="1"/>
  <c r="BL308" i="6" a="1"/>
  <c r="BL308" i="6" s="1"/>
  <c r="BL506" i="6" s="1"/>
  <c r="D309" i="6" a="1"/>
  <c r="D309" i="6" s="1"/>
  <c r="D507" i="6" s="1"/>
  <c r="E309" i="6" a="1"/>
  <c r="E309" i="6" s="1"/>
  <c r="E507" i="6" s="1"/>
  <c r="F309" i="6" a="1"/>
  <c r="F309" i="6" s="1"/>
  <c r="F507" i="6" s="1"/>
  <c r="G309" i="6" a="1"/>
  <c r="G309" i="6" s="1"/>
  <c r="G507" i="6" s="1"/>
  <c r="H309" i="6" a="1"/>
  <c r="H309" i="6" s="1"/>
  <c r="H507" i="6" s="1"/>
  <c r="I309" i="6" a="1"/>
  <c r="I309" i="6" s="1"/>
  <c r="I507" i="6" s="1"/>
  <c r="J309" i="6" a="1"/>
  <c r="J309" i="6" s="1"/>
  <c r="J507" i="6" s="1"/>
  <c r="K309" i="6" a="1"/>
  <c r="K309" i="6" s="1"/>
  <c r="K507" i="6" s="1"/>
  <c r="L309" i="6" a="1"/>
  <c r="L309" i="6" s="1"/>
  <c r="L507" i="6" s="1"/>
  <c r="M309" i="6" a="1"/>
  <c r="M309" i="6" s="1"/>
  <c r="M507" i="6" s="1"/>
  <c r="N309" i="6" a="1"/>
  <c r="N309" i="6" s="1"/>
  <c r="N507" i="6" s="1"/>
  <c r="O309" i="6" a="1"/>
  <c r="O309" i="6" s="1"/>
  <c r="O507" i="6" s="1"/>
  <c r="P309" i="6" a="1"/>
  <c r="P309" i="6" s="1"/>
  <c r="P507" i="6" s="1"/>
  <c r="Q309" i="6" a="1"/>
  <c r="Q309" i="6" s="1"/>
  <c r="Q507" i="6" s="1"/>
  <c r="R309" i="6" a="1"/>
  <c r="R309" i="6" s="1"/>
  <c r="R507" i="6" s="1"/>
  <c r="S309" i="6" a="1"/>
  <c r="S309" i="6" s="1"/>
  <c r="S507" i="6" s="1"/>
  <c r="T309" i="6" a="1"/>
  <c r="T309" i="6" s="1"/>
  <c r="T507" i="6" s="1"/>
  <c r="U309" i="6" a="1"/>
  <c r="U309" i="6" s="1"/>
  <c r="U507" i="6" s="1"/>
  <c r="V309" i="6" a="1"/>
  <c r="V309" i="6" s="1"/>
  <c r="V507" i="6" s="1"/>
  <c r="W309" i="6" a="1"/>
  <c r="W309" i="6" s="1"/>
  <c r="W507" i="6" s="1"/>
  <c r="X309" i="6" a="1"/>
  <c r="X309" i="6" s="1"/>
  <c r="X507" i="6" s="1"/>
  <c r="Y309" i="6" a="1"/>
  <c r="Y309" i="6" s="1"/>
  <c r="Y507" i="6" s="1"/>
  <c r="Z309" i="6" a="1"/>
  <c r="Z309" i="6" s="1"/>
  <c r="Z507" i="6" s="1"/>
  <c r="AA309" i="6" a="1"/>
  <c r="AA309" i="6" s="1"/>
  <c r="AA507" i="6" s="1"/>
  <c r="AB309" i="6" a="1"/>
  <c r="AB309" i="6" s="1"/>
  <c r="AB507" i="6" s="1"/>
  <c r="AC309" i="6" a="1"/>
  <c r="AC309" i="6" s="1"/>
  <c r="AC507" i="6" s="1"/>
  <c r="AD309" i="6" a="1"/>
  <c r="AD309" i="6" s="1"/>
  <c r="AD507" i="6" s="1"/>
  <c r="AE309" i="6" a="1"/>
  <c r="AE309" i="6" s="1"/>
  <c r="AE507" i="6" s="1"/>
  <c r="AF309" i="6" a="1"/>
  <c r="AF309" i="6" s="1"/>
  <c r="AF507" i="6" s="1"/>
  <c r="AG309" i="6" a="1"/>
  <c r="AG309" i="6" s="1"/>
  <c r="AG507" i="6" s="1"/>
  <c r="AH309" i="6" a="1"/>
  <c r="AH309" i="6" s="1"/>
  <c r="AH507" i="6" s="1"/>
  <c r="AI309" i="6" a="1"/>
  <c r="AI309" i="6" s="1"/>
  <c r="AI507" i="6" s="1"/>
  <c r="AJ309" i="6" a="1"/>
  <c r="AJ309" i="6" s="1"/>
  <c r="AJ507" i="6" s="1"/>
  <c r="AK309" i="6" a="1"/>
  <c r="AK309" i="6" s="1"/>
  <c r="AK507" i="6" s="1"/>
  <c r="AL309" i="6" a="1"/>
  <c r="AL309" i="6" s="1"/>
  <c r="AL507" i="6" s="1"/>
  <c r="AM309" i="6" a="1"/>
  <c r="AM309" i="6" s="1"/>
  <c r="AM507" i="6" s="1"/>
  <c r="AN309" i="6" a="1"/>
  <c r="AN309" i="6" s="1"/>
  <c r="AN507" i="6" s="1"/>
  <c r="AO309" i="6" a="1"/>
  <c r="AO309" i="6" s="1"/>
  <c r="AO507" i="6" s="1"/>
  <c r="AP309" i="6" a="1"/>
  <c r="AP309" i="6" s="1"/>
  <c r="AP507" i="6" s="1"/>
  <c r="AQ309" i="6" a="1"/>
  <c r="AQ309" i="6" s="1"/>
  <c r="AQ507" i="6" s="1"/>
  <c r="AR309" i="6" a="1"/>
  <c r="AR309" i="6" s="1"/>
  <c r="AR507" i="6" s="1"/>
  <c r="AS309" i="6" a="1"/>
  <c r="AS309" i="6" s="1"/>
  <c r="AS507" i="6" s="1"/>
  <c r="AT309" i="6" a="1"/>
  <c r="AT309" i="6" s="1"/>
  <c r="AT507" i="6" s="1"/>
  <c r="AU309" i="6" a="1"/>
  <c r="AU309" i="6" s="1"/>
  <c r="AU507" i="6" s="1"/>
  <c r="AV309" i="6" a="1"/>
  <c r="AV309" i="6" s="1"/>
  <c r="AV507" i="6" s="1"/>
  <c r="AW309" i="6" a="1"/>
  <c r="AW309" i="6" s="1"/>
  <c r="AW507" i="6" s="1"/>
  <c r="AX309" i="6" a="1"/>
  <c r="AX309" i="6" s="1"/>
  <c r="AX507" i="6" s="1"/>
  <c r="AY309" i="6" a="1"/>
  <c r="AY309" i="6" s="1"/>
  <c r="AY507" i="6" s="1"/>
  <c r="AZ309" i="6" a="1"/>
  <c r="AZ309" i="6" s="1"/>
  <c r="AZ507" i="6" s="1"/>
  <c r="BA309" i="6" a="1"/>
  <c r="BA309" i="6" s="1"/>
  <c r="BA507" i="6" s="1"/>
  <c r="BB309" i="6" a="1"/>
  <c r="BB309" i="6" s="1"/>
  <c r="BB507" i="6" s="1"/>
  <c r="BC309" i="6" a="1"/>
  <c r="BC309" i="6" s="1"/>
  <c r="BC507" i="6" s="1"/>
  <c r="BD309" i="6" a="1"/>
  <c r="BD309" i="6" s="1"/>
  <c r="BD507" i="6" s="1"/>
  <c r="BE309" i="6" a="1"/>
  <c r="BE309" i="6" s="1"/>
  <c r="BE507" i="6" s="1"/>
  <c r="BF309" i="6" a="1"/>
  <c r="BF309" i="6" s="1"/>
  <c r="BF507" i="6" s="1"/>
  <c r="BG309" i="6" a="1"/>
  <c r="BG309" i="6" s="1"/>
  <c r="BG507" i="6" s="1"/>
  <c r="BH309" i="6" a="1"/>
  <c r="BH309" i="6" s="1"/>
  <c r="BH507" i="6" s="1"/>
  <c r="BI309" i="6" a="1"/>
  <c r="BI309" i="6" s="1"/>
  <c r="BI507" i="6" s="1"/>
  <c r="BJ309" i="6" a="1"/>
  <c r="BJ309" i="6" s="1"/>
  <c r="BJ507" i="6" s="1"/>
  <c r="BK309" i="6" a="1"/>
  <c r="BK309" i="6" s="1"/>
  <c r="BK507" i="6" s="1"/>
  <c r="BL309" i="6" a="1"/>
  <c r="BL309" i="6" s="1"/>
  <c r="BL507" i="6" s="1"/>
  <c r="D310" i="6" a="1"/>
  <c r="D310" i="6" s="1"/>
  <c r="D508" i="6" s="1"/>
  <c r="E310" i="6" a="1"/>
  <c r="E310" i="6" s="1"/>
  <c r="E508" i="6" s="1"/>
  <c r="F310" i="6" a="1"/>
  <c r="F310" i="6" s="1"/>
  <c r="F508" i="6" s="1"/>
  <c r="G310" i="6" a="1"/>
  <c r="G310" i="6" s="1"/>
  <c r="G508" i="6" s="1"/>
  <c r="H310" i="6" a="1"/>
  <c r="H310" i="6" s="1"/>
  <c r="H508" i="6" s="1"/>
  <c r="I310" i="6" a="1"/>
  <c r="I310" i="6" s="1"/>
  <c r="I508" i="6" s="1"/>
  <c r="J310" i="6" a="1"/>
  <c r="J310" i="6" s="1"/>
  <c r="J508" i="6" s="1"/>
  <c r="K310" i="6" a="1"/>
  <c r="K310" i="6" s="1"/>
  <c r="K508" i="6" s="1"/>
  <c r="L310" i="6" a="1"/>
  <c r="L310" i="6" s="1"/>
  <c r="L508" i="6" s="1"/>
  <c r="M310" i="6" a="1"/>
  <c r="M310" i="6" s="1"/>
  <c r="M508" i="6" s="1"/>
  <c r="N310" i="6" a="1"/>
  <c r="N310" i="6" s="1"/>
  <c r="N508" i="6" s="1"/>
  <c r="O310" i="6" a="1"/>
  <c r="O310" i="6" s="1"/>
  <c r="O508" i="6" s="1"/>
  <c r="P310" i="6" a="1"/>
  <c r="P310" i="6" s="1"/>
  <c r="P508" i="6" s="1"/>
  <c r="Q310" i="6" a="1"/>
  <c r="Q310" i="6" s="1"/>
  <c r="Q508" i="6" s="1"/>
  <c r="R310" i="6" a="1"/>
  <c r="R310" i="6" s="1"/>
  <c r="R508" i="6" s="1"/>
  <c r="S310" i="6" a="1"/>
  <c r="S310" i="6" s="1"/>
  <c r="S508" i="6" s="1"/>
  <c r="T310" i="6" a="1"/>
  <c r="T310" i="6" s="1"/>
  <c r="T508" i="6" s="1"/>
  <c r="U310" i="6" a="1"/>
  <c r="U310" i="6" s="1"/>
  <c r="U508" i="6" s="1"/>
  <c r="V310" i="6" a="1"/>
  <c r="V310" i="6" s="1"/>
  <c r="V508" i="6" s="1"/>
  <c r="W310" i="6" a="1"/>
  <c r="W310" i="6" s="1"/>
  <c r="W508" i="6" s="1"/>
  <c r="X310" i="6" a="1"/>
  <c r="X310" i="6" s="1"/>
  <c r="X508" i="6" s="1"/>
  <c r="Y310" i="6" a="1"/>
  <c r="Y310" i="6" s="1"/>
  <c r="Y508" i="6" s="1"/>
  <c r="Z310" i="6" a="1"/>
  <c r="Z310" i="6" s="1"/>
  <c r="Z508" i="6" s="1"/>
  <c r="AA310" i="6" a="1"/>
  <c r="AA310" i="6" s="1"/>
  <c r="AA508" i="6" s="1"/>
  <c r="AB310" i="6" a="1"/>
  <c r="AB310" i="6" s="1"/>
  <c r="AB508" i="6" s="1"/>
  <c r="AC310" i="6" a="1"/>
  <c r="AC310" i="6" s="1"/>
  <c r="AC508" i="6" s="1"/>
  <c r="AD310" i="6" a="1"/>
  <c r="AD310" i="6" s="1"/>
  <c r="AD508" i="6" s="1"/>
  <c r="AE310" i="6" a="1"/>
  <c r="AE310" i="6" s="1"/>
  <c r="AE508" i="6" s="1"/>
  <c r="AF310" i="6" a="1"/>
  <c r="AF310" i="6" s="1"/>
  <c r="AF508" i="6" s="1"/>
  <c r="AG310" i="6" a="1"/>
  <c r="AG310" i="6" s="1"/>
  <c r="AG508" i="6" s="1"/>
  <c r="AH310" i="6" a="1"/>
  <c r="AH310" i="6" s="1"/>
  <c r="AH508" i="6" s="1"/>
  <c r="AI310" i="6" a="1"/>
  <c r="AI310" i="6" s="1"/>
  <c r="AI508" i="6" s="1"/>
  <c r="AJ310" i="6" a="1"/>
  <c r="AJ310" i="6" s="1"/>
  <c r="AJ508" i="6" s="1"/>
  <c r="AK310" i="6" a="1"/>
  <c r="AK310" i="6" s="1"/>
  <c r="AK508" i="6" s="1"/>
  <c r="AL310" i="6" a="1"/>
  <c r="AL310" i="6" s="1"/>
  <c r="AL508" i="6" s="1"/>
  <c r="AM310" i="6" a="1"/>
  <c r="AM310" i="6" s="1"/>
  <c r="AM508" i="6" s="1"/>
  <c r="AN310" i="6" a="1"/>
  <c r="AN310" i="6" s="1"/>
  <c r="AN508" i="6" s="1"/>
  <c r="AO310" i="6" a="1"/>
  <c r="AO310" i="6" s="1"/>
  <c r="AO508" i="6" s="1"/>
  <c r="AP310" i="6" a="1"/>
  <c r="AP310" i="6" s="1"/>
  <c r="AP508" i="6" s="1"/>
  <c r="AQ310" i="6" a="1"/>
  <c r="AQ310" i="6" s="1"/>
  <c r="AQ508" i="6" s="1"/>
  <c r="AR310" i="6" a="1"/>
  <c r="AR310" i="6" s="1"/>
  <c r="AR508" i="6" s="1"/>
  <c r="AS310" i="6" a="1"/>
  <c r="AS310" i="6" s="1"/>
  <c r="AS508" i="6" s="1"/>
  <c r="AT310" i="6" a="1"/>
  <c r="AT310" i="6" s="1"/>
  <c r="AT508" i="6" s="1"/>
  <c r="AU310" i="6" a="1"/>
  <c r="AU310" i="6" s="1"/>
  <c r="AU508" i="6" s="1"/>
  <c r="AV310" i="6" a="1"/>
  <c r="AV310" i="6" s="1"/>
  <c r="AV508" i="6" s="1"/>
  <c r="AW310" i="6" a="1"/>
  <c r="AW310" i="6" s="1"/>
  <c r="AW508" i="6" s="1"/>
  <c r="AX310" i="6" a="1"/>
  <c r="AX310" i="6" s="1"/>
  <c r="AX508" i="6" s="1"/>
  <c r="AY310" i="6" a="1"/>
  <c r="AY310" i="6" s="1"/>
  <c r="AY508" i="6" s="1"/>
  <c r="AZ310" i="6" a="1"/>
  <c r="AZ310" i="6" s="1"/>
  <c r="AZ508" i="6" s="1"/>
  <c r="BA310" i="6" a="1"/>
  <c r="BA310" i="6" s="1"/>
  <c r="BA508" i="6" s="1"/>
  <c r="BB310" i="6" a="1"/>
  <c r="BB310" i="6" s="1"/>
  <c r="BB508" i="6" s="1"/>
  <c r="BC310" i="6" a="1"/>
  <c r="BC310" i="6" s="1"/>
  <c r="BC508" i="6" s="1"/>
  <c r="BD310" i="6" a="1"/>
  <c r="BD310" i="6" s="1"/>
  <c r="BD508" i="6" s="1"/>
  <c r="BE310" i="6" a="1"/>
  <c r="BE310" i="6" s="1"/>
  <c r="BE508" i="6" s="1"/>
  <c r="BF310" i="6" a="1"/>
  <c r="BF310" i="6" s="1"/>
  <c r="BF508" i="6" s="1"/>
  <c r="BG310" i="6" a="1"/>
  <c r="BG310" i="6" s="1"/>
  <c r="BG508" i="6" s="1"/>
  <c r="BH310" i="6" a="1"/>
  <c r="BH310" i="6" s="1"/>
  <c r="BH508" i="6" s="1"/>
  <c r="BI310" i="6" a="1"/>
  <c r="BI310" i="6" s="1"/>
  <c r="BI508" i="6" s="1"/>
  <c r="BJ310" i="6" a="1"/>
  <c r="BJ310" i="6" s="1"/>
  <c r="BJ508" i="6" s="1"/>
  <c r="BK310" i="6" a="1"/>
  <c r="BK310" i="6" s="1"/>
  <c r="BK508" i="6" s="1"/>
  <c r="BL310" i="6" a="1"/>
  <c r="BL310" i="6" s="1"/>
  <c r="BL508" i="6" s="1"/>
  <c r="D311" i="6" a="1"/>
  <c r="D311" i="6" s="1"/>
  <c r="D509" i="6" s="1"/>
  <c r="E311" i="6" a="1"/>
  <c r="E311" i="6" s="1"/>
  <c r="E509" i="6" s="1"/>
  <c r="F311" i="6" a="1"/>
  <c r="F311" i="6" s="1"/>
  <c r="F509" i="6" s="1"/>
  <c r="G311" i="6" a="1"/>
  <c r="G311" i="6" s="1"/>
  <c r="G509" i="6" s="1"/>
  <c r="H311" i="6" a="1"/>
  <c r="H311" i="6" s="1"/>
  <c r="H509" i="6" s="1"/>
  <c r="I311" i="6" a="1"/>
  <c r="I311" i="6" s="1"/>
  <c r="I509" i="6" s="1"/>
  <c r="J311" i="6" a="1"/>
  <c r="J311" i="6" s="1"/>
  <c r="J509" i="6" s="1"/>
  <c r="K311" i="6" a="1"/>
  <c r="K311" i="6" s="1"/>
  <c r="K509" i="6" s="1"/>
  <c r="L311" i="6" a="1"/>
  <c r="L311" i="6" s="1"/>
  <c r="L509" i="6" s="1"/>
  <c r="M311" i="6" a="1"/>
  <c r="M311" i="6" s="1"/>
  <c r="M509" i="6" s="1"/>
  <c r="N311" i="6" a="1"/>
  <c r="N311" i="6" s="1"/>
  <c r="N509" i="6" s="1"/>
  <c r="O311" i="6" a="1"/>
  <c r="O311" i="6" s="1"/>
  <c r="O509" i="6" s="1"/>
  <c r="P311" i="6" a="1"/>
  <c r="P311" i="6" s="1"/>
  <c r="P509" i="6" s="1"/>
  <c r="Q311" i="6" a="1"/>
  <c r="Q311" i="6" s="1"/>
  <c r="Q509" i="6" s="1"/>
  <c r="R311" i="6" a="1"/>
  <c r="R311" i="6" s="1"/>
  <c r="R509" i="6" s="1"/>
  <c r="S311" i="6" a="1"/>
  <c r="S311" i="6" s="1"/>
  <c r="S509" i="6" s="1"/>
  <c r="T311" i="6" a="1"/>
  <c r="T311" i="6" s="1"/>
  <c r="T509" i="6" s="1"/>
  <c r="U311" i="6" a="1"/>
  <c r="U311" i="6" s="1"/>
  <c r="U509" i="6" s="1"/>
  <c r="V311" i="6" a="1"/>
  <c r="V311" i="6" s="1"/>
  <c r="V509" i="6" s="1"/>
  <c r="W311" i="6" a="1"/>
  <c r="W311" i="6" s="1"/>
  <c r="W509" i="6" s="1"/>
  <c r="X311" i="6" a="1"/>
  <c r="X311" i="6" s="1"/>
  <c r="X509" i="6" s="1"/>
  <c r="Y311" i="6" a="1"/>
  <c r="Y311" i="6" s="1"/>
  <c r="Y509" i="6" s="1"/>
  <c r="Z311" i="6" a="1"/>
  <c r="Z311" i="6" s="1"/>
  <c r="Z509" i="6" s="1"/>
  <c r="AA311" i="6" a="1"/>
  <c r="AA311" i="6" s="1"/>
  <c r="AA509" i="6" s="1"/>
  <c r="AB311" i="6" a="1"/>
  <c r="AB311" i="6" s="1"/>
  <c r="AB509" i="6" s="1"/>
  <c r="AC311" i="6" a="1"/>
  <c r="AC311" i="6" s="1"/>
  <c r="AC509" i="6" s="1"/>
  <c r="AD311" i="6" a="1"/>
  <c r="AD311" i="6" s="1"/>
  <c r="AD509" i="6" s="1"/>
  <c r="AE311" i="6" a="1"/>
  <c r="AE311" i="6" s="1"/>
  <c r="AE509" i="6" s="1"/>
  <c r="AF311" i="6" a="1"/>
  <c r="AF311" i="6" s="1"/>
  <c r="AF509" i="6" s="1"/>
  <c r="AG311" i="6" a="1"/>
  <c r="AG311" i="6" s="1"/>
  <c r="AG509" i="6" s="1"/>
  <c r="AH311" i="6" a="1"/>
  <c r="AH311" i="6" s="1"/>
  <c r="AH509" i="6" s="1"/>
  <c r="AI311" i="6" a="1"/>
  <c r="AI311" i="6" s="1"/>
  <c r="AI509" i="6" s="1"/>
  <c r="AJ311" i="6" a="1"/>
  <c r="AJ311" i="6" s="1"/>
  <c r="AJ509" i="6" s="1"/>
  <c r="AK311" i="6" a="1"/>
  <c r="AK311" i="6" s="1"/>
  <c r="AK509" i="6" s="1"/>
  <c r="AL311" i="6" a="1"/>
  <c r="AL311" i="6" s="1"/>
  <c r="AL509" i="6" s="1"/>
  <c r="AM311" i="6" a="1"/>
  <c r="AM311" i="6" s="1"/>
  <c r="AM509" i="6" s="1"/>
  <c r="AN311" i="6" a="1"/>
  <c r="AN311" i="6" s="1"/>
  <c r="AN509" i="6" s="1"/>
  <c r="AO311" i="6" a="1"/>
  <c r="AO311" i="6" s="1"/>
  <c r="AO509" i="6" s="1"/>
  <c r="AP311" i="6" a="1"/>
  <c r="AP311" i="6" s="1"/>
  <c r="AP509" i="6" s="1"/>
  <c r="AQ311" i="6" a="1"/>
  <c r="AQ311" i="6" s="1"/>
  <c r="AQ509" i="6" s="1"/>
  <c r="AR311" i="6" a="1"/>
  <c r="AR311" i="6" s="1"/>
  <c r="AR509" i="6" s="1"/>
  <c r="AS311" i="6" a="1"/>
  <c r="AS311" i="6" s="1"/>
  <c r="AS509" i="6" s="1"/>
  <c r="AT311" i="6" a="1"/>
  <c r="AT311" i="6" s="1"/>
  <c r="AT509" i="6" s="1"/>
  <c r="AU311" i="6" a="1"/>
  <c r="AU311" i="6" s="1"/>
  <c r="AU509" i="6" s="1"/>
  <c r="AV311" i="6" a="1"/>
  <c r="AV311" i="6" s="1"/>
  <c r="AV509" i="6" s="1"/>
  <c r="AW311" i="6" a="1"/>
  <c r="AW311" i="6" s="1"/>
  <c r="AW509" i="6" s="1"/>
  <c r="AX311" i="6" a="1"/>
  <c r="AX311" i="6" s="1"/>
  <c r="AX509" i="6" s="1"/>
  <c r="AY311" i="6" a="1"/>
  <c r="AY311" i="6" s="1"/>
  <c r="AY509" i="6" s="1"/>
  <c r="AZ311" i="6" a="1"/>
  <c r="AZ311" i="6" s="1"/>
  <c r="AZ509" i="6" s="1"/>
  <c r="BA311" i="6" a="1"/>
  <c r="BA311" i="6" s="1"/>
  <c r="BA509" i="6" s="1"/>
  <c r="BB311" i="6" a="1"/>
  <c r="BB311" i="6" s="1"/>
  <c r="BB509" i="6" s="1"/>
  <c r="BC311" i="6" a="1"/>
  <c r="BC311" i="6" s="1"/>
  <c r="BC509" i="6" s="1"/>
  <c r="BD311" i="6" a="1"/>
  <c r="BD311" i="6" s="1"/>
  <c r="BD509" i="6" s="1"/>
  <c r="BE311" i="6" a="1"/>
  <c r="BE311" i="6" s="1"/>
  <c r="BE509" i="6" s="1"/>
  <c r="BF311" i="6" a="1"/>
  <c r="BF311" i="6" s="1"/>
  <c r="BF509" i="6" s="1"/>
  <c r="BG311" i="6" a="1"/>
  <c r="BG311" i="6" s="1"/>
  <c r="BG509" i="6" s="1"/>
  <c r="BH311" i="6" a="1"/>
  <c r="BH311" i="6" s="1"/>
  <c r="BH509" i="6" s="1"/>
  <c r="BI311" i="6" a="1"/>
  <c r="BI311" i="6" s="1"/>
  <c r="BI509" i="6" s="1"/>
  <c r="BJ311" i="6" a="1"/>
  <c r="BJ311" i="6" s="1"/>
  <c r="BJ509" i="6" s="1"/>
  <c r="BK311" i="6" a="1"/>
  <c r="BK311" i="6" s="1"/>
  <c r="BK509" i="6" s="1"/>
  <c r="BL311" i="6" a="1"/>
  <c r="BL311" i="6" s="1"/>
  <c r="BL509" i="6" s="1"/>
  <c r="D312" i="6" a="1"/>
  <c r="D312" i="6" s="1"/>
  <c r="D510" i="6" s="1"/>
  <c r="E312" i="6" a="1"/>
  <c r="E312" i="6" s="1"/>
  <c r="E510" i="6" s="1"/>
  <c r="F312" i="6" a="1"/>
  <c r="F312" i="6" s="1"/>
  <c r="F510" i="6" s="1"/>
  <c r="G312" i="6" a="1"/>
  <c r="G312" i="6" s="1"/>
  <c r="G510" i="6" s="1"/>
  <c r="H312" i="6" a="1"/>
  <c r="H312" i="6" s="1"/>
  <c r="H510" i="6" s="1"/>
  <c r="I312" i="6" a="1"/>
  <c r="I312" i="6" s="1"/>
  <c r="I510" i="6" s="1"/>
  <c r="J312" i="6" a="1"/>
  <c r="J312" i="6" s="1"/>
  <c r="J510" i="6" s="1"/>
  <c r="K312" i="6" a="1"/>
  <c r="K312" i="6" s="1"/>
  <c r="K510" i="6" s="1"/>
  <c r="L312" i="6" a="1"/>
  <c r="L312" i="6" s="1"/>
  <c r="L510" i="6" s="1"/>
  <c r="M312" i="6" a="1"/>
  <c r="M312" i="6" s="1"/>
  <c r="M510" i="6" s="1"/>
  <c r="N312" i="6" a="1"/>
  <c r="N312" i="6" s="1"/>
  <c r="N510" i="6" s="1"/>
  <c r="O312" i="6" a="1"/>
  <c r="O312" i="6" s="1"/>
  <c r="O510" i="6" s="1"/>
  <c r="P312" i="6" a="1"/>
  <c r="P312" i="6" s="1"/>
  <c r="P510" i="6" s="1"/>
  <c r="Q312" i="6" a="1"/>
  <c r="Q312" i="6" s="1"/>
  <c r="Q510" i="6" s="1"/>
  <c r="R312" i="6" a="1"/>
  <c r="R312" i="6" s="1"/>
  <c r="R510" i="6" s="1"/>
  <c r="S312" i="6" a="1"/>
  <c r="S312" i="6" s="1"/>
  <c r="S510" i="6" s="1"/>
  <c r="T312" i="6" a="1"/>
  <c r="T312" i="6" s="1"/>
  <c r="T510" i="6" s="1"/>
  <c r="U312" i="6" a="1"/>
  <c r="U312" i="6" s="1"/>
  <c r="U510" i="6" s="1"/>
  <c r="V312" i="6" a="1"/>
  <c r="V312" i="6" s="1"/>
  <c r="V510" i="6" s="1"/>
  <c r="W312" i="6" a="1"/>
  <c r="W312" i="6" s="1"/>
  <c r="W510" i="6" s="1"/>
  <c r="X312" i="6" a="1"/>
  <c r="X312" i="6" s="1"/>
  <c r="X510" i="6" s="1"/>
  <c r="Y312" i="6" a="1"/>
  <c r="Y312" i="6" s="1"/>
  <c r="Y510" i="6" s="1"/>
  <c r="Z312" i="6" a="1"/>
  <c r="Z312" i="6" s="1"/>
  <c r="Z510" i="6" s="1"/>
  <c r="AA312" i="6" a="1"/>
  <c r="AA312" i="6" s="1"/>
  <c r="AA510" i="6" s="1"/>
  <c r="AB312" i="6" a="1"/>
  <c r="AB312" i="6" s="1"/>
  <c r="AB510" i="6" s="1"/>
  <c r="AC312" i="6" a="1"/>
  <c r="AC312" i="6" s="1"/>
  <c r="AC510" i="6" s="1"/>
  <c r="AD312" i="6" a="1"/>
  <c r="AD312" i="6" s="1"/>
  <c r="AD510" i="6" s="1"/>
  <c r="AE312" i="6" a="1"/>
  <c r="AE312" i="6" s="1"/>
  <c r="AE510" i="6" s="1"/>
  <c r="AF312" i="6" a="1"/>
  <c r="AF312" i="6" s="1"/>
  <c r="AF510" i="6" s="1"/>
  <c r="AG312" i="6" a="1"/>
  <c r="AG312" i="6" s="1"/>
  <c r="AG510" i="6" s="1"/>
  <c r="AH312" i="6" a="1"/>
  <c r="AH312" i="6" s="1"/>
  <c r="AH510" i="6" s="1"/>
  <c r="AI312" i="6" a="1"/>
  <c r="AI312" i="6" s="1"/>
  <c r="AI510" i="6" s="1"/>
  <c r="AJ312" i="6" a="1"/>
  <c r="AJ312" i="6" s="1"/>
  <c r="AJ510" i="6" s="1"/>
  <c r="AK312" i="6" a="1"/>
  <c r="AK312" i="6" s="1"/>
  <c r="AK510" i="6" s="1"/>
  <c r="AL312" i="6" a="1"/>
  <c r="AL312" i="6" s="1"/>
  <c r="AL510" i="6" s="1"/>
  <c r="AM312" i="6" a="1"/>
  <c r="AM312" i="6" s="1"/>
  <c r="AM510" i="6" s="1"/>
  <c r="AN312" i="6" a="1"/>
  <c r="AN312" i="6" s="1"/>
  <c r="AN510" i="6" s="1"/>
  <c r="AO312" i="6" a="1"/>
  <c r="AO312" i="6" s="1"/>
  <c r="AO510" i="6" s="1"/>
  <c r="AP312" i="6" a="1"/>
  <c r="AP312" i="6" s="1"/>
  <c r="AP510" i="6" s="1"/>
  <c r="AQ312" i="6" a="1"/>
  <c r="AQ312" i="6" s="1"/>
  <c r="AQ510" i="6" s="1"/>
  <c r="AR312" i="6" a="1"/>
  <c r="AR312" i="6" s="1"/>
  <c r="AR510" i="6" s="1"/>
  <c r="AS312" i="6" a="1"/>
  <c r="AS312" i="6" s="1"/>
  <c r="AS510" i="6" s="1"/>
  <c r="AT312" i="6" a="1"/>
  <c r="AT312" i="6" s="1"/>
  <c r="AT510" i="6" s="1"/>
  <c r="AU312" i="6" a="1"/>
  <c r="AU312" i="6" s="1"/>
  <c r="AU510" i="6" s="1"/>
  <c r="AV312" i="6" a="1"/>
  <c r="AV312" i="6" s="1"/>
  <c r="AV510" i="6" s="1"/>
  <c r="AW312" i="6" a="1"/>
  <c r="AW312" i="6" s="1"/>
  <c r="AW510" i="6" s="1"/>
  <c r="AX312" i="6" a="1"/>
  <c r="AX312" i="6" s="1"/>
  <c r="AX510" i="6" s="1"/>
  <c r="AY312" i="6" a="1"/>
  <c r="AY312" i="6" s="1"/>
  <c r="AY510" i="6" s="1"/>
  <c r="AZ312" i="6" a="1"/>
  <c r="AZ312" i="6" s="1"/>
  <c r="AZ510" i="6" s="1"/>
  <c r="BA312" i="6" a="1"/>
  <c r="BA312" i="6" s="1"/>
  <c r="BA510" i="6" s="1"/>
  <c r="BB312" i="6" a="1"/>
  <c r="BB312" i="6" s="1"/>
  <c r="BB510" i="6" s="1"/>
  <c r="BC312" i="6" a="1"/>
  <c r="BC312" i="6" s="1"/>
  <c r="BC510" i="6" s="1"/>
  <c r="BD312" i="6" a="1"/>
  <c r="BD312" i="6" s="1"/>
  <c r="BD510" i="6" s="1"/>
  <c r="BE312" i="6" a="1"/>
  <c r="BE312" i="6" s="1"/>
  <c r="BE510" i="6" s="1"/>
  <c r="BF312" i="6" a="1"/>
  <c r="BF312" i="6" s="1"/>
  <c r="BF510" i="6" s="1"/>
  <c r="BG312" i="6" a="1"/>
  <c r="BG312" i="6" s="1"/>
  <c r="BG510" i="6" s="1"/>
  <c r="BH312" i="6" a="1"/>
  <c r="BH312" i="6" s="1"/>
  <c r="BH510" i="6" s="1"/>
  <c r="BI312" i="6" a="1"/>
  <c r="BI312" i="6" s="1"/>
  <c r="BI510" i="6" s="1"/>
  <c r="BJ312" i="6" a="1"/>
  <c r="BJ312" i="6" s="1"/>
  <c r="BJ510" i="6" s="1"/>
  <c r="BK312" i="6" a="1"/>
  <c r="BK312" i="6" s="1"/>
  <c r="BK510" i="6" s="1"/>
  <c r="BL312" i="6" a="1"/>
  <c r="BL312" i="6" s="1"/>
  <c r="BL510" i="6" s="1"/>
  <c r="D313" i="6" a="1"/>
  <c r="D313" i="6" s="1"/>
  <c r="D511" i="6" s="1"/>
  <c r="E313" i="6" a="1"/>
  <c r="E313" i="6" s="1"/>
  <c r="E511" i="6" s="1"/>
  <c r="F313" i="6" a="1"/>
  <c r="F313" i="6" s="1"/>
  <c r="F511" i="6" s="1"/>
  <c r="G313" i="6" a="1"/>
  <c r="G313" i="6" s="1"/>
  <c r="G511" i="6" s="1"/>
  <c r="H313" i="6" a="1"/>
  <c r="H313" i="6" s="1"/>
  <c r="H511" i="6" s="1"/>
  <c r="I313" i="6" a="1"/>
  <c r="I313" i="6" s="1"/>
  <c r="I511" i="6" s="1"/>
  <c r="J313" i="6" a="1"/>
  <c r="J313" i="6" s="1"/>
  <c r="J511" i="6" s="1"/>
  <c r="K313" i="6" a="1"/>
  <c r="K313" i="6" s="1"/>
  <c r="K511" i="6" s="1"/>
  <c r="L313" i="6" a="1"/>
  <c r="L313" i="6" s="1"/>
  <c r="L511" i="6" s="1"/>
  <c r="M313" i="6" a="1"/>
  <c r="M313" i="6" s="1"/>
  <c r="M511" i="6" s="1"/>
  <c r="N313" i="6" a="1"/>
  <c r="N313" i="6" s="1"/>
  <c r="N511" i="6" s="1"/>
  <c r="O313" i="6" a="1"/>
  <c r="O313" i="6" s="1"/>
  <c r="O511" i="6" s="1"/>
  <c r="P313" i="6" a="1"/>
  <c r="P313" i="6" s="1"/>
  <c r="P511" i="6" s="1"/>
  <c r="Q313" i="6" a="1"/>
  <c r="Q313" i="6" s="1"/>
  <c r="Q511" i="6" s="1"/>
  <c r="R313" i="6" a="1"/>
  <c r="R313" i="6" s="1"/>
  <c r="R511" i="6" s="1"/>
  <c r="S313" i="6" a="1"/>
  <c r="S313" i="6" s="1"/>
  <c r="S511" i="6" s="1"/>
  <c r="T313" i="6" a="1"/>
  <c r="T313" i="6" s="1"/>
  <c r="T511" i="6" s="1"/>
  <c r="U313" i="6" a="1"/>
  <c r="U313" i="6" s="1"/>
  <c r="U511" i="6" s="1"/>
  <c r="V313" i="6" a="1"/>
  <c r="V313" i="6" s="1"/>
  <c r="V511" i="6" s="1"/>
  <c r="W313" i="6" a="1"/>
  <c r="W313" i="6" s="1"/>
  <c r="W511" i="6" s="1"/>
  <c r="X313" i="6" a="1"/>
  <c r="X313" i="6" s="1"/>
  <c r="X511" i="6" s="1"/>
  <c r="Y313" i="6" a="1"/>
  <c r="Y313" i="6" s="1"/>
  <c r="Y511" i="6" s="1"/>
  <c r="Z313" i="6" a="1"/>
  <c r="Z313" i="6" s="1"/>
  <c r="Z511" i="6" s="1"/>
  <c r="AA313" i="6" a="1"/>
  <c r="AA313" i="6" s="1"/>
  <c r="AA511" i="6" s="1"/>
  <c r="AB313" i="6" a="1"/>
  <c r="AB313" i="6" s="1"/>
  <c r="AB511" i="6" s="1"/>
  <c r="AC313" i="6" a="1"/>
  <c r="AC313" i="6" s="1"/>
  <c r="AC511" i="6" s="1"/>
  <c r="AD313" i="6" a="1"/>
  <c r="AD313" i="6" s="1"/>
  <c r="AD511" i="6" s="1"/>
  <c r="AE313" i="6" a="1"/>
  <c r="AE313" i="6" s="1"/>
  <c r="AE511" i="6" s="1"/>
  <c r="AF313" i="6" a="1"/>
  <c r="AF313" i="6" s="1"/>
  <c r="AF511" i="6" s="1"/>
  <c r="AG313" i="6" a="1"/>
  <c r="AG313" i="6" s="1"/>
  <c r="AG511" i="6" s="1"/>
  <c r="AH313" i="6" a="1"/>
  <c r="AH313" i="6" s="1"/>
  <c r="AH511" i="6" s="1"/>
  <c r="AI313" i="6" a="1"/>
  <c r="AI313" i="6" s="1"/>
  <c r="AI511" i="6" s="1"/>
  <c r="AJ313" i="6" a="1"/>
  <c r="AJ313" i="6" s="1"/>
  <c r="AJ511" i="6" s="1"/>
  <c r="AK313" i="6" a="1"/>
  <c r="AK313" i="6" s="1"/>
  <c r="AK511" i="6" s="1"/>
  <c r="AL313" i="6" a="1"/>
  <c r="AL313" i="6" s="1"/>
  <c r="AL511" i="6" s="1"/>
  <c r="AM313" i="6" a="1"/>
  <c r="AM313" i="6" s="1"/>
  <c r="AM511" i="6" s="1"/>
  <c r="AN313" i="6" a="1"/>
  <c r="AN313" i="6" s="1"/>
  <c r="AN511" i="6" s="1"/>
  <c r="AO313" i="6" a="1"/>
  <c r="AO313" i="6" s="1"/>
  <c r="AO511" i="6" s="1"/>
  <c r="AP313" i="6" a="1"/>
  <c r="AP313" i="6" s="1"/>
  <c r="AP511" i="6" s="1"/>
  <c r="AQ313" i="6" a="1"/>
  <c r="AQ313" i="6" s="1"/>
  <c r="AQ511" i="6" s="1"/>
  <c r="AR313" i="6" a="1"/>
  <c r="AR313" i="6" s="1"/>
  <c r="AR511" i="6" s="1"/>
  <c r="AS313" i="6" a="1"/>
  <c r="AS313" i="6" s="1"/>
  <c r="AS511" i="6" s="1"/>
  <c r="AT313" i="6" a="1"/>
  <c r="AT313" i="6" s="1"/>
  <c r="AT511" i="6" s="1"/>
  <c r="AU313" i="6" a="1"/>
  <c r="AU313" i="6" s="1"/>
  <c r="AU511" i="6" s="1"/>
  <c r="AV313" i="6" a="1"/>
  <c r="AV313" i="6" s="1"/>
  <c r="AV511" i="6" s="1"/>
  <c r="AW313" i="6" a="1"/>
  <c r="AW313" i="6" s="1"/>
  <c r="AW511" i="6" s="1"/>
  <c r="AX313" i="6" a="1"/>
  <c r="AX313" i="6" s="1"/>
  <c r="AX511" i="6" s="1"/>
  <c r="AY313" i="6" a="1"/>
  <c r="AY313" i="6" s="1"/>
  <c r="AY511" i="6" s="1"/>
  <c r="AZ313" i="6" a="1"/>
  <c r="AZ313" i="6" s="1"/>
  <c r="AZ511" i="6" s="1"/>
  <c r="BA313" i="6" a="1"/>
  <c r="BA313" i="6" s="1"/>
  <c r="BA511" i="6" s="1"/>
  <c r="BB313" i="6" a="1"/>
  <c r="BB313" i="6" s="1"/>
  <c r="BB511" i="6" s="1"/>
  <c r="BC313" i="6" a="1"/>
  <c r="BC313" i="6" s="1"/>
  <c r="BC511" i="6" s="1"/>
  <c r="BD313" i="6" a="1"/>
  <c r="BD313" i="6" s="1"/>
  <c r="BD511" i="6" s="1"/>
  <c r="BE313" i="6" a="1"/>
  <c r="BE313" i="6" s="1"/>
  <c r="BE511" i="6" s="1"/>
  <c r="BF313" i="6" a="1"/>
  <c r="BF313" i="6" s="1"/>
  <c r="BF511" i="6" s="1"/>
  <c r="BG313" i="6" a="1"/>
  <c r="BG313" i="6" s="1"/>
  <c r="BG511" i="6" s="1"/>
  <c r="BH313" i="6" a="1"/>
  <c r="BH313" i="6" s="1"/>
  <c r="BH511" i="6" s="1"/>
  <c r="BI313" i="6" a="1"/>
  <c r="BI313" i="6" s="1"/>
  <c r="BI511" i="6" s="1"/>
  <c r="BJ313" i="6" a="1"/>
  <c r="BJ313" i="6" s="1"/>
  <c r="BJ511" i="6" s="1"/>
  <c r="BK313" i="6" a="1"/>
  <c r="BK313" i="6" s="1"/>
  <c r="BK511" i="6" s="1"/>
  <c r="BL313" i="6" a="1"/>
  <c r="BL313" i="6" s="1"/>
  <c r="BL511" i="6" s="1"/>
  <c r="D314" i="6" a="1"/>
  <c r="D314" i="6" s="1"/>
  <c r="D512" i="6" s="1"/>
  <c r="E314" i="6" a="1"/>
  <c r="E314" i="6" s="1"/>
  <c r="E512" i="6" s="1"/>
  <c r="F314" i="6" a="1"/>
  <c r="F314" i="6" s="1"/>
  <c r="F512" i="6" s="1"/>
  <c r="G314" i="6" a="1"/>
  <c r="G314" i="6" s="1"/>
  <c r="G512" i="6" s="1"/>
  <c r="H314" i="6" a="1"/>
  <c r="H314" i="6" s="1"/>
  <c r="H512" i="6" s="1"/>
  <c r="I314" i="6" a="1"/>
  <c r="I314" i="6" s="1"/>
  <c r="I512" i="6" s="1"/>
  <c r="J314" i="6" a="1"/>
  <c r="J314" i="6" s="1"/>
  <c r="J512" i="6" s="1"/>
  <c r="K314" i="6" a="1"/>
  <c r="K314" i="6" s="1"/>
  <c r="K512" i="6" s="1"/>
  <c r="L314" i="6" a="1"/>
  <c r="L314" i="6" s="1"/>
  <c r="L512" i="6" s="1"/>
  <c r="M314" i="6" a="1"/>
  <c r="M314" i="6" s="1"/>
  <c r="M512" i="6" s="1"/>
  <c r="N314" i="6" a="1"/>
  <c r="N314" i="6" s="1"/>
  <c r="N512" i="6" s="1"/>
  <c r="O314" i="6" a="1"/>
  <c r="O314" i="6" s="1"/>
  <c r="O512" i="6" s="1"/>
  <c r="P314" i="6" a="1"/>
  <c r="P314" i="6" s="1"/>
  <c r="P512" i="6" s="1"/>
  <c r="Q314" i="6" a="1"/>
  <c r="Q314" i="6" s="1"/>
  <c r="Q512" i="6" s="1"/>
  <c r="R314" i="6" a="1"/>
  <c r="R314" i="6" s="1"/>
  <c r="R512" i="6" s="1"/>
  <c r="S314" i="6" a="1"/>
  <c r="S314" i="6" s="1"/>
  <c r="S512" i="6" s="1"/>
  <c r="T314" i="6" a="1"/>
  <c r="T314" i="6" s="1"/>
  <c r="T512" i="6" s="1"/>
  <c r="U314" i="6" a="1"/>
  <c r="U314" i="6" s="1"/>
  <c r="U512" i="6" s="1"/>
  <c r="V314" i="6" a="1"/>
  <c r="V314" i="6" s="1"/>
  <c r="V512" i="6" s="1"/>
  <c r="W314" i="6" a="1"/>
  <c r="W314" i="6" s="1"/>
  <c r="W512" i="6" s="1"/>
  <c r="X314" i="6" a="1"/>
  <c r="X314" i="6" s="1"/>
  <c r="X512" i="6" s="1"/>
  <c r="Y314" i="6" a="1"/>
  <c r="Y314" i="6" s="1"/>
  <c r="Y512" i="6" s="1"/>
  <c r="Z314" i="6" a="1"/>
  <c r="Z314" i="6" s="1"/>
  <c r="Z512" i="6" s="1"/>
  <c r="AA314" i="6" a="1"/>
  <c r="AA314" i="6" s="1"/>
  <c r="AA512" i="6" s="1"/>
  <c r="AB314" i="6" a="1"/>
  <c r="AB314" i="6" s="1"/>
  <c r="AB512" i="6" s="1"/>
  <c r="AC314" i="6" a="1"/>
  <c r="AC314" i="6" s="1"/>
  <c r="AC512" i="6" s="1"/>
  <c r="AD314" i="6" a="1"/>
  <c r="AD314" i="6" s="1"/>
  <c r="AD512" i="6" s="1"/>
  <c r="AE314" i="6" a="1"/>
  <c r="AE314" i="6" s="1"/>
  <c r="AE512" i="6" s="1"/>
  <c r="AF314" i="6" a="1"/>
  <c r="AF314" i="6" s="1"/>
  <c r="AF512" i="6" s="1"/>
  <c r="AG314" i="6" a="1"/>
  <c r="AG314" i="6" s="1"/>
  <c r="AG512" i="6" s="1"/>
  <c r="AH314" i="6" a="1"/>
  <c r="AH314" i="6" s="1"/>
  <c r="AH512" i="6" s="1"/>
  <c r="AI314" i="6" a="1"/>
  <c r="AI314" i="6" s="1"/>
  <c r="AI512" i="6" s="1"/>
  <c r="AJ314" i="6" a="1"/>
  <c r="AJ314" i="6" s="1"/>
  <c r="AJ512" i="6" s="1"/>
  <c r="AK314" i="6" a="1"/>
  <c r="AK314" i="6" s="1"/>
  <c r="AK512" i="6" s="1"/>
  <c r="AL314" i="6" a="1"/>
  <c r="AL314" i="6" s="1"/>
  <c r="AL512" i="6" s="1"/>
  <c r="AM314" i="6" a="1"/>
  <c r="AM314" i="6" s="1"/>
  <c r="AM512" i="6" s="1"/>
  <c r="AN314" i="6" a="1"/>
  <c r="AN314" i="6" s="1"/>
  <c r="AN512" i="6" s="1"/>
  <c r="AO314" i="6" a="1"/>
  <c r="AO314" i="6" s="1"/>
  <c r="AO512" i="6" s="1"/>
  <c r="AP314" i="6" a="1"/>
  <c r="AP314" i="6" s="1"/>
  <c r="AP512" i="6" s="1"/>
  <c r="AQ314" i="6" a="1"/>
  <c r="AQ314" i="6" s="1"/>
  <c r="AQ512" i="6" s="1"/>
  <c r="AR314" i="6" a="1"/>
  <c r="AR314" i="6" s="1"/>
  <c r="AR512" i="6" s="1"/>
  <c r="AS314" i="6" a="1"/>
  <c r="AS314" i="6" s="1"/>
  <c r="AS512" i="6" s="1"/>
  <c r="AT314" i="6" a="1"/>
  <c r="AT314" i="6" s="1"/>
  <c r="AT512" i="6" s="1"/>
  <c r="AU314" i="6" a="1"/>
  <c r="AU314" i="6" s="1"/>
  <c r="AU512" i="6" s="1"/>
  <c r="AV314" i="6" a="1"/>
  <c r="AV314" i="6" s="1"/>
  <c r="AV512" i="6" s="1"/>
  <c r="AW314" i="6" a="1"/>
  <c r="AW314" i="6" s="1"/>
  <c r="AW512" i="6" s="1"/>
  <c r="AX314" i="6" a="1"/>
  <c r="AX314" i="6" s="1"/>
  <c r="AX512" i="6" s="1"/>
  <c r="AY314" i="6" a="1"/>
  <c r="AY314" i="6" s="1"/>
  <c r="AY512" i="6" s="1"/>
  <c r="AZ314" i="6" a="1"/>
  <c r="AZ314" i="6" s="1"/>
  <c r="AZ512" i="6" s="1"/>
  <c r="BA314" i="6" a="1"/>
  <c r="BA314" i="6" s="1"/>
  <c r="BA512" i="6" s="1"/>
  <c r="BB314" i="6" a="1"/>
  <c r="BB314" i="6" s="1"/>
  <c r="BB512" i="6" s="1"/>
  <c r="BC314" i="6" a="1"/>
  <c r="BC314" i="6" s="1"/>
  <c r="BC512" i="6" s="1"/>
  <c r="BD314" i="6" a="1"/>
  <c r="BD314" i="6" s="1"/>
  <c r="BD512" i="6" s="1"/>
  <c r="BE314" i="6" a="1"/>
  <c r="BE314" i="6" s="1"/>
  <c r="BE512" i="6" s="1"/>
  <c r="BF314" i="6" a="1"/>
  <c r="BF314" i="6" s="1"/>
  <c r="BF512" i="6" s="1"/>
  <c r="BG314" i="6" a="1"/>
  <c r="BG314" i="6" s="1"/>
  <c r="BG512" i="6" s="1"/>
  <c r="BH314" i="6" a="1"/>
  <c r="BH314" i="6" s="1"/>
  <c r="BH512" i="6" s="1"/>
  <c r="BI314" i="6" a="1"/>
  <c r="BI314" i="6" s="1"/>
  <c r="BI512" i="6" s="1"/>
  <c r="BJ314" i="6" a="1"/>
  <c r="BJ314" i="6" s="1"/>
  <c r="BJ512" i="6" s="1"/>
  <c r="BK314" i="6" a="1"/>
  <c r="BK314" i="6" s="1"/>
  <c r="BK512" i="6" s="1"/>
  <c r="BL314" i="6" a="1"/>
  <c r="BL314" i="6" s="1"/>
  <c r="BL512" i="6" s="1"/>
  <c r="D315" i="6" a="1"/>
  <c r="D315" i="6" s="1"/>
  <c r="D513" i="6" s="1"/>
  <c r="E315" i="6" a="1"/>
  <c r="E315" i="6" s="1"/>
  <c r="E513" i="6" s="1"/>
  <c r="F315" i="6" a="1"/>
  <c r="F315" i="6" s="1"/>
  <c r="F513" i="6" s="1"/>
  <c r="G315" i="6" a="1"/>
  <c r="G315" i="6" s="1"/>
  <c r="G513" i="6" s="1"/>
  <c r="H315" i="6" a="1"/>
  <c r="H315" i="6" s="1"/>
  <c r="H513" i="6" s="1"/>
  <c r="I315" i="6" a="1"/>
  <c r="I315" i="6" s="1"/>
  <c r="I513" i="6" s="1"/>
  <c r="J315" i="6" a="1"/>
  <c r="J315" i="6" s="1"/>
  <c r="J513" i="6" s="1"/>
  <c r="K315" i="6" a="1"/>
  <c r="K315" i="6" s="1"/>
  <c r="K513" i="6" s="1"/>
  <c r="L315" i="6" a="1"/>
  <c r="L315" i="6" s="1"/>
  <c r="L513" i="6" s="1"/>
  <c r="M315" i="6" a="1"/>
  <c r="M315" i="6" s="1"/>
  <c r="M513" i="6" s="1"/>
  <c r="N315" i="6" a="1"/>
  <c r="N315" i="6" s="1"/>
  <c r="N513" i="6" s="1"/>
  <c r="O315" i="6" a="1"/>
  <c r="O315" i="6" s="1"/>
  <c r="O513" i="6" s="1"/>
  <c r="P315" i="6" a="1"/>
  <c r="P315" i="6" s="1"/>
  <c r="P513" i="6" s="1"/>
  <c r="Q315" i="6" a="1"/>
  <c r="Q315" i="6" s="1"/>
  <c r="Q513" i="6" s="1"/>
  <c r="R315" i="6" a="1"/>
  <c r="R315" i="6" s="1"/>
  <c r="R513" i="6" s="1"/>
  <c r="S315" i="6" a="1"/>
  <c r="S315" i="6" s="1"/>
  <c r="S513" i="6" s="1"/>
  <c r="T315" i="6" a="1"/>
  <c r="T315" i="6" s="1"/>
  <c r="T513" i="6" s="1"/>
  <c r="U315" i="6" a="1"/>
  <c r="U315" i="6" s="1"/>
  <c r="U513" i="6" s="1"/>
  <c r="V315" i="6" a="1"/>
  <c r="V315" i="6" s="1"/>
  <c r="V513" i="6" s="1"/>
  <c r="W315" i="6" a="1"/>
  <c r="W315" i="6" s="1"/>
  <c r="W513" i="6" s="1"/>
  <c r="X315" i="6" a="1"/>
  <c r="X315" i="6" s="1"/>
  <c r="X513" i="6" s="1"/>
  <c r="Y315" i="6" a="1"/>
  <c r="Y315" i="6" s="1"/>
  <c r="Y513" i="6" s="1"/>
  <c r="Z315" i="6" a="1"/>
  <c r="Z315" i="6" s="1"/>
  <c r="Z513" i="6" s="1"/>
  <c r="AA315" i="6" a="1"/>
  <c r="AA315" i="6" s="1"/>
  <c r="AA513" i="6" s="1"/>
  <c r="AB315" i="6" a="1"/>
  <c r="AB315" i="6" s="1"/>
  <c r="AB513" i="6" s="1"/>
  <c r="AC315" i="6" a="1"/>
  <c r="AC315" i="6" s="1"/>
  <c r="AC513" i="6" s="1"/>
  <c r="AD315" i="6" a="1"/>
  <c r="AD315" i="6" s="1"/>
  <c r="AD513" i="6" s="1"/>
  <c r="AE315" i="6" a="1"/>
  <c r="AE315" i="6" s="1"/>
  <c r="AE513" i="6" s="1"/>
  <c r="AF315" i="6" a="1"/>
  <c r="AF315" i="6" s="1"/>
  <c r="AF513" i="6" s="1"/>
  <c r="AG315" i="6" a="1"/>
  <c r="AG315" i="6" s="1"/>
  <c r="AG513" i="6" s="1"/>
  <c r="AH315" i="6" a="1"/>
  <c r="AH315" i="6" s="1"/>
  <c r="AH513" i="6" s="1"/>
  <c r="AI315" i="6" a="1"/>
  <c r="AI315" i="6" s="1"/>
  <c r="AI513" i="6" s="1"/>
  <c r="AJ315" i="6" a="1"/>
  <c r="AJ315" i="6" s="1"/>
  <c r="AJ513" i="6" s="1"/>
  <c r="AK315" i="6" a="1"/>
  <c r="AK315" i="6" s="1"/>
  <c r="AK513" i="6" s="1"/>
  <c r="AL315" i="6" a="1"/>
  <c r="AL315" i="6" s="1"/>
  <c r="AL513" i="6" s="1"/>
  <c r="AM315" i="6" a="1"/>
  <c r="AM315" i="6" s="1"/>
  <c r="AM513" i="6" s="1"/>
  <c r="AN315" i="6" a="1"/>
  <c r="AN315" i="6" s="1"/>
  <c r="AN513" i="6" s="1"/>
  <c r="AO315" i="6" a="1"/>
  <c r="AO315" i="6" s="1"/>
  <c r="AO513" i="6" s="1"/>
  <c r="AP315" i="6" a="1"/>
  <c r="AP315" i="6" s="1"/>
  <c r="AP513" i="6" s="1"/>
  <c r="AQ315" i="6" a="1"/>
  <c r="AQ315" i="6" s="1"/>
  <c r="AQ513" i="6" s="1"/>
  <c r="AR315" i="6" a="1"/>
  <c r="AR315" i="6" s="1"/>
  <c r="AR513" i="6" s="1"/>
  <c r="AS315" i="6" a="1"/>
  <c r="AS315" i="6" s="1"/>
  <c r="AS513" i="6" s="1"/>
  <c r="AT315" i="6" a="1"/>
  <c r="AT315" i="6" s="1"/>
  <c r="AT513" i="6" s="1"/>
  <c r="AU315" i="6" a="1"/>
  <c r="AU315" i="6" s="1"/>
  <c r="AU513" i="6" s="1"/>
  <c r="AV315" i="6" a="1"/>
  <c r="AV315" i="6" s="1"/>
  <c r="AV513" i="6" s="1"/>
  <c r="AW315" i="6" a="1"/>
  <c r="AW315" i="6" s="1"/>
  <c r="AW513" i="6" s="1"/>
  <c r="AX315" i="6" a="1"/>
  <c r="AX315" i="6" s="1"/>
  <c r="AX513" i="6" s="1"/>
  <c r="AY315" i="6" a="1"/>
  <c r="AY315" i="6" s="1"/>
  <c r="AY513" i="6" s="1"/>
  <c r="AZ315" i="6" a="1"/>
  <c r="AZ315" i="6" s="1"/>
  <c r="AZ513" i="6" s="1"/>
  <c r="BA315" i="6" a="1"/>
  <c r="BA315" i="6" s="1"/>
  <c r="BA513" i="6" s="1"/>
  <c r="BB315" i="6" a="1"/>
  <c r="BB315" i="6" s="1"/>
  <c r="BB513" i="6" s="1"/>
  <c r="BC315" i="6" a="1"/>
  <c r="BC315" i="6" s="1"/>
  <c r="BC513" i="6" s="1"/>
  <c r="BD315" i="6" a="1"/>
  <c r="BD315" i="6" s="1"/>
  <c r="BD513" i="6" s="1"/>
  <c r="BE315" i="6" a="1"/>
  <c r="BE315" i="6" s="1"/>
  <c r="BE513" i="6" s="1"/>
  <c r="BF315" i="6" a="1"/>
  <c r="BF315" i="6" s="1"/>
  <c r="BF513" i="6" s="1"/>
  <c r="BG315" i="6" a="1"/>
  <c r="BG315" i="6" s="1"/>
  <c r="BG513" i="6" s="1"/>
  <c r="BH315" i="6" a="1"/>
  <c r="BH315" i="6" s="1"/>
  <c r="BH513" i="6" s="1"/>
  <c r="BI315" i="6" a="1"/>
  <c r="BI315" i="6" s="1"/>
  <c r="BI513" i="6" s="1"/>
  <c r="BJ315" i="6" a="1"/>
  <c r="BJ315" i="6" s="1"/>
  <c r="BJ513" i="6" s="1"/>
  <c r="BK315" i="6" a="1"/>
  <c r="BK315" i="6" s="1"/>
  <c r="BK513" i="6" s="1"/>
  <c r="BL315" i="6" a="1"/>
  <c r="BL315" i="6" s="1"/>
  <c r="BL513" i="6" s="1"/>
  <c r="D316" i="6" a="1"/>
  <c r="D316" i="6" s="1"/>
  <c r="D514" i="6" s="1"/>
  <c r="E316" i="6" a="1"/>
  <c r="E316" i="6" s="1"/>
  <c r="E514" i="6" s="1"/>
  <c r="F316" i="6" a="1"/>
  <c r="F316" i="6" s="1"/>
  <c r="F514" i="6" s="1"/>
  <c r="G316" i="6" a="1"/>
  <c r="G316" i="6" s="1"/>
  <c r="G514" i="6" s="1"/>
  <c r="H316" i="6" a="1"/>
  <c r="H316" i="6" s="1"/>
  <c r="H514" i="6" s="1"/>
  <c r="I316" i="6" a="1"/>
  <c r="I316" i="6" s="1"/>
  <c r="I514" i="6" s="1"/>
  <c r="J316" i="6" a="1"/>
  <c r="J316" i="6" s="1"/>
  <c r="J514" i="6" s="1"/>
  <c r="K316" i="6" a="1"/>
  <c r="K316" i="6" s="1"/>
  <c r="K514" i="6" s="1"/>
  <c r="L316" i="6" a="1"/>
  <c r="L316" i="6" s="1"/>
  <c r="L514" i="6" s="1"/>
  <c r="M316" i="6" a="1"/>
  <c r="M316" i="6" s="1"/>
  <c r="M514" i="6" s="1"/>
  <c r="N316" i="6" a="1"/>
  <c r="N316" i="6" s="1"/>
  <c r="N514" i="6" s="1"/>
  <c r="O316" i="6" a="1"/>
  <c r="O316" i="6" s="1"/>
  <c r="O514" i="6" s="1"/>
  <c r="P316" i="6" a="1"/>
  <c r="P316" i="6" s="1"/>
  <c r="P514" i="6" s="1"/>
  <c r="Q316" i="6" a="1"/>
  <c r="Q316" i="6" s="1"/>
  <c r="Q514" i="6" s="1"/>
  <c r="R316" i="6" a="1"/>
  <c r="R316" i="6" s="1"/>
  <c r="R514" i="6" s="1"/>
  <c r="S316" i="6" a="1"/>
  <c r="S316" i="6" s="1"/>
  <c r="S514" i="6" s="1"/>
  <c r="T316" i="6" a="1"/>
  <c r="T316" i="6" s="1"/>
  <c r="T514" i="6" s="1"/>
  <c r="U316" i="6" a="1"/>
  <c r="U316" i="6" s="1"/>
  <c r="U514" i="6" s="1"/>
  <c r="V316" i="6" a="1"/>
  <c r="V316" i="6" s="1"/>
  <c r="V514" i="6" s="1"/>
  <c r="W316" i="6" a="1"/>
  <c r="W316" i="6" s="1"/>
  <c r="W514" i="6" s="1"/>
  <c r="X316" i="6" a="1"/>
  <c r="X316" i="6" s="1"/>
  <c r="X514" i="6" s="1"/>
  <c r="Y316" i="6" a="1"/>
  <c r="Y316" i="6" s="1"/>
  <c r="Y514" i="6" s="1"/>
  <c r="Z316" i="6" a="1"/>
  <c r="Z316" i="6" s="1"/>
  <c r="Z514" i="6" s="1"/>
  <c r="AA316" i="6" a="1"/>
  <c r="AA316" i="6" s="1"/>
  <c r="AA514" i="6" s="1"/>
  <c r="AB316" i="6" a="1"/>
  <c r="AB316" i="6" s="1"/>
  <c r="AB514" i="6" s="1"/>
  <c r="AC316" i="6" a="1"/>
  <c r="AC316" i="6" s="1"/>
  <c r="AC514" i="6" s="1"/>
  <c r="AD316" i="6" a="1"/>
  <c r="AD316" i="6" s="1"/>
  <c r="AD514" i="6" s="1"/>
  <c r="AE316" i="6" a="1"/>
  <c r="AE316" i="6" s="1"/>
  <c r="AE514" i="6" s="1"/>
  <c r="AF316" i="6" a="1"/>
  <c r="AF316" i="6" s="1"/>
  <c r="AF514" i="6" s="1"/>
  <c r="AG316" i="6" a="1"/>
  <c r="AG316" i="6" s="1"/>
  <c r="AG514" i="6" s="1"/>
  <c r="AH316" i="6" a="1"/>
  <c r="AH316" i="6" s="1"/>
  <c r="AH514" i="6" s="1"/>
  <c r="AI316" i="6" a="1"/>
  <c r="AI316" i="6" s="1"/>
  <c r="AI514" i="6" s="1"/>
  <c r="AJ316" i="6" a="1"/>
  <c r="AJ316" i="6" s="1"/>
  <c r="AJ514" i="6" s="1"/>
  <c r="AK316" i="6" a="1"/>
  <c r="AK316" i="6" s="1"/>
  <c r="AK514" i="6" s="1"/>
  <c r="AL316" i="6" a="1"/>
  <c r="AL316" i="6" s="1"/>
  <c r="AL514" i="6" s="1"/>
  <c r="AM316" i="6" a="1"/>
  <c r="AM316" i="6" s="1"/>
  <c r="AM514" i="6" s="1"/>
  <c r="AN316" i="6" a="1"/>
  <c r="AN316" i="6" s="1"/>
  <c r="AN514" i="6" s="1"/>
  <c r="AO316" i="6" a="1"/>
  <c r="AO316" i="6" s="1"/>
  <c r="AO514" i="6" s="1"/>
  <c r="AP316" i="6" a="1"/>
  <c r="AP316" i="6" s="1"/>
  <c r="AP514" i="6" s="1"/>
  <c r="AQ316" i="6" a="1"/>
  <c r="AQ316" i="6" s="1"/>
  <c r="AQ514" i="6" s="1"/>
  <c r="AR316" i="6" a="1"/>
  <c r="AR316" i="6" s="1"/>
  <c r="AR514" i="6" s="1"/>
  <c r="AS316" i="6" a="1"/>
  <c r="AS316" i="6" s="1"/>
  <c r="AS514" i="6" s="1"/>
  <c r="AT316" i="6" a="1"/>
  <c r="AT316" i="6" s="1"/>
  <c r="AT514" i="6" s="1"/>
  <c r="AU316" i="6" a="1"/>
  <c r="AU316" i="6" s="1"/>
  <c r="AU514" i="6" s="1"/>
  <c r="AV316" i="6" a="1"/>
  <c r="AV316" i="6" s="1"/>
  <c r="AV514" i="6" s="1"/>
  <c r="AW316" i="6" a="1"/>
  <c r="AW316" i="6" s="1"/>
  <c r="AW514" i="6" s="1"/>
  <c r="AX316" i="6" a="1"/>
  <c r="AX316" i="6" s="1"/>
  <c r="AX514" i="6" s="1"/>
  <c r="AY316" i="6" a="1"/>
  <c r="AY316" i="6" s="1"/>
  <c r="AY514" i="6" s="1"/>
  <c r="AZ316" i="6" a="1"/>
  <c r="AZ316" i="6" s="1"/>
  <c r="AZ514" i="6" s="1"/>
  <c r="BA316" i="6" a="1"/>
  <c r="BA316" i="6" s="1"/>
  <c r="BA514" i="6" s="1"/>
  <c r="BB316" i="6" a="1"/>
  <c r="BB316" i="6" s="1"/>
  <c r="BB514" i="6" s="1"/>
  <c r="BC316" i="6" a="1"/>
  <c r="BC316" i="6" s="1"/>
  <c r="BC514" i="6" s="1"/>
  <c r="BD316" i="6" a="1"/>
  <c r="BD316" i="6" s="1"/>
  <c r="BD514" i="6" s="1"/>
  <c r="BE316" i="6" a="1"/>
  <c r="BE316" i="6" s="1"/>
  <c r="BE514" i="6" s="1"/>
  <c r="BF316" i="6" a="1"/>
  <c r="BF316" i="6" s="1"/>
  <c r="BF514" i="6" s="1"/>
  <c r="BG316" i="6" a="1"/>
  <c r="BG316" i="6" s="1"/>
  <c r="BG514" i="6" s="1"/>
  <c r="BH316" i="6" a="1"/>
  <c r="BH316" i="6" s="1"/>
  <c r="BH514" i="6" s="1"/>
  <c r="BI316" i="6" a="1"/>
  <c r="BI316" i="6" s="1"/>
  <c r="BI514" i="6" s="1"/>
  <c r="BJ316" i="6" a="1"/>
  <c r="BJ316" i="6" s="1"/>
  <c r="BJ514" i="6" s="1"/>
  <c r="BK316" i="6" a="1"/>
  <c r="BK316" i="6" s="1"/>
  <c r="BK514" i="6" s="1"/>
  <c r="BL316" i="6" a="1"/>
  <c r="BL316" i="6" s="1"/>
  <c r="BL514" i="6" s="1"/>
  <c r="D317" i="6" a="1"/>
  <c r="D317" i="6" s="1"/>
  <c r="D515" i="6" s="1"/>
  <c r="E317" i="6" a="1"/>
  <c r="E317" i="6" s="1"/>
  <c r="E515" i="6" s="1"/>
  <c r="F317" i="6" a="1"/>
  <c r="F317" i="6" s="1"/>
  <c r="F515" i="6" s="1"/>
  <c r="G317" i="6" a="1"/>
  <c r="G317" i="6" s="1"/>
  <c r="G515" i="6" s="1"/>
  <c r="H317" i="6" a="1"/>
  <c r="H317" i="6" s="1"/>
  <c r="H515" i="6" s="1"/>
  <c r="I317" i="6" a="1"/>
  <c r="I317" i="6" s="1"/>
  <c r="I515" i="6" s="1"/>
  <c r="J317" i="6" a="1"/>
  <c r="J317" i="6" s="1"/>
  <c r="J515" i="6" s="1"/>
  <c r="K317" i="6" a="1"/>
  <c r="K317" i="6" s="1"/>
  <c r="K515" i="6" s="1"/>
  <c r="L317" i="6" a="1"/>
  <c r="L317" i="6" s="1"/>
  <c r="L515" i="6" s="1"/>
  <c r="M317" i="6" a="1"/>
  <c r="M317" i="6" s="1"/>
  <c r="M515" i="6" s="1"/>
  <c r="N317" i="6" a="1"/>
  <c r="N317" i="6" s="1"/>
  <c r="N515" i="6" s="1"/>
  <c r="O317" i="6" a="1"/>
  <c r="O317" i="6" s="1"/>
  <c r="O515" i="6" s="1"/>
  <c r="P317" i="6" a="1"/>
  <c r="P317" i="6" s="1"/>
  <c r="P515" i="6" s="1"/>
  <c r="Q317" i="6" a="1"/>
  <c r="Q317" i="6" s="1"/>
  <c r="Q515" i="6" s="1"/>
  <c r="R317" i="6" a="1"/>
  <c r="R317" i="6" s="1"/>
  <c r="R515" i="6" s="1"/>
  <c r="S317" i="6" a="1"/>
  <c r="S317" i="6" s="1"/>
  <c r="S515" i="6" s="1"/>
  <c r="T317" i="6" a="1"/>
  <c r="T317" i="6" s="1"/>
  <c r="T515" i="6" s="1"/>
  <c r="U317" i="6" a="1"/>
  <c r="U317" i="6" s="1"/>
  <c r="U515" i="6" s="1"/>
  <c r="V317" i="6" a="1"/>
  <c r="V317" i="6" s="1"/>
  <c r="V515" i="6" s="1"/>
  <c r="W317" i="6" a="1"/>
  <c r="W317" i="6" s="1"/>
  <c r="W515" i="6" s="1"/>
  <c r="X317" i="6" a="1"/>
  <c r="X317" i="6" s="1"/>
  <c r="X515" i="6" s="1"/>
  <c r="Y317" i="6" a="1"/>
  <c r="Y317" i="6" s="1"/>
  <c r="Y515" i="6" s="1"/>
  <c r="Z317" i="6" a="1"/>
  <c r="Z317" i="6" s="1"/>
  <c r="Z515" i="6" s="1"/>
  <c r="AA317" i="6" a="1"/>
  <c r="AA317" i="6" s="1"/>
  <c r="AA515" i="6" s="1"/>
  <c r="AB317" i="6" a="1"/>
  <c r="AB317" i="6" s="1"/>
  <c r="AB515" i="6" s="1"/>
  <c r="AC317" i="6" a="1"/>
  <c r="AC317" i="6" s="1"/>
  <c r="AC515" i="6" s="1"/>
  <c r="AD317" i="6" a="1"/>
  <c r="AD317" i="6" s="1"/>
  <c r="AD515" i="6" s="1"/>
  <c r="AE317" i="6" a="1"/>
  <c r="AE317" i="6" s="1"/>
  <c r="AE515" i="6" s="1"/>
  <c r="AF317" i="6" a="1"/>
  <c r="AF317" i="6" s="1"/>
  <c r="AF515" i="6" s="1"/>
  <c r="AG317" i="6" a="1"/>
  <c r="AG317" i="6" s="1"/>
  <c r="AG515" i="6" s="1"/>
  <c r="AH317" i="6" a="1"/>
  <c r="AH317" i="6" s="1"/>
  <c r="AH515" i="6" s="1"/>
  <c r="AI317" i="6" a="1"/>
  <c r="AI317" i="6" s="1"/>
  <c r="AI515" i="6" s="1"/>
  <c r="AJ317" i="6" a="1"/>
  <c r="AJ317" i="6" s="1"/>
  <c r="AJ515" i="6" s="1"/>
  <c r="AK317" i="6" a="1"/>
  <c r="AK317" i="6" s="1"/>
  <c r="AK515" i="6" s="1"/>
  <c r="AL317" i="6" a="1"/>
  <c r="AL317" i="6" s="1"/>
  <c r="AL515" i="6" s="1"/>
  <c r="AM317" i="6" a="1"/>
  <c r="AM317" i="6" s="1"/>
  <c r="AM515" i="6" s="1"/>
  <c r="AN317" i="6" a="1"/>
  <c r="AN317" i="6" s="1"/>
  <c r="AN515" i="6" s="1"/>
  <c r="AO317" i="6" a="1"/>
  <c r="AO317" i="6" s="1"/>
  <c r="AO515" i="6" s="1"/>
  <c r="AP317" i="6" a="1"/>
  <c r="AP317" i="6" s="1"/>
  <c r="AP515" i="6" s="1"/>
  <c r="AQ317" i="6" a="1"/>
  <c r="AQ317" i="6" s="1"/>
  <c r="AQ515" i="6" s="1"/>
  <c r="AR317" i="6" a="1"/>
  <c r="AR317" i="6" s="1"/>
  <c r="AR515" i="6" s="1"/>
  <c r="AS317" i="6" a="1"/>
  <c r="AS317" i="6" s="1"/>
  <c r="AS515" i="6" s="1"/>
  <c r="AT317" i="6" a="1"/>
  <c r="AT317" i="6" s="1"/>
  <c r="AT515" i="6" s="1"/>
  <c r="AU317" i="6" a="1"/>
  <c r="AU317" i="6" s="1"/>
  <c r="AU515" i="6" s="1"/>
  <c r="AV317" i="6" a="1"/>
  <c r="AV317" i="6" s="1"/>
  <c r="AV515" i="6" s="1"/>
  <c r="AW317" i="6" a="1"/>
  <c r="AW317" i="6" s="1"/>
  <c r="AW515" i="6" s="1"/>
  <c r="AX317" i="6" a="1"/>
  <c r="AX317" i="6" s="1"/>
  <c r="AX515" i="6" s="1"/>
  <c r="AY317" i="6" a="1"/>
  <c r="AY317" i="6" s="1"/>
  <c r="AY515" i="6" s="1"/>
  <c r="AZ317" i="6" a="1"/>
  <c r="AZ317" i="6" s="1"/>
  <c r="AZ515" i="6" s="1"/>
  <c r="BA317" i="6" a="1"/>
  <c r="BA317" i="6" s="1"/>
  <c r="BA515" i="6" s="1"/>
  <c r="BB317" i="6" a="1"/>
  <c r="BB317" i="6" s="1"/>
  <c r="BB515" i="6" s="1"/>
  <c r="BC317" i="6" a="1"/>
  <c r="BC317" i="6" s="1"/>
  <c r="BC515" i="6" s="1"/>
  <c r="BD317" i="6" a="1"/>
  <c r="BD317" i="6" s="1"/>
  <c r="BD515" i="6" s="1"/>
  <c r="BE317" i="6" a="1"/>
  <c r="BE317" i="6" s="1"/>
  <c r="BE515" i="6" s="1"/>
  <c r="BF317" i="6" a="1"/>
  <c r="BF317" i="6" s="1"/>
  <c r="BF515" i="6" s="1"/>
  <c r="BG317" i="6" a="1"/>
  <c r="BG317" i="6" s="1"/>
  <c r="BG515" i="6" s="1"/>
  <c r="BH317" i="6" a="1"/>
  <c r="BH317" i="6" s="1"/>
  <c r="BH515" i="6" s="1"/>
  <c r="BI317" i="6" a="1"/>
  <c r="BI317" i="6" s="1"/>
  <c r="BI515" i="6" s="1"/>
  <c r="BJ317" i="6" a="1"/>
  <c r="BJ317" i="6" s="1"/>
  <c r="BJ515" i="6" s="1"/>
  <c r="BK317" i="6" a="1"/>
  <c r="BK317" i="6" s="1"/>
  <c r="BK515" i="6" s="1"/>
  <c r="BL317" i="6" a="1"/>
  <c r="BL317" i="6" s="1"/>
  <c r="BL515" i="6" s="1"/>
  <c r="D318" i="6" a="1"/>
  <c r="D318" i="6" s="1"/>
  <c r="D516" i="6" s="1"/>
  <c r="E318" i="6" a="1"/>
  <c r="E318" i="6" s="1"/>
  <c r="E516" i="6" s="1"/>
  <c r="F318" i="6" a="1"/>
  <c r="F318" i="6" s="1"/>
  <c r="F516" i="6" s="1"/>
  <c r="G318" i="6" a="1"/>
  <c r="G318" i="6" s="1"/>
  <c r="G516" i="6" s="1"/>
  <c r="H318" i="6" a="1"/>
  <c r="H318" i="6" s="1"/>
  <c r="H516" i="6" s="1"/>
  <c r="I318" i="6" a="1"/>
  <c r="I318" i="6" s="1"/>
  <c r="I516" i="6" s="1"/>
  <c r="J318" i="6" a="1"/>
  <c r="J318" i="6" s="1"/>
  <c r="J516" i="6" s="1"/>
  <c r="K318" i="6" a="1"/>
  <c r="K318" i="6" s="1"/>
  <c r="K516" i="6" s="1"/>
  <c r="L318" i="6" a="1"/>
  <c r="L318" i="6" s="1"/>
  <c r="L516" i="6" s="1"/>
  <c r="M318" i="6" a="1"/>
  <c r="M318" i="6" s="1"/>
  <c r="M516" i="6" s="1"/>
  <c r="N318" i="6" a="1"/>
  <c r="N318" i="6" s="1"/>
  <c r="N516" i="6" s="1"/>
  <c r="O318" i="6" a="1"/>
  <c r="O318" i="6" s="1"/>
  <c r="O516" i="6" s="1"/>
  <c r="P318" i="6" a="1"/>
  <c r="P318" i="6" s="1"/>
  <c r="P516" i="6" s="1"/>
  <c r="Q318" i="6" a="1"/>
  <c r="Q318" i="6" s="1"/>
  <c r="Q516" i="6" s="1"/>
  <c r="R318" i="6" a="1"/>
  <c r="R318" i="6" s="1"/>
  <c r="R516" i="6" s="1"/>
  <c r="S318" i="6" a="1"/>
  <c r="S318" i="6" s="1"/>
  <c r="S516" i="6" s="1"/>
  <c r="T318" i="6" a="1"/>
  <c r="T318" i="6" s="1"/>
  <c r="T516" i="6" s="1"/>
  <c r="U318" i="6" a="1"/>
  <c r="U318" i="6" s="1"/>
  <c r="U516" i="6" s="1"/>
  <c r="V318" i="6" a="1"/>
  <c r="V318" i="6" s="1"/>
  <c r="V516" i="6" s="1"/>
  <c r="W318" i="6" a="1"/>
  <c r="W318" i="6" s="1"/>
  <c r="W516" i="6" s="1"/>
  <c r="X318" i="6" a="1"/>
  <c r="X318" i="6" s="1"/>
  <c r="X516" i="6" s="1"/>
  <c r="Y318" i="6" a="1"/>
  <c r="Y318" i="6" s="1"/>
  <c r="Y516" i="6" s="1"/>
  <c r="Z318" i="6" a="1"/>
  <c r="Z318" i="6" s="1"/>
  <c r="Z516" i="6" s="1"/>
  <c r="AA318" i="6" a="1"/>
  <c r="AA318" i="6" s="1"/>
  <c r="AA516" i="6" s="1"/>
  <c r="AB318" i="6" a="1"/>
  <c r="AB318" i="6" s="1"/>
  <c r="AB516" i="6" s="1"/>
  <c r="AC318" i="6" a="1"/>
  <c r="AC318" i="6" s="1"/>
  <c r="AC516" i="6" s="1"/>
  <c r="AD318" i="6" a="1"/>
  <c r="AD318" i="6" s="1"/>
  <c r="AD516" i="6" s="1"/>
  <c r="AE318" i="6" a="1"/>
  <c r="AE318" i="6" s="1"/>
  <c r="AE516" i="6" s="1"/>
  <c r="AF318" i="6" a="1"/>
  <c r="AF318" i="6" s="1"/>
  <c r="AF516" i="6" s="1"/>
  <c r="AG318" i="6" a="1"/>
  <c r="AG318" i="6" s="1"/>
  <c r="AG516" i="6" s="1"/>
  <c r="AH318" i="6" a="1"/>
  <c r="AH318" i="6" s="1"/>
  <c r="AH516" i="6" s="1"/>
  <c r="AI318" i="6" a="1"/>
  <c r="AI318" i="6" s="1"/>
  <c r="AI516" i="6" s="1"/>
  <c r="AJ318" i="6" a="1"/>
  <c r="AJ318" i="6" s="1"/>
  <c r="AJ516" i="6" s="1"/>
  <c r="AK318" i="6" a="1"/>
  <c r="AK318" i="6" s="1"/>
  <c r="AK516" i="6" s="1"/>
  <c r="AL318" i="6" a="1"/>
  <c r="AL318" i="6" s="1"/>
  <c r="AL516" i="6" s="1"/>
  <c r="AM318" i="6" a="1"/>
  <c r="AM318" i="6" s="1"/>
  <c r="AM516" i="6" s="1"/>
  <c r="AN318" i="6" a="1"/>
  <c r="AN318" i="6" s="1"/>
  <c r="AN516" i="6" s="1"/>
  <c r="AO318" i="6" a="1"/>
  <c r="AO318" i="6" s="1"/>
  <c r="AO516" i="6" s="1"/>
  <c r="AP318" i="6" a="1"/>
  <c r="AP318" i="6" s="1"/>
  <c r="AP516" i="6" s="1"/>
  <c r="AQ318" i="6" a="1"/>
  <c r="AQ318" i="6" s="1"/>
  <c r="AQ516" i="6" s="1"/>
  <c r="AR318" i="6" a="1"/>
  <c r="AR318" i="6" s="1"/>
  <c r="AR516" i="6" s="1"/>
  <c r="AS318" i="6" a="1"/>
  <c r="AS318" i="6" s="1"/>
  <c r="AS516" i="6" s="1"/>
  <c r="AT318" i="6" a="1"/>
  <c r="AT318" i="6" s="1"/>
  <c r="AT516" i="6" s="1"/>
  <c r="AU318" i="6" a="1"/>
  <c r="AU318" i="6" s="1"/>
  <c r="AU516" i="6" s="1"/>
  <c r="AV318" i="6" a="1"/>
  <c r="AV318" i="6" s="1"/>
  <c r="AV516" i="6" s="1"/>
  <c r="AW318" i="6" a="1"/>
  <c r="AW318" i="6" s="1"/>
  <c r="AW516" i="6" s="1"/>
  <c r="AX318" i="6" a="1"/>
  <c r="AX318" i="6" s="1"/>
  <c r="AX516" i="6" s="1"/>
  <c r="AY318" i="6" a="1"/>
  <c r="AY318" i="6" s="1"/>
  <c r="AY516" i="6" s="1"/>
  <c r="AZ318" i="6" a="1"/>
  <c r="AZ318" i="6" s="1"/>
  <c r="AZ516" i="6" s="1"/>
  <c r="BA318" i="6" a="1"/>
  <c r="BA318" i="6" s="1"/>
  <c r="BA516" i="6" s="1"/>
  <c r="BB318" i="6" a="1"/>
  <c r="BB318" i="6" s="1"/>
  <c r="BB516" i="6" s="1"/>
  <c r="BC318" i="6" a="1"/>
  <c r="BC318" i="6" s="1"/>
  <c r="BC516" i="6" s="1"/>
  <c r="BD318" i="6" a="1"/>
  <c r="BD318" i="6" s="1"/>
  <c r="BD516" i="6" s="1"/>
  <c r="BE318" i="6" a="1"/>
  <c r="BE318" i="6" s="1"/>
  <c r="BE516" i="6" s="1"/>
  <c r="BF318" i="6" a="1"/>
  <c r="BF318" i="6" s="1"/>
  <c r="BF516" i="6" s="1"/>
  <c r="BG318" i="6" a="1"/>
  <c r="BG318" i="6" s="1"/>
  <c r="BG516" i="6" s="1"/>
  <c r="BH318" i="6" a="1"/>
  <c r="BH318" i="6" s="1"/>
  <c r="BH516" i="6" s="1"/>
  <c r="BI318" i="6" a="1"/>
  <c r="BI318" i="6" s="1"/>
  <c r="BI516" i="6" s="1"/>
  <c r="BJ318" i="6" a="1"/>
  <c r="BJ318" i="6" s="1"/>
  <c r="BJ516" i="6" s="1"/>
  <c r="BK318" i="6" a="1"/>
  <c r="BK318" i="6" s="1"/>
  <c r="BK516" i="6" s="1"/>
  <c r="BL318" i="6" a="1"/>
  <c r="BL318" i="6" s="1"/>
  <c r="BL516" i="6" s="1"/>
  <c r="D319" i="6" a="1"/>
  <c r="D319" i="6" s="1"/>
  <c r="D517" i="6" s="1"/>
  <c r="E319" i="6" a="1"/>
  <c r="E319" i="6" s="1"/>
  <c r="E517" i="6" s="1"/>
  <c r="F319" i="6" a="1"/>
  <c r="F319" i="6" s="1"/>
  <c r="F517" i="6" s="1"/>
  <c r="G319" i="6" a="1"/>
  <c r="G319" i="6" s="1"/>
  <c r="G517" i="6" s="1"/>
  <c r="H319" i="6" a="1"/>
  <c r="H319" i="6" s="1"/>
  <c r="H517" i="6" s="1"/>
  <c r="I319" i="6" a="1"/>
  <c r="I319" i="6" s="1"/>
  <c r="I517" i="6" s="1"/>
  <c r="J319" i="6" a="1"/>
  <c r="J319" i="6" s="1"/>
  <c r="J517" i="6" s="1"/>
  <c r="K319" i="6" a="1"/>
  <c r="K319" i="6" s="1"/>
  <c r="K517" i="6" s="1"/>
  <c r="L319" i="6" a="1"/>
  <c r="L319" i="6" s="1"/>
  <c r="L517" i="6" s="1"/>
  <c r="M319" i="6" a="1"/>
  <c r="M319" i="6" s="1"/>
  <c r="M517" i="6" s="1"/>
  <c r="N319" i="6" a="1"/>
  <c r="N319" i="6" s="1"/>
  <c r="N517" i="6" s="1"/>
  <c r="O319" i="6" a="1"/>
  <c r="O319" i="6" s="1"/>
  <c r="O517" i="6" s="1"/>
  <c r="P319" i="6" a="1"/>
  <c r="P319" i="6" s="1"/>
  <c r="P517" i="6" s="1"/>
  <c r="Q319" i="6" a="1"/>
  <c r="Q319" i="6" s="1"/>
  <c r="Q517" i="6" s="1"/>
  <c r="R319" i="6" a="1"/>
  <c r="R319" i="6" s="1"/>
  <c r="R517" i="6" s="1"/>
  <c r="S319" i="6" a="1"/>
  <c r="S319" i="6" s="1"/>
  <c r="S517" i="6" s="1"/>
  <c r="T319" i="6" a="1"/>
  <c r="T319" i="6" s="1"/>
  <c r="T517" i="6" s="1"/>
  <c r="U319" i="6" a="1"/>
  <c r="U319" i="6" s="1"/>
  <c r="U517" i="6" s="1"/>
  <c r="V319" i="6" a="1"/>
  <c r="V319" i="6" s="1"/>
  <c r="V517" i="6" s="1"/>
  <c r="W319" i="6" a="1"/>
  <c r="W319" i="6" s="1"/>
  <c r="W517" i="6" s="1"/>
  <c r="X319" i="6" a="1"/>
  <c r="X319" i="6" s="1"/>
  <c r="X517" i="6" s="1"/>
  <c r="Y319" i="6" a="1"/>
  <c r="Y319" i="6" s="1"/>
  <c r="Y517" i="6" s="1"/>
  <c r="Z319" i="6" a="1"/>
  <c r="Z319" i="6" s="1"/>
  <c r="Z517" i="6" s="1"/>
  <c r="AA319" i="6" a="1"/>
  <c r="AA319" i="6" s="1"/>
  <c r="AA517" i="6" s="1"/>
  <c r="AB319" i="6" a="1"/>
  <c r="AB319" i="6" s="1"/>
  <c r="AB517" i="6" s="1"/>
  <c r="AC319" i="6" a="1"/>
  <c r="AC319" i="6" s="1"/>
  <c r="AC517" i="6" s="1"/>
  <c r="AD319" i="6" a="1"/>
  <c r="AD319" i="6" s="1"/>
  <c r="AD517" i="6" s="1"/>
  <c r="AE319" i="6" a="1"/>
  <c r="AE319" i="6" s="1"/>
  <c r="AE517" i="6" s="1"/>
  <c r="AF319" i="6" a="1"/>
  <c r="AF319" i="6" s="1"/>
  <c r="AF517" i="6" s="1"/>
  <c r="AG319" i="6" a="1"/>
  <c r="AG319" i="6" s="1"/>
  <c r="AG517" i="6" s="1"/>
  <c r="AH319" i="6" a="1"/>
  <c r="AH319" i="6" s="1"/>
  <c r="AH517" i="6" s="1"/>
  <c r="AI319" i="6" a="1"/>
  <c r="AI319" i="6" s="1"/>
  <c r="AI517" i="6" s="1"/>
  <c r="AJ319" i="6" a="1"/>
  <c r="AJ319" i="6" s="1"/>
  <c r="AJ517" i="6" s="1"/>
  <c r="AK319" i="6" a="1"/>
  <c r="AK319" i="6" s="1"/>
  <c r="AK517" i="6" s="1"/>
  <c r="AL319" i="6" a="1"/>
  <c r="AL319" i="6" s="1"/>
  <c r="AL517" i="6" s="1"/>
  <c r="AM319" i="6" a="1"/>
  <c r="AM319" i="6" s="1"/>
  <c r="AM517" i="6" s="1"/>
  <c r="AN319" i="6" a="1"/>
  <c r="AN319" i="6" s="1"/>
  <c r="AN517" i="6" s="1"/>
  <c r="AO319" i="6" a="1"/>
  <c r="AO319" i="6" s="1"/>
  <c r="AO517" i="6" s="1"/>
  <c r="AP319" i="6" a="1"/>
  <c r="AP319" i="6" s="1"/>
  <c r="AP517" i="6" s="1"/>
  <c r="AQ319" i="6" a="1"/>
  <c r="AQ319" i="6" s="1"/>
  <c r="AQ517" i="6" s="1"/>
  <c r="AR319" i="6" a="1"/>
  <c r="AR319" i="6" s="1"/>
  <c r="AR517" i="6" s="1"/>
  <c r="AS319" i="6" a="1"/>
  <c r="AS319" i="6" s="1"/>
  <c r="AS517" i="6" s="1"/>
  <c r="AT319" i="6" a="1"/>
  <c r="AT319" i="6" s="1"/>
  <c r="AT517" i="6" s="1"/>
  <c r="AU319" i="6" a="1"/>
  <c r="AU319" i="6" s="1"/>
  <c r="AU517" i="6" s="1"/>
  <c r="AV319" i="6" a="1"/>
  <c r="AV319" i="6" s="1"/>
  <c r="AV517" i="6" s="1"/>
  <c r="AW319" i="6" a="1"/>
  <c r="AW319" i="6" s="1"/>
  <c r="AW517" i="6" s="1"/>
  <c r="AX319" i="6" a="1"/>
  <c r="AX319" i="6" s="1"/>
  <c r="AX517" i="6" s="1"/>
  <c r="AY319" i="6" a="1"/>
  <c r="AY319" i="6" s="1"/>
  <c r="AY517" i="6" s="1"/>
  <c r="AZ319" i="6" a="1"/>
  <c r="AZ319" i="6" s="1"/>
  <c r="AZ517" i="6" s="1"/>
  <c r="BA319" i="6" a="1"/>
  <c r="BA319" i="6" s="1"/>
  <c r="BA517" i="6" s="1"/>
  <c r="BB319" i="6" a="1"/>
  <c r="BB319" i="6" s="1"/>
  <c r="BB517" i="6" s="1"/>
  <c r="BC319" i="6" a="1"/>
  <c r="BC319" i="6" s="1"/>
  <c r="BC517" i="6" s="1"/>
  <c r="BD319" i="6" a="1"/>
  <c r="BD319" i="6" s="1"/>
  <c r="BD517" i="6" s="1"/>
  <c r="BE319" i="6" a="1"/>
  <c r="BE319" i="6" s="1"/>
  <c r="BE517" i="6" s="1"/>
  <c r="BF319" i="6" a="1"/>
  <c r="BF319" i="6" s="1"/>
  <c r="BF517" i="6" s="1"/>
  <c r="BG319" i="6" a="1"/>
  <c r="BG319" i="6" s="1"/>
  <c r="BG517" i="6" s="1"/>
  <c r="BH319" i="6" a="1"/>
  <c r="BH319" i="6" s="1"/>
  <c r="BH517" i="6" s="1"/>
  <c r="BI319" i="6" a="1"/>
  <c r="BI319" i="6" s="1"/>
  <c r="BI517" i="6" s="1"/>
  <c r="BJ319" i="6" a="1"/>
  <c r="BJ319" i="6" s="1"/>
  <c r="BJ517" i="6" s="1"/>
  <c r="BK319" i="6" a="1"/>
  <c r="BK319" i="6" s="1"/>
  <c r="BK517" i="6" s="1"/>
  <c r="BL319" i="6" a="1"/>
  <c r="BL319" i="6" s="1"/>
  <c r="BL517" i="6" s="1"/>
  <c r="D320" i="6" a="1"/>
  <c r="D320" i="6" s="1"/>
  <c r="D518" i="6" s="1"/>
  <c r="E320" i="6" a="1"/>
  <c r="E320" i="6" s="1"/>
  <c r="E518" i="6" s="1"/>
  <c r="F320" i="6" a="1"/>
  <c r="F320" i="6" s="1"/>
  <c r="F518" i="6" s="1"/>
  <c r="G320" i="6" a="1"/>
  <c r="G320" i="6" s="1"/>
  <c r="G518" i="6" s="1"/>
  <c r="H320" i="6" a="1"/>
  <c r="H320" i="6" s="1"/>
  <c r="H518" i="6" s="1"/>
  <c r="I320" i="6" a="1"/>
  <c r="I320" i="6" s="1"/>
  <c r="I518" i="6" s="1"/>
  <c r="J320" i="6" a="1"/>
  <c r="J320" i="6" s="1"/>
  <c r="J518" i="6" s="1"/>
  <c r="K320" i="6" a="1"/>
  <c r="K320" i="6" s="1"/>
  <c r="K518" i="6" s="1"/>
  <c r="L320" i="6" a="1"/>
  <c r="L320" i="6" s="1"/>
  <c r="L518" i="6" s="1"/>
  <c r="M320" i="6" a="1"/>
  <c r="M320" i="6" s="1"/>
  <c r="M518" i="6" s="1"/>
  <c r="N320" i="6" a="1"/>
  <c r="N320" i="6" s="1"/>
  <c r="N518" i="6" s="1"/>
  <c r="O320" i="6" a="1"/>
  <c r="O320" i="6" s="1"/>
  <c r="O518" i="6" s="1"/>
  <c r="P320" i="6" a="1"/>
  <c r="P320" i="6" s="1"/>
  <c r="P518" i="6" s="1"/>
  <c r="Q320" i="6" a="1"/>
  <c r="Q320" i="6" s="1"/>
  <c r="Q518" i="6" s="1"/>
  <c r="R320" i="6" a="1"/>
  <c r="R320" i="6" s="1"/>
  <c r="R518" i="6" s="1"/>
  <c r="S320" i="6" a="1"/>
  <c r="S320" i="6" s="1"/>
  <c r="S518" i="6" s="1"/>
  <c r="T320" i="6" a="1"/>
  <c r="T320" i="6" s="1"/>
  <c r="T518" i="6" s="1"/>
  <c r="U320" i="6" a="1"/>
  <c r="U320" i="6" s="1"/>
  <c r="U518" i="6" s="1"/>
  <c r="V320" i="6" a="1"/>
  <c r="V320" i="6" s="1"/>
  <c r="V518" i="6" s="1"/>
  <c r="W320" i="6" a="1"/>
  <c r="W320" i="6" s="1"/>
  <c r="W518" i="6" s="1"/>
  <c r="X320" i="6" a="1"/>
  <c r="X320" i="6" s="1"/>
  <c r="X518" i="6" s="1"/>
  <c r="Y320" i="6" a="1"/>
  <c r="Y320" i="6" s="1"/>
  <c r="Y518" i="6" s="1"/>
  <c r="Z320" i="6" a="1"/>
  <c r="Z320" i="6" s="1"/>
  <c r="Z518" i="6" s="1"/>
  <c r="AA320" i="6" a="1"/>
  <c r="AA320" i="6" s="1"/>
  <c r="AA518" i="6" s="1"/>
  <c r="AB320" i="6" a="1"/>
  <c r="AB320" i="6" s="1"/>
  <c r="AB518" i="6" s="1"/>
  <c r="AC320" i="6" a="1"/>
  <c r="AC320" i="6" s="1"/>
  <c r="AC518" i="6" s="1"/>
  <c r="AD320" i="6" a="1"/>
  <c r="AD320" i="6" s="1"/>
  <c r="AD518" i="6" s="1"/>
  <c r="AE320" i="6" a="1"/>
  <c r="AE320" i="6" s="1"/>
  <c r="AE518" i="6" s="1"/>
  <c r="AF320" i="6" a="1"/>
  <c r="AF320" i="6" s="1"/>
  <c r="AF518" i="6" s="1"/>
  <c r="AG320" i="6" a="1"/>
  <c r="AG320" i="6" s="1"/>
  <c r="AG518" i="6" s="1"/>
  <c r="AH320" i="6" a="1"/>
  <c r="AH320" i="6" s="1"/>
  <c r="AH518" i="6" s="1"/>
  <c r="AI320" i="6" a="1"/>
  <c r="AI320" i="6" s="1"/>
  <c r="AI518" i="6" s="1"/>
  <c r="AJ320" i="6" a="1"/>
  <c r="AJ320" i="6" s="1"/>
  <c r="AJ518" i="6" s="1"/>
  <c r="AK320" i="6" a="1"/>
  <c r="AK320" i="6" s="1"/>
  <c r="AK518" i="6" s="1"/>
  <c r="AL320" i="6" a="1"/>
  <c r="AL320" i="6" s="1"/>
  <c r="AL518" i="6" s="1"/>
  <c r="AM320" i="6" a="1"/>
  <c r="AM320" i="6" s="1"/>
  <c r="AM518" i="6" s="1"/>
  <c r="AN320" i="6" a="1"/>
  <c r="AN320" i="6" s="1"/>
  <c r="AN518" i="6" s="1"/>
  <c r="AO320" i="6" a="1"/>
  <c r="AO320" i="6" s="1"/>
  <c r="AO518" i="6" s="1"/>
  <c r="AP320" i="6" a="1"/>
  <c r="AP320" i="6" s="1"/>
  <c r="AP518" i="6" s="1"/>
  <c r="AQ320" i="6" a="1"/>
  <c r="AQ320" i="6" s="1"/>
  <c r="AQ518" i="6" s="1"/>
  <c r="AR320" i="6" a="1"/>
  <c r="AR320" i="6" s="1"/>
  <c r="AR518" i="6" s="1"/>
  <c r="AS320" i="6" a="1"/>
  <c r="AS320" i="6" s="1"/>
  <c r="AS518" i="6" s="1"/>
  <c r="AT320" i="6" a="1"/>
  <c r="AT320" i="6" s="1"/>
  <c r="AT518" i="6" s="1"/>
  <c r="AU320" i="6" a="1"/>
  <c r="AU320" i="6" s="1"/>
  <c r="AU518" i="6" s="1"/>
  <c r="AV320" i="6" a="1"/>
  <c r="AV320" i="6" s="1"/>
  <c r="AV518" i="6" s="1"/>
  <c r="AW320" i="6" a="1"/>
  <c r="AW320" i="6" s="1"/>
  <c r="AW518" i="6" s="1"/>
  <c r="AX320" i="6" a="1"/>
  <c r="AX320" i="6" s="1"/>
  <c r="AX518" i="6" s="1"/>
  <c r="AY320" i="6" a="1"/>
  <c r="AY320" i="6" s="1"/>
  <c r="AY518" i="6" s="1"/>
  <c r="AZ320" i="6" a="1"/>
  <c r="AZ320" i="6" s="1"/>
  <c r="AZ518" i="6" s="1"/>
  <c r="BA320" i="6" a="1"/>
  <c r="BA320" i="6" s="1"/>
  <c r="BA518" i="6" s="1"/>
  <c r="BB320" i="6" a="1"/>
  <c r="BB320" i="6" s="1"/>
  <c r="BB518" i="6" s="1"/>
  <c r="BC320" i="6" a="1"/>
  <c r="BC320" i="6" s="1"/>
  <c r="BC518" i="6" s="1"/>
  <c r="BD320" i="6" a="1"/>
  <c r="BD320" i="6" s="1"/>
  <c r="BD518" i="6" s="1"/>
  <c r="BE320" i="6" a="1"/>
  <c r="BE320" i="6" s="1"/>
  <c r="BE518" i="6" s="1"/>
  <c r="BF320" i="6" a="1"/>
  <c r="BF320" i="6" s="1"/>
  <c r="BF518" i="6" s="1"/>
  <c r="BG320" i="6" a="1"/>
  <c r="BG320" i="6" s="1"/>
  <c r="BG518" i="6" s="1"/>
  <c r="BH320" i="6" a="1"/>
  <c r="BH320" i="6" s="1"/>
  <c r="BH518" i="6" s="1"/>
  <c r="BI320" i="6" a="1"/>
  <c r="BI320" i="6" s="1"/>
  <c r="BI518" i="6" s="1"/>
  <c r="BJ320" i="6" a="1"/>
  <c r="BJ320" i="6" s="1"/>
  <c r="BJ518" i="6" s="1"/>
  <c r="BK320" i="6" a="1"/>
  <c r="BK320" i="6" s="1"/>
  <c r="BK518" i="6" s="1"/>
  <c r="BL320" i="6" a="1"/>
  <c r="BL320" i="6" s="1"/>
  <c r="BL518" i="6" s="1"/>
  <c r="D321" i="6" a="1"/>
  <c r="D321" i="6" s="1"/>
  <c r="D519" i="6" s="1"/>
  <c r="E321" i="6" a="1"/>
  <c r="E321" i="6" s="1"/>
  <c r="E519" i="6" s="1"/>
  <c r="F321" i="6" a="1"/>
  <c r="F321" i="6" s="1"/>
  <c r="F519" i="6" s="1"/>
  <c r="G321" i="6" a="1"/>
  <c r="G321" i="6" s="1"/>
  <c r="G519" i="6" s="1"/>
  <c r="H321" i="6" a="1"/>
  <c r="H321" i="6" s="1"/>
  <c r="H519" i="6" s="1"/>
  <c r="I321" i="6" a="1"/>
  <c r="I321" i="6" s="1"/>
  <c r="I519" i="6" s="1"/>
  <c r="J321" i="6" a="1"/>
  <c r="J321" i="6" s="1"/>
  <c r="J519" i="6" s="1"/>
  <c r="K321" i="6" a="1"/>
  <c r="K321" i="6" s="1"/>
  <c r="K519" i="6" s="1"/>
  <c r="L321" i="6" a="1"/>
  <c r="L321" i="6" s="1"/>
  <c r="L519" i="6" s="1"/>
  <c r="M321" i="6" a="1"/>
  <c r="M321" i="6" s="1"/>
  <c r="M519" i="6" s="1"/>
  <c r="N321" i="6" a="1"/>
  <c r="N321" i="6" s="1"/>
  <c r="N519" i="6" s="1"/>
  <c r="O321" i="6" a="1"/>
  <c r="O321" i="6" s="1"/>
  <c r="O519" i="6" s="1"/>
  <c r="P321" i="6" a="1"/>
  <c r="P321" i="6" s="1"/>
  <c r="P519" i="6" s="1"/>
  <c r="Q321" i="6" a="1"/>
  <c r="Q321" i="6" s="1"/>
  <c r="Q519" i="6" s="1"/>
  <c r="R321" i="6" a="1"/>
  <c r="R321" i="6" s="1"/>
  <c r="R519" i="6" s="1"/>
  <c r="S321" i="6" a="1"/>
  <c r="S321" i="6" s="1"/>
  <c r="S519" i="6" s="1"/>
  <c r="T321" i="6" a="1"/>
  <c r="T321" i="6" s="1"/>
  <c r="T519" i="6" s="1"/>
  <c r="U321" i="6" a="1"/>
  <c r="U321" i="6" s="1"/>
  <c r="U519" i="6" s="1"/>
  <c r="V321" i="6" a="1"/>
  <c r="V321" i="6" s="1"/>
  <c r="V519" i="6" s="1"/>
  <c r="W321" i="6" a="1"/>
  <c r="W321" i="6" s="1"/>
  <c r="W519" i="6" s="1"/>
  <c r="X321" i="6" a="1"/>
  <c r="X321" i="6" s="1"/>
  <c r="X519" i="6" s="1"/>
  <c r="Y321" i="6" a="1"/>
  <c r="Y321" i="6" s="1"/>
  <c r="Y519" i="6" s="1"/>
  <c r="Z321" i="6" a="1"/>
  <c r="Z321" i="6" s="1"/>
  <c r="Z519" i="6" s="1"/>
  <c r="AA321" i="6" a="1"/>
  <c r="AA321" i="6" s="1"/>
  <c r="AA519" i="6" s="1"/>
  <c r="AB321" i="6" a="1"/>
  <c r="AB321" i="6" s="1"/>
  <c r="AB519" i="6" s="1"/>
  <c r="AC321" i="6" a="1"/>
  <c r="AC321" i="6" s="1"/>
  <c r="AC519" i="6" s="1"/>
  <c r="AD321" i="6" a="1"/>
  <c r="AD321" i="6" s="1"/>
  <c r="AD519" i="6" s="1"/>
  <c r="AE321" i="6" a="1"/>
  <c r="AE321" i="6" s="1"/>
  <c r="AE519" i="6" s="1"/>
  <c r="AF321" i="6" a="1"/>
  <c r="AF321" i="6" s="1"/>
  <c r="AF519" i="6" s="1"/>
  <c r="AG321" i="6" a="1"/>
  <c r="AG321" i="6" s="1"/>
  <c r="AG519" i="6" s="1"/>
  <c r="AH321" i="6" a="1"/>
  <c r="AH321" i="6" s="1"/>
  <c r="AH519" i="6" s="1"/>
  <c r="AI321" i="6" a="1"/>
  <c r="AI321" i="6" s="1"/>
  <c r="AI519" i="6" s="1"/>
  <c r="AJ321" i="6" a="1"/>
  <c r="AJ321" i="6" s="1"/>
  <c r="AJ519" i="6" s="1"/>
  <c r="AK321" i="6" a="1"/>
  <c r="AK321" i="6" s="1"/>
  <c r="AK519" i="6" s="1"/>
  <c r="AL321" i="6" a="1"/>
  <c r="AL321" i="6" s="1"/>
  <c r="AL519" i="6" s="1"/>
  <c r="AM321" i="6" a="1"/>
  <c r="AM321" i="6" s="1"/>
  <c r="AM519" i="6" s="1"/>
  <c r="AN321" i="6" a="1"/>
  <c r="AN321" i="6" s="1"/>
  <c r="AN519" i="6" s="1"/>
  <c r="AO321" i="6" a="1"/>
  <c r="AO321" i="6" s="1"/>
  <c r="AO519" i="6" s="1"/>
  <c r="AP321" i="6" a="1"/>
  <c r="AP321" i="6" s="1"/>
  <c r="AP519" i="6" s="1"/>
  <c r="AQ321" i="6" a="1"/>
  <c r="AQ321" i="6" s="1"/>
  <c r="AQ519" i="6" s="1"/>
  <c r="AR321" i="6" a="1"/>
  <c r="AR321" i="6" s="1"/>
  <c r="AR519" i="6" s="1"/>
  <c r="AS321" i="6" a="1"/>
  <c r="AS321" i="6" s="1"/>
  <c r="AS519" i="6" s="1"/>
  <c r="AT321" i="6" a="1"/>
  <c r="AT321" i="6" s="1"/>
  <c r="AT519" i="6" s="1"/>
  <c r="AU321" i="6" a="1"/>
  <c r="AU321" i="6" s="1"/>
  <c r="AU519" i="6" s="1"/>
  <c r="AV321" i="6" a="1"/>
  <c r="AV321" i="6" s="1"/>
  <c r="AV519" i="6" s="1"/>
  <c r="AW321" i="6" a="1"/>
  <c r="AW321" i="6" s="1"/>
  <c r="AW519" i="6" s="1"/>
  <c r="AX321" i="6" a="1"/>
  <c r="AX321" i="6" s="1"/>
  <c r="AX519" i="6" s="1"/>
  <c r="AY321" i="6" a="1"/>
  <c r="AY321" i="6" s="1"/>
  <c r="AY519" i="6" s="1"/>
  <c r="AZ321" i="6" a="1"/>
  <c r="AZ321" i="6" s="1"/>
  <c r="AZ519" i="6" s="1"/>
  <c r="BA321" i="6" a="1"/>
  <c r="BA321" i="6" s="1"/>
  <c r="BA519" i="6" s="1"/>
  <c r="BB321" i="6" a="1"/>
  <c r="BB321" i="6" s="1"/>
  <c r="BB519" i="6" s="1"/>
  <c r="BC321" i="6" a="1"/>
  <c r="BC321" i="6" s="1"/>
  <c r="BC519" i="6" s="1"/>
  <c r="BD321" i="6" a="1"/>
  <c r="BD321" i="6" s="1"/>
  <c r="BD519" i="6" s="1"/>
  <c r="BE321" i="6" a="1"/>
  <c r="BE321" i="6" s="1"/>
  <c r="BE519" i="6" s="1"/>
  <c r="BF321" i="6" a="1"/>
  <c r="BF321" i="6" s="1"/>
  <c r="BF519" i="6" s="1"/>
  <c r="BG321" i="6" a="1"/>
  <c r="BG321" i="6" s="1"/>
  <c r="BG519" i="6" s="1"/>
  <c r="BH321" i="6" a="1"/>
  <c r="BH321" i="6" s="1"/>
  <c r="BH519" i="6" s="1"/>
  <c r="BI321" i="6" a="1"/>
  <c r="BI321" i="6" s="1"/>
  <c r="BI519" i="6" s="1"/>
  <c r="BJ321" i="6" a="1"/>
  <c r="BJ321" i="6" s="1"/>
  <c r="BJ519" i="6" s="1"/>
  <c r="BK321" i="6" a="1"/>
  <c r="BK321" i="6" s="1"/>
  <c r="BK519" i="6" s="1"/>
  <c r="BL321" i="6" a="1"/>
  <c r="BL321" i="6" s="1"/>
  <c r="BL519" i="6" s="1"/>
  <c r="D322" i="6" a="1"/>
  <c r="D322" i="6" s="1"/>
  <c r="D520" i="6" s="1"/>
  <c r="E322" i="6" a="1"/>
  <c r="E322" i="6" s="1"/>
  <c r="E520" i="6" s="1"/>
  <c r="F322" i="6" a="1"/>
  <c r="F322" i="6" s="1"/>
  <c r="F520" i="6" s="1"/>
  <c r="G322" i="6" a="1"/>
  <c r="G322" i="6" s="1"/>
  <c r="G520" i="6" s="1"/>
  <c r="H322" i="6" a="1"/>
  <c r="H322" i="6" s="1"/>
  <c r="H520" i="6" s="1"/>
  <c r="I322" i="6" a="1"/>
  <c r="I322" i="6" s="1"/>
  <c r="I520" i="6" s="1"/>
  <c r="J322" i="6" a="1"/>
  <c r="J322" i="6" s="1"/>
  <c r="J520" i="6" s="1"/>
  <c r="K322" i="6" a="1"/>
  <c r="K322" i="6" s="1"/>
  <c r="K520" i="6" s="1"/>
  <c r="L322" i="6" a="1"/>
  <c r="L322" i="6" s="1"/>
  <c r="L520" i="6" s="1"/>
  <c r="M322" i="6" a="1"/>
  <c r="M322" i="6" s="1"/>
  <c r="M520" i="6" s="1"/>
  <c r="N322" i="6" a="1"/>
  <c r="N322" i="6" s="1"/>
  <c r="N520" i="6" s="1"/>
  <c r="O322" i="6" a="1"/>
  <c r="O322" i="6" s="1"/>
  <c r="O520" i="6" s="1"/>
  <c r="P322" i="6" a="1"/>
  <c r="P322" i="6" s="1"/>
  <c r="P520" i="6" s="1"/>
  <c r="Q322" i="6" a="1"/>
  <c r="Q322" i="6" s="1"/>
  <c r="Q520" i="6" s="1"/>
  <c r="R322" i="6" a="1"/>
  <c r="R322" i="6" s="1"/>
  <c r="R520" i="6" s="1"/>
  <c r="S322" i="6" a="1"/>
  <c r="S322" i="6" s="1"/>
  <c r="S520" i="6" s="1"/>
  <c r="T322" i="6" a="1"/>
  <c r="T322" i="6" s="1"/>
  <c r="T520" i="6" s="1"/>
  <c r="U322" i="6" a="1"/>
  <c r="U322" i="6" s="1"/>
  <c r="U520" i="6" s="1"/>
  <c r="V322" i="6" a="1"/>
  <c r="V322" i="6" s="1"/>
  <c r="V520" i="6" s="1"/>
  <c r="W322" i="6" a="1"/>
  <c r="W322" i="6" s="1"/>
  <c r="W520" i="6" s="1"/>
  <c r="X322" i="6" a="1"/>
  <c r="X322" i="6" s="1"/>
  <c r="X520" i="6" s="1"/>
  <c r="Y322" i="6" a="1"/>
  <c r="Y322" i="6" s="1"/>
  <c r="Y520" i="6" s="1"/>
  <c r="Z322" i="6" a="1"/>
  <c r="Z322" i="6" s="1"/>
  <c r="Z520" i="6" s="1"/>
  <c r="AA322" i="6" a="1"/>
  <c r="AA322" i="6" s="1"/>
  <c r="AA520" i="6" s="1"/>
  <c r="AB322" i="6" a="1"/>
  <c r="AB322" i="6" s="1"/>
  <c r="AB520" i="6" s="1"/>
  <c r="AC322" i="6" a="1"/>
  <c r="AC322" i="6" s="1"/>
  <c r="AC520" i="6" s="1"/>
  <c r="AD322" i="6" a="1"/>
  <c r="AD322" i="6" s="1"/>
  <c r="AD520" i="6" s="1"/>
  <c r="AE322" i="6" a="1"/>
  <c r="AE322" i="6" s="1"/>
  <c r="AE520" i="6" s="1"/>
  <c r="AF322" i="6" a="1"/>
  <c r="AF322" i="6" s="1"/>
  <c r="AF520" i="6" s="1"/>
  <c r="AG322" i="6" a="1"/>
  <c r="AG322" i="6" s="1"/>
  <c r="AG520" i="6" s="1"/>
  <c r="AH322" i="6" a="1"/>
  <c r="AH322" i="6" s="1"/>
  <c r="AH520" i="6" s="1"/>
  <c r="AI322" i="6" a="1"/>
  <c r="AI322" i="6" s="1"/>
  <c r="AI520" i="6" s="1"/>
  <c r="AJ322" i="6" a="1"/>
  <c r="AJ322" i="6" s="1"/>
  <c r="AJ520" i="6" s="1"/>
  <c r="AK322" i="6" a="1"/>
  <c r="AK322" i="6" s="1"/>
  <c r="AK520" i="6" s="1"/>
  <c r="AL322" i="6" a="1"/>
  <c r="AL322" i="6" s="1"/>
  <c r="AL520" i="6" s="1"/>
  <c r="AM322" i="6" a="1"/>
  <c r="AM322" i="6" s="1"/>
  <c r="AM520" i="6" s="1"/>
  <c r="AN322" i="6" a="1"/>
  <c r="AN322" i="6" s="1"/>
  <c r="AN520" i="6" s="1"/>
  <c r="AO322" i="6" a="1"/>
  <c r="AO322" i="6" s="1"/>
  <c r="AO520" i="6" s="1"/>
  <c r="AP322" i="6" a="1"/>
  <c r="AP322" i="6" s="1"/>
  <c r="AP520" i="6" s="1"/>
  <c r="AQ322" i="6" a="1"/>
  <c r="AQ322" i="6" s="1"/>
  <c r="AQ520" i="6" s="1"/>
  <c r="AR322" i="6" a="1"/>
  <c r="AR322" i="6" s="1"/>
  <c r="AR520" i="6" s="1"/>
  <c r="AS322" i="6" a="1"/>
  <c r="AS322" i="6" s="1"/>
  <c r="AS520" i="6" s="1"/>
  <c r="AT322" i="6" a="1"/>
  <c r="AT322" i="6" s="1"/>
  <c r="AT520" i="6" s="1"/>
  <c r="AU322" i="6" a="1"/>
  <c r="AU322" i="6" s="1"/>
  <c r="AU520" i="6" s="1"/>
  <c r="AV322" i="6" a="1"/>
  <c r="AV322" i="6" s="1"/>
  <c r="AV520" i="6" s="1"/>
  <c r="AW322" i="6" a="1"/>
  <c r="AW322" i="6" s="1"/>
  <c r="AW520" i="6" s="1"/>
  <c r="AX322" i="6" a="1"/>
  <c r="AX322" i="6" s="1"/>
  <c r="AX520" i="6" s="1"/>
  <c r="AY322" i="6" a="1"/>
  <c r="AY322" i="6" s="1"/>
  <c r="AY520" i="6" s="1"/>
  <c r="AZ322" i="6" a="1"/>
  <c r="AZ322" i="6" s="1"/>
  <c r="AZ520" i="6" s="1"/>
  <c r="BA322" i="6" a="1"/>
  <c r="BA322" i="6" s="1"/>
  <c r="BA520" i="6" s="1"/>
  <c r="BB322" i="6" a="1"/>
  <c r="BB322" i="6" s="1"/>
  <c r="BB520" i="6" s="1"/>
  <c r="BC322" i="6" a="1"/>
  <c r="BC322" i="6" s="1"/>
  <c r="BC520" i="6" s="1"/>
  <c r="BD322" i="6" a="1"/>
  <c r="BD322" i="6" s="1"/>
  <c r="BD520" i="6" s="1"/>
  <c r="BE322" i="6" a="1"/>
  <c r="BE322" i="6" s="1"/>
  <c r="BE520" i="6" s="1"/>
  <c r="BF322" i="6" a="1"/>
  <c r="BF322" i="6" s="1"/>
  <c r="BF520" i="6" s="1"/>
  <c r="BG322" i="6" a="1"/>
  <c r="BG322" i="6" s="1"/>
  <c r="BG520" i="6" s="1"/>
  <c r="BH322" i="6" a="1"/>
  <c r="BH322" i="6" s="1"/>
  <c r="BH520" i="6" s="1"/>
  <c r="BI322" i="6" a="1"/>
  <c r="BI322" i="6" s="1"/>
  <c r="BI520" i="6" s="1"/>
  <c r="BJ322" i="6" a="1"/>
  <c r="BJ322" i="6" s="1"/>
  <c r="BJ520" i="6" s="1"/>
  <c r="BK322" i="6" a="1"/>
  <c r="BK322" i="6" s="1"/>
  <c r="BK520" i="6" s="1"/>
  <c r="BL322" i="6" a="1"/>
  <c r="BL322" i="6" s="1"/>
  <c r="BL520" i="6" s="1"/>
  <c r="D323" i="6" a="1"/>
  <c r="D323" i="6" s="1"/>
  <c r="D521" i="6" s="1"/>
  <c r="E323" i="6" a="1"/>
  <c r="E323" i="6" s="1"/>
  <c r="E521" i="6" s="1"/>
  <c r="F323" i="6" a="1"/>
  <c r="F323" i="6" s="1"/>
  <c r="F521" i="6" s="1"/>
  <c r="G323" i="6" a="1"/>
  <c r="G323" i="6" s="1"/>
  <c r="G521" i="6" s="1"/>
  <c r="H323" i="6" a="1"/>
  <c r="H323" i="6" s="1"/>
  <c r="H521" i="6" s="1"/>
  <c r="I323" i="6" a="1"/>
  <c r="I323" i="6" s="1"/>
  <c r="I521" i="6" s="1"/>
  <c r="J323" i="6" a="1"/>
  <c r="J323" i="6" s="1"/>
  <c r="J521" i="6" s="1"/>
  <c r="K323" i="6" a="1"/>
  <c r="K323" i="6" s="1"/>
  <c r="K521" i="6" s="1"/>
  <c r="L323" i="6" a="1"/>
  <c r="L323" i="6" s="1"/>
  <c r="L521" i="6" s="1"/>
  <c r="M323" i="6" a="1"/>
  <c r="M323" i="6" s="1"/>
  <c r="M521" i="6" s="1"/>
  <c r="N323" i="6" a="1"/>
  <c r="N323" i="6" s="1"/>
  <c r="N521" i="6" s="1"/>
  <c r="O323" i="6" a="1"/>
  <c r="O323" i="6" s="1"/>
  <c r="O521" i="6" s="1"/>
  <c r="P323" i="6" a="1"/>
  <c r="P323" i="6"/>
  <c r="P521" i="6" s="1"/>
  <c r="Q323" i="6" a="1"/>
  <c r="Q323" i="6" s="1"/>
  <c r="Q521" i="6" s="1"/>
  <c r="R323" i="6" a="1"/>
  <c r="R323" i="6" s="1"/>
  <c r="R521" i="6" s="1"/>
  <c r="S323" i="6" a="1"/>
  <c r="S323" i="6" s="1"/>
  <c r="S521" i="6" s="1"/>
  <c r="T323" i="6" a="1"/>
  <c r="T323" i="6" s="1"/>
  <c r="T521" i="6" s="1"/>
  <c r="U323" i="6" a="1"/>
  <c r="U323" i="6" s="1"/>
  <c r="U521" i="6" s="1"/>
  <c r="V323" i="6" a="1"/>
  <c r="V323" i="6" s="1"/>
  <c r="V521" i="6" s="1"/>
  <c r="W323" i="6" a="1"/>
  <c r="W323" i="6" s="1"/>
  <c r="W521" i="6" s="1"/>
  <c r="X323" i="6" a="1"/>
  <c r="X323" i="6" s="1"/>
  <c r="X521" i="6" s="1"/>
  <c r="Y323" i="6" a="1"/>
  <c r="Y323" i="6" s="1"/>
  <c r="Y521" i="6" s="1"/>
  <c r="Z323" i="6" a="1"/>
  <c r="Z323" i="6" s="1"/>
  <c r="Z521" i="6" s="1"/>
  <c r="AA323" i="6" a="1"/>
  <c r="AA323" i="6" s="1"/>
  <c r="AA521" i="6" s="1"/>
  <c r="AB323" i="6" a="1"/>
  <c r="AB323" i="6" s="1"/>
  <c r="AB521" i="6" s="1"/>
  <c r="AC323" i="6" a="1"/>
  <c r="AC323" i="6" s="1"/>
  <c r="AC521" i="6" s="1"/>
  <c r="AD323" i="6" a="1"/>
  <c r="AD323" i="6" s="1"/>
  <c r="AD521" i="6" s="1"/>
  <c r="AE323" i="6" a="1"/>
  <c r="AE323" i="6" s="1"/>
  <c r="AE521" i="6" s="1"/>
  <c r="AF323" i="6" a="1"/>
  <c r="AF323" i="6" s="1"/>
  <c r="AF521" i="6" s="1"/>
  <c r="AG323" i="6" a="1"/>
  <c r="AG323" i="6" s="1"/>
  <c r="AG521" i="6" s="1"/>
  <c r="AH323" i="6" a="1"/>
  <c r="AH323" i="6" s="1"/>
  <c r="AH521" i="6" s="1"/>
  <c r="AI323" i="6" a="1"/>
  <c r="AI323" i="6" s="1"/>
  <c r="AI521" i="6" s="1"/>
  <c r="AJ323" i="6" a="1"/>
  <c r="AJ323" i="6" s="1"/>
  <c r="AJ521" i="6" s="1"/>
  <c r="AK323" i="6" a="1"/>
  <c r="AK323" i="6" s="1"/>
  <c r="AK521" i="6" s="1"/>
  <c r="AL323" i="6" a="1"/>
  <c r="AL323" i="6" s="1"/>
  <c r="AL521" i="6" s="1"/>
  <c r="AM323" i="6" a="1"/>
  <c r="AM323" i="6" s="1"/>
  <c r="AM521" i="6" s="1"/>
  <c r="AN323" i="6" a="1"/>
  <c r="AN323" i="6" s="1"/>
  <c r="AN521" i="6" s="1"/>
  <c r="AO323" i="6" a="1"/>
  <c r="AO323" i="6" s="1"/>
  <c r="AO521" i="6" s="1"/>
  <c r="AP323" i="6" a="1"/>
  <c r="AP323" i="6" s="1"/>
  <c r="AP521" i="6" s="1"/>
  <c r="AQ323" i="6" a="1"/>
  <c r="AQ323" i="6" s="1"/>
  <c r="AQ521" i="6" s="1"/>
  <c r="AR323" i="6" a="1"/>
  <c r="AR323" i="6" s="1"/>
  <c r="AR521" i="6" s="1"/>
  <c r="AS323" i="6" a="1"/>
  <c r="AS323" i="6" s="1"/>
  <c r="AS521" i="6" s="1"/>
  <c r="AT323" i="6" a="1"/>
  <c r="AT323" i="6" s="1"/>
  <c r="AT521" i="6" s="1"/>
  <c r="AU323" i="6" a="1"/>
  <c r="AU323" i="6" s="1"/>
  <c r="AU521" i="6" s="1"/>
  <c r="AV323" i="6" a="1"/>
  <c r="AV323" i="6" s="1"/>
  <c r="AV521" i="6" s="1"/>
  <c r="AW323" i="6" a="1"/>
  <c r="AW323" i="6" s="1"/>
  <c r="AW521" i="6" s="1"/>
  <c r="AX323" i="6" a="1"/>
  <c r="AX323" i="6" s="1"/>
  <c r="AX521" i="6" s="1"/>
  <c r="AY323" i="6" a="1"/>
  <c r="AY323" i="6" s="1"/>
  <c r="AY521" i="6" s="1"/>
  <c r="AZ323" i="6" a="1"/>
  <c r="AZ323" i="6" s="1"/>
  <c r="AZ521" i="6" s="1"/>
  <c r="BA323" i="6" a="1"/>
  <c r="BA323" i="6" s="1"/>
  <c r="BA521" i="6" s="1"/>
  <c r="BB323" i="6" a="1"/>
  <c r="BB323" i="6" s="1"/>
  <c r="BB521" i="6" s="1"/>
  <c r="BC323" i="6" a="1"/>
  <c r="BC323" i="6"/>
  <c r="BC521" i="6" s="1"/>
  <c r="BD323" i="6" a="1"/>
  <c r="BD323" i="6" s="1"/>
  <c r="BD521" i="6" s="1"/>
  <c r="BE323" i="6" a="1"/>
  <c r="BE323" i="6" s="1"/>
  <c r="BE521" i="6" s="1"/>
  <c r="BF323" i="6" a="1"/>
  <c r="BF323" i="6" s="1"/>
  <c r="BF521" i="6" s="1"/>
  <c r="BG323" i="6" a="1"/>
  <c r="BG323" i="6" s="1"/>
  <c r="BG521" i="6" s="1"/>
  <c r="BH323" i="6" a="1"/>
  <c r="BH323" i="6" s="1"/>
  <c r="BH521" i="6" s="1"/>
  <c r="BI323" i="6" a="1"/>
  <c r="BI323" i="6" s="1"/>
  <c r="BI521" i="6" s="1"/>
  <c r="BJ323" i="6" a="1"/>
  <c r="BJ323" i="6"/>
  <c r="BJ521" i="6" s="1"/>
  <c r="BK323" i="6" a="1"/>
  <c r="BK323" i="6" s="1"/>
  <c r="BK521" i="6" s="1"/>
  <c r="BL323" i="6" a="1"/>
  <c r="BL323" i="6" s="1"/>
  <c r="BL521" i="6" s="1"/>
  <c r="D324" i="6" a="1"/>
  <c r="D324" i="6" s="1"/>
  <c r="D522" i="6" s="1"/>
  <c r="E324" i="6" a="1"/>
  <c r="E324" i="6" s="1"/>
  <c r="E522" i="6" s="1"/>
  <c r="F324" i="6" a="1"/>
  <c r="F324" i="6" s="1"/>
  <c r="F522" i="6" s="1"/>
  <c r="G324" i="6" a="1"/>
  <c r="G324" i="6" s="1"/>
  <c r="G522" i="6" s="1"/>
  <c r="H324" i="6" a="1"/>
  <c r="H324" i="6" s="1"/>
  <c r="H522" i="6" s="1"/>
  <c r="I324" i="6" a="1"/>
  <c r="I324" i="6" s="1"/>
  <c r="I522" i="6" s="1"/>
  <c r="J324" i="6" a="1"/>
  <c r="J324" i="6" s="1"/>
  <c r="J522" i="6" s="1"/>
  <c r="K324" i="6" a="1"/>
  <c r="K324" i="6" s="1"/>
  <c r="K522" i="6" s="1"/>
  <c r="L324" i="6" a="1"/>
  <c r="L324" i="6" s="1"/>
  <c r="L522" i="6" s="1"/>
  <c r="M324" i="6" a="1"/>
  <c r="M324" i="6" s="1"/>
  <c r="M522" i="6" s="1"/>
  <c r="N324" i="6" a="1"/>
  <c r="N324" i="6" s="1"/>
  <c r="N522" i="6" s="1"/>
  <c r="O324" i="6" a="1"/>
  <c r="O324" i="6" s="1"/>
  <c r="O522" i="6" s="1"/>
  <c r="P324" i="6" a="1"/>
  <c r="P324" i="6" s="1"/>
  <c r="P522" i="6" s="1"/>
  <c r="Q324" i="6" a="1"/>
  <c r="Q324" i="6" s="1"/>
  <c r="Q522" i="6" s="1"/>
  <c r="R324" i="6" a="1"/>
  <c r="R324" i="6" s="1"/>
  <c r="R522" i="6" s="1"/>
  <c r="S324" i="6" a="1"/>
  <c r="S324" i="6" s="1"/>
  <c r="S522" i="6" s="1"/>
  <c r="T324" i="6" a="1"/>
  <c r="T324" i="6" s="1"/>
  <c r="T522" i="6" s="1"/>
  <c r="U324" i="6" a="1"/>
  <c r="U324" i="6" s="1"/>
  <c r="U522" i="6" s="1"/>
  <c r="V324" i="6" a="1"/>
  <c r="V324" i="6" s="1"/>
  <c r="V522" i="6" s="1"/>
  <c r="W324" i="6" a="1"/>
  <c r="W324" i="6" s="1"/>
  <c r="W522" i="6" s="1"/>
  <c r="X324" i="6" a="1"/>
  <c r="X324" i="6" s="1"/>
  <c r="X522" i="6" s="1"/>
  <c r="Y324" i="6" a="1"/>
  <c r="Y324" i="6" s="1"/>
  <c r="Y522" i="6" s="1"/>
  <c r="Z324" i="6" a="1"/>
  <c r="Z324" i="6" s="1"/>
  <c r="Z522" i="6" s="1"/>
  <c r="AA324" i="6" a="1"/>
  <c r="AA324" i="6" s="1"/>
  <c r="AA522" i="6" s="1"/>
  <c r="AB324" i="6" a="1"/>
  <c r="AB324" i="6" s="1"/>
  <c r="AB522" i="6" s="1"/>
  <c r="AC324" i="6" a="1"/>
  <c r="AC324" i="6" s="1"/>
  <c r="AC522" i="6" s="1"/>
  <c r="AD324" i="6" a="1"/>
  <c r="AD324" i="6" s="1"/>
  <c r="AD522" i="6" s="1"/>
  <c r="AE324" i="6" a="1"/>
  <c r="AE324" i="6" s="1"/>
  <c r="AE522" i="6" s="1"/>
  <c r="AF324" i="6" a="1"/>
  <c r="AF324" i="6" s="1"/>
  <c r="AF522" i="6" s="1"/>
  <c r="AG324" i="6" a="1"/>
  <c r="AG324" i="6" s="1"/>
  <c r="AG522" i="6" s="1"/>
  <c r="AH324" i="6" a="1"/>
  <c r="AH324" i="6" s="1"/>
  <c r="AH522" i="6" s="1"/>
  <c r="AI324" i="6" a="1"/>
  <c r="AI324" i="6" s="1"/>
  <c r="AI522" i="6" s="1"/>
  <c r="AJ324" i="6" a="1"/>
  <c r="AJ324" i="6" s="1"/>
  <c r="AJ522" i="6" s="1"/>
  <c r="AK324" i="6" a="1"/>
  <c r="AK324" i="6" s="1"/>
  <c r="AK522" i="6" s="1"/>
  <c r="AL324" i="6" a="1"/>
  <c r="AL324" i="6" s="1"/>
  <c r="AL522" i="6" s="1"/>
  <c r="AM324" i="6" a="1"/>
  <c r="AM324" i="6" s="1"/>
  <c r="AM522" i="6" s="1"/>
  <c r="AN324" i="6" a="1"/>
  <c r="AN324" i="6" s="1"/>
  <c r="AN522" i="6" s="1"/>
  <c r="AO324" i="6" a="1"/>
  <c r="AO324" i="6" s="1"/>
  <c r="AO522" i="6" s="1"/>
  <c r="AP324" i="6" a="1"/>
  <c r="AP324" i="6" s="1"/>
  <c r="AP522" i="6" s="1"/>
  <c r="AQ324" i="6" a="1"/>
  <c r="AQ324" i="6" s="1"/>
  <c r="AQ522" i="6" s="1"/>
  <c r="AR324" i="6" a="1"/>
  <c r="AR324" i="6" s="1"/>
  <c r="AR522" i="6" s="1"/>
  <c r="AS324" i="6" a="1"/>
  <c r="AS324" i="6" s="1"/>
  <c r="AS522" i="6" s="1"/>
  <c r="AT324" i="6" a="1"/>
  <c r="AT324" i="6" s="1"/>
  <c r="AT522" i="6" s="1"/>
  <c r="AU324" i="6" a="1"/>
  <c r="AU324" i="6" s="1"/>
  <c r="AU522" i="6" s="1"/>
  <c r="AV324" i="6" a="1"/>
  <c r="AV324" i="6" s="1"/>
  <c r="AV522" i="6" s="1"/>
  <c r="AW324" i="6" a="1"/>
  <c r="AW324" i="6" s="1"/>
  <c r="AW522" i="6" s="1"/>
  <c r="AX324" i="6" a="1"/>
  <c r="AX324" i="6" s="1"/>
  <c r="AX522" i="6" s="1"/>
  <c r="AY324" i="6" a="1"/>
  <c r="AY324" i="6" s="1"/>
  <c r="AY522" i="6" s="1"/>
  <c r="AZ324" i="6" a="1"/>
  <c r="AZ324" i="6" s="1"/>
  <c r="AZ522" i="6" s="1"/>
  <c r="BA324" i="6" a="1"/>
  <c r="BA324" i="6" s="1"/>
  <c r="BA522" i="6" s="1"/>
  <c r="BB324" i="6" a="1"/>
  <c r="BB324" i="6" s="1"/>
  <c r="BB522" i="6" s="1"/>
  <c r="BC324" i="6" a="1"/>
  <c r="BC324" i="6" s="1"/>
  <c r="BC522" i="6" s="1"/>
  <c r="BD324" i="6" a="1"/>
  <c r="BD324" i="6" s="1"/>
  <c r="BD522" i="6" s="1"/>
  <c r="BE324" i="6" a="1"/>
  <c r="BE324" i="6" s="1"/>
  <c r="BE522" i="6" s="1"/>
  <c r="BF324" i="6" a="1"/>
  <c r="BF324" i="6" s="1"/>
  <c r="BF522" i="6" s="1"/>
  <c r="BG324" i="6" a="1"/>
  <c r="BG324" i="6" s="1"/>
  <c r="BG522" i="6" s="1"/>
  <c r="BH324" i="6" a="1"/>
  <c r="BH324" i="6" s="1"/>
  <c r="BH522" i="6" s="1"/>
  <c r="BI324" i="6" a="1"/>
  <c r="BI324" i="6" s="1"/>
  <c r="BI522" i="6" s="1"/>
  <c r="BJ324" i="6" a="1"/>
  <c r="BJ324" i="6" s="1"/>
  <c r="BJ522" i="6" s="1"/>
  <c r="BK324" i="6" a="1"/>
  <c r="BK324" i="6" s="1"/>
  <c r="BK522" i="6" s="1"/>
  <c r="BL324" i="6" a="1"/>
  <c r="BL324" i="6" s="1"/>
  <c r="BL522" i="6" s="1"/>
  <c r="D325" i="6" a="1"/>
  <c r="D325" i="6" s="1"/>
  <c r="D523" i="6" s="1"/>
  <c r="E325" i="6" a="1"/>
  <c r="E325" i="6" s="1"/>
  <c r="E523" i="6" s="1"/>
  <c r="F325" i="6" a="1"/>
  <c r="F325" i="6" s="1"/>
  <c r="F523" i="6" s="1"/>
  <c r="G325" i="6" a="1"/>
  <c r="G325" i="6" s="1"/>
  <c r="G523" i="6" s="1"/>
  <c r="H325" i="6" a="1"/>
  <c r="H325" i="6" s="1"/>
  <c r="H523" i="6" s="1"/>
  <c r="I325" i="6" a="1"/>
  <c r="I325" i="6" s="1"/>
  <c r="I523" i="6" s="1"/>
  <c r="J325" i="6" a="1"/>
  <c r="J325" i="6" s="1"/>
  <c r="J523" i="6" s="1"/>
  <c r="K325" i="6" a="1"/>
  <c r="K325" i="6" s="1"/>
  <c r="K523" i="6" s="1"/>
  <c r="L325" i="6" a="1"/>
  <c r="L325" i="6" s="1"/>
  <c r="L523" i="6" s="1"/>
  <c r="M325" i="6" a="1"/>
  <c r="M325" i="6" s="1"/>
  <c r="M523" i="6" s="1"/>
  <c r="N325" i="6" a="1"/>
  <c r="N325" i="6" s="1"/>
  <c r="N523" i="6" s="1"/>
  <c r="O325" i="6" a="1"/>
  <c r="O325" i="6" s="1"/>
  <c r="O523" i="6" s="1"/>
  <c r="P325" i="6" a="1"/>
  <c r="P325" i="6" s="1"/>
  <c r="P523" i="6" s="1"/>
  <c r="Q325" i="6" a="1"/>
  <c r="Q325" i="6" s="1"/>
  <c r="Q523" i="6" s="1"/>
  <c r="R325" i="6" a="1"/>
  <c r="R325" i="6" s="1"/>
  <c r="R523" i="6" s="1"/>
  <c r="S325" i="6" a="1"/>
  <c r="S325" i="6" s="1"/>
  <c r="S523" i="6" s="1"/>
  <c r="T325" i="6" a="1"/>
  <c r="T325" i="6" s="1"/>
  <c r="T523" i="6" s="1"/>
  <c r="U325" i="6" a="1"/>
  <c r="U325" i="6" s="1"/>
  <c r="U523" i="6" s="1"/>
  <c r="V325" i="6" a="1"/>
  <c r="V325" i="6" s="1"/>
  <c r="V523" i="6" s="1"/>
  <c r="W325" i="6" a="1"/>
  <c r="W325" i="6" s="1"/>
  <c r="W523" i="6" s="1"/>
  <c r="X325" i="6" a="1"/>
  <c r="X325" i="6" s="1"/>
  <c r="X523" i="6" s="1"/>
  <c r="Y325" i="6" a="1"/>
  <c r="Y325" i="6" s="1"/>
  <c r="Y523" i="6" s="1"/>
  <c r="Z325" i="6" a="1"/>
  <c r="Z325" i="6" s="1"/>
  <c r="Z523" i="6" s="1"/>
  <c r="AA325" i="6" a="1"/>
  <c r="AA325" i="6" s="1"/>
  <c r="AA523" i="6" s="1"/>
  <c r="AB325" i="6" a="1"/>
  <c r="AB325" i="6" s="1"/>
  <c r="AB523" i="6" s="1"/>
  <c r="AC325" i="6" a="1"/>
  <c r="AC325" i="6" s="1"/>
  <c r="AC523" i="6" s="1"/>
  <c r="AD325" i="6" a="1"/>
  <c r="AD325" i="6" s="1"/>
  <c r="AD523" i="6" s="1"/>
  <c r="AE325" i="6" a="1"/>
  <c r="AE325" i="6" s="1"/>
  <c r="AE523" i="6" s="1"/>
  <c r="AF325" i="6" a="1"/>
  <c r="AF325" i="6" s="1"/>
  <c r="AF523" i="6" s="1"/>
  <c r="AG325" i="6" a="1"/>
  <c r="AG325" i="6" s="1"/>
  <c r="AG523" i="6" s="1"/>
  <c r="AH325" i="6" a="1"/>
  <c r="AH325" i="6" s="1"/>
  <c r="AH523" i="6" s="1"/>
  <c r="AI325" i="6" a="1"/>
  <c r="AI325" i="6" s="1"/>
  <c r="AI523" i="6" s="1"/>
  <c r="AJ325" i="6" a="1"/>
  <c r="AJ325" i="6" s="1"/>
  <c r="AJ523" i="6" s="1"/>
  <c r="AK325" i="6" a="1"/>
  <c r="AK325" i="6" s="1"/>
  <c r="AK523" i="6" s="1"/>
  <c r="AL325" i="6" a="1"/>
  <c r="AL325" i="6" s="1"/>
  <c r="AL523" i="6" s="1"/>
  <c r="AM325" i="6" a="1"/>
  <c r="AM325" i="6" s="1"/>
  <c r="AM523" i="6" s="1"/>
  <c r="AN325" i="6" a="1"/>
  <c r="AN325" i="6" s="1"/>
  <c r="AN523" i="6" s="1"/>
  <c r="AO325" i="6" a="1"/>
  <c r="AO325" i="6" s="1"/>
  <c r="AO523" i="6" s="1"/>
  <c r="AP325" i="6" a="1"/>
  <c r="AP325" i="6" s="1"/>
  <c r="AP523" i="6" s="1"/>
  <c r="AQ325" i="6" a="1"/>
  <c r="AQ325" i="6" s="1"/>
  <c r="AQ523" i="6" s="1"/>
  <c r="AR325" i="6" a="1"/>
  <c r="AR325" i="6" s="1"/>
  <c r="AR523" i="6" s="1"/>
  <c r="AS325" i="6" a="1"/>
  <c r="AS325" i="6" s="1"/>
  <c r="AS523" i="6" s="1"/>
  <c r="AT325" i="6" a="1"/>
  <c r="AT325" i="6" s="1"/>
  <c r="AT523" i="6" s="1"/>
  <c r="AU325" i="6" a="1"/>
  <c r="AU325" i="6" s="1"/>
  <c r="AU523" i="6" s="1"/>
  <c r="AV325" i="6" a="1"/>
  <c r="AV325" i="6" s="1"/>
  <c r="AV523" i="6" s="1"/>
  <c r="AW325" i="6" a="1"/>
  <c r="AW325" i="6" s="1"/>
  <c r="AW523" i="6" s="1"/>
  <c r="AX325" i="6" a="1"/>
  <c r="AX325" i="6" s="1"/>
  <c r="AX523" i="6" s="1"/>
  <c r="AY325" i="6" a="1"/>
  <c r="AY325" i="6" s="1"/>
  <c r="AY523" i="6" s="1"/>
  <c r="AZ325" i="6" a="1"/>
  <c r="AZ325" i="6" s="1"/>
  <c r="AZ523" i="6" s="1"/>
  <c r="BA325" i="6" a="1"/>
  <c r="BA325" i="6" s="1"/>
  <c r="BA523" i="6" s="1"/>
  <c r="BB325" i="6" a="1"/>
  <c r="BB325" i="6" s="1"/>
  <c r="BB523" i="6" s="1"/>
  <c r="BC325" i="6" a="1"/>
  <c r="BC325" i="6" s="1"/>
  <c r="BC523" i="6" s="1"/>
  <c r="BD325" i="6" a="1"/>
  <c r="BD325" i="6" s="1"/>
  <c r="BD523" i="6" s="1"/>
  <c r="BE325" i="6" a="1"/>
  <c r="BE325" i="6" s="1"/>
  <c r="BE523" i="6" s="1"/>
  <c r="BF325" i="6" a="1"/>
  <c r="BF325" i="6" s="1"/>
  <c r="BF523" i="6" s="1"/>
  <c r="BG325" i="6" a="1"/>
  <c r="BG325" i="6" s="1"/>
  <c r="BG523" i="6" s="1"/>
  <c r="BH325" i="6" a="1"/>
  <c r="BH325" i="6" s="1"/>
  <c r="BH523" i="6" s="1"/>
  <c r="BI325" i="6" a="1"/>
  <c r="BI325" i="6" s="1"/>
  <c r="BI523" i="6" s="1"/>
  <c r="BJ325" i="6" a="1"/>
  <c r="BJ325" i="6" s="1"/>
  <c r="BJ523" i="6" s="1"/>
  <c r="BK325" i="6" a="1"/>
  <c r="BK325" i="6" s="1"/>
  <c r="BK523" i="6" s="1"/>
  <c r="BL325" i="6" a="1"/>
  <c r="BL325" i="6" s="1"/>
  <c r="BL523" i="6" s="1"/>
  <c r="D326" i="6" a="1"/>
  <c r="D326" i="6" s="1"/>
  <c r="D524" i="6" s="1"/>
  <c r="E326" i="6" a="1"/>
  <c r="E326" i="6" s="1"/>
  <c r="E524" i="6" s="1"/>
  <c r="F326" i="6" a="1"/>
  <c r="F326" i="6" s="1"/>
  <c r="F524" i="6" s="1"/>
  <c r="G326" i="6" a="1"/>
  <c r="G326" i="6" s="1"/>
  <c r="G524" i="6" s="1"/>
  <c r="H326" i="6" a="1"/>
  <c r="H326" i="6" s="1"/>
  <c r="H524" i="6" s="1"/>
  <c r="I326" i="6" a="1"/>
  <c r="I326" i="6" s="1"/>
  <c r="I524" i="6" s="1"/>
  <c r="J326" i="6" a="1"/>
  <c r="J326" i="6" s="1"/>
  <c r="J524" i="6" s="1"/>
  <c r="K326" i="6" a="1"/>
  <c r="K326" i="6" s="1"/>
  <c r="K524" i="6" s="1"/>
  <c r="L326" i="6" a="1"/>
  <c r="L326" i="6" s="1"/>
  <c r="L524" i="6" s="1"/>
  <c r="M326" i="6" a="1"/>
  <c r="M326" i="6" s="1"/>
  <c r="M524" i="6" s="1"/>
  <c r="N326" i="6" a="1"/>
  <c r="N326" i="6" s="1"/>
  <c r="N524" i="6" s="1"/>
  <c r="O326" i="6" a="1"/>
  <c r="O326" i="6" s="1"/>
  <c r="O524" i="6" s="1"/>
  <c r="P326" i="6" a="1"/>
  <c r="P326" i="6" s="1"/>
  <c r="P524" i="6" s="1"/>
  <c r="Q326" i="6" a="1"/>
  <c r="Q326" i="6" s="1"/>
  <c r="Q524" i="6" s="1"/>
  <c r="R326" i="6" a="1"/>
  <c r="R326" i="6" s="1"/>
  <c r="R524" i="6" s="1"/>
  <c r="S326" i="6" a="1"/>
  <c r="S326" i="6" s="1"/>
  <c r="S524" i="6" s="1"/>
  <c r="T326" i="6" a="1"/>
  <c r="T326" i="6" s="1"/>
  <c r="T524" i="6" s="1"/>
  <c r="U326" i="6" a="1"/>
  <c r="U326" i="6" s="1"/>
  <c r="U524" i="6" s="1"/>
  <c r="V326" i="6" a="1"/>
  <c r="V326" i="6" s="1"/>
  <c r="V524" i="6" s="1"/>
  <c r="W326" i="6" a="1"/>
  <c r="W326" i="6" s="1"/>
  <c r="W524" i="6" s="1"/>
  <c r="X326" i="6" a="1"/>
  <c r="X326" i="6" s="1"/>
  <c r="X524" i="6" s="1"/>
  <c r="Y326" i="6" a="1"/>
  <c r="Y326" i="6" s="1"/>
  <c r="Y524" i="6" s="1"/>
  <c r="Z326" i="6" a="1"/>
  <c r="Z326" i="6" s="1"/>
  <c r="Z524" i="6" s="1"/>
  <c r="AA326" i="6" a="1"/>
  <c r="AA326" i="6" s="1"/>
  <c r="AA524" i="6" s="1"/>
  <c r="AB326" i="6" a="1"/>
  <c r="AB326" i="6" s="1"/>
  <c r="AB524" i="6" s="1"/>
  <c r="AC326" i="6" a="1"/>
  <c r="AC326" i="6" s="1"/>
  <c r="AC524" i="6" s="1"/>
  <c r="AD326" i="6" a="1"/>
  <c r="AD326" i="6" s="1"/>
  <c r="AD524" i="6" s="1"/>
  <c r="AE326" i="6" a="1"/>
  <c r="AE326" i="6" s="1"/>
  <c r="AE524" i="6" s="1"/>
  <c r="AF326" i="6" a="1"/>
  <c r="AF326" i="6" s="1"/>
  <c r="AF524" i="6" s="1"/>
  <c r="AG326" i="6" a="1"/>
  <c r="AG326" i="6" s="1"/>
  <c r="AG524" i="6" s="1"/>
  <c r="AH326" i="6" a="1"/>
  <c r="AH326" i="6" s="1"/>
  <c r="AH524" i="6" s="1"/>
  <c r="AI326" i="6" a="1"/>
  <c r="AI326" i="6" s="1"/>
  <c r="AI524" i="6" s="1"/>
  <c r="AJ326" i="6" a="1"/>
  <c r="AJ326" i="6" s="1"/>
  <c r="AJ524" i="6" s="1"/>
  <c r="AK326" i="6" a="1"/>
  <c r="AK326" i="6" s="1"/>
  <c r="AK524" i="6" s="1"/>
  <c r="AL326" i="6" a="1"/>
  <c r="AL326" i="6" s="1"/>
  <c r="AL524" i="6" s="1"/>
  <c r="AM326" i="6" a="1"/>
  <c r="AM326" i="6" s="1"/>
  <c r="AM524" i="6" s="1"/>
  <c r="AN326" i="6" a="1"/>
  <c r="AN326" i="6" s="1"/>
  <c r="AN524" i="6" s="1"/>
  <c r="AO326" i="6" a="1"/>
  <c r="AO326" i="6" s="1"/>
  <c r="AO524" i="6" s="1"/>
  <c r="AP326" i="6" a="1"/>
  <c r="AP326" i="6" s="1"/>
  <c r="AP524" i="6" s="1"/>
  <c r="AQ326" i="6" a="1"/>
  <c r="AQ326" i="6" s="1"/>
  <c r="AQ524" i="6" s="1"/>
  <c r="AR326" i="6" a="1"/>
  <c r="AR326" i="6" s="1"/>
  <c r="AR524" i="6" s="1"/>
  <c r="AS326" i="6" a="1"/>
  <c r="AS326" i="6" s="1"/>
  <c r="AS524" i="6" s="1"/>
  <c r="AT326" i="6" a="1"/>
  <c r="AT326" i="6" s="1"/>
  <c r="AT524" i="6" s="1"/>
  <c r="AU326" i="6" a="1"/>
  <c r="AU326" i="6" s="1"/>
  <c r="AU524" i="6" s="1"/>
  <c r="AV326" i="6" a="1"/>
  <c r="AV326" i="6" s="1"/>
  <c r="AV524" i="6" s="1"/>
  <c r="AW326" i="6" a="1"/>
  <c r="AW326" i="6" s="1"/>
  <c r="AW524" i="6" s="1"/>
  <c r="AX326" i="6" a="1"/>
  <c r="AX326" i="6" s="1"/>
  <c r="AX524" i="6" s="1"/>
  <c r="AY326" i="6" a="1"/>
  <c r="AY326" i="6" s="1"/>
  <c r="AY524" i="6" s="1"/>
  <c r="AZ326" i="6" a="1"/>
  <c r="AZ326" i="6" s="1"/>
  <c r="AZ524" i="6" s="1"/>
  <c r="BA326" i="6" a="1"/>
  <c r="BA326" i="6" s="1"/>
  <c r="BA524" i="6" s="1"/>
  <c r="BB326" i="6" a="1"/>
  <c r="BB326" i="6" s="1"/>
  <c r="BB524" i="6" s="1"/>
  <c r="BC326" i="6" a="1"/>
  <c r="BC326" i="6" s="1"/>
  <c r="BC524" i="6" s="1"/>
  <c r="BD326" i="6" a="1"/>
  <c r="BD326" i="6" s="1"/>
  <c r="BD524" i="6" s="1"/>
  <c r="BE326" i="6" a="1"/>
  <c r="BE326" i="6" s="1"/>
  <c r="BE524" i="6" s="1"/>
  <c r="BF326" i="6" a="1"/>
  <c r="BF326" i="6" s="1"/>
  <c r="BF524" i="6" s="1"/>
  <c r="BG326" i="6" a="1"/>
  <c r="BG326" i="6" s="1"/>
  <c r="BG524" i="6" s="1"/>
  <c r="BH326" i="6" a="1"/>
  <c r="BH326" i="6" s="1"/>
  <c r="BH524" i="6" s="1"/>
  <c r="BI326" i="6" a="1"/>
  <c r="BI326" i="6" s="1"/>
  <c r="BI524" i="6" s="1"/>
  <c r="BJ326" i="6" a="1"/>
  <c r="BJ326" i="6" s="1"/>
  <c r="BJ524" i="6" s="1"/>
  <c r="BK326" i="6" a="1"/>
  <c r="BK326" i="6" s="1"/>
  <c r="BK524" i="6" s="1"/>
  <c r="BL326" i="6" a="1"/>
  <c r="BL326" i="6" s="1"/>
  <c r="BL524" i="6" s="1"/>
  <c r="D327" i="6" a="1"/>
  <c r="D327" i="6" s="1"/>
  <c r="D525" i="6" s="1"/>
  <c r="E327" i="6" a="1"/>
  <c r="E327" i="6" s="1"/>
  <c r="E525" i="6" s="1"/>
  <c r="F327" i="6" a="1"/>
  <c r="F327" i="6" s="1"/>
  <c r="F525" i="6" s="1"/>
  <c r="G327" i="6" a="1"/>
  <c r="G327" i="6" s="1"/>
  <c r="G525" i="6" s="1"/>
  <c r="H327" i="6" a="1"/>
  <c r="H327" i="6" s="1"/>
  <c r="H525" i="6" s="1"/>
  <c r="I327" i="6" a="1"/>
  <c r="I327" i="6" s="1"/>
  <c r="I525" i="6" s="1"/>
  <c r="J327" i="6" a="1"/>
  <c r="J327" i="6" s="1"/>
  <c r="J525" i="6" s="1"/>
  <c r="K327" i="6" a="1"/>
  <c r="K327" i="6" s="1"/>
  <c r="K525" i="6" s="1"/>
  <c r="L327" i="6" a="1"/>
  <c r="L327" i="6" s="1"/>
  <c r="L525" i="6" s="1"/>
  <c r="M327" i="6" a="1"/>
  <c r="M327" i="6" s="1"/>
  <c r="M525" i="6" s="1"/>
  <c r="N327" i="6" a="1"/>
  <c r="N327" i="6" s="1"/>
  <c r="N525" i="6" s="1"/>
  <c r="O327" i="6" a="1"/>
  <c r="O327" i="6" s="1"/>
  <c r="O525" i="6" s="1"/>
  <c r="P327" i="6" a="1"/>
  <c r="P327" i="6" s="1"/>
  <c r="P525" i="6" s="1"/>
  <c r="Q327" i="6" a="1"/>
  <c r="Q327" i="6" s="1"/>
  <c r="Q525" i="6" s="1"/>
  <c r="R327" i="6" a="1"/>
  <c r="R327" i="6" s="1"/>
  <c r="R525" i="6" s="1"/>
  <c r="S327" i="6" a="1"/>
  <c r="S327" i="6" s="1"/>
  <c r="S525" i="6" s="1"/>
  <c r="T327" i="6" a="1"/>
  <c r="T327" i="6" s="1"/>
  <c r="T525" i="6" s="1"/>
  <c r="U327" i="6" a="1"/>
  <c r="U327" i="6" s="1"/>
  <c r="U525" i="6" s="1"/>
  <c r="V327" i="6" a="1"/>
  <c r="V327" i="6" s="1"/>
  <c r="V525" i="6" s="1"/>
  <c r="W327" i="6" a="1"/>
  <c r="W327" i="6" s="1"/>
  <c r="W525" i="6" s="1"/>
  <c r="X327" i="6" a="1"/>
  <c r="X327" i="6" s="1"/>
  <c r="X525" i="6" s="1"/>
  <c r="Y327" i="6" a="1"/>
  <c r="Y327" i="6" s="1"/>
  <c r="Y525" i="6" s="1"/>
  <c r="Z327" i="6" a="1"/>
  <c r="Z327" i="6" s="1"/>
  <c r="Z525" i="6" s="1"/>
  <c r="AA327" i="6" a="1"/>
  <c r="AA327" i="6" s="1"/>
  <c r="AA525" i="6" s="1"/>
  <c r="AB327" i="6" a="1"/>
  <c r="AB327" i="6" s="1"/>
  <c r="AB525" i="6" s="1"/>
  <c r="AC327" i="6" a="1"/>
  <c r="AC327" i="6" s="1"/>
  <c r="AC525" i="6" s="1"/>
  <c r="AD327" i="6" a="1"/>
  <c r="AD327" i="6" s="1"/>
  <c r="AD525" i="6" s="1"/>
  <c r="AE327" i="6" a="1"/>
  <c r="AE327" i="6" s="1"/>
  <c r="AE525" i="6" s="1"/>
  <c r="AF327" i="6" a="1"/>
  <c r="AF327" i="6" s="1"/>
  <c r="AF525" i="6" s="1"/>
  <c r="AG327" i="6" a="1"/>
  <c r="AG327" i="6" s="1"/>
  <c r="AG525" i="6" s="1"/>
  <c r="AH327" i="6" a="1"/>
  <c r="AH327" i="6" s="1"/>
  <c r="AH525" i="6" s="1"/>
  <c r="AI327" i="6" a="1"/>
  <c r="AI327" i="6" s="1"/>
  <c r="AI525" i="6" s="1"/>
  <c r="AJ327" i="6" a="1"/>
  <c r="AJ327" i="6" s="1"/>
  <c r="AJ525" i="6" s="1"/>
  <c r="AK327" i="6" a="1"/>
  <c r="AK327" i="6" s="1"/>
  <c r="AK525" i="6" s="1"/>
  <c r="AL327" i="6" a="1"/>
  <c r="AL327" i="6" s="1"/>
  <c r="AL525" i="6" s="1"/>
  <c r="AM327" i="6" a="1"/>
  <c r="AM327" i="6" s="1"/>
  <c r="AM525" i="6" s="1"/>
  <c r="AN327" i="6" a="1"/>
  <c r="AN327" i="6" s="1"/>
  <c r="AN525" i="6" s="1"/>
  <c r="AO327" i="6" a="1"/>
  <c r="AO327" i="6" s="1"/>
  <c r="AO525" i="6" s="1"/>
  <c r="AP327" i="6" a="1"/>
  <c r="AP327" i="6" s="1"/>
  <c r="AP525" i="6" s="1"/>
  <c r="AQ327" i="6" a="1"/>
  <c r="AQ327" i="6" s="1"/>
  <c r="AQ525" i="6" s="1"/>
  <c r="AR327" i="6" a="1"/>
  <c r="AR327" i="6" s="1"/>
  <c r="AR525" i="6" s="1"/>
  <c r="AS327" i="6" a="1"/>
  <c r="AS327" i="6" s="1"/>
  <c r="AS525" i="6" s="1"/>
  <c r="AT327" i="6" a="1"/>
  <c r="AT327" i="6" s="1"/>
  <c r="AT525" i="6" s="1"/>
  <c r="AU327" i="6" a="1"/>
  <c r="AU327" i="6" s="1"/>
  <c r="AU525" i="6" s="1"/>
  <c r="AV327" i="6" a="1"/>
  <c r="AV327" i="6" s="1"/>
  <c r="AV525" i="6" s="1"/>
  <c r="AW327" i="6" a="1"/>
  <c r="AW327" i="6" s="1"/>
  <c r="AW525" i="6" s="1"/>
  <c r="AX327" i="6" a="1"/>
  <c r="AX327" i="6" s="1"/>
  <c r="AX525" i="6" s="1"/>
  <c r="AY327" i="6" a="1"/>
  <c r="AY327" i="6" s="1"/>
  <c r="AY525" i="6" s="1"/>
  <c r="AZ327" i="6" a="1"/>
  <c r="AZ327" i="6" s="1"/>
  <c r="AZ525" i="6" s="1"/>
  <c r="BA327" i="6" a="1"/>
  <c r="BA327" i="6" s="1"/>
  <c r="BA525" i="6" s="1"/>
  <c r="BB327" i="6" a="1"/>
  <c r="BB327" i="6" s="1"/>
  <c r="BB525" i="6" s="1"/>
  <c r="BC327" i="6" a="1"/>
  <c r="BC327" i="6" s="1"/>
  <c r="BC525" i="6" s="1"/>
  <c r="BD327" i="6" a="1"/>
  <c r="BD327" i="6" s="1"/>
  <c r="BD525" i="6" s="1"/>
  <c r="BE327" i="6" a="1"/>
  <c r="BE327" i="6" s="1"/>
  <c r="BE525" i="6" s="1"/>
  <c r="BF327" i="6" a="1"/>
  <c r="BF327" i="6" s="1"/>
  <c r="BF525" i="6" s="1"/>
  <c r="BG327" i="6" a="1"/>
  <c r="BG327" i="6" s="1"/>
  <c r="BG525" i="6" s="1"/>
  <c r="BH327" i="6" a="1"/>
  <c r="BH327" i="6" s="1"/>
  <c r="BH525" i="6" s="1"/>
  <c r="BI327" i="6" a="1"/>
  <c r="BI327" i="6" s="1"/>
  <c r="BI525" i="6" s="1"/>
  <c r="BJ327" i="6" a="1"/>
  <c r="BJ327" i="6" s="1"/>
  <c r="BJ525" i="6" s="1"/>
  <c r="BK327" i="6" a="1"/>
  <c r="BK327" i="6" s="1"/>
  <c r="BK525" i="6" s="1"/>
  <c r="BL327" i="6" a="1"/>
  <c r="BL327" i="6" s="1"/>
  <c r="BL525" i="6" s="1"/>
  <c r="D328" i="6" a="1"/>
  <c r="D328" i="6" s="1"/>
  <c r="D526" i="6" s="1"/>
  <c r="E328" i="6" a="1"/>
  <c r="E328" i="6" s="1"/>
  <c r="E526" i="6" s="1"/>
  <c r="F328" i="6" a="1"/>
  <c r="F328" i="6" s="1"/>
  <c r="F526" i="6" s="1"/>
  <c r="G328" i="6" a="1"/>
  <c r="G328" i="6" s="1"/>
  <c r="G526" i="6" s="1"/>
  <c r="H328" i="6" a="1"/>
  <c r="H328" i="6" s="1"/>
  <c r="H526" i="6" s="1"/>
  <c r="I328" i="6" a="1"/>
  <c r="I328" i="6" s="1"/>
  <c r="I526" i="6" s="1"/>
  <c r="J328" i="6" a="1"/>
  <c r="J328" i="6" s="1"/>
  <c r="J526" i="6" s="1"/>
  <c r="K328" i="6" a="1"/>
  <c r="K328" i="6" s="1"/>
  <c r="K526" i="6" s="1"/>
  <c r="L328" i="6" a="1"/>
  <c r="L328" i="6" s="1"/>
  <c r="L526" i="6" s="1"/>
  <c r="M328" i="6" a="1"/>
  <c r="M328" i="6" s="1"/>
  <c r="M526" i="6" s="1"/>
  <c r="N328" i="6" a="1"/>
  <c r="N328" i="6" s="1"/>
  <c r="N526" i="6" s="1"/>
  <c r="O328" i="6" a="1"/>
  <c r="O328" i="6" s="1"/>
  <c r="O526" i="6" s="1"/>
  <c r="P328" i="6" a="1"/>
  <c r="P328" i="6" s="1"/>
  <c r="P526" i="6" s="1"/>
  <c r="Q328" i="6" a="1"/>
  <c r="Q328" i="6" s="1"/>
  <c r="Q526" i="6" s="1"/>
  <c r="R328" i="6" a="1"/>
  <c r="R328" i="6" s="1"/>
  <c r="R526" i="6" s="1"/>
  <c r="S328" i="6" a="1"/>
  <c r="S328" i="6" s="1"/>
  <c r="S526" i="6" s="1"/>
  <c r="T328" i="6" a="1"/>
  <c r="T328" i="6" s="1"/>
  <c r="T526" i="6" s="1"/>
  <c r="U328" i="6" a="1"/>
  <c r="U328" i="6" s="1"/>
  <c r="U526" i="6" s="1"/>
  <c r="V328" i="6" a="1"/>
  <c r="V328" i="6" s="1"/>
  <c r="V526" i="6" s="1"/>
  <c r="W328" i="6" a="1"/>
  <c r="W328" i="6" s="1"/>
  <c r="W526" i="6" s="1"/>
  <c r="X328" i="6" a="1"/>
  <c r="X328" i="6" s="1"/>
  <c r="X526" i="6" s="1"/>
  <c r="Y328" i="6" a="1"/>
  <c r="Y328" i="6" s="1"/>
  <c r="Y526" i="6" s="1"/>
  <c r="Z328" i="6" a="1"/>
  <c r="Z328" i="6" s="1"/>
  <c r="Z526" i="6" s="1"/>
  <c r="AA328" i="6" a="1"/>
  <c r="AA328" i="6" s="1"/>
  <c r="AA526" i="6" s="1"/>
  <c r="AB328" i="6" a="1"/>
  <c r="AB328" i="6" s="1"/>
  <c r="AB526" i="6" s="1"/>
  <c r="AC328" i="6" a="1"/>
  <c r="AC328" i="6" s="1"/>
  <c r="AC526" i="6" s="1"/>
  <c r="AD328" i="6" a="1"/>
  <c r="AD328" i="6" s="1"/>
  <c r="AD526" i="6" s="1"/>
  <c r="AE328" i="6" a="1"/>
  <c r="AE328" i="6" s="1"/>
  <c r="AE526" i="6" s="1"/>
  <c r="AF328" i="6" a="1"/>
  <c r="AF328" i="6" s="1"/>
  <c r="AF526" i="6" s="1"/>
  <c r="AG328" i="6" a="1"/>
  <c r="AG328" i="6" s="1"/>
  <c r="AG526" i="6" s="1"/>
  <c r="AH328" i="6" a="1"/>
  <c r="AH328" i="6" s="1"/>
  <c r="AH526" i="6" s="1"/>
  <c r="AI328" i="6" a="1"/>
  <c r="AI328" i="6" s="1"/>
  <c r="AI526" i="6" s="1"/>
  <c r="AJ328" i="6" a="1"/>
  <c r="AJ328" i="6" s="1"/>
  <c r="AJ526" i="6" s="1"/>
  <c r="AK328" i="6" a="1"/>
  <c r="AK328" i="6" s="1"/>
  <c r="AK526" i="6" s="1"/>
  <c r="AL328" i="6" a="1"/>
  <c r="AL328" i="6" s="1"/>
  <c r="AL526" i="6" s="1"/>
  <c r="AM328" i="6" a="1"/>
  <c r="AM328" i="6" s="1"/>
  <c r="AM526" i="6" s="1"/>
  <c r="AN328" i="6" a="1"/>
  <c r="AN328" i="6" s="1"/>
  <c r="AN526" i="6" s="1"/>
  <c r="AO328" i="6" a="1"/>
  <c r="AO328" i="6" s="1"/>
  <c r="AO526" i="6" s="1"/>
  <c r="AP328" i="6" a="1"/>
  <c r="AP328" i="6" s="1"/>
  <c r="AP526" i="6" s="1"/>
  <c r="AQ328" i="6" a="1"/>
  <c r="AQ328" i="6" s="1"/>
  <c r="AQ526" i="6" s="1"/>
  <c r="AR328" i="6" a="1"/>
  <c r="AR328" i="6" s="1"/>
  <c r="AR526" i="6" s="1"/>
  <c r="AS328" i="6" a="1"/>
  <c r="AS328" i="6" s="1"/>
  <c r="AS526" i="6" s="1"/>
  <c r="AT328" i="6" a="1"/>
  <c r="AT328" i="6" s="1"/>
  <c r="AT526" i="6" s="1"/>
  <c r="AU328" i="6" a="1"/>
  <c r="AU328" i="6" s="1"/>
  <c r="AU526" i="6" s="1"/>
  <c r="AV328" i="6" a="1"/>
  <c r="AV328" i="6" s="1"/>
  <c r="AV526" i="6" s="1"/>
  <c r="AW328" i="6" a="1"/>
  <c r="AW328" i="6" s="1"/>
  <c r="AW526" i="6" s="1"/>
  <c r="AX328" i="6" a="1"/>
  <c r="AX328" i="6" s="1"/>
  <c r="AX526" i="6" s="1"/>
  <c r="AY328" i="6" a="1"/>
  <c r="AY328" i="6" s="1"/>
  <c r="AY526" i="6" s="1"/>
  <c r="AZ328" i="6" a="1"/>
  <c r="AZ328" i="6" s="1"/>
  <c r="AZ526" i="6" s="1"/>
  <c r="BA328" i="6" a="1"/>
  <c r="BA328" i="6" s="1"/>
  <c r="BA526" i="6" s="1"/>
  <c r="BB328" i="6" a="1"/>
  <c r="BB328" i="6" s="1"/>
  <c r="BB526" i="6" s="1"/>
  <c r="BC328" i="6" a="1"/>
  <c r="BC328" i="6" s="1"/>
  <c r="BC526" i="6" s="1"/>
  <c r="BD328" i="6" a="1"/>
  <c r="BD328" i="6" s="1"/>
  <c r="BD526" i="6" s="1"/>
  <c r="BE328" i="6" a="1"/>
  <c r="BE328" i="6" s="1"/>
  <c r="BE526" i="6" s="1"/>
  <c r="BF328" i="6" a="1"/>
  <c r="BF328" i="6" s="1"/>
  <c r="BF526" i="6" s="1"/>
  <c r="BG328" i="6" a="1"/>
  <c r="BG328" i="6" s="1"/>
  <c r="BG526" i="6" s="1"/>
  <c r="BH328" i="6" a="1"/>
  <c r="BH328" i="6" s="1"/>
  <c r="BH526" i="6" s="1"/>
  <c r="BI328" i="6" a="1"/>
  <c r="BI328" i="6" s="1"/>
  <c r="BI526" i="6" s="1"/>
  <c r="BJ328" i="6" a="1"/>
  <c r="BJ328" i="6" s="1"/>
  <c r="BJ526" i="6" s="1"/>
  <c r="BK328" i="6" a="1"/>
  <c r="BK328" i="6" s="1"/>
  <c r="BK526" i="6" s="1"/>
  <c r="BL328" i="6" a="1"/>
  <c r="BL328" i="6" s="1"/>
  <c r="BL526" i="6" s="1"/>
  <c r="D329" i="6" a="1"/>
  <c r="D329" i="6" s="1"/>
  <c r="D527" i="6" s="1"/>
  <c r="E329" i="6" a="1"/>
  <c r="E329" i="6" s="1"/>
  <c r="E527" i="6" s="1"/>
  <c r="F329" i="6" a="1"/>
  <c r="F329" i="6" s="1"/>
  <c r="F527" i="6" s="1"/>
  <c r="G329" i="6" a="1"/>
  <c r="G329" i="6" s="1"/>
  <c r="G527" i="6" s="1"/>
  <c r="H329" i="6" a="1"/>
  <c r="H329" i="6" s="1"/>
  <c r="H527" i="6" s="1"/>
  <c r="I329" i="6" a="1"/>
  <c r="I329" i="6" s="1"/>
  <c r="I527" i="6" s="1"/>
  <c r="J329" i="6" a="1"/>
  <c r="J329" i="6" s="1"/>
  <c r="J527" i="6" s="1"/>
  <c r="K329" i="6" a="1"/>
  <c r="K329" i="6" s="1"/>
  <c r="K527" i="6" s="1"/>
  <c r="L329" i="6" a="1"/>
  <c r="L329" i="6" s="1"/>
  <c r="L527" i="6" s="1"/>
  <c r="M329" i="6" a="1"/>
  <c r="M329" i="6" s="1"/>
  <c r="M527" i="6" s="1"/>
  <c r="N329" i="6" a="1"/>
  <c r="N329" i="6" s="1"/>
  <c r="N527" i="6" s="1"/>
  <c r="O329" i="6" a="1"/>
  <c r="O329" i="6" s="1"/>
  <c r="O527" i="6" s="1"/>
  <c r="P329" i="6" a="1"/>
  <c r="P329" i="6" s="1"/>
  <c r="P527" i="6" s="1"/>
  <c r="Q329" i="6" a="1"/>
  <c r="Q329" i="6" s="1"/>
  <c r="Q527" i="6" s="1"/>
  <c r="R329" i="6" a="1"/>
  <c r="R329" i="6" s="1"/>
  <c r="R527" i="6" s="1"/>
  <c r="S329" i="6" a="1"/>
  <c r="S329" i="6" s="1"/>
  <c r="S527" i="6" s="1"/>
  <c r="T329" i="6" a="1"/>
  <c r="T329" i="6" s="1"/>
  <c r="T527" i="6" s="1"/>
  <c r="U329" i="6" a="1"/>
  <c r="U329" i="6" s="1"/>
  <c r="U527" i="6" s="1"/>
  <c r="V329" i="6" a="1"/>
  <c r="V329" i="6" s="1"/>
  <c r="V527" i="6" s="1"/>
  <c r="W329" i="6" a="1"/>
  <c r="W329" i="6" s="1"/>
  <c r="W527" i="6" s="1"/>
  <c r="X329" i="6" a="1"/>
  <c r="X329" i="6" s="1"/>
  <c r="X527" i="6" s="1"/>
  <c r="Y329" i="6" a="1"/>
  <c r="Y329" i="6" s="1"/>
  <c r="Y527" i="6" s="1"/>
  <c r="Z329" i="6" a="1"/>
  <c r="Z329" i="6" s="1"/>
  <c r="Z527" i="6" s="1"/>
  <c r="AA329" i="6" a="1"/>
  <c r="AA329" i="6" s="1"/>
  <c r="AA527" i="6" s="1"/>
  <c r="AB329" i="6" a="1"/>
  <c r="AB329" i="6" s="1"/>
  <c r="AB527" i="6" s="1"/>
  <c r="AC329" i="6" a="1"/>
  <c r="AC329" i="6" s="1"/>
  <c r="AC527" i="6" s="1"/>
  <c r="AD329" i="6" a="1"/>
  <c r="AD329" i="6" s="1"/>
  <c r="AD527" i="6" s="1"/>
  <c r="AE329" i="6" a="1"/>
  <c r="AE329" i="6" s="1"/>
  <c r="AE527" i="6" s="1"/>
  <c r="AF329" i="6" a="1"/>
  <c r="AF329" i="6" s="1"/>
  <c r="AF527" i="6" s="1"/>
  <c r="AG329" i="6" a="1"/>
  <c r="AG329" i="6" s="1"/>
  <c r="AG527" i="6" s="1"/>
  <c r="AH329" i="6" a="1"/>
  <c r="AH329" i="6" s="1"/>
  <c r="AH527" i="6" s="1"/>
  <c r="AI329" i="6" a="1"/>
  <c r="AI329" i="6" s="1"/>
  <c r="AI527" i="6" s="1"/>
  <c r="AJ329" i="6" a="1"/>
  <c r="AJ329" i="6" s="1"/>
  <c r="AJ527" i="6" s="1"/>
  <c r="AK329" i="6" a="1"/>
  <c r="AK329" i="6" s="1"/>
  <c r="AK527" i="6" s="1"/>
  <c r="AL329" i="6" a="1"/>
  <c r="AL329" i="6" s="1"/>
  <c r="AL527" i="6" s="1"/>
  <c r="AM329" i="6" a="1"/>
  <c r="AM329" i="6" s="1"/>
  <c r="AM527" i="6" s="1"/>
  <c r="AN329" i="6" a="1"/>
  <c r="AN329" i="6" s="1"/>
  <c r="AN527" i="6" s="1"/>
  <c r="AO329" i="6" a="1"/>
  <c r="AO329" i="6" s="1"/>
  <c r="AO527" i="6" s="1"/>
  <c r="AP329" i="6" a="1"/>
  <c r="AP329" i="6" s="1"/>
  <c r="AP527" i="6" s="1"/>
  <c r="AQ329" i="6" a="1"/>
  <c r="AQ329" i="6" s="1"/>
  <c r="AQ527" i="6" s="1"/>
  <c r="AR329" i="6" a="1"/>
  <c r="AR329" i="6" s="1"/>
  <c r="AR527" i="6" s="1"/>
  <c r="AS329" i="6" a="1"/>
  <c r="AS329" i="6" s="1"/>
  <c r="AS527" i="6" s="1"/>
  <c r="AT329" i="6" a="1"/>
  <c r="AT329" i="6" s="1"/>
  <c r="AT527" i="6" s="1"/>
  <c r="AU329" i="6" a="1"/>
  <c r="AU329" i="6" s="1"/>
  <c r="AU527" i="6" s="1"/>
  <c r="AV329" i="6" a="1"/>
  <c r="AV329" i="6" s="1"/>
  <c r="AV527" i="6" s="1"/>
  <c r="AW329" i="6" a="1"/>
  <c r="AW329" i="6" s="1"/>
  <c r="AW527" i="6" s="1"/>
  <c r="AX329" i="6" a="1"/>
  <c r="AX329" i="6" s="1"/>
  <c r="AX527" i="6" s="1"/>
  <c r="AY329" i="6" a="1"/>
  <c r="AY329" i="6" s="1"/>
  <c r="AY527" i="6" s="1"/>
  <c r="AZ329" i="6" a="1"/>
  <c r="AZ329" i="6" s="1"/>
  <c r="AZ527" i="6" s="1"/>
  <c r="BA329" i="6" a="1"/>
  <c r="BA329" i="6" s="1"/>
  <c r="BA527" i="6" s="1"/>
  <c r="BB329" i="6" a="1"/>
  <c r="BB329" i="6" s="1"/>
  <c r="BB527" i="6" s="1"/>
  <c r="BC329" i="6" a="1"/>
  <c r="BC329" i="6" s="1"/>
  <c r="BC527" i="6" s="1"/>
  <c r="BD329" i="6" a="1"/>
  <c r="BD329" i="6" s="1"/>
  <c r="BD527" i="6" s="1"/>
  <c r="BE329" i="6" a="1"/>
  <c r="BE329" i="6" s="1"/>
  <c r="BE527" i="6" s="1"/>
  <c r="BF329" i="6" a="1"/>
  <c r="BF329" i="6" s="1"/>
  <c r="BF527" i="6" s="1"/>
  <c r="BG329" i="6" a="1"/>
  <c r="BG329" i="6" s="1"/>
  <c r="BG527" i="6" s="1"/>
  <c r="BH329" i="6" a="1"/>
  <c r="BH329" i="6" s="1"/>
  <c r="BH527" i="6" s="1"/>
  <c r="BI329" i="6" a="1"/>
  <c r="BI329" i="6" s="1"/>
  <c r="BI527" i="6" s="1"/>
  <c r="BJ329" i="6" a="1"/>
  <c r="BJ329" i="6" s="1"/>
  <c r="BJ527" i="6" s="1"/>
  <c r="BK329" i="6" a="1"/>
  <c r="BK329" i="6" s="1"/>
  <c r="BK527" i="6" s="1"/>
  <c r="BL329" i="6" a="1"/>
  <c r="BL329" i="6" s="1"/>
  <c r="BL527" i="6" s="1"/>
  <c r="D330" i="6" a="1"/>
  <c r="D330" i="6" s="1"/>
  <c r="D528" i="6" s="1"/>
  <c r="E330" i="6" a="1"/>
  <c r="E330" i="6" s="1"/>
  <c r="E528" i="6" s="1"/>
  <c r="F330" i="6" a="1"/>
  <c r="F330" i="6" s="1"/>
  <c r="F528" i="6" s="1"/>
  <c r="G330" i="6" a="1"/>
  <c r="G330" i="6" s="1"/>
  <c r="G528" i="6" s="1"/>
  <c r="H330" i="6" a="1"/>
  <c r="H330" i="6" s="1"/>
  <c r="H528" i="6" s="1"/>
  <c r="I330" i="6" a="1"/>
  <c r="I330" i="6" s="1"/>
  <c r="I528" i="6" s="1"/>
  <c r="J330" i="6" a="1"/>
  <c r="J330" i="6" s="1"/>
  <c r="J528" i="6" s="1"/>
  <c r="K330" i="6" a="1"/>
  <c r="K330" i="6" s="1"/>
  <c r="K528" i="6" s="1"/>
  <c r="L330" i="6" a="1"/>
  <c r="L330" i="6" s="1"/>
  <c r="L528" i="6" s="1"/>
  <c r="M330" i="6" a="1"/>
  <c r="M330" i="6" s="1"/>
  <c r="M528" i="6" s="1"/>
  <c r="N330" i="6" a="1"/>
  <c r="N330" i="6" s="1"/>
  <c r="N528" i="6" s="1"/>
  <c r="O330" i="6" a="1"/>
  <c r="O330" i="6" s="1"/>
  <c r="O528" i="6" s="1"/>
  <c r="P330" i="6" a="1"/>
  <c r="P330" i="6" s="1"/>
  <c r="P528" i="6" s="1"/>
  <c r="Q330" i="6" a="1"/>
  <c r="Q330" i="6" s="1"/>
  <c r="Q528" i="6" s="1"/>
  <c r="R330" i="6" a="1"/>
  <c r="R330" i="6" s="1"/>
  <c r="R528" i="6" s="1"/>
  <c r="S330" i="6" a="1"/>
  <c r="S330" i="6" s="1"/>
  <c r="S528" i="6" s="1"/>
  <c r="T330" i="6" a="1"/>
  <c r="T330" i="6" s="1"/>
  <c r="T528" i="6" s="1"/>
  <c r="U330" i="6" a="1"/>
  <c r="U330" i="6" s="1"/>
  <c r="U528" i="6" s="1"/>
  <c r="V330" i="6" a="1"/>
  <c r="V330" i="6" s="1"/>
  <c r="V528" i="6" s="1"/>
  <c r="W330" i="6" a="1"/>
  <c r="W330" i="6" s="1"/>
  <c r="W528" i="6" s="1"/>
  <c r="X330" i="6" a="1"/>
  <c r="X330" i="6" s="1"/>
  <c r="X528" i="6" s="1"/>
  <c r="Y330" i="6" a="1"/>
  <c r="Y330" i="6" s="1"/>
  <c r="Y528" i="6" s="1"/>
  <c r="Z330" i="6" a="1"/>
  <c r="Z330" i="6" s="1"/>
  <c r="Z528" i="6" s="1"/>
  <c r="AA330" i="6" a="1"/>
  <c r="AA330" i="6" s="1"/>
  <c r="AA528" i="6" s="1"/>
  <c r="AB330" i="6" a="1"/>
  <c r="AB330" i="6" s="1"/>
  <c r="AB528" i="6" s="1"/>
  <c r="AC330" i="6" a="1"/>
  <c r="AC330" i="6" s="1"/>
  <c r="AC528" i="6" s="1"/>
  <c r="AD330" i="6" a="1"/>
  <c r="AD330" i="6" s="1"/>
  <c r="AD528" i="6" s="1"/>
  <c r="AE330" i="6" a="1"/>
  <c r="AE330" i="6" s="1"/>
  <c r="AE528" i="6" s="1"/>
  <c r="AF330" i="6" a="1"/>
  <c r="AF330" i="6" s="1"/>
  <c r="AF528" i="6" s="1"/>
  <c r="AG330" i="6" a="1"/>
  <c r="AG330" i="6" s="1"/>
  <c r="AG528" i="6" s="1"/>
  <c r="AH330" i="6" a="1"/>
  <c r="AH330" i="6" s="1"/>
  <c r="AH528" i="6" s="1"/>
  <c r="AI330" i="6" a="1"/>
  <c r="AI330" i="6" s="1"/>
  <c r="AI528" i="6" s="1"/>
  <c r="AJ330" i="6" a="1"/>
  <c r="AJ330" i="6" s="1"/>
  <c r="AJ528" i="6" s="1"/>
  <c r="AK330" i="6" a="1"/>
  <c r="AK330" i="6" s="1"/>
  <c r="AK528" i="6" s="1"/>
  <c r="AL330" i="6" a="1"/>
  <c r="AL330" i="6" s="1"/>
  <c r="AL528" i="6" s="1"/>
  <c r="AM330" i="6" a="1"/>
  <c r="AM330" i="6" s="1"/>
  <c r="AM528" i="6" s="1"/>
  <c r="AN330" i="6" a="1"/>
  <c r="AN330" i="6" s="1"/>
  <c r="AN528" i="6" s="1"/>
  <c r="AO330" i="6" a="1"/>
  <c r="AO330" i="6" s="1"/>
  <c r="AO528" i="6" s="1"/>
  <c r="AP330" i="6" a="1"/>
  <c r="AP330" i="6" s="1"/>
  <c r="AP528" i="6" s="1"/>
  <c r="AQ330" i="6" a="1"/>
  <c r="AQ330" i="6" s="1"/>
  <c r="AQ528" i="6" s="1"/>
  <c r="AR330" i="6" a="1"/>
  <c r="AR330" i="6" s="1"/>
  <c r="AR528" i="6" s="1"/>
  <c r="AS330" i="6" a="1"/>
  <c r="AS330" i="6" s="1"/>
  <c r="AS528" i="6" s="1"/>
  <c r="AT330" i="6" a="1"/>
  <c r="AT330" i="6" s="1"/>
  <c r="AT528" i="6" s="1"/>
  <c r="AU330" i="6" a="1"/>
  <c r="AU330" i="6" s="1"/>
  <c r="AU528" i="6" s="1"/>
  <c r="AV330" i="6" a="1"/>
  <c r="AV330" i="6" s="1"/>
  <c r="AV528" i="6" s="1"/>
  <c r="AW330" i="6" a="1"/>
  <c r="AW330" i="6" s="1"/>
  <c r="AW528" i="6" s="1"/>
  <c r="AX330" i="6" a="1"/>
  <c r="AX330" i="6" s="1"/>
  <c r="AX528" i="6" s="1"/>
  <c r="AY330" i="6" a="1"/>
  <c r="AY330" i="6" s="1"/>
  <c r="AY528" i="6" s="1"/>
  <c r="AZ330" i="6" a="1"/>
  <c r="AZ330" i="6" s="1"/>
  <c r="AZ528" i="6" s="1"/>
  <c r="BA330" i="6" a="1"/>
  <c r="BA330" i="6" s="1"/>
  <c r="BA528" i="6" s="1"/>
  <c r="BB330" i="6" a="1"/>
  <c r="BB330" i="6" s="1"/>
  <c r="BB528" i="6" s="1"/>
  <c r="BC330" i="6" a="1"/>
  <c r="BC330" i="6" s="1"/>
  <c r="BC528" i="6" s="1"/>
  <c r="BD330" i="6" a="1"/>
  <c r="BD330" i="6" s="1"/>
  <c r="BD528" i="6" s="1"/>
  <c r="BE330" i="6" a="1"/>
  <c r="BE330" i="6" s="1"/>
  <c r="BE528" i="6" s="1"/>
  <c r="BF330" i="6" a="1"/>
  <c r="BF330" i="6" s="1"/>
  <c r="BF528" i="6" s="1"/>
  <c r="BG330" i="6" a="1"/>
  <c r="BG330" i="6" s="1"/>
  <c r="BG528" i="6" s="1"/>
  <c r="BH330" i="6" a="1"/>
  <c r="BH330" i="6" s="1"/>
  <c r="BH528" i="6" s="1"/>
  <c r="BI330" i="6" a="1"/>
  <c r="BI330" i="6" s="1"/>
  <c r="BI528" i="6" s="1"/>
  <c r="BJ330" i="6" a="1"/>
  <c r="BJ330" i="6" s="1"/>
  <c r="BJ528" i="6" s="1"/>
  <c r="BK330" i="6" a="1"/>
  <c r="BK330" i="6" s="1"/>
  <c r="BK528" i="6" s="1"/>
  <c r="BL330" i="6" a="1"/>
  <c r="BL330" i="6" s="1"/>
  <c r="BL528" i="6" s="1"/>
  <c r="D331" i="6" a="1"/>
  <c r="D331" i="6" s="1"/>
  <c r="D529" i="6" s="1"/>
  <c r="E331" i="6" a="1"/>
  <c r="E331" i="6" s="1"/>
  <c r="E529" i="6" s="1"/>
  <c r="F331" i="6" a="1"/>
  <c r="F331" i="6" s="1"/>
  <c r="F529" i="6" s="1"/>
  <c r="G331" i="6" a="1"/>
  <c r="G331" i="6" s="1"/>
  <c r="G529" i="6" s="1"/>
  <c r="H331" i="6" a="1"/>
  <c r="H331" i="6" s="1"/>
  <c r="H529" i="6" s="1"/>
  <c r="I331" i="6" a="1"/>
  <c r="I331" i="6" s="1"/>
  <c r="I529" i="6" s="1"/>
  <c r="J331" i="6" a="1"/>
  <c r="J331" i="6" s="1"/>
  <c r="J529" i="6" s="1"/>
  <c r="K331" i="6" a="1"/>
  <c r="K331" i="6" s="1"/>
  <c r="K529" i="6" s="1"/>
  <c r="L331" i="6" a="1"/>
  <c r="L331" i="6" s="1"/>
  <c r="L529" i="6" s="1"/>
  <c r="M331" i="6" a="1"/>
  <c r="M331" i="6" s="1"/>
  <c r="M529" i="6" s="1"/>
  <c r="N331" i="6" a="1"/>
  <c r="N331" i="6" s="1"/>
  <c r="N529" i="6" s="1"/>
  <c r="O331" i="6" a="1"/>
  <c r="O331" i="6" s="1"/>
  <c r="O529" i="6" s="1"/>
  <c r="P331" i="6" a="1"/>
  <c r="P331" i="6" s="1"/>
  <c r="P529" i="6" s="1"/>
  <c r="Q331" i="6" a="1"/>
  <c r="Q331" i="6" s="1"/>
  <c r="Q529" i="6" s="1"/>
  <c r="R331" i="6" a="1"/>
  <c r="R331" i="6" s="1"/>
  <c r="R529" i="6" s="1"/>
  <c r="S331" i="6" a="1"/>
  <c r="S331" i="6" s="1"/>
  <c r="S529" i="6" s="1"/>
  <c r="T331" i="6" a="1"/>
  <c r="T331" i="6" s="1"/>
  <c r="T529" i="6" s="1"/>
  <c r="U331" i="6" a="1"/>
  <c r="U331" i="6" s="1"/>
  <c r="U529" i="6" s="1"/>
  <c r="V331" i="6" a="1"/>
  <c r="V331" i="6" s="1"/>
  <c r="V529" i="6" s="1"/>
  <c r="W331" i="6" a="1"/>
  <c r="W331" i="6" s="1"/>
  <c r="W529" i="6" s="1"/>
  <c r="X331" i="6" a="1"/>
  <c r="X331" i="6" s="1"/>
  <c r="X529" i="6" s="1"/>
  <c r="Y331" i="6" a="1"/>
  <c r="Y331" i="6" s="1"/>
  <c r="Y529" i="6" s="1"/>
  <c r="Z331" i="6" a="1"/>
  <c r="Z331" i="6" s="1"/>
  <c r="Z529" i="6" s="1"/>
  <c r="AA331" i="6" a="1"/>
  <c r="AA331" i="6" s="1"/>
  <c r="AA529" i="6" s="1"/>
  <c r="AB331" i="6" a="1"/>
  <c r="AB331" i="6" s="1"/>
  <c r="AB529" i="6" s="1"/>
  <c r="AC331" i="6" a="1"/>
  <c r="AC331" i="6" s="1"/>
  <c r="AC529" i="6" s="1"/>
  <c r="AD331" i="6" a="1"/>
  <c r="AD331" i="6" s="1"/>
  <c r="AD529" i="6" s="1"/>
  <c r="AE331" i="6" a="1"/>
  <c r="AE331" i="6" s="1"/>
  <c r="AE529" i="6" s="1"/>
  <c r="AF331" i="6" a="1"/>
  <c r="AF331" i="6" s="1"/>
  <c r="AF529" i="6" s="1"/>
  <c r="AG331" i="6" a="1"/>
  <c r="AG331" i="6" s="1"/>
  <c r="AG529" i="6" s="1"/>
  <c r="AH331" i="6" a="1"/>
  <c r="AH331" i="6" s="1"/>
  <c r="AH529" i="6" s="1"/>
  <c r="AI331" i="6" a="1"/>
  <c r="AI331" i="6" s="1"/>
  <c r="AI529" i="6" s="1"/>
  <c r="AJ331" i="6" a="1"/>
  <c r="AJ331" i="6" s="1"/>
  <c r="AJ529" i="6" s="1"/>
  <c r="AK331" i="6" a="1"/>
  <c r="AK331" i="6" s="1"/>
  <c r="AK529" i="6" s="1"/>
  <c r="AL331" i="6" a="1"/>
  <c r="AL331" i="6" s="1"/>
  <c r="AL529" i="6" s="1"/>
  <c r="AM331" i="6" a="1"/>
  <c r="AM331" i="6" s="1"/>
  <c r="AM529" i="6" s="1"/>
  <c r="AN331" i="6" a="1"/>
  <c r="AN331" i="6" s="1"/>
  <c r="AN529" i="6" s="1"/>
  <c r="AO331" i="6" a="1"/>
  <c r="AO331" i="6" s="1"/>
  <c r="AO529" i="6" s="1"/>
  <c r="AP331" i="6" a="1"/>
  <c r="AP331" i="6" s="1"/>
  <c r="AP529" i="6" s="1"/>
  <c r="AQ331" i="6" a="1"/>
  <c r="AQ331" i="6" s="1"/>
  <c r="AQ529" i="6" s="1"/>
  <c r="AR331" i="6" a="1"/>
  <c r="AR331" i="6" s="1"/>
  <c r="AR529" i="6" s="1"/>
  <c r="AS331" i="6" a="1"/>
  <c r="AS331" i="6" s="1"/>
  <c r="AS529" i="6" s="1"/>
  <c r="AT331" i="6" a="1"/>
  <c r="AT331" i="6" s="1"/>
  <c r="AT529" i="6" s="1"/>
  <c r="AU331" i="6" a="1"/>
  <c r="AU331" i="6" s="1"/>
  <c r="AU529" i="6" s="1"/>
  <c r="AV331" i="6" a="1"/>
  <c r="AV331" i="6" s="1"/>
  <c r="AV529" i="6" s="1"/>
  <c r="AW331" i="6" a="1"/>
  <c r="AW331" i="6" s="1"/>
  <c r="AW529" i="6" s="1"/>
  <c r="AX331" i="6" a="1"/>
  <c r="AX331" i="6" s="1"/>
  <c r="AX529" i="6" s="1"/>
  <c r="AY331" i="6" a="1"/>
  <c r="AY331" i="6" s="1"/>
  <c r="AY529" i="6" s="1"/>
  <c r="AZ331" i="6" a="1"/>
  <c r="AZ331" i="6" s="1"/>
  <c r="AZ529" i="6" s="1"/>
  <c r="BA331" i="6" a="1"/>
  <c r="BA331" i="6" s="1"/>
  <c r="BA529" i="6" s="1"/>
  <c r="BB331" i="6" a="1"/>
  <c r="BB331" i="6" s="1"/>
  <c r="BB529" i="6" s="1"/>
  <c r="BC331" i="6" a="1"/>
  <c r="BC331" i="6" s="1"/>
  <c r="BC529" i="6" s="1"/>
  <c r="BD331" i="6" a="1"/>
  <c r="BD331" i="6" s="1"/>
  <c r="BD529" i="6" s="1"/>
  <c r="BE331" i="6" a="1"/>
  <c r="BE331" i="6" s="1"/>
  <c r="BE529" i="6" s="1"/>
  <c r="BF331" i="6" a="1"/>
  <c r="BF331" i="6" s="1"/>
  <c r="BF529" i="6" s="1"/>
  <c r="BG331" i="6" a="1"/>
  <c r="BG331" i="6" s="1"/>
  <c r="BG529" i="6" s="1"/>
  <c r="BH331" i="6" a="1"/>
  <c r="BH331" i="6" s="1"/>
  <c r="BH529" i="6" s="1"/>
  <c r="BI331" i="6" a="1"/>
  <c r="BI331" i="6" s="1"/>
  <c r="BI529" i="6" s="1"/>
  <c r="BJ331" i="6" a="1"/>
  <c r="BJ331" i="6" s="1"/>
  <c r="BJ529" i="6" s="1"/>
  <c r="BK331" i="6" a="1"/>
  <c r="BK331" i="6" s="1"/>
  <c r="BK529" i="6" s="1"/>
  <c r="BL331" i="6" a="1"/>
  <c r="BL331" i="6" s="1"/>
  <c r="BL529" i="6" s="1"/>
  <c r="D332" i="6" a="1"/>
  <c r="D332" i="6" s="1"/>
  <c r="D530" i="6" s="1"/>
  <c r="E332" i="6" a="1"/>
  <c r="E332" i="6" s="1"/>
  <c r="E530" i="6" s="1"/>
  <c r="F332" i="6" a="1"/>
  <c r="F332" i="6" s="1"/>
  <c r="F530" i="6" s="1"/>
  <c r="G332" i="6" a="1"/>
  <c r="G332" i="6" s="1"/>
  <c r="G530" i="6" s="1"/>
  <c r="H332" i="6" a="1"/>
  <c r="H332" i="6" s="1"/>
  <c r="H530" i="6" s="1"/>
  <c r="I332" i="6" a="1"/>
  <c r="I332" i="6" s="1"/>
  <c r="I530" i="6" s="1"/>
  <c r="J332" i="6" a="1"/>
  <c r="J332" i="6" s="1"/>
  <c r="J530" i="6" s="1"/>
  <c r="K332" i="6" a="1"/>
  <c r="K332" i="6" s="1"/>
  <c r="K530" i="6" s="1"/>
  <c r="L332" i="6" a="1"/>
  <c r="L332" i="6" s="1"/>
  <c r="L530" i="6" s="1"/>
  <c r="M332" i="6" a="1"/>
  <c r="M332" i="6" s="1"/>
  <c r="M530" i="6" s="1"/>
  <c r="N332" i="6" a="1"/>
  <c r="N332" i="6" s="1"/>
  <c r="N530" i="6" s="1"/>
  <c r="O332" i="6" a="1"/>
  <c r="O332" i="6" s="1"/>
  <c r="O530" i="6" s="1"/>
  <c r="P332" i="6" a="1"/>
  <c r="P332" i="6" s="1"/>
  <c r="P530" i="6" s="1"/>
  <c r="Q332" i="6" a="1"/>
  <c r="Q332" i="6" s="1"/>
  <c r="Q530" i="6" s="1"/>
  <c r="R332" i="6" a="1"/>
  <c r="R332" i="6" s="1"/>
  <c r="R530" i="6" s="1"/>
  <c r="S332" i="6" a="1"/>
  <c r="S332" i="6" s="1"/>
  <c r="S530" i="6" s="1"/>
  <c r="T332" i="6" a="1"/>
  <c r="T332" i="6" s="1"/>
  <c r="T530" i="6" s="1"/>
  <c r="U332" i="6" a="1"/>
  <c r="U332" i="6" s="1"/>
  <c r="U530" i="6" s="1"/>
  <c r="V332" i="6" a="1"/>
  <c r="V332" i="6" s="1"/>
  <c r="V530" i="6" s="1"/>
  <c r="W332" i="6" a="1"/>
  <c r="W332" i="6" s="1"/>
  <c r="W530" i="6" s="1"/>
  <c r="X332" i="6" a="1"/>
  <c r="X332" i="6" s="1"/>
  <c r="X530" i="6" s="1"/>
  <c r="Y332" i="6" a="1"/>
  <c r="Y332" i="6" s="1"/>
  <c r="Y530" i="6" s="1"/>
  <c r="Z332" i="6" a="1"/>
  <c r="Z332" i="6" s="1"/>
  <c r="Z530" i="6" s="1"/>
  <c r="AA332" i="6" a="1"/>
  <c r="AA332" i="6" s="1"/>
  <c r="AA530" i="6" s="1"/>
  <c r="AB332" i="6" a="1"/>
  <c r="AB332" i="6" s="1"/>
  <c r="AB530" i="6" s="1"/>
  <c r="AC332" i="6" a="1"/>
  <c r="AC332" i="6" s="1"/>
  <c r="AC530" i="6" s="1"/>
  <c r="AD332" i="6" a="1"/>
  <c r="AD332" i="6" s="1"/>
  <c r="AD530" i="6" s="1"/>
  <c r="AE332" i="6" a="1"/>
  <c r="AE332" i="6" s="1"/>
  <c r="AE530" i="6" s="1"/>
  <c r="AF332" i="6" a="1"/>
  <c r="AF332" i="6" s="1"/>
  <c r="AF530" i="6" s="1"/>
  <c r="AG332" i="6" a="1"/>
  <c r="AG332" i="6" s="1"/>
  <c r="AG530" i="6" s="1"/>
  <c r="AH332" i="6" a="1"/>
  <c r="AH332" i="6" s="1"/>
  <c r="AH530" i="6" s="1"/>
  <c r="AI332" i="6" a="1"/>
  <c r="AI332" i="6" s="1"/>
  <c r="AI530" i="6" s="1"/>
  <c r="AJ332" i="6" a="1"/>
  <c r="AJ332" i="6" s="1"/>
  <c r="AJ530" i="6" s="1"/>
  <c r="AK332" i="6" a="1"/>
  <c r="AK332" i="6" s="1"/>
  <c r="AK530" i="6" s="1"/>
  <c r="AL332" i="6" a="1"/>
  <c r="AL332" i="6" s="1"/>
  <c r="AL530" i="6" s="1"/>
  <c r="AM332" i="6" a="1"/>
  <c r="AM332" i="6" s="1"/>
  <c r="AM530" i="6" s="1"/>
  <c r="AN332" i="6" a="1"/>
  <c r="AN332" i="6" s="1"/>
  <c r="AN530" i="6" s="1"/>
  <c r="AO332" i="6" a="1"/>
  <c r="AO332" i="6" s="1"/>
  <c r="AO530" i="6" s="1"/>
  <c r="AP332" i="6" a="1"/>
  <c r="AP332" i="6" s="1"/>
  <c r="AP530" i="6" s="1"/>
  <c r="AQ332" i="6" a="1"/>
  <c r="AQ332" i="6" s="1"/>
  <c r="AQ530" i="6" s="1"/>
  <c r="AR332" i="6" a="1"/>
  <c r="AR332" i="6" s="1"/>
  <c r="AR530" i="6" s="1"/>
  <c r="AS332" i="6" a="1"/>
  <c r="AS332" i="6" s="1"/>
  <c r="AS530" i="6" s="1"/>
  <c r="AT332" i="6" a="1"/>
  <c r="AT332" i="6" s="1"/>
  <c r="AT530" i="6" s="1"/>
  <c r="AU332" i="6" a="1"/>
  <c r="AU332" i="6" s="1"/>
  <c r="AU530" i="6" s="1"/>
  <c r="AV332" i="6" a="1"/>
  <c r="AV332" i="6" s="1"/>
  <c r="AV530" i="6" s="1"/>
  <c r="AW332" i="6" a="1"/>
  <c r="AW332" i="6" s="1"/>
  <c r="AW530" i="6" s="1"/>
  <c r="AX332" i="6" a="1"/>
  <c r="AX332" i="6" s="1"/>
  <c r="AX530" i="6" s="1"/>
  <c r="AY332" i="6" a="1"/>
  <c r="AY332" i="6" s="1"/>
  <c r="AY530" i="6" s="1"/>
  <c r="AZ332" i="6" a="1"/>
  <c r="AZ332" i="6" s="1"/>
  <c r="AZ530" i="6" s="1"/>
  <c r="BA332" i="6" a="1"/>
  <c r="BA332" i="6" s="1"/>
  <c r="BA530" i="6" s="1"/>
  <c r="BB332" i="6" a="1"/>
  <c r="BB332" i="6" s="1"/>
  <c r="BB530" i="6" s="1"/>
  <c r="BC332" i="6" a="1"/>
  <c r="BC332" i="6" s="1"/>
  <c r="BC530" i="6" s="1"/>
  <c r="BD332" i="6" a="1"/>
  <c r="BD332" i="6" s="1"/>
  <c r="BD530" i="6" s="1"/>
  <c r="BE332" i="6" a="1"/>
  <c r="BE332" i="6" s="1"/>
  <c r="BE530" i="6" s="1"/>
  <c r="BF332" i="6" a="1"/>
  <c r="BF332" i="6" s="1"/>
  <c r="BF530" i="6" s="1"/>
  <c r="BG332" i="6" a="1"/>
  <c r="BG332" i="6" s="1"/>
  <c r="BG530" i="6" s="1"/>
  <c r="BH332" i="6" a="1"/>
  <c r="BH332" i="6" s="1"/>
  <c r="BH530" i="6" s="1"/>
  <c r="BI332" i="6" a="1"/>
  <c r="BI332" i="6" s="1"/>
  <c r="BI530" i="6" s="1"/>
  <c r="BJ332" i="6" a="1"/>
  <c r="BJ332" i="6" s="1"/>
  <c r="BJ530" i="6" s="1"/>
  <c r="BK332" i="6" a="1"/>
  <c r="BK332" i="6" s="1"/>
  <c r="BK530" i="6" s="1"/>
  <c r="BL332" i="6" a="1"/>
  <c r="BL332" i="6" s="1"/>
  <c r="BL530" i="6" s="1"/>
  <c r="D333" i="6" a="1"/>
  <c r="D333" i="6" s="1"/>
  <c r="D531" i="6" s="1"/>
  <c r="E333" i="6" a="1"/>
  <c r="E333" i="6" s="1"/>
  <c r="E531" i="6" s="1"/>
  <c r="F333" i="6" a="1"/>
  <c r="F333" i="6" s="1"/>
  <c r="F531" i="6" s="1"/>
  <c r="G333" i="6" a="1"/>
  <c r="G333" i="6" s="1"/>
  <c r="G531" i="6" s="1"/>
  <c r="H333" i="6" a="1"/>
  <c r="H333" i="6" s="1"/>
  <c r="H531" i="6" s="1"/>
  <c r="I333" i="6" a="1"/>
  <c r="I333" i="6" s="1"/>
  <c r="I531" i="6" s="1"/>
  <c r="J333" i="6" a="1"/>
  <c r="J333" i="6" s="1"/>
  <c r="J531" i="6" s="1"/>
  <c r="K333" i="6" a="1"/>
  <c r="K333" i="6" s="1"/>
  <c r="K531" i="6" s="1"/>
  <c r="L333" i="6" a="1"/>
  <c r="L333" i="6" s="1"/>
  <c r="L531" i="6" s="1"/>
  <c r="M333" i="6" a="1"/>
  <c r="M333" i="6" s="1"/>
  <c r="M531" i="6" s="1"/>
  <c r="N333" i="6" a="1"/>
  <c r="N333" i="6" s="1"/>
  <c r="N531" i="6" s="1"/>
  <c r="O333" i="6" a="1"/>
  <c r="O333" i="6" s="1"/>
  <c r="O531" i="6" s="1"/>
  <c r="P333" i="6" a="1"/>
  <c r="P333" i="6" s="1"/>
  <c r="P531" i="6" s="1"/>
  <c r="Q333" i="6" a="1"/>
  <c r="Q333" i="6" s="1"/>
  <c r="Q531" i="6" s="1"/>
  <c r="R333" i="6" a="1"/>
  <c r="R333" i="6" s="1"/>
  <c r="R531" i="6" s="1"/>
  <c r="S333" i="6" a="1"/>
  <c r="S333" i="6" s="1"/>
  <c r="S531" i="6" s="1"/>
  <c r="T333" i="6" a="1"/>
  <c r="T333" i="6" s="1"/>
  <c r="T531" i="6" s="1"/>
  <c r="U333" i="6" a="1"/>
  <c r="U333" i="6" s="1"/>
  <c r="U531" i="6" s="1"/>
  <c r="V333" i="6" a="1"/>
  <c r="V333" i="6" s="1"/>
  <c r="V531" i="6" s="1"/>
  <c r="W333" i="6" a="1"/>
  <c r="W333" i="6" s="1"/>
  <c r="W531" i="6" s="1"/>
  <c r="X333" i="6" a="1"/>
  <c r="X333" i="6" s="1"/>
  <c r="X531" i="6" s="1"/>
  <c r="Y333" i="6" a="1"/>
  <c r="Y333" i="6" s="1"/>
  <c r="Y531" i="6" s="1"/>
  <c r="Z333" i="6" a="1"/>
  <c r="Z333" i="6" s="1"/>
  <c r="Z531" i="6" s="1"/>
  <c r="AA333" i="6" a="1"/>
  <c r="AA333" i="6" s="1"/>
  <c r="AA531" i="6" s="1"/>
  <c r="AB333" i="6" a="1"/>
  <c r="AB333" i="6" s="1"/>
  <c r="AB531" i="6" s="1"/>
  <c r="AC333" i="6" a="1"/>
  <c r="AC333" i="6" s="1"/>
  <c r="AC531" i="6" s="1"/>
  <c r="AD333" i="6" a="1"/>
  <c r="AD333" i="6" s="1"/>
  <c r="AD531" i="6" s="1"/>
  <c r="AE333" i="6" a="1"/>
  <c r="AE333" i="6" s="1"/>
  <c r="AE531" i="6" s="1"/>
  <c r="AF333" i="6" a="1"/>
  <c r="AF333" i="6" s="1"/>
  <c r="AF531" i="6" s="1"/>
  <c r="AG333" i="6" a="1"/>
  <c r="AG333" i="6" s="1"/>
  <c r="AG531" i="6" s="1"/>
  <c r="AH333" i="6" a="1"/>
  <c r="AH333" i="6" s="1"/>
  <c r="AH531" i="6" s="1"/>
  <c r="AI333" i="6" a="1"/>
  <c r="AI333" i="6" s="1"/>
  <c r="AI531" i="6" s="1"/>
  <c r="AJ333" i="6" a="1"/>
  <c r="AJ333" i="6" s="1"/>
  <c r="AJ531" i="6" s="1"/>
  <c r="AK333" i="6" a="1"/>
  <c r="AK333" i="6" s="1"/>
  <c r="AK531" i="6" s="1"/>
  <c r="AL333" i="6" a="1"/>
  <c r="AL333" i="6" s="1"/>
  <c r="AL531" i="6" s="1"/>
  <c r="AM333" i="6" a="1"/>
  <c r="AM333" i="6" s="1"/>
  <c r="AM531" i="6" s="1"/>
  <c r="AN333" i="6" a="1"/>
  <c r="AN333" i="6" s="1"/>
  <c r="AN531" i="6" s="1"/>
  <c r="AO333" i="6" a="1"/>
  <c r="AO333" i="6" s="1"/>
  <c r="AO531" i="6" s="1"/>
  <c r="AP333" i="6" a="1"/>
  <c r="AP333" i="6" s="1"/>
  <c r="AP531" i="6" s="1"/>
  <c r="AQ333" i="6" a="1"/>
  <c r="AQ333" i="6" s="1"/>
  <c r="AQ531" i="6" s="1"/>
  <c r="AR333" i="6" a="1"/>
  <c r="AR333" i="6" s="1"/>
  <c r="AR531" i="6" s="1"/>
  <c r="AS333" i="6" a="1"/>
  <c r="AS333" i="6" s="1"/>
  <c r="AS531" i="6" s="1"/>
  <c r="AT333" i="6" a="1"/>
  <c r="AT333" i="6" s="1"/>
  <c r="AT531" i="6" s="1"/>
  <c r="AU333" i="6" a="1"/>
  <c r="AU333" i="6" s="1"/>
  <c r="AU531" i="6" s="1"/>
  <c r="AV333" i="6" a="1"/>
  <c r="AV333" i="6" s="1"/>
  <c r="AV531" i="6" s="1"/>
  <c r="AW333" i="6" a="1"/>
  <c r="AW333" i="6" s="1"/>
  <c r="AW531" i="6" s="1"/>
  <c r="AX333" i="6" a="1"/>
  <c r="AX333" i="6" s="1"/>
  <c r="AX531" i="6" s="1"/>
  <c r="AY333" i="6" a="1"/>
  <c r="AY333" i="6" s="1"/>
  <c r="AY531" i="6" s="1"/>
  <c r="AZ333" i="6" a="1"/>
  <c r="AZ333" i="6" s="1"/>
  <c r="AZ531" i="6" s="1"/>
  <c r="BA333" i="6" a="1"/>
  <c r="BA333" i="6" s="1"/>
  <c r="BA531" i="6" s="1"/>
  <c r="BB333" i="6" a="1"/>
  <c r="BB333" i="6" s="1"/>
  <c r="BB531" i="6" s="1"/>
  <c r="BC333" i="6" a="1"/>
  <c r="BC333" i="6" s="1"/>
  <c r="BC531" i="6" s="1"/>
  <c r="BD333" i="6" a="1"/>
  <c r="BD333" i="6" s="1"/>
  <c r="BD531" i="6" s="1"/>
  <c r="BE333" i="6" a="1"/>
  <c r="BE333" i="6" s="1"/>
  <c r="BE531" i="6" s="1"/>
  <c r="BF333" i="6" a="1"/>
  <c r="BF333" i="6" s="1"/>
  <c r="BF531" i="6" s="1"/>
  <c r="BG333" i="6" a="1"/>
  <c r="BG333" i="6" s="1"/>
  <c r="BG531" i="6" s="1"/>
  <c r="BH333" i="6" a="1"/>
  <c r="BH333" i="6" s="1"/>
  <c r="BH531" i="6" s="1"/>
  <c r="BI333" i="6" a="1"/>
  <c r="BI333" i="6" s="1"/>
  <c r="BI531" i="6" s="1"/>
  <c r="BJ333" i="6" a="1"/>
  <c r="BJ333" i="6" s="1"/>
  <c r="BJ531" i="6" s="1"/>
  <c r="BK333" i="6" a="1"/>
  <c r="BK333" i="6" s="1"/>
  <c r="BK531" i="6" s="1"/>
  <c r="BL333" i="6" a="1"/>
  <c r="BL333" i="6" s="1"/>
  <c r="BL531" i="6" s="1"/>
  <c r="D334" i="6" a="1"/>
  <c r="D334" i="6" s="1"/>
  <c r="D532" i="6" s="1"/>
  <c r="E334" i="6" a="1"/>
  <c r="E334" i="6" s="1"/>
  <c r="E532" i="6" s="1"/>
  <c r="F334" i="6" a="1"/>
  <c r="F334" i="6" s="1"/>
  <c r="F532" i="6" s="1"/>
  <c r="G334" i="6" a="1"/>
  <c r="G334" i="6" s="1"/>
  <c r="G532" i="6" s="1"/>
  <c r="H334" i="6" a="1"/>
  <c r="H334" i="6" s="1"/>
  <c r="H532" i="6" s="1"/>
  <c r="I334" i="6" a="1"/>
  <c r="I334" i="6" s="1"/>
  <c r="I532" i="6" s="1"/>
  <c r="J334" i="6" a="1"/>
  <c r="J334" i="6" s="1"/>
  <c r="J532" i="6" s="1"/>
  <c r="K334" i="6" a="1"/>
  <c r="K334" i="6" s="1"/>
  <c r="K532" i="6" s="1"/>
  <c r="L334" i="6" a="1"/>
  <c r="L334" i="6" s="1"/>
  <c r="L532" i="6" s="1"/>
  <c r="M334" i="6" a="1"/>
  <c r="M334" i="6" s="1"/>
  <c r="M532" i="6" s="1"/>
  <c r="N334" i="6" a="1"/>
  <c r="N334" i="6" s="1"/>
  <c r="N532" i="6" s="1"/>
  <c r="O334" i="6" a="1"/>
  <c r="O334" i="6" s="1"/>
  <c r="O532" i="6" s="1"/>
  <c r="P334" i="6" a="1"/>
  <c r="P334" i="6" s="1"/>
  <c r="P532" i="6" s="1"/>
  <c r="Q334" i="6" a="1"/>
  <c r="Q334" i="6" s="1"/>
  <c r="Q532" i="6" s="1"/>
  <c r="R334" i="6" a="1"/>
  <c r="R334" i="6" s="1"/>
  <c r="R532" i="6" s="1"/>
  <c r="S334" i="6" a="1"/>
  <c r="S334" i="6" s="1"/>
  <c r="S532" i="6" s="1"/>
  <c r="T334" i="6" a="1"/>
  <c r="T334" i="6" s="1"/>
  <c r="T532" i="6" s="1"/>
  <c r="U334" i="6" a="1"/>
  <c r="U334" i="6" s="1"/>
  <c r="U532" i="6" s="1"/>
  <c r="V334" i="6" a="1"/>
  <c r="V334" i="6" s="1"/>
  <c r="V532" i="6" s="1"/>
  <c r="W334" i="6" a="1"/>
  <c r="W334" i="6" s="1"/>
  <c r="W532" i="6" s="1"/>
  <c r="X334" i="6" a="1"/>
  <c r="X334" i="6" s="1"/>
  <c r="X532" i="6" s="1"/>
  <c r="Y334" i="6" a="1"/>
  <c r="Y334" i="6" s="1"/>
  <c r="Y532" i="6" s="1"/>
  <c r="Z334" i="6" a="1"/>
  <c r="Z334" i="6" s="1"/>
  <c r="Z532" i="6" s="1"/>
  <c r="AA334" i="6" a="1"/>
  <c r="AA334" i="6" s="1"/>
  <c r="AA532" i="6" s="1"/>
  <c r="AB334" i="6" a="1"/>
  <c r="AB334" i="6" s="1"/>
  <c r="AB532" i="6" s="1"/>
  <c r="AC334" i="6" a="1"/>
  <c r="AC334" i="6" s="1"/>
  <c r="AC532" i="6" s="1"/>
  <c r="AD334" i="6" a="1"/>
  <c r="AD334" i="6" s="1"/>
  <c r="AD532" i="6" s="1"/>
  <c r="AE334" i="6" a="1"/>
  <c r="AE334" i="6" s="1"/>
  <c r="AE532" i="6" s="1"/>
  <c r="AF334" i="6" a="1"/>
  <c r="AF334" i="6" s="1"/>
  <c r="AF532" i="6" s="1"/>
  <c r="AG334" i="6" a="1"/>
  <c r="AG334" i="6" s="1"/>
  <c r="AG532" i="6" s="1"/>
  <c r="AH334" i="6" a="1"/>
  <c r="AH334" i="6" s="1"/>
  <c r="AH532" i="6" s="1"/>
  <c r="AI334" i="6" a="1"/>
  <c r="AI334" i="6" s="1"/>
  <c r="AI532" i="6" s="1"/>
  <c r="AJ334" i="6" a="1"/>
  <c r="AJ334" i="6" s="1"/>
  <c r="AJ532" i="6" s="1"/>
  <c r="AK334" i="6" a="1"/>
  <c r="AK334" i="6" s="1"/>
  <c r="AK532" i="6" s="1"/>
  <c r="AL334" i="6" a="1"/>
  <c r="AL334" i="6" s="1"/>
  <c r="AL532" i="6" s="1"/>
  <c r="AM334" i="6" a="1"/>
  <c r="AM334" i="6" s="1"/>
  <c r="AM532" i="6" s="1"/>
  <c r="AN334" i="6" a="1"/>
  <c r="AN334" i="6" s="1"/>
  <c r="AN532" i="6" s="1"/>
  <c r="AO334" i="6" a="1"/>
  <c r="AO334" i="6" s="1"/>
  <c r="AO532" i="6" s="1"/>
  <c r="AP334" i="6" a="1"/>
  <c r="AP334" i="6" s="1"/>
  <c r="AP532" i="6" s="1"/>
  <c r="AQ334" i="6" a="1"/>
  <c r="AQ334" i="6" s="1"/>
  <c r="AQ532" i="6" s="1"/>
  <c r="AR334" i="6" a="1"/>
  <c r="AR334" i="6" s="1"/>
  <c r="AR532" i="6" s="1"/>
  <c r="AS334" i="6" a="1"/>
  <c r="AS334" i="6" s="1"/>
  <c r="AS532" i="6" s="1"/>
  <c r="AT334" i="6" a="1"/>
  <c r="AT334" i="6" s="1"/>
  <c r="AT532" i="6" s="1"/>
  <c r="AU334" i="6" a="1"/>
  <c r="AU334" i="6" s="1"/>
  <c r="AU532" i="6" s="1"/>
  <c r="AV334" i="6" a="1"/>
  <c r="AV334" i="6" s="1"/>
  <c r="AV532" i="6" s="1"/>
  <c r="AW334" i="6" a="1"/>
  <c r="AW334" i="6" s="1"/>
  <c r="AW532" i="6" s="1"/>
  <c r="AX334" i="6" a="1"/>
  <c r="AX334" i="6" s="1"/>
  <c r="AX532" i="6" s="1"/>
  <c r="AY334" i="6" a="1"/>
  <c r="AY334" i="6" s="1"/>
  <c r="AY532" i="6" s="1"/>
  <c r="AZ334" i="6" a="1"/>
  <c r="AZ334" i="6" s="1"/>
  <c r="AZ532" i="6" s="1"/>
  <c r="BA334" i="6" a="1"/>
  <c r="BA334" i="6" s="1"/>
  <c r="BA532" i="6" s="1"/>
  <c r="BB334" i="6" a="1"/>
  <c r="BB334" i="6" s="1"/>
  <c r="BB532" i="6" s="1"/>
  <c r="BC334" i="6" a="1"/>
  <c r="BC334" i="6" s="1"/>
  <c r="BC532" i="6" s="1"/>
  <c r="BD334" i="6" a="1"/>
  <c r="BD334" i="6" s="1"/>
  <c r="BD532" i="6" s="1"/>
  <c r="BE334" i="6" a="1"/>
  <c r="BE334" i="6" s="1"/>
  <c r="BE532" i="6" s="1"/>
  <c r="BF334" i="6" a="1"/>
  <c r="BF334" i="6" s="1"/>
  <c r="BF532" i="6" s="1"/>
  <c r="BG334" i="6" a="1"/>
  <c r="BG334" i="6" s="1"/>
  <c r="BG532" i="6" s="1"/>
  <c r="BH334" i="6" a="1"/>
  <c r="BH334" i="6" s="1"/>
  <c r="BH532" i="6" s="1"/>
  <c r="BI334" i="6" a="1"/>
  <c r="BI334" i="6" s="1"/>
  <c r="BI532" i="6" s="1"/>
  <c r="BJ334" i="6" a="1"/>
  <c r="BJ334" i="6" s="1"/>
  <c r="BJ532" i="6" s="1"/>
  <c r="BK334" i="6" a="1"/>
  <c r="BK334" i="6" s="1"/>
  <c r="BK532" i="6" s="1"/>
  <c r="BL334" i="6" a="1"/>
  <c r="BL334" i="6" s="1"/>
  <c r="BL532" i="6" s="1"/>
  <c r="D335" i="6" a="1"/>
  <c r="D335" i="6" s="1"/>
  <c r="D533" i="6" s="1"/>
  <c r="E335" i="6" a="1"/>
  <c r="E335" i="6" s="1"/>
  <c r="E533" i="6" s="1"/>
  <c r="F335" i="6" a="1"/>
  <c r="F335" i="6" s="1"/>
  <c r="F533" i="6" s="1"/>
  <c r="G335" i="6" a="1"/>
  <c r="G335" i="6" s="1"/>
  <c r="G533" i="6" s="1"/>
  <c r="H335" i="6" a="1"/>
  <c r="H335" i="6" s="1"/>
  <c r="H533" i="6" s="1"/>
  <c r="I335" i="6" a="1"/>
  <c r="I335" i="6" s="1"/>
  <c r="I533" i="6" s="1"/>
  <c r="J335" i="6" a="1"/>
  <c r="J335" i="6" s="1"/>
  <c r="J533" i="6" s="1"/>
  <c r="K335" i="6" a="1"/>
  <c r="K335" i="6" s="1"/>
  <c r="K533" i="6" s="1"/>
  <c r="L335" i="6" a="1"/>
  <c r="L335" i="6" s="1"/>
  <c r="L533" i="6" s="1"/>
  <c r="M335" i="6" a="1"/>
  <c r="M335" i="6" s="1"/>
  <c r="M533" i="6" s="1"/>
  <c r="N335" i="6" a="1"/>
  <c r="N335" i="6" s="1"/>
  <c r="N533" i="6" s="1"/>
  <c r="O335" i="6" a="1"/>
  <c r="O335" i="6" s="1"/>
  <c r="O533" i="6" s="1"/>
  <c r="P335" i="6" a="1"/>
  <c r="P335" i="6" s="1"/>
  <c r="P533" i="6" s="1"/>
  <c r="Q335" i="6" a="1"/>
  <c r="Q335" i="6" s="1"/>
  <c r="Q533" i="6" s="1"/>
  <c r="R335" i="6" a="1"/>
  <c r="R335" i="6" s="1"/>
  <c r="R533" i="6" s="1"/>
  <c r="S335" i="6" a="1"/>
  <c r="S335" i="6" s="1"/>
  <c r="S533" i="6" s="1"/>
  <c r="T335" i="6" a="1"/>
  <c r="T335" i="6" s="1"/>
  <c r="T533" i="6" s="1"/>
  <c r="U335" i="6" a="1"/>
  <c r="U335" i="6" s="1"/>
  <c r="U533" i="6" s="1"/>
  <c r="V335" i="6" a="1"/>
  <c r="V335" i="6" s="1"/>
  <c r="V533" i="6" s="1"/>
  <c r="W335" i="6" a="1"/>
  <c r="W335" i="6" s="1"/>
  <c r="W533" i="6" s="1"/>
  <c r="X335" i="6" a="1"/>
  <c r="X335" i="6" s="1"/>
  <c r="X533" i="6" s="1"/>
  <c r="Y335" i="6" a="1"/>
  <c r="Y335" i="6" s="1"/>
  <c r="Y533" i="6" s="1"/>
  <c r="Z335" i="6" a="1"/>
  <c r="Z335" i="6" s="1"/>
  <c r="Z533" i="6" s="1"/>
  <c r="AA335" i="6" a="1"/>
  <c r="AA335" i="6" s="1"/>
  <c r="AA533" i="6" s="1"/>
  <c r="AB335" i="6" a="1"/>
  <c r="AB335" i="6" s="1"/>
  <c r="AB533" i="6" s="1"/>
  <c r="AC335" i="6" a="1"/>
  <c r="AC335" i="6" s="1"/>
  <c r="AC533" i="6" s="1"/>
  <c r="AD335" i="6" a="1"/>
  <c r="AD335" i="6" s="1"/>
  <c r="AD533" i="6" s="1"/>
  <c r="AE335" i="6" a="1"/>
  <c r="AE335" i="6" s="1"/>
  <c r="AE533" i="6" s="1"/>
  <c r="AF335" i="6" a="1"/>
  <c r="AF335" i="6" s="1"/>
  <c r="AF533" i="6" s="1"/>
  <c r="AG335" i="6" a="1"/>
  <c r="AG335" i="6" s="1"/>
  <c r="AG533" i="6" s="1"/>
  <c r="AH335" i="6" a="1"/>
  <c r="AH335" i="6" s="1"/>
  <c r="AH533" i="6" s="1"/>
  <c r="AI335" i="6" a="1"/>
  <c r="AI335" i="6" s="1"/>
  <c r="AI533" i="6" s="1"/>
  <c r="AJ335" i="6" a="1"/>
  <c r="AJ335" i="6" s="1"/>
  <c r="AJ533" i="6" s="1"/>
  <c r="AK335" i="6" a="1"/>
  <c r="AK335" i="6" s="1"/>
  <c r="AK533" i="6" s="1"/>
  <c r="AL335" i="6" a="1"/>
  <c r="AL335" i="6" s="1"/>
  <c r="AL533" i="6" s="1"/>
  <c r="AM335" i="6" a="1"/>
  <c r="AM335" i="6" s="1"/>
  <c r="AM533" i="6" s="1"/>
  <c r="AN335" i="6" a="1"/>
  <c r="AN335" i="6" s="1"/>
  <c r="AN533" i="6" s="1"/>
  <c r="AO335" i="6" a="1"/>
  <c r="AO335" i="6" s="1"/>
  <c r="AO533" i="6" s="1"/>
  <c r="AP335" i="6" a="1"/>
  <c r="AP335" i="6" s="1"/>
  <c r="AP533" i="6" s="1"/>
  <c r="AQ335" i="6" a="1"/>
  <c r="AQ335" i="6" s="1"/>
  <c r="AQ533" i="6" s="1"/>
  <c r="AR335" i="6" a="1"/>
  <c r="AR335" i="6" s="1"/>
  <c r="AR533" i="6" s="1"/>
  <c r="AS335" i="6" a="1"/>
  <c r="AS335" i="6" s="1"/>
  <c r="AS533" i="6" s="1"/>
  <c r="AT335" i="6" a="1"/>
  <c r="AT335" i="6" s="1"/>
  <c r="AT533" i="6" s="1"/>
  <c r="AU335" i="6" a="1"/>
  <c r="AU335" i="6" s="1"/>
  <c r="AU533" i="6" s="1"/>
  <c r="AV335" i="6" a="1"/>
  <c r="AV335" i="6" s="1"/>
  <c r="AV533" i="6" s="1"/>
  <c r="AW335" i="6" a="1"/>
  <c r="AW335" i="6" s="1"/>
  <c r="AW533" i="6" s="1"/>
  <c r="AX335" i="6" a="1"/>
  <c r="AX335" i="6" s="1"/>
  <c r="AX533" i="6" s="1"/>
  <c r="AY335" i="6" a="1"/>
  <c r="AY335" i="6" s="1"/>
  <c r="AY533" i="6" s="1"/>
  <c r="AZ335" i="6" a="1"/>
  <c r="AZ335" i="6" s="1"/>
  <c r="AZ533" i="6" s="1"/>
  <c r="BA335" i="6" a="1"/>
  <c r="BA335" i="6" s="1"/>
  <c r="BA533" i="6" s="1"/>
  <c r="BB335" i="6" a="1"/>
  <c r="BB335" i="6" s="1"/>
  <c r="BB533" i="6" s="1"/>
  <c r="BC335" i="6" a="1"/>
  <c r="BC335" i="6" s="1"/>
  <c r="BC533" i="6" s="1"/>
  <c r="BD335" i="6" a="1"/>
  <c r="BD335" i="6" s="1"/>
  <c r="BD533" i="6" s="1"/>
  <c r="BE335" i="6" a="1"/>
  <c r="BE335" i="6" s="1"/>
  <c r="BE533" i="6" s="1"/>
  <c r="BF335" i="6" a="1"/>
  <c r="BF335" i="6" s="1"/>
  <c r="BF533" i="6" s="1"/>
  <c r="BG335" i="6" a="1"/>
  <c r="BG335" i="6" s="1"/>
  <c r="BG533" i="6" s="1"/>
  <c r="BH335" i="6" a="1"/>
  <c r="BH335" i="6" s="1"/>
  <c r="BH533" i="6" s="1"/>
  <c r="BI335" i="6" a="1"/>
  <c r="BI335" i="6" s="1"/>
  <c r="BI533" i="6" s="1"/>
  <c r="BJ335" i="6" a="1"/>
  <c r="BJ335" i="6" s="1"/>
  <c r="BJ533" i="6" s="1"/>
  <c r="BK335" i="6" a="1"/>
  <c r="BK335" i="6" s="1"/>
  <c r="BK533" i="6" s="1"/>
  <c r="BL335" i="6" a="1"/>
  <c r="BL335" i="6" s="1"/>
  <c r="BL533" i="6" s="1"/>
  <c r="D336" i="6" a="1"/>
  <c r="D336" i="6" s="1"/>
  <c r="D534" i="6" s="1"/>
  <c r="E336" i="6" a="1"/>
  <c r="E336" i="6" s="1"/>
  <c r="E534" i="6" s="1"/>
  <c r="F336" i="6" a="1"/>
  <c r="F336" i="6" s="1"/>
  <c r="F534" i="6" s="1"/>
  <c r="G336" i="6" a="1"/>
  <c r="G336" i="6" s="1"/>
  <c r="G534" i="6" s="1"/>
  <c r="H336" i="6" a="1"/>
  <c r="H336" i="6" s="1"/>
  <c r="H534" i="6" s="1"/>
  <c r="I336" i="6" a="1"/>
  <c r="I336" i="6" s="1"/>
  <c r="I534" i="6" s="1"/>
  <c r="J336" i="6" a="1"/>
  <c r="J336" i="6" s="1"/>
  <c r="J534" i="6" s="1"/>
  <c r="K336" i="6" a="1"/>
  <c r="K336" i="6" s="1"/>
  <c r="K534" i="6" s="1"/>
  <c r="L336" i="6" a="1"/>
  <c r="L336" i="6" s="1"/>
  <c r="L534" i="6" s="1"/>
  <c r="M336" i="6" a="1"/>
  <c r="M336" i="6" s="1"/>
  <c r="M534" i="6" s="1"/>
  <c r="N336" i="6" a="1"/>
  <c r="N336" i="6" s="1"/>
  <c r="N534" i="6" s="1"/>
  <c r="O336" i="6" a="1"/>
  <c r="O336" i="6" s="1"/>
  <c r="O534" i="6" s="1"/>
  <c r="P336" i="6" a="1"/>
  <c r="P336" i="6" s="1"/>
  <c r="P534" i="6" s="1"/>
  <c r="Q336" i="6" a="1"/>
  <c r="Q336" i="6" s="1"/>
  <c r="Q534" i="6" s="1"/>
  <c r="R336" i="6" a="1"/>
  <c r="R336" i="6" s="1"/>
  <c r="R534" i="6" s="1"/>
  <c r="S336" i="6" a="1"/>
  <c r="S336" i="6" s="1"/>
  <c r="S534" i="6" s="1"/>
  <c r="T336" i="6" a="1"/>
  <c r="T336" i="6" s="1"/>
  <c r="T534" i="6" s="1"/>
  <c r="U336" i="6" a="1"/>
  <c r="U336" i="6" s="1"/>
  <c r="U534" i="6" s="1"/>
  <c r="V336" i="6" a="1"/>
  <c r="V336" i="6" s="1"/>
  <c r="V534" i="6" s="1"/>
  <c r="W336" i="6" a="1"/>
  <c r="W336" i="6" s="1"/>
  <c r="W534" i="6" s="1"/>
  <c r="X336" i="6" a="1"/>
  <c r="X336" i="6" s="1"/>
  <c r="X534" i="6" s="1"/>
  <c r="Y336" i="6" a="1"/>
  <c r="Y336" i="6" s="1"/>
  <c r="Y534" i="6" s="1"/>
  <c r="Z336" i="6" a="1"/>
  <c r="Z336" i="6" s="1"/>
  <c r="Z534" i="6" s="1"/>
  <c r="AA336" i="6" a="1"/>
  <c r="AA336" i="6" s="1"/>
  <c r="AA534" i="6" s="1"/>
  <c r="AB336" i="6" a="1"/>
  <c r="AB336" i="6" s="1"/>
  <c r="AB534" i="6" s="1"/>
  <c r="AC336" i="6" a="1"/>
  <c r="AC336" i="6" s="1"/>
  <c r="AC534" i="6" s="1"/>
  <c r="AD336" i="6" a="1"/>
  <c r="AD336" i="6" s="1"/>
  <c r="AD534" i="6" s="1"/>
  <c r="AE336" i="6" a="1"/>
  <c r="AE336" i="6" s="1"/>
  <c r="AE534" i="6" s="1"/>
  <c r="AF336" i="6" a="1"/>
  <c r="AF336" i="6" s="1"/>
  <c r="AF534" i="6" s="1"/>
  <c r="AG336" i="6" a="1"/>
  <c r="AG336" i="6" s="1"/>
  <c r="AG534" i="6" s="1"/>
  <c r="AH336" i="6" a="1"/>
  <c r="AH336" i="6" s="1"/>
  <c r="AH534" i="6" s="1"/>
  <c r="AI336" i="6" a="1"/>
  <c r="AI336" i="6" s="1"/>
  <c r="AI534" i="6" s="1"/>
  <c r="AJ336" i="6" a="1"/>
  <c r="AJ336" i="6" s="1"/>
  <c r="AJ534" i="6" s="1"/>
  <c r="AK336" i="6" a="1"/>
  <c r="AK336" i="6" s="1"/>
  <c r="AK534" i="6" s="1"/>
  <c r="AL336" i="6" a="1"/>
  <c r="AL336" i="6" s="1"/>
  <c r="AL534" i="6" s="1"/>
  <c r="AM336" i="6" a="1"/>
  <c r="AM336" i="6" s="1"/>
  <c r="AM534" i="6" s="1"/>
  <c r="AN336" i="6" a="1"/>
  <c r="AN336" i="6" s="1"/>
  <c r="AN534" i="6" s="1"/>
  <c r="AO336" i="6" a="1"/>
  <c r="AO336" i="6" s="1"/>
  <c r="AO534" i="6" s="1"/>
  <c r="AP336" i="6" a="1"/>
  <c r="AP336" i="6" s="1"/>
  <c r="AP534" i="6" s="1"/>
  <c r="AQ336" i="6" a="1"/>
  <c r="AQ336" i="6" s="1"/>
  <c r="AQ534" i="6" s="1"/>
  <c r="AR336" i="6" a="1"/>
  <c r="AR336" i="6" s="1"/>
  <c r="AR534" i="6" s="1"/>
  <c r="AS336" i="6" a="1"/>
  <c r="AS336" i="6" s="1"/>
  <c r="AS534" i="6" s="1"/>
  <c r="AT336" i="6" a="1"/>
  <c r="AT336" i="6" s="1"/>
  <c r="AT534" i="6" s="1"/>
  <c r="AU336" i="6" a="1"/>
  <c r="AU336" i="6" s="1"/>
  <c r="AU534" i="6" s="1"/>
  <c r="AV336" i="6" a="1"/>
  <c r="AV336" i="6" s="1"/>
  <c r="AV534" i="6" s="1"/>
  <c r="AW336" i="6" a="1"/>
  <c r="AW336" i="6" s="1"/>
  <c r="AW534" i="6" s="1"/>
  <c r="AX336" i="6" a="1"/>
  <c r="AX336" i="6" s="1"/>
  <c r="AX534" i="6" s="1"/>
  <c r="AY336" i="6" a="1"/>
  <c r="AY336" i="6" s="1"/>
  <c r="AY534" i="6" s="1"/>
  <c r="AZ336" i="6" a="1"/>
  <c r="AZ336" i="6" s="1"/>
  <c r="AZ534" i="6" s="1"/>
  <c r="BA336" i="6" a="1"/>
  <c r="BA336" i="6" s="1"/>
  <c r="BA534" i="6" s="1"/>
  <c r="BB336" i="6" a="1"/>
  <c r="BB336" i="6" s="1"/>
  <c r="BB534" i="6" s="1"/>
  <c r="BC336" i="6" a="1"/>
  <c r="BC336" i="6" s="1"/>
  <c r="BC534" i="6" s="1"/>
  <c r="BD336" i="6" a="1"/>
  <c r="BD336" i="6" s="1"/>
  <c r="BD534" i="6" s="1"/>
  <c r="BE336" i="6" a="1"/>
  <c r="BE336" i="6" s="1"/>
  <c r="BE534" i="6" s="1"/>
  <c r="BF336" i="6" a="1"/>
  <c r="BF336" i="6" s="1"/>
  <c r="BF534" i="6" s="1"/>
  <c r="BG336" i="6" a="1"/>
  <c r="BG336" i="6" s="1"/>
  <c r="BG534" i="6" s="1"/>
  <c r="BH336" i="6" a="1"/>
  <c r="BH336" i="6" s="1"/>
  <c r="BH534" i="6" s="1"/>
  <c r="BI336" i="6" a="1"/>
  <c r="BI336" i="6" s="1"/>
  <c r="BI534" i="6" s="1"/>
  <c r="BJ336" i="6" a="1"/>
  <c r="BJ336" i="6" s="1"/>
  <c r="BJ534" i="6" s="1"/>
  <c r="BK336" i="6" a="1"/>
  <c r="BK336" i="6" s="1"/>
  <c r="BK534" i="6" s="1"/>
  <c r="BL336" i="6" a="1"/>
  <c r="BL336" i="6" s="1"/>
  <c r="BL534" i="6" s="1"/>
  <c r="D337" i="6" a="1"/>
  <c r="D337" i="6" s="1"/>
  <c r="D535" i="6" s="1"/>
  <c r="E337" i="6" a="1"/>
  <c r="E337" i="6" s="1"/>
  <c r="E535" i="6" s="1"/>
  <c r="F337" i="6" a="1"/>
  <c r="F337" i="6" s="1"/>
  <c r="F535" i="6" s="1"/>
  <c r="G337" i="6" a="1"/>
  <c r="G337" i="6" s="1"/>
  <c r="G535" i="6" s="1"/>
  <c r="H337" i="6" a="1"/>
  <c r="H337" i="6" s="1"/>
  <c r="H535" i="6" s="1"/>
  <c r="I337" i="6" a="1"/>
  <c r="I337" i="6" s="1"/>
  <c r="I535" i="6" s="1"/>
  <c r="J337" i="6" a="1"/>
  <c r="J337" i="6" s="1"/>
  <c r="J535" i="6" s="1"/>
  <c r="K337" i="6" a="1"/>
  <c r="K337" i="6" s="1"/>
  <c r="K535" i="6" s="1"/>
  <c r="L337" i="6" a="1"/>
  <c r="L337" i="6" s="1"/>
  <c r="L535" i="6" s="1"/>
  <c r="M337" i="6" a="1"/>
  <c r="M337" i="6" s="1"/>
  <c r="M535" i="6" s="1"/>
  <c r="N337" i="6" a="1"/>
  <c r="N337" i="6" s="1"/>
  <c r="N535" i="6" s="1"/>
  <c r="O337" i="6" a="1"/>
  <c r="O337" i="6" s="1"/>
  <c r="O535" i="6" s="1"/>
  <c r="P337" i="6" a="1"/>
  <c r="P337" i="6" s="1"/>
  <c r="P535" i="6" s="1"/>
  <c r="Q337" i="6" a="1"/>
  <c r="Q337" i="6" s="1"/>
  <c r="Q535" i="6" s="1"/>
  <c r="R337" i="6" a="1"/>
  <c r="R337" i="6" s="1"/>
  <c r="R535" i="6" s="1"/>
  <c r="S337" i="6" a="1"/>
  <c r="S337" i="6" s="1"/>
  <c r="S535" i="6" s="1"/>
  <c r="T337" i="6" a="1"/>
  <c r="T337" i="6" s="1"/>
  <c r="T535" i="6" s="1"/>
  <c r="U337" i="6" a="1"/>
  <c r="U337" i="6" s="1"/>
  <c r="U535" i="6" s="1"/>
  <c r="V337" i="6" a="1"/>
  <c r="V337" i="6" s="1"/>
  <c r="V535" i="6" s="1"/>
  <c r="W337" i="6" a="1"/>
  <c r="W337" i="6" s="1"/>
  <c r="W535" i="6" s="1"/>
  <c r="X337" i="6" a="1"/>
  <c r="X337" i="6" s="1"/>
  <c r="X535" i="6" s="1"/>
  <c r="Y337" i="6" a="1"/>
  <c r="Y337" i="6" s="1"/>
  <c r="Y535" i="6" s="1"/>
  <c r="Z337" i="6" a="1"/>
  <c r="Z337" i="6" s="1"/>
  <c r="Z535" i="6" s="1"/>
  <c r="AA337" i="6" a="1"/>
  <c r="AA337" i="6" s="1"/>
  <c r="AA535" i="6" s="1"/>
  <c r="AB337" i="6" a="1"/>
  <c r="AB337" i="6" s="1"/>
  <c r="AB535" i="6" s="1"/>
  <c r="AC337" i="6" a="1"/>
  <c r="AC337" i="6" s="1"/>
  <c r="AC535" i="6" s="1"/>
  <c r="AD337" i="6" a="1"/>
  <c r="AD337" i="6" s="1"/>
  <c r="AD535" i="6" s="1"/>
  <c r="AE337" i="6" a="1"/>
  <c r="AE337" i="6" s="1"/>
  <c r="AE535" i="6" s="1"/>
  <c r="AF337" i="6" a="1"/>
  <c r="AF337" i="6" s="1"/>
  <c r="AF535" i="6" s="1"/>
  <c r="AG337" i="6" a="1"/>
  <c r="AG337" i="6" s="1"/>
  <c r="AG535" i="6" s="1"/>
  <c r="AH337" i="6" a="1"/>
  <c r="AH337" i="6" s="1"/>
  <c r="AH535" i="6" s="1"/>
  <c r="AI337" i="6" a="1"/>
  <c r="AI337" i="6" s="1"/>
  <c r="AI535" i="6" s="1"/>
  <c r="AJ337" i="6" a="1"/>
  <c r="AJ337" i="6" s="1"/>
  <c r="AJ535" i="6" s="1"/>
  <c r="AK337" i="6" a="1"/>
  <c r="AK337" i="6" s="1"/>
  <c r="AK535" i="6" s="1"/>
  <c r="AL337" i="6" a="1"/>
  <c r="AL337" i="6" s="1"/>
  <c r="AL535" i="6" s="1"/>
  <c r="AM337" i="6" a="1"/>
  <c r="AM337" i="6" s="1"/>
  <c r="AM535" i="6" s="1"/>
  <c r="AN337" i="6" a="1"/>
  <c r="AN337" i="6" s="1"/>
  <c r="AN535" i="6" s="1"/>
  <c r="AO337" i="6" a="1"/>
  <c r="AO337" i="6" s="1"/>
  <c r="AO535" i="6" s="1"/>
  <c r="AP337" i="6" a="1"/>
  <c r="AP337" i="6" s="1"/>
  <c r="AP535" i="6" s="1"/>
  <c r="AQ337" i="6" a="1"/>
  <c r="AQ337" i="6" s="1"/>
  <c r="AQ535" i="6" s="1"/>
  <c r="AR337" i="6" a="1"/>
  <c r="AR337" i="6" s="1"/>
  <c r="AR535" i="6" s="1"/>
  <c r="AS337" i="6" a="1"/>
  <c r="AS337" i="6" s="1"/>
  <c r="AS535" i="6" s="1"/>
  <c r="AT337" i="6" a="1"/>
  <c r="AT337" i="6" s="1"/>
  <c r="AT535" i="6" s="1"/>
  <c r="AU337" i="6" a="1"/>
  <c r="AU337" i="6" s="1"/>
  <c r="AU535" i="6" s="1"/>
  <c r="AV337" i="6" a="1"/>
  <c r="AV337" i="6" s="1"/>
  <c r="AV535" i="6" s="1"/>
  <c r="AW337" i="6" a="1"/>
  <c r="AW337" i="6" s="1"/>
  <c r="AW535" i="6" s="1"/>
  <c r="AX337" i="6" a="1"/>
  <c r="AX337" i="6" s="1"/>
  <c r="AX535" i="6" s="1"/>
  <c r="AY337" i="6" a="1"/>
  <c r="AY337" i="6" s="1"/>
  <c r="AY535" i="6" s="1"/>
  <c r="AZ337" i="6" a="1"/>
  <c r="AZ337" i="6" s="1"/>
  <c r="AZ535" i="6" s="1"/>
  <c r="BA337" i="6" a="1"/>
  <c r="BA337" i="6" s="1"/>
  <c r="BA535" i="6" s="1"/>
  <c r="BB337" i="6" a="1"/>
  <c r="BB337" i="6" s="1"/>
  <c r="BB535" i="6" s="1"/>
  <c r="BC337" i="6" a="1"/>
  <c r="BC337" i="6" s="1"/>
  <c r="BC535" i="6" s="1"/>
  <c r="BD337" i="6" a="1"/>
  <c r="BD337" i="6" s="1"/>
  <c r="BD535" i="6" s="1"/>
  <c r="BE337" i="6" a="1"/>
  <c r="BE337" i="6" s="1"/>
  <c r="BE535" i="6" s="1"/>
  <c r="BF337" i="6" a="1"/>
  <c r="BF337" i="6" s="1"/>
  <c r="BF535" i="6" s="1"/>
  <c r="BG337" i="6" a="1"/>
  <c r="BG337" i="6" s="1"/>
  <c r="BG535" i="6" s="1"/>
  <c r="BH337" i="6" a="1"/>
  <c r="BH337" i="6" s="1"/>
  <c r="BH535" i="6" s="1"/>
  <c r="BI337" i="6" a="1"/>
  <c r="BI337" i="6" s="1"/>
  <c r="BI535" i="6" s="1"/>
  <c r="BJ337" i="6" a="1"/>
  <c r="BJ337" i="6" s="1"/>
  <c r="BJ535" i="6" s="1"/>
  <c r="BK337" i="6" a="1"/>
  <c r="BK337" i="6" s="1"/>
  <c r="BK535" i="6" s="1"/>
  <c r="BL337" i="6" a="1"/>
  <c r="BL337" i="6" s="1"/>
  <c r="BL535" i="6" s="1"/>
  <c r="D338" i="6" a="1"/>
  <c r="D338" i="6" s="1"/>
  <c r="D536" i="6" s="1"/>
  <c r="E338" i="6" a="1"/>
  <c r="E338" i="6" s="1"/>
  <c r="E536" i="6" s="1"/>
  <c r="F338" i="6" a="1"/>
  <c r="F338" i="6" s="1"/>
  <c r="F536" i="6" s="1"/>
  <c r="G338" i="6" a="1"/>
  <c r="G338" i="6" s="1"/>
  <c r="G536" i="6" s="1"/>
  <c r="H338" i="6" a="1"/>
  <c r="H338" i="6" s="1"/>
  <c r="H536" i="6" s="1"/>
  <c r="I338" i="6" a="1"/>
  <c r="I338" i="6" s="1"/>
  <c r="I536" i="6" s="1"/>
  <c r="J338" i="6" a="1"/>
  <c r="J338" i="6" s="1"/>
  <c r="J536" i="6" s="1"/>
  <c r="K338" i="6" a="1"/>
  <c r="K338" i="6" s="1"/>
  <c r="K536" i="6" s="1"/>
  <c r="L338" i="6" a="1"/>
  <c r="L338" i="6" s="1"/>
  <c r="L536" i="6" s="1"/>
  <c r="M338" i="6" a="1"/>
  <c r="M338" i="6" s="1"/>
  <c r="M536" i="6" s="1"/>
  <c r="N338" i="6" a="1"/>
  <c r="N338" i="6" s="1"/>
  <c r="N536" i="6" s="1"/>
  <c r="O338" i="6" a="1"/>
  <c r="O338" i="6" s="1"/>
  <c r="O536" i="6" s="1"/>
  <c r="P338" i="6" a="1"/>
  <c r="P338" i="6" s="1"/>
  <c r="P536" i="6" s="1"/>
  <c r="Q338" i="6" a="1"/>
  <c r="Q338" i="6" s="1"/>
  <c r="Q536" i="6" s="1"/>
  <c r="R338" i="6" a="1"/>
  <c r="R338" i="6" s="1"/>
  <c r="R536" i="6" s="1"/>
  <c r="S338" i="6" a="1"/>
  <c r="S338" i="6" s="1"/>
  <c r="S536" i="6" s="1"/>
  <c r="T338" i="6" a="1"/>
  <c r="T338" i="6" s="1"/>
  <c r="T536" i="6" s="1"/>
  <c r="U338" i="6" a="1"/>
  <c r="U338" i="6" s="1"/>
  <c r="U536" i="6" s="1"/>
  <c r="V338" i="6" a="1"/>
  <c r="V338" i="6" s="1"/>
  <c r="V536" i="6" s="1"/>
  <c r="W338" i="6" a="1"/>
  <c r="W338" i="6" s="1"/>
  <c r="W536" i="6" s="1"/>
  <c r="X338" i="6" a="1"/>
  <c r="X338" i="6" s="1"/>
  <c r="X536" i="6" s="1"/>
  <c r="Y338" i="6" a="1"/>
  <c r="Y338" i="6" s="1"/>
  <c r="Y536" i="6" s="1"/>
  <c r="Z338" i="6" a="1"/>
  <c r="Z338" i="6" s="1"/>
  <c r="Z536" i="6" s="1"/>
  <c r="AA338" i="6" a="1"/>
  <c r="AA338" i="6" s="1"/>
  <c r="AA536" i="6" s="1"/>
  <c r="AB338" i="6" a="1"/>
  <c r="AB338" i="6" s="1"/>
  <c r="AB536" i="6" s="1"/>
  <c r="AC338" i="6" a="1"/>
  <c r="AC338" i="6" s="1"/>
  <c r="AC536" i="6" s="1"/>
  <c r="AD338" i="6" a="1"/>
  <c r="AD338" i="6" s="1"/>
  <c r="AD536" i="6" s="1"/>
  <c r="AE338" i="6" a="1"/>
  <c r="AE338" i="6" s="1"/>
  <c r="AE536" i="6" s="1"/>
  <c r="AF338" i="6" a="1"/>
  <c r="AF338" i="6" s="1"/>
  <c r="AF536" i="6" s="1"/>
  <c r="AG338" i="6" a="1"/>
  <c r="AG338" i="6" s="1"/>
  <c r="AG536" i="6" s="1"/>
  <c r="AH338" i="6" a="1"/>
  <c r="AH338" i="6" s="1"/>
  <c r="AH536" i="6" s="1"/>
  <c r="AI338" i="6" a="1"/>
  <c r="AI338" i="6" s="1"/>
  <c r="AI536" i="6" s="1"/>
  <c r="AJ338" i="6" a="1"/>
  <c r="AJ338" i="6" s="1"/>
  <c r="AJ536" i="6" s="1"/>
  <c r="AK338" i="6" a="1"/>
  <c r="AK338" i="6" s="1"/>
  <c r="AK536" i="6" s="1"/>
  <c r="AL338" i="6" a="1"/>
  <c r="AL338" i="6" s="1"/>
  <c r="AL536" i="6" s="1"/>
  <c r="AM338" i="6" a="1"/>
  <c r="AM338" i="6" s="1"/>
  <c r="AM536" i="6" s="1"/>
  <c r="AN338" i="6" a="1"/>
  <c r="AN338" i="6" s="1"/>
  <c r="AN536" i="6" s="1"/>
  <c r="AO338" i="6" a="1"/>
  <c r="AO338" i="6" s="1"/>
  <c r="AO536" i="6" s="1"/>
  <c r="AP338" i="6" a="1"/>
  <c r="AP338" i="6" s="1"/>
  <c r="AP536" i="6" s="1"/>
  <c r="AQ338" i="6" a="1"/>
  <c r="AQ338" i="6" s="1"/>
  <c r="AQ536" i="6" s="1"/>
  <c r="AR338" i="6" a="1"/>
  <c r="AR338" i="6" s="1"/>
  <c r="AR536" i="6" s="1"/>
  <c r="AS338" i="6" a="1"/>
  <c r="AS338" i="6" s="1"/>
  <c r="AS536" i="6" s="1"/>
  <c r="AT338" i="6" a="1"/>
  <c r="AT338" i="6" s="1"/>
  <c r="AT536" i="6" s="1"/>
  <c r="AU338" i="6" a="1"/>
  <c r="AU338" i="6" s="1"/>
  <c r="AU536" i="6" s="1"/>
  <c r="AV338" i="6" a="1"/>
  <c r="AV338" i="6" s="1"/>
  <c r="AV536" i="6" s="1"/>
  <c r="AW338" i="6" a="1"/>
  <c r="AW338" i="6" s="1"/>
  <c r="AW536" i="6" s="1"/>
  <c r="AX338" i="6" a="1"/>
  <c r="AX338" i="6" s="1"/>
  <c r="AX536" i="6" s="1"/>
  <c r="AY338" i="6" a="1"/>
  <c r="AY338" i="6" s="1"/>
  <c r="AY536" i="6" s="1"/>
  <c r="AZ338" i="6" a="1"/>
  <c r="AZ338" i="6" s="1"/>
  <c r="AZ536" i="6" s="1"/>
  <c r="BA338" i="6" a="1"/>
  <c r="BA338" i="6" s="1"/>
  <c r="BA536" i="6" s="1"/>
  <c r="BB338" i="6" a="1"/>
  <c r="BB338" i="6" s="1"/>
  <c r="BB536" i="6" s="1"/>
  <c r="BC338" i="6" a="1"/>
  <c r="BC338" i="6" s="1"/>
  <c r="BC536" i="6" s="1"/>
  <c r="BD338" i="6" a="1"/>
  <c r="BD338" i="6" s="1"/>
  <c r="BD536" i="6" s="1"/>
  <c r="BE338" i="6" a="1"/>
  <c r="BE338" i="6" s="1"/>
  <c r="BE536" i="6" s="1"/>
  <c r="BF338" i="6" a="1"/>
  <c r="BF338" i="6" s="1"/>
  <c r="BF536" i="6" s="1"/>
  <c r="BG338" i="6" a="1"/>
  <c r="BG338" i="6" s="1"/>
  <c r="BG536" i="6" s="1"/>
  <c r="BH338" i="6" a="1"/>
  <c r="BH338" i="6" s="1"/>
  <c r="BH536" i="6" s="1"/>
  <c r="BI338" i="6" a="1"/>
  <c r="BI338" i="6" s="1"/>
  <c r="BI536" i="6" s="1"/>
  <c r="BJ338" i="6" a="1"/>
  <c r="BJ338" i="6" s="1"/>
  <c r="BJ536" i="6" s="1"/>
  <c r="BK338" i="6" a="1"/>
  <c r="BK338" i="6" s="1"/>
  <c r="BK536" i="6" s="1"/>
  <c r="BL338" i="6" a="1"/>
  <c r="BL338" i="6" s="1"/>
  <c r="BL536" i="6" s="1"/>
  <c r="D339" i="6" a="1"/>
  <c r="D339" i="6" s="1"/>
  <c r="D537" i="6" s="1"/>
  <c r="E339" i="6" a="1"/>
  <c r="E339" i="6" s="1"/>
  <c r="E537" i="6" s="1"/>
  <c r="F339" i="6" a="1"/>
  <c r="F339" i="6" s="1"/>
  <c r="F537" i="6" s="1"/>
  <c r="G339" i="6" a="1"/>
  <c r="G339" i="6" s="1"/>
  <c r="G537" i="6" s="1"/>
  <c r="H339" i="6" a="1"/>
  <c r="H339" i="6" s="1"/>
  <c r="H537" i="6" s="1"/>
  <c r="I339" i="6" a="1"/>
  <c r="I339" i="6" s="1"/>
  <c r="I537" i="6" s="1"/>
  <c r="J339" i="6" a="1"/>
  <c r="J339" i="6" s="1"/>
  <c r="J537" i="6" s="1"/>
  <c r="K339" i="6" a="1"/>
  <c r="K339" i="6" s="1"/>
  <c r="K537" i="6" s="1"/>
  <c r="L339" i="6" a="1"/>
  <c r="L339" i="6" s="1"/>
  <c r="L537" i="6" s="1"/>
  <c r="M339" i="6" a="1"/>
  <c r="M339" i="6" s="1"/>
  <c r="M537" i="6" s="1"/>
  <c r="N339" i="6" a="1"/>
  <c r="N339" i="6" s="1"/>
  <c r="N537" i="6" s="1"/>
  <c r="O339" i="6" a="1"/>
  <c r="O339" i="6" s="1"/>
  <c r="O537" i="6" s="1"/>
  <c r="P339" i="6" a="1"/>
  <c r="P339" i="6" s="1"/>
  <c r="P537" i="6" s="1"/>
  <c r="Q339" i="6" a="1"/>
  <c r="Q339" i="6" s="1"/>
  <c r="Q537" i="6" s="1"/>
  <c r="R339" i="6" a="1"/>
  <c r="R339" i="6" s="1"/>
  <c r="R537" i="6" s="1"/>
  <c r="S339" i="6" a="1"/>
  <c r="S339" i="6" s="1"/>
  <c r="S537" i="6" s="1"/>
  <c r="T339" i="6" a="1"/>
  <c r="T339" i="6" s="1"/>
  <c r="T537" i="6" s="1"/>
  <c r="U339" i="6" a="1"/>
  <c r="U339" i="6" s="1"/>
  <c r="U537" i="6" s="1"/>
  <c r="V339" i="6" a="1"/>
  <c r="V339" i="6" s="1"/>
  <c r="V537" i="6" s="1"/>
  <c r="W339" i="6" a="1"/>
  <c r="W339" i="6" s="1"/>
  <c r="W537" i="6" s="1"/>
  <c r="X339" i="6" a="1"/>
  <c r="X339" i="6" s="1"/>
  <c r="X537" i="6" s="1"/>
  <c r="Y339" i="6" a="1"/>
  <c r="Y339" i="6" s="1"/>
  <c r="Y537" i="6" s="1"/>
  <c r="Z339" i="6" a="1"/>
  <c r="Z339" i="6" s="1"/>
  <c r="Z537" i="6" s="1"/>
  <c r="AA339" i="6" a="1"/>
  <c r="AA339" i="6" s="1"/>
  <c r="AA537" i="6" s="1"/>
  <c r="AB339" i="6" a="1"/>
  <c r="AB339" i="6" s="1"/>
  <c r="AB537" i="6" s="1"/>
  <c r="AC339" i="6" a="1"/>
  <c r="AC339" i="6" s="1"/>
  <c r="AC537" i="6" s="1"/>
  <c r="AD339" i="6" a="1"/>
  <c r="AD339" i="6" s="1"/>
  <c r="AD537" i="6" s="1"/>
  <c r="AE339" i="6" a="1"/>
  <c r="AE339" i="6" s="1"/>
  <c r="AE537" i="6" s="1"/>
  <c r="AF339" i="6" a="1"/>
  <c r="AF339" i="6" s="1"/>
  <c r="AF537" i="6" s="1"/>
  <c r="AG339" i="6" a="1"/>
  <c r="AG339" i="6" s="1"/>
  <c r="AG537" i="6" s="1"/>
  <c r="AH339" i="6" a="1"/>
  <c r="AH339" i="6" s="1"/>
  <c r="AH537" i="6" s="1"/>
  <c r="AI339" i="6" a="1"/>
  <c r="AI339" i="6" s="1"/>
  <c r="AI537" i="6" s="1"/>
  <c r="AJ339" i="6" a="1"/>
  <c r="AJ339" i="6" s="1"/>
  <c r="AJ537" i="6" s="1"/>
  <c r="AK339" i="6" a="1"/>
  <c r="AK339" i="6" s="1"/>
  <c r="AK537" i="6" s="1"/>
  <c r="AL339" i="6" a="1"/>
  <c r="AL339" i="6" s="1"/>
  <c r="AL537" i="6" s="1"/>
  <c r="AM339" i="6" a="1"/>
  <c r="AM339" i="6" s="1"/>
  <c r="AM537" i="6" s="1"/>
  <c r="AN339" i="6" a="1"/>
  <c r="AN339" i="6" s="1"/>
  <c r="AN537" i="6" s="1"/>
  <c r="AO339" i="6" a="1"/>
  <c r="AO339" i="6" s="1"/>
  <c r="AO537" i="6" s="1"/>
  <c r="AP339" i="6" a="1"/>
  <c r="AP339" i="6" s="1"/>
  <c r="AP537" i="6" s="1"/>
  <c r="AQ339" i="6" a="1"/>
  <c r="AQ339" i="6" s="1"/>
  <c r="AQ537" i="6" s="1"/>
  <c r="AR339" i="6" a="1"/>
  <c r="AR339" i="6" s="1"/>
  <c r="AR537" i="6" s="1"/>
  <c r="AS339" i="6" a="1"/>
  <c r="AS339" i="6" s="1"/>
  <c r="AS537" i="6" s="1"/>
  <c r="AT339" i="6" a="1"/>
  <c r="AT339" i="6" s="1"/>
  <c r="AT537" i="6" s="1"/>
  <c r="AU339" i="6" a="1"/>
  <c r="AU339" i="6" s="1"/>
  <c r="AU537" i="6" s="1"/>
  <c r="AV339" i="6" a="1"/>
  <c r="AV339" i="6" s="1"/>
  <c r="AV537" i="6" s="1"/>
  <c r="AW339" i="6" a="1"/>
  <c r="AW339" i="6" s="1"/>
  <c r="AW537" i="6" s="1"/>
  <c r="AX339" i="6" a="1"/>
  <c r="AX339" i="6" s="1"/>
  <c r="AX537" i="6" s="1"/>
  <c r="AY339" i="6" a="1"/>
  <c r="AY339" i="6" s="1"/>
  <c r="AY537" i="6" s="1"/>
  <c r="AZ339" i="6" a="1"/>
  <c r="AZ339" i="6" s="1"/>
  <c r="AZ537" i="6" s="1"/>
  <c r="BA339" i="6" a="1"/>
  <c r="BA339" i="6" s="1"/>
  <c r="BA537" i="6" s="1"/>
  <c r="BB339" i="6" a="1"/>
  <c r="BB339" i="6" s="1"/>
  <c r="BB537" i="6" s="1"/>
  <c r="BC339" i="6" a="1"/>
  <c r="BC339" i="6" s="1"/>
  <c r="BC537" i="6" s="1"/>
  <c r="BD339" i="6" a="1"/>
  <c r="BD339" i="6" s="1"/>
  <c r="BD537" i="6" s="1"/>
  <c r="BE339" i="6" a="1"/>
  <c r="BE339" i="6" s="1"/>
  <c r="BE537" i="6" s="1"/>
  <c r="BF339" i="6" a="1"/>
  <c r="BF339" i="6" s="1"/>
  <c r="BF537" i="6" s="1"/>
  <c r="BG339" i="6" a="1"/>
  <c r="BG339" i="6" s="1"/>
  <c r="BG537" i="6" s="1"/>
  <c r="BH339" i="6" a="1"/>
  <c r="BH339" i="6" s="1"/>
  <c r="BH537" i="6" s="1"/>
  <c r="BI339" i="6" a="1"/>
  <c r="BI339" i="6" s="1"/>
  <c r="BI537" i="6" s="1"/>
  <c r="BJ339" i="6" a="1"/>
  <c r="BJ339" i="6" s="1"/>
  <c r="BJ537" i="6" s="1"/>
  <c r="BK339" i="6" a="1"/>
  <c r="BK339" i="6" s="1"/>
  <c r="BK537" i="6" s="1"/>
  <c r="BL339" i="6" a="1"/>
  <c r="BL339" i="6" s="1"/>
  <c r="BL537" i="6" s="1"/>
  <c r="D340" i="6" a="1"/>
  <c r="D340" i="6" s="1"/>
  <c r="D538" i="6" s="1"/>
  <c r="E340" i="6" a="1"/>
  <c r="E340" i="6" s="1"/>
  <c r="E538" i="6" s="1"/>
  <c r="F340" i="6" a="1"/>
  <c r="F340" i="6" s="1"/>
  <c r="F538" i="6" s="1"/>
  <c r="G340" i="6" a="1"/>
  <c r="G340" i="6" s="1"/>
  <c r="G538" i="6" s="1"/>
  <c r="H340" i="6" a="1"/>
  <c r="H340" i="6" s="1"/>
  <c r="H538" i="6" s="1"/>
  <c r="I340" i="6" a="1"/>
  <c r="I340" i="6" s="1"/>
  <c r="I538" i="6" s="1"/>
  <c r="J340" i="6" a="1"/>
  <c r="J340" i="6" s="1"/>
  <c r="J538" i="6" s="1"/>
  <c r="K340" i="6" a="1"/>
  <c r="K340" i="6" s="1"/>
  <c r="K538" i="6" s="1"/>
  <c r="L340" i="6" a="1"/>
  <c r="L340" i="6" s="1"/>
  <c r="L538" i="6" s="1"/>
  <c r="M340" i="6" a="1"/>
  <c r="M340" i="6" s="1"/>
  <c r="M538" i="6" s="1"/>
  <c r="N340" i="6" a="1"/>
  <c r="N340" i="6" s="1"/>
  <c r="N538" i="6" s="1"/>
  <c r="O340" i="6" a="1"/>
  <c r="O340" i="6" s="1"/>
  <c r="O538" i="6" s="1"/>
  <c r="P340" i="6" a="1"/>
  <c r="P340" i="6" s="1"/>
  <c r="P538" i="6" s="1"/>
  <c r="Q340" i="6" a="1"/>
  <c r="Q340" i="6" s="1"/>
  <c r="Q538" i="6" s="1"/>
  <c r="R340" i="6" a="1"/>
  <c r="R340" i="6" s="1"/>
  <c r="R538" i="6" s="1"/>
  <c r="S340" i="6" a="1"/>
  <c r="S340" i="6" s="1"/>
  <c r="S538" i="6" s="1"/>
  <c r="T340" i="6" a="1"/>
  <c r="T340" i="6" s="1"/>
  <c r="T538" i="6" s="1"/>
  <c r="U340" i="6" a="1"/>
  <c r="U340" i="6" s="1"/>
  <c r="U538" i="6" s="1"/>
  <c r="V340" i="6" a="1"/>
  <c r="V340" i="6" s="1"/>
  <c r="V538" i="6" s="1"/>
  <c r="W340" i="6" a="1"/>
  <c r="W340" i="6" s="1"/>
  <c r="W538" i="6" s="1"/>
  <c r="X340" i="6" a="1"/>
  <c r="X340" i="6" s="1"/>
  <c r="X538" i="6" s="1"/>
  <c r="Y340" i="6" a="1"/>
  <c r="Y340" i="6" s="1"/>
  <c r="Y538" i="6" s="1"/>
  <c r="Z340" i="6" a="1"/>
  <c r="Z340" i="6" s="1"/>
  <c r="Z538" i="6" s="1"/>
  <c r="AA340" i="6" a="1"/>
  <c r="AA340" i="6" s="1"/>
  <c r="AA538" i="6" s="1"/>
  <c r="AB340" i="6" a="1"/>
  <c r="AB340" i="6" s="1"/>
  <c r="AB538" i="6" s="1"/>
  <c r="AC340" i="6" a="1"/>
  <c r="AC340" i="6" s="1"/>
  <c r="AC538" i="6" s="1"/>
  <c r="AD340" i="6" a="1"/>
  <c r="AD340" i="6" s="1"/>
  <c r="AD538" i="6" s="1"/>
  <c r="AE340" i="6" a="1"/>
  <c r="AE340" i="6" s="1"/>
  <c r="AE538" i="6" s="1"/>
  <c r="AF340" i="6" a="1"/>
  <c r="AF340" i="6" s="1"/>
  <c r="AF538" i="6" s="1"/>
  <c r="AG340" i="6" a="1"/>
  <c r="AG340" i="6" s="1"/>
  <c r="AG538" i="6" s="1"/>
  <c r="AH340" i="6" a="1"/>
  <c r="AH340" i="6" s="1"/>
  <c r="AH538" i="6" s="1"/>
  <c r="AI340" i="6" a="1"/>
  <c r="AI340" i="6" s="1"/>
  <c r="AI538" i="6" s="1"/>
  <c r="AJ340" i="6" a="1"/>
  <c r="AJ340" i="6" s="1"/>
  <c r="AJ538" i="6" s="1"/>
  <c r="AK340" i="6" a="1"/>
  <c r="AK340" i="6" s="1"/>
  <c r="AK538" i="6" s="1"/>
  <c r="AL340" i="6" a="1"/>
  <c r="AL340" i="6" s="1"/>
  <c r="AL538" i="6" s="1"/>
  <c r="AM340" i="6" a="1"/>
  <c r="AM340" i="6" s="1"/>
  <c r="AM538" i="6" s="1"/>
  <c r="AN340" i="6" a="1"/>
  <c r="AN340" i="6" s="1"/>
  <c r="AN538" i="6" s="1"/>
  <c r="AO340" i="6" a="1"/>
  <c r="AO340" i="6" s="1"/>
  <c r="AO538" i="6" s="1"/>
  <c r="AP340" i="6" a="1"/>
  <c r="AP340" i="6" s="1"/>
  <c r="AP538" i="6" s="1"/>
  <c r="AQ340" i="6" a="1"/>
  <c r="AQ340" i="6" s="1"/>
  <c r="AQ538" i="6" s="1"/>
  <c r="AR340" i="6" a="1"/>
  <c r="AR340" i="6" s="1"/>
  <c r="AR538" i="6" s="1"/>
  <c r="AS340" i="6" a="1"/>
  <c r="AS340" i="6" s="1"/>
  <c r="AS538" i="6" s="1"/>
  <c r="AT340" i="6" a="1"/>
  <c r="AT340" i="6" s="1"/>
  <c r="AT538" i="6" s="1"/>
  <c r="AU340" i="6" a="1"/>
  <c r="AU340" i="6" s="1"/>
  <c r="AU538" i="6" s="1"/>
  <c r="AV340" i="6" a="1"/>
  <c r="AV340" i="6" s="1"/>
  <c r="AV538" i="6" s="1"/>
  <c r="AW340" i="6" a="1"/>
  <c r="AW340" i="6" s="1"/>
  <c r="AW538" i="6" s="1"/>
  <c r="AX340" i="6" a="1"/>
  <c r="AX340" i="6" s="1"/>
  <c r="AX538" i="6" s="1"/>
  <c r="AY340" i="6" a="1"/>
  <c r="AY340" i="6" s="1"/>
  <c r="AY538" i="6" s="1"/>
  <c r="AZ340" i="6" a="1"/>
  <c r="AZ340" i="6" s="1"/>
  <c r="AZ538" i="6" s="1"/>
  <c r="BA340" i="6" a="1"/>
  <c r="BA340" i="6" s="1"/>
  <c r="BA538" i="6" s="1"/>
  <c r="BB340" i="6" a="1"/>
  <c r="BB340" i="6" s="1"/>
  <c r="BB538" i="6" s="1"/>
  <c r="BC340" i="6" a="1"/>
  <c r="BC340" i="6" s="1"/>
  <c r="BC538" i="6" s="1"/>
  <c r="BD340" i="6" a="1"/>
  <c r="BD340" i="6" s="1"/>
  <c r="BD538" i="6" s="1"/>
  <c r="BE340" i="6" a="1"/>
  <c r="BE340" i="6" s="1"/>
  <c r="BE538" i="6" s="1"/>
  <c r="BF340" i="6" a="1"/>
  <c r="BF340" i="6" s="1"/>
  <c r="BF538" i="6" s="1"/>
  <c r="BG340" i="6" a="1"/>
  <c r="BG340" i="6" s="1"/>
  <c r="BG538" i="6" s="1"/>
  <c r="BH340" i="6" a="1"/>
  <c r="BH340" i="6" s="1"/>
  <c r="BH538" i="6" s="1"/>
  <c r="BI340" i="6" a="1"/>
  <c r="BI340" i="6" s="1"/>
  <c r="BI538" i="6" s="1"/>
  <c r="BJ340" i="6" a="1"/>
  <c r="BJ340" i="6" s="1"/>
  <c r="BJ538" i="6" s="1"/>
  <c r="BK340" i="6" a="1"/>
  <c r="BK340" i="6" s="1"/>
  <c r="BK538" i="6" s="1"/>
  <c r="BL340" i="6" a="1"/>
  <c r="BL340" i="6" s="1"/>
  <c r="BL538" i="6" s="1"/>
  <c r="D341" i="6" a="1"/>
  <c r="D341" i="6" s="1"/>
  <c r="D539" i="6" s="1"/>
  <c r="E341" i="6" a="1"/>
  <c r="E341" i="6" s="1"/>
  <c r="E539" i="6" s="1"/>
  <c r="F341" i="6" a="1"/>
  <c r="F341" i="6" s="1"/>
  <c r="F539" i="6" s="1"/>
  <c r="G341" i="6" a="1"/>
  <c r="G341" i="6" s="1"/>
  <c r="G539" i="6" s="1"/>
  <c r="H341" i="6" a="1"/>
  <c r="H341" i="6" s="1"/>
  <c r="H539" i="6" s="1"/>
  <c r="I341" i="6" a="1"/>
  <c r="I341" i="6" s="1"/>
  <c r="I539" i="6" s="1"/>
  <c r="J341" i="6" a="1"/>
  <c r="J341" i="6" s="1"/>
  <c r="J539" i="6" s="1"/>
  <c r="K341" i="6" a="1"/>
  <c r="K341" i="6" s="1"/>
  <c r="K539" i="6" s="1"/>
  <c r="L341" i="6" a="1"/>
  <c r="L341" i="6" s="1"/>
  <c r="L539" i="6" s="1"/>
  <c r="M341" i="6" a="1"/>
  <c r="M341" i="6" s="1"/>
  <c r="M539" i="6" s="1"/>
  <c r="N341" i="6" a="1"/>
  <c r="N341" i="6" s="1"/>
  <c r="N539" i="6" s="1"/>
  <c r="O341" i="6" a="1"/>
  <c r="O341" i="6" s="1"/>
  <c r="O539" i="6" s="1"/>
  <c r="P341" i="6" a="1"/>
  <c r="P341" i="6" s="1"/>
  <c r="P539" i="6" s="1"/>
  <c r="Q341" i="6" a="1"/>
  <c r="Q341" i="6" s="1"/>
  <c r="Q539" i="6" s="1"/>
  <c r="R341" i="6" a="1"/>
  <c r="R341" i="6" s="1"/>
  <c r="R539" i="6" s="1"/>
  <c r="S341" i="6" a="1"/>
  <c r="S341" i="6" s="1"/>
  <c r="S539" i="6" s="1"/>
  <c r="T341" i="6" a="1"/>
  <c r="T341" i="6" s="1"/>
  <c r="T539" i="6" s="1"/>
  <c r="U341" i="6" a="1"/>
  <c r="U341" i="6" s="1"/>
  <c r="U539" i="6" s="1"/>
  <c r="V341" i="6" a="1"/>
  <c r="V341" i="6" s="1"/>
  <c r="V539" i="6" s="1"/>
  <c r="W341" i="6" a="1"/>
  <c r="W341" i="6" s="1"/>
  <c r="W539" i="6" s="1"/>
  <c r="X341" i="6" a="1"/>
  <c r="X341" i="6" s="1"/>
  <c r="X539" i="6" s="1"/>
  <c r="Y341" i="6" a="1"/>
  <c r="Y341" i="6" s="1"/>
  <c r="Y539" i="6" s="1"/>
  <c r="Z341" i="6" a="1"/>
  <c r="Z341" i="6" s="1"/>
  <c r="Z539" i="6" s="1"/>
  <c r="AA341" i="6" a="1"/>
  <c r="AA341" i="6" s="1"/>
  <c r="AA539" i="6" s="1"/>
  <c r="AB341" i="6" a="1"/>
  <c r="AB341" i="6" s="1"/>
  <c r="AB539" i="6" s="1"/>
  <c r="AC341" i="6" a="1"/>
  <c r="AC341" i="6" s="1"/>
  <c r="AC539" i="6" s="1"/>
  <c r="AD341" i="6" a="1"/>
  <c r="AD341" i="6" s="1"/>
  <c r="AD539" i="6" s="1"/>
  <c r="AE341" i="6" a="1"/>
  <c r="AE341" i="6" s="1"/>
  <c r="AE539" i="6" s="1"/>
  <c r="AF341" i="6" a="1"/>
  <c r="AF341" i="6" s="1"/>
  <c r="AF539" i="6" s="1"/>
  <c r="AG341" i="6" a="1"/>
  <c r="AG341" i="6" s="1"/>
  <c r="AG539" i="6" s="1"/>
  <c r="AH341" i="6" a="1"/>
  <c r="AH341" i="6" s="1"/>
  <c r="AH539" i="6" s="1"/>
  <c r="AI341" i="6" a="1"/>
  <c r="AI341" i="6" s="1"/>
  <c r="AI539" i="6" s="1"/>
  <c r="AJ341" i="6" a="1"/>
  <c r="AJ341" i="6" s="1"/>
  <c r="AJ539" i="6" s="1"/>
  <c r="AK341" i="6" a="1"/>
  <c r="AK341" i="6" s="1"/>
  <c r="AK539" i="6" s="1"/>
  <c r="AL341" i="6" a="1"/>
  <c r="AL341" i="6" s="1"/>
  <c r="AL539" i="6" s="1"/>
  <c r="AM341" i="6" a="1"/>
  <c r="AM341" i="6" s="1"/>
  <c r="AM539" i="6" s="1"/>
  <c r="AN341" i="6" a="1"/>
  <c r="AN341" i="6" s="1"/>
  <c r="AN539" i="6" s="1"/>
  <c r="AO341" i="6" a="1"/>
  <c r="AO341" i="6" s="1"/>
  <c r="AO539" i="6" s="1"/>
  <c r="AP341" i="6" a="1"/>
  <c r="AP341" i="6" s="1"/>
  <c r="AP539" i="6" s="1"/>
  <c r="AQ341" i="6" a="1"/>
  <c r="AQ341" i="6" s="1"/>
  <c r="AQ539" i="6" s="1"/>
  <c r="AR341" i="6" a="1"/>
  <c r="AR341" i="6" s="1"/>
  <c r="AR539" i="6" s="1"/>
  <c r="AS341" i="6" a="1"/>
  <c r="AS341" i="6" s="1"/>
  <c r="AS539" i="6" s="1"/>
  <c r="AT341" i="6" a="1"/>
  <c r="AT341" i="6" s="1"/>
  <c r="AT539" i="6" s="1"/>
  <c r="AU341" i="6" a="1"/>
  <c r="AU341" i="6" s="1"/>
  <c r="AU539" i="6" s="1"/>
  <c r="AV341" i="6" a="1"/>
  <c r="AV341" i="6" s="1"/>
  <c r="AV539" i="6" s="1"/>
  <c r="AW341" i="6" a="1"/>
  <c r="AW341" i="6" s="1"/>
  <c r="AW539" i="6" s="1"/>
  <c r="AX341" i="6" a="1"/>
  <c r="AX341" i="6" s="1"/>
  <c r="AX539" i="6" s="1"/>
  <c r="AY341" i="6" a="1"/>
  <c r="AY341" i="6" s="1"/>
  <c r="AY539" i="6" s="1"/>
  <c r="AZ341" i="6" a="1"/>
  <c r="AZ341" i="6" s="1"/>
  <c r="AZ539" i="6" s="1"/>
  <c r="BA341" i="6" a="1"/>
  <c r="BA341" i="6" s="1"/>
  <c r="BA539" i="6" s="1"/>
  <c r="BB341" i="6" a="1"/>
  <c r="BB341" i="6" s="1"/>
  <c r="BB539" i="6" s="1"/>
  <c r="BC341" i="6" a="1"/>
  <c r="BC341" i="6" s="1"/>
  <c r="BC539" i="6" s="1"/>
  <c r="BD341" i="6" a="1"/>
  <c r="BD341" i="6" s="1"/>
  <c r="BD539" i="6" s="1"/>
  <c r="BE341" i="6" a="1"/>
  <c r="BE341" i="6" s="1"/>
  <c r="BE539" i="6" s="1"/>
  <c r="BF341" i="6" a="1"/>
  <c r="BF341" i="6" s="1"/>
  <c r="BF539" i="6" s="1"/>
  <c r="BG341" i="6" a="1"/>
  <c r="BG341" i="6" s="1"/>
  <c r="BG539" i="6" s="1"/>
  <c r="BH341" i="6" a="1"/>
  <c r="BH341" i="6" s="1"/>
  <c r="BH539" i="6" s="1"/>
  <c r="BI341" i="6" a="1"/>
  <c r="BI341" i="6" s="1"/>
  <c r="BI539" i="6" s="1"/>
  <c r="BJ341" i="6" a="1"/>
  <c r="BJ341" i="6" s="1"/>
  <c r="BJ539" i="6" s="1"/>
  <c r="BK341" i="6" a="1"/>
  <c r="BK341" i="6" s="1"/>
  <c r="BK539" i="6" s="1"/>
  <c r="BL341" i="6" a="1"/>
  <c r="BL341" i="6" s="1"/>
  <c r="BL539" i="6" s="1"/>
  <c r="D342" i="6" a="1"/>
  <c r="D342" i="6" s="1"/>
  <c r="D540" i="6" s="1"/>
  <c r="E342" i="6" a="1"/>
  <c r="E342" i="6" s="1"/>
  <c r="E540" i="6" s="1"/>
  <c r="F342" i="6" a="1"/>
  <c r="F342" i="6" s="1"/>
  <c r="F540" i="6" s="1"/>
  <c r="G342" i="6" a="1"/>
  <c r="G342" i="6" s="1"/>
  <c r="G540" i="6" s="1"/>
  <c r="H342" i="6" a="1"/>
  <c r="H342" i="6" s="1"/>
  <c r="H540" i="6" s="1"/>
  <c r="I342" i="6" a="1"/>
  <c r="I342" i="6" s="1"/>
  <c r="I540" i="6" s="1"/>
  <c r="J342" i="6" a="1"/>
  <c r="J342" i="6" s="1"/>
  <c r="J540" i="6" s="1"/>
  <c r="K342" i="6" a="1"/>
  <c r="K342" i="6" s="1"/>
  <c r="K540" i="6" s="1"/>
  <c r="L342" i="6" a="1"/>
  <c r="L342" i="6" s="1"/>
  <c r="L540" i="6" s="1"/>
  <c r="M342" i="6" a="1"/>
  <c r="M342" i="6" s="1"/>
  <c r="M540" i="6" s="1"/>
  <c r="N342" i="6" a="1"/>
  <c r="N342" i="6" s="1"/>
  <c r="N540" i="6" s="1"/>
  <c r="O342" i="6" a="1"/>
  <c r="O342" i="6" s="1"/>
  <c r="O540" i="6" s="1"/>
  <c r="P342" i="6" a="1"/>
  <c r="P342" i="6" s="1"/>
  <c r="P540" i="6" s="1"/>
  <c r="Q342" i="6" a="1"/>
  <c r="Q342" i="6" s="1"/>
  <c r="Q540" i="6" s="1"/>
  <c r="R342" i="6" a="1"/>
  <c r="R342" i="6" s="1"/>
  <c r="R540" i="6" s="1"/>
  <c r="S342" i="6" a="1"/>
  <c r="S342" i="6" s="1"/>
  <c r="S540" i="6" s="1"/>
  <c r="T342" i="6" a="1"/>
  <c r="T342" i="6" s="1"/>
  <c r="T540" i="6" s="1"/>
  <c r="U342" i="6" a="1"/>
  <c r="U342" i="6" s="1"/>
  <c r="U540" i="6" s="1"/>
  <c r="V342" i="6" a="1"/>
  <c r="V342" i="6" s="1"/>
  <c r="V540" i="6" s="1"/>
  <c r="W342" i="6" a="1"/>
  <c r="W342" i="6" s="1"/>
  <c r="W540" i="6" s="1"/>
  <c r="X342" i="6" a="1"/>
  <c r="X342" i="6" s="1"/>
  <c r="X540" i="6" s="1"/>
  <c r="Y342" i="6" a="1"/>
  <c r="Y342" i="6" s="1"/>
  <c r="Y540" i="6" s="1"/>
  <c r="Z342" i="6" a="1"/>
  <c r="Z342" i="6" s="1"/>
  <c r="Z540" i="6" s="1"/>
  <c r="AA342" i="6" a="1"/>
  <c r="AA342" i="6" s="1"/>
  <c r="AA540" i="6" s="1"/>
  <c r="AB342" i="6" a="1"/>
  <c r="AB342" i="6" s="1"/>
  <c r="AB540" i="6" s="1"/>
  <c r="AC342" i="6" a="1"/>
  <c r="AC342" i="6" s="1"/>
  <c r="AC540" i="6" s="1"/>
  <c r="AD342" i="6" a="1"/>
  <c r="AD342" i="6" s="1"/>
  <c r="AD540" i="6" s="1"/>
  <c r="AE342" i="6" a="1"/>
  <c r="AE342" i="6" s="1"/>
  <c r="AE540" i="6" s="1"/>
  <c r="AF342" i="6" a="1"/>
  <c r="AF342" i="6" s="1"/>
  <c r="AF540" i="6" s="1"/>
  <c r="AG342" i="6" a="1"/>
  <c r="AG342" i="6" s="1"/>
  <c r="AG540" i="6" s="1"/>
  <c r="AH342" i="6" a="1"/>
  <c r="AH342" i="6" s="1"/>
  <c r="AH540" i="6" s="1"/>
  <c r="AI342" i="6" a="1"/>
  <c r="AI342" i="6" s="1"/>
  <c r="AI540" i="6" s="1"/>
  <c r="AJ342" i="6" a="1"/>
  <c r="AJ342" i="6" s="1"/>
  <c r="AJ540" i="6" s="1"/>
  <c r="AK342" i="6" a="1"/>
  <c r="AK342" i="6" s="1"/>
  <c r="AK540" i="6" s="1"/>
  <c r="AL342" i="6" a="1"/>
  <c r="AL342" i="6" s="1"/>
  <c r="AL540" i="6" s="1"/>
  <c r="AM342" i="6" a="1"/>
  <c r="AM342" i="6" s="1"/>
  <c r="AM540" i="6" s="1"/>
  <c r="AN342" i="6" a="1"/>
  <c r="AN342" i="6" s="1"/>
  <c r="AN540" i="6" s="1"/>
  <c r="AO342" i="6" a="1"/>
  <c r="AO342" i="6" s="1"/>
  <c r="AO540" i="6" s="1"/>
  <c r="AP342" i="6" a="1"/>
  <c r="AP342" i="6" s="1"/>
  <c r="AP540" i="6" s="1"/>
  <c r="AQ342" i="6" a="1"/>
  <c r="AQ342" i="6" s="1"/>
  <c r="AQ540" i="6" s="1"/>
  <c r="AR342" i="6" a="1"/>
  <c r="AR342" i="6" s="1"/>
  <c r="AR540" i="6" s="1"/>
  <c r="AS342" i="6" a="1"/>
  <c r="AS342" i="6" s="1"/>
  <c r="AS540" i="6" s="1"/>
  <c r="AT342" i="6" a="1"/>
  <c r="AT342" i="6" s="1"/>
  <c r="AT540" i="6" s="1"/>
  <c r="AU342" i="6" a="1"/>
  <c r="AU342" i="6" s="1"/>
  <c r="AU540" i="6" s="1"/>
  <c r="AV342" i="6" a="1"/>
  <c r="AV342" i="6" s="1"/>
  <c r="AV540" i="6" s="1"/>
  <c r="AW342" i="6" a="1"/>
  <c r="AW342" i="6" s="1"/>
  <c r="AW540" i="6" s="1"/>
  <c r="AX342" i="6" a="1"/>
  <c r="AX342" i="6" s="1"/>
  <c r="AX540" i="6" s="1"/>
  <c r="AY342" i="6" a="1"/>
  <c r="AY342" i="6" s="1"/>
  <c r="AY540" i="6" s="1"/>
  <c r="AZ342" i="6" a="1"/>
  <c r="AZ342" i="6" s="1"/>
  <c r="AZ540" i="6" s="1"/>
  <c r="BA342" i="6" a="1"/>
  <c r="BA342" i="6" s="1"/>
  <c r="BA540" i="6" s="1"/>
  <c r="BB342" i="6" a="1"/>
  <c r="BB342" i="6" s="1"/>
  <c r="BB540" i="6" s="1"/>
  <c r="BC342" i="6" a="1"/>
  <c r="BC342" i="6" s="1"/>
  <c r="BC540" i="6" s="1"/>
  <c r="BD342" i="6" a="1"/>
  <c r="BD342" i="6" s="1"/>
  <c r="BD540" i="6" s="1"/>
  <c r="BE342" i="6" a="1"/>
  <c r="BE342" i="6" s="1"/>
  <c r="BE540" i="6" s="1"/>
  <c r="BF342" i="6" a="1"/>
  <c r="BF342" i="6" s="1"/>
  <c r="BF540" i="6" s="1"/>
  <c r="BG342" i="6" a="1"/>
  <c r="BG342" i="6" s="1"/>
  <c r="BG540" i="6" s="1"/>
  <c r="BH342" i="6" a="1"/>
  <c r="BH342" i="6" s="1"/>
  <c r="BH540" i="6" s="1"/>
  <c r="BI342" i="6" a="1"/>
  <c r="BI342" i="6" s="1"/>
  <c r="BI540" i="6" s="1"/>
  <c r="BJ342" i="6" a="1"/>
  <c r="BJ342" i="6" s="1"/>
  <c r="BJ540" i="6" s="1"/>
  <c r="BK342" i="6" a="1"/>
  <c r="BK342" i="6" s="1"/>
  <c r="BK540" i="6" s="1"/>
  <c r="BL342" i="6" a="1"/>
  <c r="BL342" i="6" s="1"/>
  <c r="BL540" i="6" s="1"/>
  <c r="D343" i="6" a="1"/>
  <c r="D343" i="6" s="1"/>
  <c r="D541" i="6" s="1"/>
  <c r="E343" i="6" a="1"/>
  <c r="E343" i="6" s="1"/>
  <c r="E541" i="6" s="1"/>
  <c r="F343" i="6" a="1"/>
  <c r="F343" i="6" s="1"/>
  <c r="F541" i="6" s="1"/>
  <c r="G343" i="6" a="1"/>
  <c r="G343" i="6" s="1"/>
  <c r="G541" i="6" s="1"/>
  <c r="H343" i="6" a="1"/>
  <c r="H343" i="6" s="1"/>
  <c r="H541" i="6" s="1"/>
  <c r="I343" i="6" a="1"/>
  <c r="I343" i="6" s="1"/>
  <c r="I541" i="6" s="1"/>
  <c r="J343" i="6" a="1"/>
  <c r="J343" i="6" s="1"/>
  <c r="J541" i="6" s="1"/>
  <c r="K343" i="6" a="1"/>
  <c r="K343" i="6" s="1"/>
  <c r="K541" i="6" s="1"/>
  <c r="L343" i="6" a="1"/>
  <c r="L343" i="6" s="1"/>
  <c r="L541" i="6" s="1"/>
  <c r="M343" i="6" a="1"/>
  <c r="M343" i="6" s="1"/>
  <c r="M541" i="6" s="1"/>
  <c r="N343" i="6" a="1"/>
  <c r="N343" i="6" s="1"/>
  <c r="N541" i="6" s="1"/>
  <c r="O343" i="6" a="1"/>
  <c r="O343" i="6" s="1"/>
  <c r="O541" i="6" s="1"/>
  <c r="P343" i="6" a="1"/>
  <c r="P343" i="6" s="1"/>
  <c r="P541" i="6" s="1"/>
  <c r="Q343" i="6" a="1"/>
  <c r="Q343" i="6" s="1"/>
  <c r="Q541" i="6" s="1"/>
  <c r="R343" i="6" a="1"/>
  <c r="R343" i="6" s="1"/>
  <c r="R541" i="6" s="1"/>
  <c r="S343" i="6" a="1"/>
  <c r="S343" i="6" s="1"/>
  <c r="S541" i="6" s="1"/>
  <c r="T343" i="6" a="1"/>
  <c r="T343" i="6" s="1"/>
  <c r="T541" i="6" s="1"/>
  <c r="U343" i="6" a="1"/>
  <c r="U343" i="6" s="1"/>
  <c r="U541" i="6" s="1"/>
  <c r="V343" i="6" a="1"/>
  <c r="V343" i="6" s="1"/>
  <c r="V541" i="6" s="1"/>
  <c r="W343" i="6" a="1"/>
  <c r="W343" i="6" s="1"/>
  <c r="W541" i="6" s="1"/>
  <c r="X343" i="6" a="1"/>
  <c r="X343" i="6" s="1"/>
  <c r="X541" i="6" s="1"/>
  <c r="Y343" i="6" a="1"/>
  <c r="Y343" i="6" s="1"/>
  <c r="Y541" i="6" s="1"/>
  <c r="Z343" i="6" a="1"/>
  <c r="Z343" i="6" s="1"/>
  <c r="Z541" i="6" s="1"/>
  <c r="AA343" i="6" a="1"/>
  <c r="AA343" i="6" s="1"/>
  <c r="AA541" i="6" s="1"/>
  <c r="AB343" i="6" a="1"/>
  <c r="AB343" i="6" s="1"/>
  <c r="AB541" i="6" s="1"/>
  <c r="AC343" i="6" a="1"/>
  <c r="AC343" i="6" s="1"/>
  <c r="AC541" i="6" s="1"/>
  <c r="AD343" i="6" a="1"/>
  <c r="AD343" i="6" s="1"/>
  <c r="AD541" i="6" s="1"/>
  <c r="AE343" i="6" a="1"/>
  <c r="AE343" i="6" s="1"/>
  <c r="AE541" i="6" s="1"/>
  <c r="AF343" i="6" a="1"/>
  <c r="AF343" i="6" s="1"/>
  <c r="AF541" i="6" s="1"/>
  <c r="AG343" i="6" a="1"/>
  <c r="AG343" i="6" s="1"/>
  <c r="AG541" i="6" s="1"/>
  <c r="AH343" i="6" a="1"/>
  <c r="AH343" i="6" s="1"/>
  <c r="AH541" i="6" s="1"/>
  <c r="AI343" i="6" a="1"/>
  <c r="AI343" i="6" s="1"/>
  <c r="AI541" i="6" s="1"/>
  <c r="AJ343" i="6" a="1"/>
  <c r="AJ343" i="6" s="1"/>
  <c r="AJ541" i="6" s="1"/>
  <c r="AK343" i="6" a="1"/>
  <c r="AK343" i="6" s="1"/>
  <c r="AK541" i="6" s="1"/>
  <c r="AL343" i="6" a="1"/>
  <c r="AL343" i="6" s="1"/>
  <c r="AL541" i="6" s="1"/>
  <c r="AM343" i="6" a="1"/>
  <c r="AM343" i="6" s="1"/>
  <c r="AM541" i="6" s="1"/>
  <c r="AN343" i="6" a="1"/>
  <c r="AN343" i="6" s="1"/>
  <c r="AN541" i="6" s="1"/>
  <c r="AO343" i="6" a="1"/>
  <c r="AO343" i="6" s="1"/>
  <c r="AO541" i="6" s="1"/>
  <c r="AP343" i="6" a="1"/>
  <c r="AP343" i="6" s="1"/>
  <c r="AP541" i="6" s="1"/>
  <c r="AQ343" i="6" a="1"/>
  <c r="AQ343" i="6" s="1"/>
  <c r="AQ541" i="6" s="1"/>
  <c r="AR343" i="6" a="1"/>
  <c r="AR343" i="6" s="1"/>
  <c r="AR541" i="6" s="1"/>
  <c r="AS343" i="6" a="1"/>
  <c r="AS343" i="6" s="1"/>
  <c r="AS541" i="6" s="1"/>
  <c r="AT343" i="6" a="1"/>
  <c r="AT343" i="6" s="1"/>
  <c r="AT541" i="6" s="1"/>
  <c r="AU343" i="6" a="1"/>
  <c r="AU343" i="6" s="1"/>
  <c r="AU541" i="6" s="1"/>
  <c r="AV343" i="6" a="1"/>
  <c r="AV343" i="6" s="1"/>
  <c r="AV541" i="6" s="1"/>
  <c r="AW343" i="6" a="1"/>
  <c r="AW343" i="6" s="1"/>
  <c r="AW541" i="6" s="1"/>
  <c r="AX343" i="6" a="1"/>
  <c r="AX343" i="6" s="1"/>
  <c r="AX541" i="6" s="1"/>
  <c r="AY343" i="6" a="1"/>
  <c r="AY343" i="6" s="1"/>
  <c r="AY541" i="6" s="1"/>
  <c r="AZ343" i="6" a="1"/>
  <c r="AZ343" i="6" s="1"/>
  <c r="AZ541" i="6" s="1"/>
  <c r="BA343" i="6" a="1"/>
  <c r="BA343" i="6" s="1"/>
  <c r="BA541" i="6" s="1"/>
  <c r="BB343" i="6" a="1"/>
  <c r="BB343" i="6" s="1"/>
  <c r="BB541" i="6" s="1"/>
  <c r="BC343" i="6" a="1"/>
  <c r="BC343" i="6" s="1"/>
  <c r="BC541" i="6" s="1"/>
  <c r="BD343" i="6" a="1"/>
  <c r="BD343" i="6" s="1"/>
  <c r="BD541" i="6" s="1"/>
  <c r="BE343" i="6" a="1"/>
  <c r="BE343" i="6" s="1"/>
  <c r="BE541" i="6" s="1"/>
  <c r="BF343" i="6" a="1"/>
  <c r="BF343" i="6" s="1"/>
  <c r="BF541" i="6" s="1"/>
  <c r="BG343" i="6" a="1"/>
  <c r="BG343" i="6" s="1"/>
  <c r="BG541" i="6" s="1"/>
  <c r="BH343" i="6" a="1"/>
  <c r="BH343" i="6" s="1"/>
  <c r="BH541" i="6" s="1"/>
  <c r="BI343" i="6" a="1"/>
  <c r="BI343" i="6" s="1"/>
  <c r="BI541" i="6" s="1"/>
  <c r="BJ343" i="6" a="1"/>
  <c r="BJ343" i="6" s="1"/>
  <c r="BJ541" i="6" s="1"/>
  <c r="BK343" i="6" a="1"/>
  <c r="BK343" i="6" s="1"/>
  <c r="BK541" i="6" s="1"/>
  <c r="BL343" i="6" a="1"/>
  <c r="BL343" i="6" s="1"/>
  <c r="BL541" i="6" s="1"/>
  <c r="D344" i="6" a="1"/>
  <c r="D344" i="6" s="1"/>
  <c r="D542" i="6" s="1"/>
  <c r="E344" i="6" a="1"/>
  <c r="E344" i="6" s="1"/>
  <c r="E542" i="6" s="1"/>
  <c r="F344" i="6" a="1"/>
  <c r="F344" i="6" s="1"/>
  <c r="F542" i="6" s="1"/>
  <c r="G344" i="6" a="1"/>
  <c r="G344" i="6" s="1"/>
  <c r="G542" i="6" s="1"/>
  <c r="H344" i="6" a="1"/>
  <c r="H344" i="6" s="1"/>
  <c r="H542" i="6" s="1"/>
  <c r="I344" i="6" a="1"/>
  <c r="I344" i="6" s="1"/>
  <c r="I542" i="6" s="1"/>
  <c r="J344" i="6" a="1"/>
  <c r="J344" i="6" s="1"/>
  <c r="J542" i="6" s="1"/>
  <c r="K344" i="6" a="1"/>
  <c r="K344" i="6" s="1"/>
  <c r="K542" i="6" s="1"/>
  <c r="L344" i="6" a="1"/>
  <c r="L344" i="6" s="1"/>
  <c r="L542" i="6" s="1"/>
  <c r="M344" i="6" a="1"/>
  <c r="M344" i="6" s="1"/>
  <c r="M542" i="6" s="1"/>
  <c r="N344" i="6" a="1"/>
  <c r="N344" i="6" s="1"/>
  <c r="N542" i="6" s="1"/>
  <c r="O344" i="6" a="1"/>
  <c r="O344" i="6" s="1"/>
  <c r="O542" i="6" s="1"/>
  <c r="P344" i="6" a="1"/>
  <c r="P344" i="6" s="1"/>
  <c r="P542" i="6" s="1"/>
  <c r="Q344" i="6" a="1"/>
  <c r="Q344" i="6" s="1"/>
  <c r="Q542" i="6" s="1"/>
  <c r="R344" i="6" a="1"/>
  <c r="R344" i="6" s="1"/>
  <c r="R542" i="6" s="1"/>
  <c r="S344" i="6" a="1"/>
  <c r="S344" i="6" s="1"/>
  <c r="S542" i="6" s="1"/>
  <c r="T344" i="6" a="1"/>
  <c r="T344" i="6" s="1"/>
  <c r="T542" i="6" s="1"/>
  <c r="U344" i="6" a="1"/>
  <c r="U344" i="6" s="1"/>
  <c r="U542" i="6" s="1"/>
  <c r="V344" i="6" a="1"/>
  <c r="V344" i="6" s="1"/>
  <c r="V542" i="6" s="1"/>
  <c r="W344" i="6" a="1"/>
  <c r="W344" i="6" s="1"/>
  <c r="W542" i="6" s="1"/>
  <c r="X344" i="6" a="1"/>
  <c r="X344" i="6" s="1"/>
  <c r="X542" i="6" s="1"/>
  <c r="Y344" i="6" a="1"/>
  <c r="Y344" i="6" s="1"/>
  <c r="Y542" i="6" s="1"/>
  <c r="Z344" i="6" a="1"/>
  <c r="Z344" i="6" s="1"/>
  <c r="Z542" i="6" s="1"/>
  <c r="AA344" i="6" a="1"/>
  <c r="AA344" i="6" s="1"/>
  <c r="AA542" i="6" s="1"/>
  <c r="AB344" i="6" a="1"/>
  <c r="AB344" i="6" s="1"/>
  <c r="AB542" i="6" s="1"/>
  <c r="AC344" i="6" a="1"/>
  <c r="AC344" i="6" s="1"/>
  <c r="AC542" i="6" s="1"/>
  <c r="AD344" i="6" a="1"/>
  <c r="AD344" i="6" s="1"/>
  <c r="AD542" i="6" s="1"/>
  <c r="AE344" i="6" a="1"/>
  <c r="AE344" i="6" s="1"/>
  <c r="AE542" i="6" s="1"/>
  <c r="AF344" i="6" a="1"/>
  <c r="AF344" i="6" s="1"/>
  <c r="AF542" i="6" s="1"/>
  <c r="AG344" i="6" a="1"/>
  <c r="AG344" i="6" s="1"/>
  <c r="AG542" i="6" s="1"/>
  <c r="AH344" i="6" a="1"/>
  <c r="AH344" i="6" s="1"/>
  <c r="AH542" i="6" s="1"/>
  <c r="AI344" i="6" a="1"/>
  <c r="AI344" i="6" s="1"/>
  <c r="AI542" i="6" s="1"/>
  <c r="AJ344" i="6" a="1"/>
  <c r="AJ344" i="6" s="1"/>
  <c r="AJ542" i="6" s="1"/>
  <c r="AK344" i="6" a="1"/>
  <c r="AK344" i="6" s="1"/>
  <c r="AK542" i="6" s="1"/>
  <c r="AL344" i="6" a="1"/>
  <c r="AL344" i="6" s="1"/>
  <c r="AL542" i="6" s="1"/>
  <c r="AM344" i="6" a="1"/>
  <c r="AM344" i="6" s="1"/>
  <c r="AM542" i="6" s="1"/>
  <c r="AN344" i="6" a="1"/>
  <c r="AN344" i="6" s="1"/>
  <c r="AN542" i="6" s="1"/>
  <c r="AO344" i="6" a="1"/>
  <c r="AO344" i="6" s="1"/>
  <c r="AO542" i="6" s="1"/>
  <c r="AP344" i="6" a="1"/>
  <c r="AP344" i="6" s="1"/>
  <c r="AP542" i="6" s="1"/>
  <c r="AQ344" i="6" a="1"/>
  <c r="AQ344" i="6" s="1"/>
  <c r="AQ542" i="6" s="1"/>
  <c r="AR344" i="6" a="1"/>
  <c r="AR344" i="6" s="1"/>
  <c r="AR542" i="6" s="1"/>
  <c r="AS344" i="6" a="1"/>
  <c r="AS344" i="6" s="1"/>
  <c r="AS542" i="6" s="1"/>
  <c r="AT344" i="6" a="1"/>
  <c r="AT344" i="6" s="1"/>
  <c r="AT542" i="6" s="1"/>
  <c r="AU344" i="6" a="1"/>
  <c r="AU344" i="6" s="1"/>
  <c r="AU542" i="6" s="1"/>
  <c r="AV344" i="6" a="1"/>
  <c r="AV344" i="6" s="1"/>
  <c r="AV542" i="6" s="1"/>
  <c r="AW344" i="6" a="1"/>
  <c r="AW344" i="6" s="1"/>
  <c r="AW542" i="6" s="1"/>
  <c r="AX344" i="6" a="1"/>
  <c r="AX344" i="6" s="1"/>
  <c r="AX542" i="6" s="1"/>
  <c r="AY344" i="6" a="1"/>
  <c r="AY344" i="6" s="1"/>
  <c r="AY542" i="6" s="1"/>
  <c r="AZ344" i="6" a="1"/>
  <c r="AZ344" i="6" s="1"/>
  <c r="AZ542" i="6" s="1"/>
  <c r="BA344" i="6" a="1"/>
  <c r="BA344" i="6" s="1"/>
  <c r="BA542" i="6" s="1"/>
  <c r="BB344" i="6" a="1"/>
  <c r="BB344" i="6" s="1"/>
  <c r="BB542" i="6" s="1"/>
  <c r="BC344" i="6" a="1"/>
  <c r="BC344" i="6" s="1"/>
  <c r="BC542" i="6" s="1"/>
  <c r="BD344" i="6" a="1"/>
  <c r="BD344" i="6" s="1"/>
  <c r="BD542" i="6" s="1"/>
  <c r="BE344" i="6" a="1"/>
  <c r="BE344" i="6" s="1"/>
  <c r="BE542" i="6" s="1"/>
  <c r="BF344" i="6" a="1"/>
  <c r="BF344" i="6" s="1"/>
  <c r="BF542" i="6" s="1"/>
  <c r="BG344" i="6" a="1"/>
  <c r="BG344" i="6" s="1"/>
  <c r="BG542" i="6" s="1"/>
  <c r="BH344" i="6" a="1"/>
  <c r="BH344" i="6" s="1"/>
  <c r="BH542" i="6" s="1"/>
  <c r="BI344" i="6" a="1"/>
  <c r="BI344" i="6" s="1"/>
  <c r="BI542" i="6" s="1"/>
  <c r="BJ344" i="6" a="1"/>
  <c r="BJ344" i="6" s="1"/>
  <c r="BJ542" i="6" s="1"/>
  <c r="BK344" i="6" a="1"/>
  <c r="BK344" i="6" s="1"/>
  <c r="BK542" i="6" s="1"/>
  <c r="BL344" i="6" a="1"/>
  <c r="BL344" i="6" s="1"/>
  <c r="BL542" i="6" s="1"/>
  <c r="D345" i="6" a="1"/>
  <c r="D345" i="6" s="1"/>
  <c r="D543" i="6" s="1"/>
  <c r="E345" i="6" a="1"/>
  <c r="E345" i="6" s="1"/>
  <c r="E543" i="6" s="1"/>
  <c r="F345" i="6" a="1"/>
  <c r="F345" i="6" s="1"/>
  <c r="F543" i="6" s="1"/>
  <c r="G345" i="6" a="1"/>
  <c r="G345" i="6" s="1"/>
  <c r="G543" i="6" s="1"/>
  <c r="H345" i="6" a="1"/>
  <c r="H345" i="6" s="1"/>
  <c r="H543" i="6" s="1"/>
  <c r="I345" i="6" a="1"/>
  <c r="I345" i="6" s="1"/>
  <c r="I543" i="6" s="1"/>
  <c r="J345" i="6" a="1"/>
  <c r="J345" i="6" s="1"/>
  <c r="J543" i="6" s="1"/>
  <c r="K345" i="6" a="1"/>
  <c r="K345" i="6" s="1"/>
  <c r="K543" i="6" s="1"/>
  <c r="L345" i="6" a="1"/>
  <c r="L345" i="6" s="1"/>
  <c r="L543" i="6" s="1"/>
  <c r="M345" i="6" a="1"/>
  <c r="M345" i="6" s="1"/>
  <c r="M543" i="6" s="1"/>
  <c r="N345" i="6" a="1"/>
  <c r="N345" i="6" s="1"/>
  <c r="N543" i="6" s="1"/>
  <c r="O345" i="6" a="1"/>
  <c r="O345" i="6" s="1"/>
  <c r="O543" i="6" s="1"/>
  <c r="P345" i="6" a="1"/>
  <c r="P345" i="6" s="1"/>
  <c r="P543" i="6" s="1"/>
  <c r="Q345" i="6" a="1"/>
  <c r="Q345" i="6" s="1"/>
  <c r="Q543" i="6" s="1"/>
  <c r="R345" i="6" a="1"/>
  <c r="R345" i="6" s="1"/>
  <c r="R543" i="6" s="1"/>
  <c r="S345" i="6" a="1"/>
  <c r="S345" i="6" s="1"/>
  <c r="S543" i="6" s="1"/>
  <c r="T345" i="6" a="1"/>
  <c r="T345" i="6" s="1"/>
  <c r="T543" i="6" s="1"/>
  <c r="U345" i="6" a="1"/>
  <c r="U345" i="6" s="1"/>
  <c r="U543" i="6" s="1"/>
  <c r="V345" i="6" a="1"/>
  <c r="V345" i="6" s="1"/>
  <c r="V543" i="6" s="1"/>
  <c r="W345" i="6" a="1"/>
  <c r="W345" i="6" s="1"/>
  <c r="W543" i="6" s="1"/>
  <c r="X345" i="6" a="1"/>
  <c r="X345" i="6" s="1"/>
  <c r="X543" i="6" s="1"/>
  <c r="Y345" i="6" a="1"/>
  <c r="Y345" i="6" s="1"/>
  <c r="Y543" i="6" s="1"/>
  <c r="Z345" i="6" a="1"/>
  <c r="Z345" i="6" s="1"/>
  <c r="Z543" i="6" s="1"/>
  <c r="AA345" i="6" a="1"/>
  <c r="AA345" i="6" s="1"/>
  <c r="AA543" i="6" s="1"/>
  <c r="AB345" i="6" a="1"/>
  <c r="AB345" i="6" s="1"/>
  <c r="AB543" i="6" s="1"/>
  <c r="AC345" i="6" a="1"/>
  <c r="AC345" i="6" s="1"/>
  <c r="AC543" i="6" s="1"/>
  <c r="AD345" i="6" a="1"/>
  <c r="AD345" i="6" s="1"/>
  <c r="AD543" i="6" s="1"/>
  <c r="AE345" i="6" a="1"/>
  <c r="AE345" i="6" s="1"/>
  <c r="AE543" i="6" s="1"/>
  <c r="AF345" i="6" a="1"/>
  <c r="AF345" i="6" s="1"/>
  <c r="AF543" i="6" s="1"/>
  <c r="AG345" i="6" a="1"/>
  <c r="AG345" i="6" s="1"/>
  <c r="AG543" i="6" s="1"/>
  <c r="AH345" i="6" a="1"/>
  <c r="AH345" i="6" s="1"/>
  <c r="AH543" i="6" s="1"/>
  <c r="AI345" i="6" a="1"/>
  <c r="AI345" i="6" s="1"/>
  <c r="AI543" i="6" s="1"/>
  <c r="AJ345" i="6" a="1"/>
  <c r="AJ345" i="6" s="1"/>
  <c r="AJ543" i="6" s="1"/>
  <c r="AK345" i="6" a="1"/>
  <c r="AK345" i="6" s="1"/>
  <c r="AK543" i="6" s="1"/>
  <c r="AL345" i="6" a="1"/>
  <c r="AL345" i="6" s="1"/>
  <c r="AL543" i="6" s="1"/>
  <c r="AM345" i="6" a="1"/>
  <c r="AM345" i="6" s="1"/>
  <c r="AM543" i="6" s="1"/>
  <c r="AN345" i="6" a="1"/>
  <c r="AN345" i="6" s="1"/>
  <c r="AN543" i="6" s="1"/>
  <c r="AO345" i="6" a="1"/>
  <c r="AO345" i="6" s="1"/>
  <c r="AO543" i="6" s="1"/>
  <c r="AP345" i="6" a="1"/>
  <c r="AP345" i="6" s="1"/>
  <c r="AP543" i="6" s="1"/>
  <c r="AQ345" i="6" a="1"/>
  <c r="AQ345" i="6" s="1"/>
  <c r="AQ543" i="6" s="1"/>
  <c r="AR345" i="6" a="1"/>
  <c r="AR345" i="6" s="1"/>
  <c r="AR543" i="6" s="1"/>
  <c r="AS345" i="6" a="1"/>
  <c r="AS345" i="6" s="1"/>
  <c r="AS543" i="6" s="1"/>
  <c r="AT345" i="6" a="1"/>
  <c r="AT345" i="6" s="1"/>
  <c r="AT543" i="6" s="1"/>
  <c r="AU345" i="6" a="1"/>
  <c r="AU345" i="6" s="1"/>
  <c r="AU543" i="6" s="1"/>
  <c r="AV345" i="6" a="1"/>
  <c r="AV345" i="6" s="1"/>
  <c r="AV543" i="6" s="1"/>
  <c r="AW345" i="6" a="1"/>
  <c r="AW345" i="6" s="1"/>
  <c r="AW543" i="6" s="1"/>
  <c r="AX345" i="6" a="1"/>
  <c r="AX345" i="6" s="1"/>
  <c r="AX543" i="6" s="1"/>
  <c r="AY345" i="6" a="1"/>
  <c r="AY345" i="6" s="1"/>
  <c r="AY543" i="6" s="1"/>
  <c r="AZ345" i="6" a="1"/>
  <c r="AZ345" i="6" s="1"/>
  <c r="AZ543" i="6" s="1"/>
  <c r="BA345" i="6" a="1"/>
  <c r="BA345" i="6" s="1"/>
  <c r="BA543" i="6" s="1"/>
  <c r="BB345" i="6" a="1"/>
  <c r="BB345" i="6" s="1"/>
  <c r="BB543" i="6" s="1"/>
  <c r="BC345" i="6" a="1"/>
  <c r="BC345" i="6" s="1"/>
  <c r="BC543" i="6" s="1"/>
  <c r="BD345" i="6" a="1"/>
  <c r="BD345" i="6" s="1"/>
  <c r="BD543" i="6" s="1"/>
  <c r="BE345" i="6" a="1"/>
  <c r="BE345" i="6" s="1"/>
  <c r="BE543" i="6" s="1"/>
  <c r="BF345" i="6" a="1"/>
  <c r="BF345" i="6" s="1"/>
  <c r="BF543" i="6" s="1"/>
  <c r="BG345" i="6" a="1"/>
  <c r="BG345" i="6" s="1"/>
  <c r="BG543" i="6" s="1"/>
  <c r="BH345" i="6" a="1"/>
  <c r="BH345" i="6" s="1"/>
  <c r="BH543" i="6" s="1"/>
  <c r="BI345" i="6" a="1"/>
  <c r="BI345" i="6" s="1"/>
  <c r="BI543" i="6" s="1"/>
  <c r="BJ345" i="6" a="1"/>
  <c r="BJ345" i="6" s="1"/>
  <c r="BJ543" i="6" s="1"/>
  <c r="BK345" i="6" a="1"/>
  <c r="BK345" i="6" s="1"/>
  <c r="BK543" i="6" s="1"/>
  <c r="BL345" i="6" a="1"/>
  <c r="BL345" i="6" s="1"/>
  <c r="BL543" i="6" s="1"/>
  <c r="D346" i="6" a="1"/>
  <c r="D346" i="6" s="1"/>
  <c r="D544" i="6" s="1"/>
  <c r="E346" i="6" a="1"/>
  <c r="E346" i="6" s="1"/>
  <c r="E544" i="6" s="1"/>
  <c r="F346" i="6" a="1"/>
  <c r="F346" i="6" s="1"/>
  <c r="F544" i="6" s="1"/>
  <c r="G346" i="6" a="1"/>
  <c r="G346" i="6" s="1"/>
  <c r="G544" i="6" s="1"/>
  <c r="H346" i="6" a="1"/>
  <c r="H346" i="6" s="1"/>
  <c r="H544" i="6" s="1"/>
  <c r="I346" i="6" a="1"/>
  <c r="I346" i="6" s="1"/>
  <c r="I544" i="6" s="1"/>
  <c r="J346" i="6" a="1"/>
  <c r="J346" i="6" s="1"/>
  <c r="J544" i="6" s="1"/>
  <c r="K346" i="6" a="1"/>
  <c r="K346" i="6" s="1"/>
  <c r="K544" i="6" s="1"/>
  <c r="L346" i="6" a="1"/>
  <c r="L346" i="6" s="1"/>
  <c r="L544" i="6" s="1"/>
  <c r="M346" i="6" a="1"/>
  <c r="M346" i="6" s="1"/>
  <c r="M544" i="6" s="1"/>
  <c r="N346" i="6" a="1"/>
  <c r="N346" i="6" s="1"/>
  <c r="N544" i="6" s="1"/>
  <c r="O346" i="6" a="1"/>
  <c r="O346" i="6" s="1"/>
  <c r="O544" i="6" s="1"/>
  <c r="P346" i="6" a="1"/>
  <c r="P346" i="6" s="1"/>
  <c r="P544" i="6" s="1"/>
  <c r="Q346" i="6" a="1"/>
  <c r="Q346" i="6" s="1"/>
  <c r="Q544" i="6" s="1"/>
  <c r="R346" i="6" a="1"/>
  <c r="R346" i="6" s="1"/>
  <c r="R544" i="6" s="1"/>
  <c r="S346" i="6" a="1"/>
  <c r="S346" i="6" s="1"/>
  <c r="S544" i="6" s="1"/>
  <c r="T346" i="6" a="1"/>
  <c r="T346" i="6" s="1"/>
  <c r="T544" i="6" s="1"/>
  <c r="U346" i="6" a="1"/>
  <c r="U346" i="6" s="1"/>
  <c r="U544" i="6" s="1"/>
  <c r="V346" i="6" a="1"/>
  <c r="V346" i="6" s="1"/>
  <c r="V544" i="6" s="1"/>
  <c r="W346" i="6" a="1"/>
  <c r="W346" i="6" s="1"/>
  <c r="W544" i="6" s="1"/>
  <c r="X346" i="6" a="1"/>
  <c r="X346" i="6" s="1"/>
  <c r="X544" i="6" s="1"/>
  <c r="Y346" i="6" a="1"/>
  <c r="Y346" i="6" s="1"/>
  <c r="Y544" i="6" s="1"/>
  <c r="Z346" i="6" a="1"/>
  <c r="Z346" i="6" s="1"/>
  <c r="Z544" i="6" s="1"/>
  <c r="AA346" i="6" a="1"/>
  <c r="AA346" i="6" s="1"/>
  <c r="AA544" i="6" s="1"/>
  <c r="AB346" i="6" a="1"/>
  <c r="AB346" i="6" s="1"/>
  <c r="AB544" i="6" s="1"/>
  <c r="AC346" i="6" a="1"/>
  <c r="AC346" i="6" s="1"/>
  <c r="AC544" i="6" s="1"/>
  <c r="AD346" i="6" a="1"/>
  <c r="AD346" i="6" s="1"/>
  <c r="AD544" i="6" s="1"/>
  <c r="AE346" i="6" a="1"/>
  <c r="AE346" i="6" s="1"/>
  <c r="AE544" i="6" s="1"/>
  <c r="AF346" i="6" a="1"/>
  <c r="AF346" i="6" s="1"/>
  <c r="AF544" i="6" s="1"/>
  <c r="AG346" i="6" a="1"/>
  <c r="AG346" i="6" s="1"/>
  <c r="AG544" i="6" s="1"/>
  <c r="AH346" i="6" a="1"/>
  <c r="AH346" i="6" s="1"/>
  <c r="AH544" i="6" s="1"/>
  <c r="AI346" i="6" a="1"/>
  <c r="AI346" i="6" s="1"/>
  <c r="AI544" i="6" s="1"/>
  <c r="AJ346" i="6" a="1"/>
  <c r="AJ346" i="6" s="1"/>
  <c r="AJ544" i="6" s="1"/>
  <c r="AK346" i="6" a="1"/>
  <c r="AK346" i="6" s="1"/>
  <c r="AK544" i="6" s="1"/>
  <c r="AL346" i="6" a="1"/>
  <c r="AL346" i="6" s="1"/>
  <c r="AL544" i="6" s="1"/>
  <c r="AM346" i="6" a="1"/>
  <c r="AM346" i="6" s="1"/>
  <c r="AM544" i="6" s="1"/>
  <c r="AN346" i="6" a="1"/>
  <c r="AN346" i="6" s="1"/>
  <c r="AN544" i="6" s="1"/>
  <c r="AO346" i="6" a="1"/>
  <c r="AO346" i="6" s="1"/>
  <c r="AO544" i="6" s="1"/>
  <c r="AP346" i="6" a="1"/>
  <c r="AP346" i="6" s="1"/>
  <c r="AP544" i="6" s="1"/>
  <c r="AQ346" i="6" a="1"/>
  <c r="AQ346" i="6" s="1"/>
  <c r="AQ544" i="6" s="1"/>
  <c r="AR346" i="6" a="1"/>
  <c r="AR346" i="6" s="1"/>
  <c r="AR544" i="6" s="1"/>
  <c r="AS346" i="6" a="1"/>
  <c r="AS346" i="6" s="1"/>
  <c r="AS544" i="6" s="1"/>
  <c r="AT346" i="6" a="1"/>
  <c r="AT346" i="6" s="1"/>
  <c r="AT544" i="6" s="1"/>
  <c r="AU346" i="6" a="1"/>
  <c r="AU346" i="6" s="1"/>
  <c r="AU544" i="6" s="1"/>
  <c r="AV346" i="6" a="1"/>
  <c r="AV346" i="6" s="1"/>
  <c r="AV544" i="6" s="1"/>
  <c r="AW346" i="6" a="1"/>
  <c r="AW346" i="6" s="1"/>
  <c r="AW544" i="6" s="1"/>
  <c r="AX346" i="6" a="1"/>
  <c r="AX346" i="6" s="1"/>
  <c r="AX544" i="6" s="1"/>
  <c r="AY346" i="6" a="1"/>
  <c r="AY346" i="6" s="1"/>
  <c r="AY544" i="6" s="1"/>
  <c r="AZ346" i="6" a="1"/>
  <c r="AZ346" i="6" s="1"/>
  <c r="AZ544" i="6" s="1"/>
  <c r="BA346" i="6" a="1"/>
  <c r="BA346" i="6" s="1"/>
  <c r="BA544" i="6" s="1"/>
  <c r="BB346" i="6" a="1"/>
  <c r="BB346" i="6" s="1"/>
  <c r="BB544" i="6" s="1"/>
  <c r="BC346" i="6" a="1"/>
  <c r="BC346" i="6" s="1"/>
  <c r="BC544" i="6" s="1"/>
  <c r="BD346" i="6" a="1"/>
  <c r="BD346" i="6" s="1"/>
  <c r="BD544" i="6" s="1"/>
  <c r="BE346" i="6" a="1"/>
  <c r="BE346" i="6" s="1"/>
  <c r="BE544" i="6" s="1"/>
  <c r="BF346" i="6" a="1"/>
  <c r="BF346" i="6" s="1"/>
  <c r="BF544" i="6" s="1"/>
  <c r="BG346" i="6" a="1"/>
  <c r="BG346" i="6" s="1"/>
  <c r="BG544" i="6" s="1"/>
  <c r="BH346" i="6" a="1"/>
  <c r="BH346" i="6" s="1"/>
  <c r="BH544" i="6" s="1"/>
  <c r="BI346" i="6" a="1"/>
  <c r="BI346" i="6" s="1"/>
  <c r="BI544" i="6" s="1"/>
  <c r="BJ346" i="6" a="1"/>
  <c r="BJ346" i="6" s="1"/>
  <c r="BJ544" i="6" s="1"/>
  <c r="BK346" i="6" a="1"/>
  <c r="BK346" i="6" s="1"/>
  <c r="BK544" i="6" s="1"/>
  <c r="BL346" i="6" a="1"/>
  <c r="BL346" i="6" s="1"/>
  <c r="BL544" i="6" s="1"/>
  <c r="D347" i="6" a="1"/>
  <c r="D347" i="6" s="1"/>
  <c r="D545" i="6" s="1"/>
  <c r="E347" i="6" a="1"/>
  <c r="E347" i="6" s="1"/>
  <c r="E545" i="6" s="1"/>
  <c r="F347" i="6" a="1"/>
  <c r="F347" i="6" s="1"/>
  <c r="F545" i="6" s="1"/>
  <c r="G347" i="6" a="1"/>
  <c r="G347" i="6" s="1"/>
  <c r="G545" i="6" s="1"/>
  <c r="H347" i="6" a="1"/>
  <c r="H347" i="6" s="1"/>
  <c r="H545" i="6" s="1"/>
  <c r="I347" i="6" a="1"/>
  <c r="I347" i="6" s="1"/>
  <c r="I545" i="6" s="1"/>
  <c r="J347" i="6" a="1"/>
  <c r="J347" i="6" s="1"/>
  <c r="J545" i="6" s="1"/>
  <c r="K347" i="6" a="1"/>
  <c r="K347" i="6" s="1"/>
  <c r="K545" i="6" s="1"/>
  <c r="L347" i="6" a="1"/>
  <c r="L347" i="6" s="1"/>
  <c r="L545" i="6" s="1"/>
  <c r="M347" i="6" a="1"/>
  <c r="M347" i="6" s="1"/>
  <c r="M545" i="6" s="1"/>
  <c r="N347" i="6" a="1"/>
  <c r="N347" i="6" s="1"/>
  <c r="N545" i="6" s="1"/>
  <c r="O347" i="6" a="1"/>
  <c r="O347" i="6" s="1"/>
  <c r="O545" i="6" s="1"/>
  <c r="P347" i="6" a="1"/>
  <c r="P347" i="6" s="1"/>
  <c r="P545" i="6" s="1"/>
  <c r="Q347" i="6" a="1"/>
  <c r="Q347" i="6" s="1"/>
  <c r="Q545" i="6" s="1"/>
  <c r="R347" i="6" a="1"/>
  <c r="R347" i="6" s="1"/>
  <c r="R545" i="6" s="1"/>
  <c r="S347" i="6" a="1"/>
  <c r="S347" i="6" s="1"/>
  <c r="S545" i="6" s="1"/>
  <c r="T347" i="6" a="1"/>
  <c r="T347" i="6" s="1"/>
  <c r="T545" i="6" s="1"/>
  <c r="U347" i="6" a="1"/>
  <c r="U347" i="6" s="1"/>
  <c r="U545" i="6" s="1"/>
  <c r="V347" i="6" a="1"/>
  <c r="V347" i="6" s="1"/>
  <c r="V545" i="6" s="1"/>
  <c r="W347" i="6" a="1"/>
  <c r="W347" i="6" s="1"/>
  <c r="W545" i="6" s="1"/>
  <c r="X347" i="6" a="1"/>
  <c r="X347" i="6" s="1"/>
  <c r="X545" i="6" s="1"/>
  <c r="Y347" i="6" a="1"/>
  <c r="Y347" i="6" s="1"/>
  <c r="Y545" i="6" s="1"/>
  <c r="Z347" i="6" a="1"/>
  <c r="Z347" i="6" s="1"/>
  <c r="Z545" i="6" s="1"/>
  <c r="AA347" i="6" a="1"/>
  <c r="AA347" i="6" s="1"/>
  <c r="AA545" i="6" s="1"/>
  <c r="AB347" i="6" a="1"/>
  <c r="AB347" i="6" s="1"/>
  <c r="AB545" i="6" s="1"/>
  <c r="AC347" i="6" a="1"/>
  <c r="AC347" i="6" s="1"/>
  <c r="AC545" i="6" s="1"/>
  <c r="AD347" i="6" a="1"/>
  <c r="AD347" i="6" s="1"/>
  <c r="AD545" i="6" s="1"/>
  <c r="AE347" i="6" a="1"/>
  <c r="AE347" i="6" s="1"/>
  <c r="AE545" i="6" s="1"/>
  <c r="AF347" i="6" a="1"/>
  <c r="AF347" i="6" s="1"/>
  <c r="AF545" i="6" s="1"/>
  <c r="AG347" i="6" a="1"/>
  <c r="AG347" i="6" s="1"/>
  <c r="AG545" i="6" s="1"/>
  <c r="AH347" i="6" a="1"/>
  <c r="AH347" i="6" s="1"/>
  <c r="AH545" i="6" s="1"/>
  <c r="AI347" i="6" a="1"/>
  <c r="AI347" i="6" s="1"/>
  <c r="AI545" i="6" s="1"/>
  <c r="AJ347" i="6" a="1"/>
  <c r="AJ347" i="6" s="1"/>
  <c r="AJ545" i="6" s="1"/>
  <c r="AK347" i="6" a="1"/>
  <c r="AK347" i="6" s="1"/>
  <c r="AK545" i="6" s="1"/>
  <c r="AL347" i="6" a="1"/>
  <c r="AL347" i="6" s="1"/>
  <c r="AL545" i="6" s="1"/>
  <c r="AM347" i="6" a="1"/>
  <c r="AM347" i="6" s="1"/>
  <c r="AM545" i="6" s="1"/>
  <c r="AN347" i="6" a="1"/>
  <c r="AN347" i="6" s="1"/>
  <c r="AN545" i="6" s="1"/>
  <c r="AO347" i="6" a="1"/>
  <c r="AO347" i="6" s="1"/>
  <c r="AO545" i="6" s="1"/>
  <c r="AP347" i="6" a="1"/>
  <c r="AP347" i="6" s="1"/>
  <c r="AP545" i="6" s="1"/>
  <c r="AQ347" i="6" a="1"/>
  <c r="AQ347" i="6" s="1"/>
  <c r="AQ545" i="6" s="1"/>
  <c r="AR347" i="6" a="1"/>
  <c r="AR347" i="6" s="1"/>
  <c r="AR545" i="6" s="1"/>
  <c r="AS347" i="6" a="1"/>
  <c r="AS347" i="6" s="1"/>
  <c r="AS545" i="6" s="1"/>
  <c r="AT347" i="6" a="1"/>
  <c r="AT347" i="6" s="1"/>
  <c r="AT545" i="6" s="1"/>
  <c r="AU347" i="6" a="1"/>
  <c r="AU347" i="6" s="1"/>
  <c r="AU545" i="6" s="1"/>
  <c r="AV347" i="6" a="1"/>
  <c r="AV347" i="6" s="1"/>
  <c r="AV545" i="6" s="1"/>
  <c r="AW347" i="6" a="1"/>
  <c r="AW347" i="6" s="1"/>
  <c r="AW545" i="6" s="1"/>
  <c r="AX347" i="6" a="1"/>
  <c r="AX347" i="6" s="1"/>
  <c r="AX545" i="6" s="1"/>
  <c r="AY347" i="6" a="1"/>
  <c r="AY347" i="6" s="1"/>
  <c r="AY545" i="6" s="1"/>
  <c r="AZ347" i="6" a="1"/>
  <c r="AZ347" i="6" s="1"/>
  <c r="AZ545" i="6" s="1"/>
  <c r="BA347" i="6" a="1"/>
  <c r="BA347" i="6" s="1"/>
  <c r="BA545" i="6" s="1"/>
  <c r="BB347" i="6" a="1"/>
  <c r="BB347" i="6" s="1"/>
  <c r="BB545" i="6" s="1"/>
  <c r="BC347" i="6" a="1"/>
  <c r="BC347" i="6" s="1"/>
  <c r="BC545" i="6" s="1"/>
  <c r="BD347" i="6" a="1"/>
  <c r="BD347" i="6" s="1"/>
  <c r="BD545" i="6" s="1"/>
  <c r="BE347" i="6" a="1"/>
  <c r="BE347" i="6" s="1"/>
  <c r="BE545" i="6" s="1"/>
  <c r="BF347" i="6" a="1"/>
  <c r="BF347" i="6" s="1"/>
  <c r="BF545" i="6" s="1"/>
  <c r="BG347" i="6" a="1"/>
  <c r="BG347" i="6" s="1"/>
  <c r="BG545" i="6" s="1"/>
  <c r="BH347" i="6" a="1"/>
  <c r="BH347" i="6" s="1"/>
  <c r="BH545" i="6" s="1"/>
  <c r="BI347" i="6" a="1"/>
  <c r="BI347" i="6" s="1"/>
  <c r="BI545" i="6" s="1"/>
  <c r="BJ347" i="6" a="1"/>
  <c r="BJ347" i="6" s="1"/>
  <c r="BJ545" i="6" s="1"/>
  <c r="BK347" i="6" a="1"/>
  <c r="BK347" i="6" s="1"/>
  <c r="BK545" i="6" s="1"/>
  <c r="BL347" i="6" a="1"/>
  <c r="BL347" i="6" s="1"/>
  <c r="BL545" i="6" s="1"/>
  <c r="D348" i="6" a="1"/>
  <c r="D348" i="6" s="1"/>
  <c r="D546" i="6" s="1"/>
  <c r="E348" i="6" a="1"/>
  <c r="E348" i="6" s="1"/>
  <c r="E546" i="6" s="1"/>
  <c r="F348" i="6" a="1"/>
  <c r="F348" i="6" s="1"/>
  <c r="F546" i="6" s="1"/>
  <c r="G348" i="6" a="1"/>
  <c r="G348" i="6" s="1"/>
  <c r="G546" i="6" s="1"/>
  <c r="H348" i="6" a="1"/>
  <c r="H348" i="6" s="1"/>
  <c r="H546" i="6" s="1"/>
  <c r="I348" i="6" a="1"/>
  <c r="I348" i="6" s="1"/>
  <c r="I546" i="6" s="1"/>
  <c r="J348" i="6" a="1"/>
  <c r="J348" i="6" s="1"/>
  <c r="J546" i="6" s="1"/>
  <c r="K348" i="6" a="1"/>
  <c r="K348" i="6" s="1"/>
  <c r="K546" i="6" s="1"/>
  <c r="L348" i="6" a="1"/>
  <c r="L348" i="6" s="1"/>
  <c r="L546" i="6" s="1"/>
  <c r="M348" i="6" a="1"/>
  <c r="M348" i="6" s="1"/>
  <c r="M546" i="6" s="1"/>
  <c r="N348" i="6" a="1"/>
  <c r="N348" i="6" s="1"/>
  <c r="N546" i="6" s="1"/>
  <c r="O348" i="6" a="1"/>
  <c r="O348" i="6" s="1"/>
  <c r="O546" i="6" s="1"/>
  <c r="P348" i="6" a="1"/>
  <c r="P348" i="6" s="1"/>
  <c r="P546" i="6" s="1"/>
  <c r="Q348" i="6" a="1"/>
  <c r="Q348" i="6" s="1"/>
  <c r="Q546" i="6" s="1"/>
  <c r="R348" i="6" a="1"/>
  <c r="R348" i="6" s="1"/>
  <c r="R546" i="6" s="1"/>
  <c r="S348" i="6" a="1"/>
  <c r="S348" i="6" s="1"/>
  <c r="S546" i="6" s="1"/>
  <c r="T348" i="6" a="1"/>
  <c r="T348" i="6" s="1"/>
  <c r="T546" i="6" s="1"/>
  <c r="U348" i="6" a="1"/>
  <c r="U348" i="6" s="1"/>
  <c r="U546" i="6" s="1"/>
  <c r="V348" i="6" a="1"/>
  <c r="V348" i="6" s="1"/>
  <c r="V546" i="6" s="1"/>
  <c r="W348" i="6" a="1"/>
  <c r="W348" i="6" s="1"/>
  <c r="W546" i="6" s="1"/>
  <c r="X348" i="6" a="1"/>
  <c r="X348" i="6" s="1"/>
  <c r="X546" i="6" s="1"/>
  <c r="Y348" i="6" a="1"/>
  <c r="Y348" i="6" s="1"/>
  <c r="Y546" i="6" s="1"/>
  <c r="Z348" i="6" a="1"/>
  <c r="Z348" i="6" s="1"/>
  <c r="Z546" i="6" s="1"/>
  <c r="AA348" i="6" a="1"/>
  <c r="AA348" i="6" s="1"/>
  <c r="AA546" i="6" s="1"/>
  <c r="AB348" i="6" a="1"/>
  <c r="AB348" i="6" s="1"/>
  <c r="AB546" i="6" s="1"/>
  <c r="AC348" i="6" a="1"/>
  <c r="AC348" i="6" s="1"/>
  <c r="AC546" i="6" s="1"/>
  <c r="AD348" i="6" a="1"/>
  <c r="AD348" i="6" s="1"/>
  <c r="AD546" i="6" s="1"/>
  <c r="AE348" i="6" a="1"/>
  <c r="AE348" i="6" s="1"/>
  <c r="AE546" i="6" s="1"/>
  <c r="AF348" i="6" a="1"/>
  <c r="AF348" i="6" s="1"/>
  <c r="AF546" i="6" s="1"/>
  <c r="AG348" i="6" a="1"/>
  <c r="AG348" i="6" s="1"/>
  <c r="AG546" i="6" s="1"/>
  <c r="AH348" i="6" a="1"/>
  <c r="AH348" i="6" s="1"/>
  <c r="AH546" i="6" s="1"/>
  <c r="AI348" i="6" a="1"/>
  <c r="AI348" i="6" s="1"/>
  <c r="AI546" i="6" s="1"/>
  <c r="AJ348" i="6" a="1"/>
  <c r="AJ348" i="6" s="1"/>
  <c r="AJ546" i="6" s="1"/>
  <c r="AK348" i="6" a="1"/>
  <c r="AK348" i="6" s="1"/>
  <c r="AK546" i="6" s="1"/>
  <c r="AL348" i="6" a="1"/>
  <c r="AL348" i="6" s="1"/>
  <c r="AL546" i="6" s="1"/>
  <c r="AM348" i="6" a="1"/>
  <c r="AM348" i="6" s="1"/>
  <c r="AM546" i="6" s="1"/>
  <c r="AN348" i="6" a="1"/>
  <c r="AN348" i="6" s="1"/>
  <c r="AN546" i="6" s="1"/>
  <c r="AO348" i="6" a="1"/>
  <c r="AO348" i="6" s="1"/>
  <c r="AO546" i="6" s="1"/>
  <c r="AP348" i="6" a="1"/>
  <c r="AP348" i="6" s="1"/>
  <c r="AP546" i="6" s="1"/>
  <c r="AQ348" i="6" a="1"/>
  <c r="AQ348" i="6" s="1"/>
  <c r="AQ546" i="6" s="1"/>
  <c r="AR348" i="6" a="1"/>
  <c r="AR348" i="6" s="1"/>
  <c r="AR546" i="6" s="1"/>
  <c r="AS348" i="6" a="1"/>
  <c r="AS348" i="6" s="1"/>
  <c r="AS546" i="6" s="1"/>
  <c r="AT348" i="6" a="1"/>
  <c r="AT348" i="6" s="1"/>
  <c r="AT546" i="6" s="1"/>
  <c r="AU348" i="6" a="1"/>
  <c r="AU348" i="6" s="1"/>
  <c r="AU546" i="6" s="1"/>
  <c r="AV348" i="6" a="1"/>
  <c r="AV348" i="6" s="1"/>
  <c r="AV546" i="6" s="1"/>
  <c r="AW348" i="6" a="1"/>
  <c r="AW348" i="6" s="1"/>
  <c r="AW546" i="6" s="1"/>
  <c r="AX348" i="6" a="1"/>
  <c r="AX348" i="6" s="1"/>
  <c r="AX546" i="6" s="1"/>
  <c r="AY348" i="6" a="1"/>
  <c r="AY348" i="6" s="1"/>
  <c r="AY546" i="6" s="1"/>
  <c r="AZ348" i="6" a="1"/>
  <c r="AZ348" i="6" s="1"/>
  <c r="AZ546" i="6" s="1"/>
  <c r="BA348" i="6" a="1"/>
  <c r="BA348" i="6" s="1"/>
  <c r="BA546" i="6" s="1"/>
  <c r="BB348" i="6" a="1"/>
  <c r="BB348" i="6" s="1"/>
  <c r="BB546" i="6" s="1"/>
  <c r="BC348" i="6" a="1"/>
  <c r="BC348" i="6" s="1"/>
  <c r="BC546" i="6" s="1"/>
  <c r="BD348" i="6" a="1"/>
  <c r="BD348" i="6" s="1"/>
  <c r="BD546" i="6" s="1"/>
  <c r="BE348" i="6" a="1"/>
  <c r="BE348" i="6" s="1"/>
  <c r="BE546" i="6" s="1"/>
  <c r="BF348" i="6" a="1"/>
  <c r="BF348" i="6" s="1"/>
  <c r="BF546" i="6" s="1"/>
  <c r="BG348" i="6" a="1"/>
  <c r="BG348" i="6" s="1"/>
  <c r="BG546" i="6" s="1"/>
  <c r="BH348" i="6" a="1"/>
  <c r="BH348" i="6" s="1"/>
  <c r="BH546" i="6" s="1"/>
  <c r="BI348" i="6" a="1"/>
  <c r="BI348" i="6" s="1"/>
  <c r="BI546" i="6" s="1"/>
  <c r="BJ348" i="6" a="1"/>
  <c r="BJ348" i="6" s="1"/>
  <c r="BJ546" i="6" s="1"/>
  <c r="BK348" i="6" a="1"/>
  <c r="BK348" i="6" s="1"/>
  <c r="BK546" i="6" s="1"/>
  <c r="BL348" i="6" a="1"/>
  <c r="BL348" i="6" s="1"/>
  <c r="BL546" i="6" s="1"/>
  <c r="D349" i="6" a="1"/>
  <c r="D349" i="6" s="1"/>
  <c r="D547" i="6" s="1"/>
  <c r="E349" i="6" a="1"/>
  <c r="E349" i="6" s="1"/>
  <c r="E547" i="6" s="1"/>
  <c r="F349" i="6" a="1"/>
  <c r="F349" i="6" s="1"/>
  <c r="F547" i="6" s="1"/>
  <c r="G349" i="6" a="1"/>
  <c r="G349" i="6" s="1"/>
  <c r="G547" i="6" s="1"/>
  <c r="H349" i="6" a="1"/>
  <c r="H349" i="6" s="1"/>
  <c r="H547" i="6" s="1"/>
  <c r="I349" i="6" a="1"/>
  <c r="I349" i="6" s="1"/>
  <c r="I547" i="6" s="1"/>
  <c r="J349" i="6" a="1"/>
  <c r="J349" i="6" s="1"/>
  <c r="J547" i="6" s="1"/>
  <c r="K349" i="6" a="1"/>
  <c r="K349" i="6" s="1"/>
  <c r="K547" i="6" s="1"/>
  <c r="L349" i="6" a="1"/>
  <c r="L349" i="6" s="1"/>
  <c r="L547" i="6" s="1"/>
  <c r="M349" i="6" a="1"/>
  <c r="M349" i="6" s="1"/>
  <c r="M547" i="6" s="1"/>
  <c r="N349" i="6" a="1"/>
  <c r="N349" i="6" s="1"/>
  <c r="N547" i="6" s="1"/>
  <c r="O349" i="6" a="1"/>
  <c r="O349" i="6" s="1"/>
  <c r="O547" i="6" s="1"/>
  <c r="P349" i="6" a="1"/>
  <c r="P349" i="6" s="1"/>
  <c r="P547" i="6" s="1"/>
  <c r="Q349" i="6" a="1"/>
  <c r="Q349" i="6" s="1"/>
  <c r="Q547" i="6" s="1"/>
  <c r="R349" i="6" a="1"/>
  <c r="R349" i="6" s="1"/>
  <c r="R547" i="6" s="1"/>
  <c r="S349" i="6" a="1"/>
  <c r="S349" i="6" s="1"/>
  <c r="S547" i="6" s="1"/>
  <c r="T349" i="6" a="1"/>
  <c r="T349" i="6" s="1"/>
  <c r="T547" i="6" s="1"/>
  <c r="U349" i="6" a="1"/>
  <c r="U349" i="6" s="1"/>
  <c r="U547" i="6" s="1"/>
  <c r="V349" i="6" a="1"/>
  <c r="V349" i="6" s="1"/>
  <c r="V547" i="6" s="1"/>
  <c r="W349" i="6" a="1"/>
  <c r="W349" i="6" s="1"/>
  <c r="W547" i="6" s="1"/>
  <c r="X349" i="6" a="1"/>
  <c r="X349" i="6" s="1"/>
  <c r="X547" i="6" s="1"/>
  <c r="Y349" i="6" a="1"/>
  <c r="Y349" i="6" s="1"/>
  <c r="Y547" i="6" s="1"/>
  <c r="Z349" i="6" a="1"/>
  <c r="Z349" i="6" s="1"/>
  <c r="Z547" i="6" s="1"/>
  <c r="AA349" i="6" a="1"/>
  <c r="AA349" i="6" s="1"/>
  <c r="AA547" i="6" s="1"/>
  <c r="AB349" i="6" a="1"/>
  <c r="AB349" i="6" s="1"/>
  <c r="AB547" i="6" s="1"/>
  <c r="AC349" i="6" a="1"/>
  <c r="AC349" i="6" s="1"/>
  <c r="AC547" i="6" s="1"/>
  <c r="AD349" i="6" a="1"/>
  <c r="AD349" i="6" s="1"/>
  <c r="AD547" i="6" s="1"/>
  <c r="AE349" i="6" a="1"/>
  <c r="AE349" i="6" s="1"/>
  <c r="AE547" i="6" s="1"/>
  <c r="AF349" i="6" a="1"/>
  <c r="AF349" i="6" s="1"/>
  <c r="AF547" i="6" s="1"/>
  <c r="AG349" i="6" a="1"/>
  <c r="AG349" i="6" s="1"/>
  <c r="AG547" i="6" s="1"/>
  <c r="AH349" i="6" a="1"/>
  <c r="AH349" i="6" s="1"/>
  <c r="AH547" i="6" s="1"/>
  <c r="AI349" i="6" a="1"/>
  <c r="AI349" i="6" s="1"/>
  <c r="AI547" i="6" s="1"/>
  <c r="AJ349" i="6" a="1"/>
  <c r="AJ349" i="6" s="1"/>
  <c r="AJ547" i="6" s="1"/>
  <c r="AK349" i="6" a="1"/>
  <c r="AK349" i="6" s="1"/>
  <c r="AK547" i="6" s="1"/>
  <c r="AL349" i="6" a="1"/>
  <c r="AL349" i="6" s="1"/>
  <c r="AL547" i="6" s="1"/>
  <c r="AM349" i="6" a="1"/>
  <c r="AM349" i="6" s="1"/>
  <c r="AM547" i="6" s="1"/>
  <c r="AN349" i="6" a="1"/>
  <c r="AN349" i="6" s="1"/>
  <c r="AN547" i="6" s="1"/>
  <c r="AO349" i="6" a="1"/>
  <c r="AO349" i="6" s="1"/>
  <c r="AO547" i="6" s="1"/>
  <c r="AP349" i="6" a="1"/>
  <c r="AP349" i="6" s="1"/>
  <c r="AP547" i="6" s="1"/>
  <c r="AQ349" i="6" a="1"/>
  <c r="AQ349" i="6" s="1"/>
  <c r="AQ547" i="6" s="1"/>
  <c r="AR349" i="6" a="1"/>
  <c r="AR349" i="6" s="1"/>
  <c r="AR547" i="6" s="1"/>
  <c r="AS349" i="6" a="1"/>
  <c r="AS349" i="6" s="1"/>
  <c r="AS547" i="6" s="1"/>
  <c r="AT349" i="6" a="1"/>
  <c r="AT349" i="6" s="1"/>
  <c r="AT547" i="6" s="1"/>
  <c r="AU349" i="6" a="1"/>
  <c r="AU349" i="6" s="1"/>
  <c r="AU547" i="6" s="1"/>
  <c r="AV349" i="6" a="1"/>
  <c r="AV349" i="6" s="1"/>
  <c r="AV547" i="6" s="1"/>
  <c r="AW349" i="6" a="1"/>
  <c r="AW349" i="6" s="1"/>
  <c r="AW547" i="6" s="1"/>
  <c r="AX349" i="6" a="1"/>
  <c r="AX349" i="6" s="1"/>
  <c r="AX547" i="6" s="1"/>
  <c r="AY349" i="6" a="1"/>
  <c r="AY349" i="6" s="1"/>
  <c r="AY547" i="6" s="1"/>
  <c r="AZ349" i="6" a="1"/>
  <c r="AZ349" i="6" s="1"/>
  <c r="AZ547" i="6" s="1"/>
  <c r="BA349" i="6" a="1"/>
  <c r="BA349" i="6" s="1"/>
  <c r="BA547" i="6" s="1"/>
  <c r="BB349" i="6" a="1"/>
  <c r="BB349" i="6" s="1"/>
  <c r="BB547" i="6" s="1"/>
  <c r="BC349" i="6" a="1"/>
  <c r="BC349" i="6" s="1"/>
  <c r="BC547" i="6" s="1"/>
  <c r="BD349" i="6" a="1"/>
  <c r="BD349" i="6" s="1"/>
  <c r="BD547" i="6" s="1"/>
  <c r="BE349" i="6" a="1"/>
  <c r="BE349" i="6" s="1"/>
  <c r="BE547" i="6" s="1"/>
  <c r="BF349" i="6" a="1"/>
  <c r="BF349" i="6" s="1"/>
  <c r="BF547" i="6" s="1"/>
  <c r="BG349" i="6" a="1"/>
  <c r="BG349" i="6" s="1"/>
  <c r="BG547" i="6" s="1"/>
  <c r="BH349" i="6" a="1"/>
  <c r="BH349" i="6" s="1"/>
  <c r="BH547" i="6" s="1"/>
  <c r="BI349" i="6" a="1"/>
  <c r="BI349" i="6" s="1"/>
  <c r="BI547" i="6" s="1"/>
  <c r="BJ349" i="6" a="1"/>
  <c r="BJ349" i="6" s="1"/>
  <c r="BJ547" i="6" s="1"/>
  <c r="BK349" i="6" a="1"/>
  <c r="BK349" i="6" s="1"/>
  <c r="BK547" i="6" s="1"/>
  <c r="BL349" i="6" a="1"/>
  <c r="BL349" i="6" s="1"/>
  <c r="BL547" i="6" s="1"/>
  <c r="D350" i="6" a="1"/>
  <c r="D350" i="6" s="1"/>
  <c r="D548" i="6" s="1"/>
  <c r="E350" i="6" a="1"/>
  <c r="E350" i="6" s="1"/>
  <c r="E548" i="6" s="1"/>
  <c r="F350" i="6" a="1"/>
  <c r="F350" i="6" s="1"/>
  <c r="F548" i="6" s="1"/>
  <c r="G350" i="6" a="1"/>
  <c r="G350" i="6" s="1"/>
  <c r="G548" i="6" s="1"/>
  <c r="H350" i="6" a="1"/>
  <c r="H350" i="6" s="1"/>
  <c r="H548" i="6" s="1"/>
  <c r="I350" i="6" a="1"/>
  <c r="I350" i="6" s="1"/>
  <c r="I548" i="6" s="1"/>
  <c r="J350" i="6" a="1"/>
  <c r="J350" i="6" s="1"/>
  <c r="J548" i="6" s="1"/>
  <c r="K350" i="6" a="1"/>
  <c r="K350" i="6" s="1"/>
  <c r="K548" i="6" s="1"/>
  <c r="L350" i="6" a="1"/>
  <c r="L350" i="6" s="1"/>
  <c r="L548" i="6" s="1"/>
  <c r="M350" i="6" a="1"/>
  <c r="M350" i="6" s="1"/>
  <c r="M548" i="6" s="1"/>
  <c r="N350" i="6" a="1"/>
  <c r="N350" i="6" s="1"/>
  <c r="N548" i="6" s="1"/>
  <c r="O350" i="6" a="1"/>
  <c r="O350" i="6" s="1"/>
  <c r="O548" i="6" s="1"/>
  <c r="P350" i="6" a="1"/>
  <c r="P350" i="6" s="1"/>
  <c r="P548" i="6" s="1"/>
  <c r="Q350" i="6" a="1"/>
  <c r="Q350" i="6" s="1"/>
  <c r="Q548" i="6" s="1"/>
  <c r="R350" i="6" a="1"/>
  <c r="R350" i="6" s="1"/>
  <c r="R548" i="6" s="1"/>
  <c r="S350" i="6" a="1"/>
  <c r="S350" i="6" s="1"/>
  <c r="S548" i="6" s="1"/>
  <c r="T350" i="6" a="1"/>
  <c r="T350" i="6" s="1"/>
  <c r="T548" i="6" s="1"/>
  <c r="U350" i="6" a="1"/>
  <c r="U350" i="6" s="1"/>
  <c r="U548" i="6" s="1"/>
  <c r="V350" i="6" a="1"/>
  <c r="V350" i="6" s="1"/>
  <c r="V548" i="6" s="1"/>
  <c r="W350" i="6" a="1"/>
  <c r="W350" i="6" s="1"/>
  <c r="W548" i="6" s="1"/>
  <c r="X350" i="6" a="1"/>
  <c r="X350" i="6" s="1"/>
  <c r="X548" i="6" s="1"/>
  <c r="Y350" i="6" a="1"/>
  <c r="Y350" i="6" s="1"/>
  <c r="Y548" i="6" s="1"/>
  <c r="Z350" i="6" a="1"/>
  <c r="Z350" i="6" s="1"/>
  <c r="Z548" i="6" s="1"/>
  <c r="AA350" i="6" a="1"/>
  <c r="AA350" i="6" s="1"/>
  <c r="AA548" i="6" s="1"/>
  <c r="AB350" i="6" a="1"/>
  <c r="AB350" i="6" s="1"/>
  <c r="AB548" i="6" s="1"/>
  <c r="AC350" i="6" a="1"/>
  <c r="AC350" i="6" s="1"/>
  <c r="AC548" i="6" s="1"/>
  <c r="AD350" i="6" a="1"/>
  <c r="AD350" i="6" s="1"/>
  <c r="AD548" i="6" s="1"/>
  <c r="AE350" i="6" a="1"/>
  <c r="AE350" i="6" s="1"/>
  <c r="AE548" i="6" s="1"/>
  <c r="AF350" i="6" a="1"/>
  <c r="AF350" i="6" s="1"/>
  <c r="AF548" i="6" s="1"/>
  <c r="AG350" i="6" a="1"/>
  <c r="AG350" i="6" s="1"/>
  <c r="AG548" i="6" s="1"/>
  <c r="AH350" i="6" a="1"/>
  <c r="AH350" i="6" s="1"/>
  <c r="AH548" i="6" s="1"/>
  <c r="AI350" i="6" a="1"/>
  <c r="AI350" i="6" s="1"/>
  <c r="AI548" i="6" s="1"/>
  <c r="AJ350" i="6" a="1"/>
  <c r="AJ350" i="6" s="1"/>
  <c r="AJ548" i="6" s="1"/>
  <c r="AK350" i="6" a="1"/>
  <c r="AK350" i="6" s="1"/>
  <c r="AK548" i="6" s="1"/>
  <c r="AL350" i="6" a="1"/>
  <c r="AL350" i="6" s="1"/>
  <c r="AL548" i="6" s="1"/>
  <c r="AM350" i="6" a="1"/>
  <c r="AM350" i="6" s="1"/>
  <c r="AM548" i="6" s="1"/>
  <c r="AN350" i="6" a="1"/>
  <c r="AN350" i="6" s="1"/>
  <c r="AN548" i="6" s="1"/>
  <c r="AO350" i="6" a="1"/>
  <c r="AO350" i="6" s="1"/>
  <c r="AO548" i="6" s="1"/>
  <c r="AP350" i="6" a="1"/>
  <c r="AP350" i="6" s="1"/>
  <c r="AP548" i="6" s="1"/>
  <c r="AQ350" i="6" a="1"/>
  <c r="AQ350" i="6" s="1"/>
  <c r="AQ548" i="6" s="1"/>
  <c r="AR350" i="6" a="1"/>
  <c r="AR350" i="6" s="1"/>
  <c r="AR548" i="6" s="1"/>
  <c r="AS350" i="6" a="1"/>
  <c r="AS350" i="6" s="1"/>
  <c r="AS548" i="6" s="1"/>
  <c r="AT350" i="6" a="1"/>
  <c r="AT350" i="6" s="1"/>
  <c r="AT548" i="6" s="1"/>
  <c r="AU350" i="6" a="1"/>
  <c r="AU350" i="6" s="1"/>
  <c r="AU548" i="6" s="1"/>
  <c r="AV350" i="6" a="1"/>
  <c r="AV350" i="6" s="1"/>
  <c r="AV548" i="6" s="1"/>
  <c r="AW350" i="6" a="1"/>
  <c r="AW350" i="6" s="1"/>
  <c r="AW548" i="6" s="1"/>
  <c r="AX350" i="6" a="1"/>
  <c r="AX350" i="6" s="1"/>
  <c r="AX548" i="6" s="1"/>
  <c r="AY350" i="6" a="1"/>
  <c r="AY350" i="6" s="1"/>
  <c r="AY548" i="6" s="1"/>
  <c r="AZ350" i="6" a="1"/>
  <c r="AZ350" i="6" s="1"/>
  <c r="AZ548" i="6" s="1"/>
  <c r="BA350" i="6" a="1"/>
  <c r="BA350" i="6" s="1"/>
  <c r="BA548" i="6" s="1"/>
  <c r="BB350" i="6" a="1"/>
  <c r="BB350" i="6" s="1"/>
  <c r="BB548" i="6" s="1"/>
  <c r="BC350" i="6" a="1"/>
  <c r="BC350" i="6" s="1"/>
  <c r="BC548" i="6" s="1"/>
  <c r="BD350" i="6" a="1"/>
  <c r="BD350" i="6" s="1"/>
  <c r="BD548" i="6" s="1"/>
  <c r="BE350" i="6" a="1"/>
  <c r="BE350" i="6" s="1"/>
  <c r="BE548" i="6" s="1"/>
  <c r="BF350" i="6" a="1"/>
  <c r="BF350" i="6" s="1"/>
  <c r="BF548" i="6" s="1"/>
  <c r="BG350" i="6" a="1"/>
  <c r="BG350" i="6" s="1"/>
  <c r="BG548" i="6" s="1"/>
  <c r="BH350" i="6" a="1"/>
  <c r="BH350" i="6" s="1"/>
  <c r="BH548" i="6" s="1"/>
  <c r="BI350" i="6" a="1"/>
  <c r="BI350" i="6" s="1"/>
  <c r="BI548" i="6" s="1"/>
  <c r="BJ350" i="6" a="1"/>
  <c r="BJ350" i="6" s="1"/>
  <c r="BJ548" i="6" s="1"/>
  <c r="BK350" i="6" a="1"/>
  <c r="BK350" i="6" s="1"/>
  <c r="BK548" i="6" s="1"/>
  <c r="BL350" i="6" a="1"/>
  <c r="BL350" i="6" s="1"/>
  <c r="BL548" i="6" s="1"/>
  <c r="D351" i="6" a="1"/>
  <c r="D351" i="6" s="1"/>
  <c r="D549" i="6" s="1"/>
  <c r="E351" i="6" a="1"/>
  <c r="E351" i="6" s="1"/>
  <c r="E549" i="6" s="1"/>
  <c r="F351" i="6" a="1"/>
  <c r="F351" i="6" s="1"/>
  <c r="F549" i="6" s="1"/>
  <c r="G351" i="6" a="1"/>
  <c r="G351" i="6" s="1"/>
  <c r="G549" i="6" s="1"/>
  <c r="H351" i="6" a="1"/>
  <c r="H351" i="6" s="1"/>
  <c r="H549" i="6" s="1"/>
  <c r="I351" i="6" a="1"/>
  <c r="I351" i="6" s="1"/>
  <c r="I549" i="6" s="1"/>
  <c r="J351" i="6" a="1"/>
  <c r="J351" i="6" s="1"/>
  <c r="J549" i="6" s="1"/>
  <c r="K351" i="6" a="1"/>
  <c r="K351" i="6" s="1"/>
  <c r="K549" i="6" s="1"/>
  <c r="L351" i="6" a="1"/>
  <c r="L351" i="6" s="1"/>
  <c r="L549" i="6" s="1"/>
  <c r="M351" i="6" a="1"/>
  <c r="M351" i="6" s="1"/>
  <c r="M549" i="6" s="1"/>
  <c r="N351" i="6" a="1"/>
  <c r="N351" i="6" s="1"/>
  <c r="N549" i="6" s="1"/>
  <c r="O351" i="6" a="1"/>
  <c r="O351" i="6" s="1"/>
  <c r="O549" i="6" s="1"/>
  <c r="P351" i="6" a="1"/>
  <c r="P351" i="6" s="1"/>
  <c r="P549" i="6" s="1"/>
  <c r="Q351" i="6" a="1"/>
  <c r="Q351" i="6" s="1"/>
  <c r="Q549" i="6" s="1"/>
  <c r="R351" i="6" a="1"/>
  <c r="R351" i="6" s="1"/>
  <c r="R549" i="6" s="1"/>
  <c r="S351" i="6" a="1"/>
  <c r="S351" i="6" s="1"/>
  <c r="S549" i="6" s="1"/>
  <c r="T351" i="6" a="1"/>
  <c r="T351" i="6" s="1"/>
  <c r="T549" i="6" s="1"/>
  <c r="U351" i="6" a="1"/>
  <c r="U351" i="6" s="1"/>
  <c r="U549" i="6" s="1"/>
  <c r="V351" i="6" a="1"/>
  <c r="V351" i="6" s="1"/>
  <c r="V549" i="6" s="1"/>
  <c r="W351" i="6" a="1"/>
  <c r="W351" i="6" s="1"/>
  <c r="W549" i="6" s="1"/>
  <c r="X351" i="6" a="1"/>
  <c r="X351" i="6" s="1"/>
  <c r="X549" i="6" s="1"/>
  <c r="Y351" i="6" a="1"/>
  <c r="Y351" i="6" s="1"/>
  <c r="Y549" i="6" s="1"/>
  <c r="Z351" i="6" a="1"/>
  <c r="Z351" i="6" s="1"/>
  <c r="Z549" i="6" s="1"/>
  <c r="AA351" i="6" a="1"/>
  <c r="AA351" i="6" s="1"/>
  <c r="AA549" i="6" s="1"/>
  <c r="AB351" i="6" a="1"/>
  <c r="AB351" i="6" s="1"/>
  <c r="AB549" i="6" s="1"/>
  <c r="AC351" i="6" a="1"/>
  <c r="AC351" i="6" s="1"/>
  <c r="AC549" i="6" s="1"/>
  <c r="AD351" i="6" a="1"/>
  <c r="AD351" i="6" s="1"/>
  <c r="AD549" i="6" s="1"/>
  <c r="AE351" i="6" a="1"/>
  <c r="AE351" i="6" s="1"/>
  <c r="AE549" i="6" s="1"/>
  <c r="AF351" i="6" a="1"/>
  <c r="AF351" i="6" s="1"/>
  <c r="AF549" i="6" s="1"/>
  <c r="AG351" i="6" a="1"/>
  <c r="AG351" i="6" s="1"/>
  <c r="AG549" i="6" s="1"/>
  <c r="AH351" i="6" a="1"/>
  <c r="AH351" i="6" s="1"/>
  <c r="AH549" i="6" s="1"/>
  <c r="AI351" i="6" a="1"/>
  <c r="AI351" i="6" s="1"/>
  <c r="AI549" i="6" s="1"/>
  <c r="AJ351" i="6" a="1"/>
  <c r="AJ351" i="6" s="1"/>
  <c r="AJ549" i="6" s="1"/>
  <c r="AK351" i="6" a="1"/>
  <c r="AK351" i="6" s="1"/>
  <c r="AK549" i="6" s="1"/>
  <c r="AL351" i="6" a="1"/>
  <c r="AL351" i="6" s="1"/>
  <c r="AL549" i="6" s="1"/>
  <c r="AM351" i="6" a="1"/>
  <c r="AM351" i="6" s="1"/>
  <c r="AM549" i="6" s="1"/>
  <c r="AN351" i="6" a="1"/>
  <c r="AN351" i="6" s="1"/>
  <c r="AN549" i="6" s="1"/>
  <c r="AO351" i="6" a="1"/>
  <c r="AO351" i="6" s="1"/>
  <c r="AO549" i="6" s="1"/>
  <c r="AP351" i="6" a="1"/>
  <c r="AP351" i="6" s="1"/>
  <c r="AP549" i="6" s="1"/>
  <c r="AQ351" i="6" a="1"/>
  <c r="AQ351" i="6" s="1"/>
  <c r="AQ549" i="6" s="1"/>
  <c r="AR351" i="6" a="1"/>
  <c r="AR351" i="6" s="1"/>
  <c r="AR549" i="6" s="1"/>
  <c r="AS351" i="6" a="1"/>
  <c r="AS351" i="6" s="1"/>
  <c r="AS549" i="6" s="1"/>
  <c r="AT351" i="6" a="1"/>
  <c r="AT351" i="6" s="1"/>
  <c r="AT549" i="6" s="1"/>
  <c r="AU351" i="6" a="1"/>
  <c r="AU351" i="6" s="1"/>
  <c r="AU549" i="6" s="1"/>
  <c r="AV351" i="6" a="1"/>
  <c r="AV351" i="6" s="1"/>
  <c r="AV549" i="6" s="1"/>
  <c r="AW351" i="6" a="1"/>
  <c r="AW351" i="6" s="1"/>
  <c r="AW549" i="6" s="1"/>
  <c r="AX351" i="6" a="1"/>
  <c r="AX351" i="6" s="1"/>
  <c r="AX549" i="6" s="1"/>
  <c r="AY351" i="6" a="1"/>
  <c r="AY351" i="6" s="1"/>
  <c r="AY549" i="6" s="1"/>
  <c r="AZ351" i="6" a="1"/>
  <c r="AZ351" i="6" s="1"/>
  <c r="AZ549" i="6" s="1"/>
  <c r="BA351" i="6" a="1"/>
  <c r="BA351" i="6" s="1"/>
  <c r="BA549" i="6" s="1"/>
  <c r="BB351" i="6" a="1"/>
  <c r="BB351" i="6" s="1"/>
  <c r="BB549" i="6" s="1"/>
  <c r="BC351" i="6" a="1"/>
  <c r="BC351" i="6" s="1"/>
  <c r="BC549" i="6" s="1"/>
  <c r="BD351" i="6" a="1"/>
  <c r="BD351" i="6" s="1"/>
  <c r="BD549" i="6" s="1"/>
  <c r="BE351" i="6" a="1"/>
  <c r="BE351" i="6" s="1"/>
  <c r="BE549" i="6" s="1"/>
  <c r="BF351" i="6" a="1"/>
  <c r="BF351" i="6" s="1"/>
  <c r="BF549" i="6" s="1"/>
  <c r="BG351" i="6" a="1"/>
  <c r="BG351" i="6" s="1"/>
  <c r="BG549" i="6" s="1"/>
  <c r="BH351" i="6" a="1"/>
  <c r="BH351" i="6" s="1"/>
  <c r="BH549" i="6" s="1"/>
  <c r="BI351" i="6" a="1"/>
  <c r="BI351" i="6" s="1"/>
  <c r="BI549" i="6" s="1"/>
  <c r="BJ351" i="6" a="1"/>
  <c r="BJ351" i="6" s="1"/>
  <c r="BJ549" i="6" s="1"/>
  <c r="BK351" i="6" a="1"/>
  <c r="BK351" i="6" s="1"/>
  <c r="BK549" i="6" s="1"/>
  <c r="BL351" i="6" a="1"/>
  <c r="BL351" i="6" s="1"/>
  <c r="BL549" i="6" s="1"/>
  <c r="D352" i="6" a="1"/>
  <c r="D352" i="6" s="1"/>
  <c r="D550" i="6" s="1"/>
  <c r="E352" i="6" a="1"/>
  <c r="E352" i="6" s="1"/>
  <c r="E550" i="6" s="1"/>
  <c r="F352" i="6" a="1"/>
  <c r="F352" i="6" s="1"/>
  <c r="F550" i="6" s="1"/>
  <c r="G352" i="6" a="1"/>
  <c r="G352" i="6" s="1"/>
  <c r="G550" i="6" s="1"/>
  <c r="H352" i="6" a="1"/>
  <c r="H352" i="6" s="1"/>
  <c r="H550" i="6" s="1"/>
  <c r="I352" i="6" a="1"/>
  <c r="I352" i="6" s="1"/>
  <c r="I550" i="6" s="1"/>
  <c r="J352" i="6" a="1"/>
  <c r="J352" i="6" s="1"/>
  <c r="J550" i="6" s="1"/>
  <c r="K352" i="6" a="1"/>
  <c r="K352" i="6" s="1"/>
  <c r="K550" i="6" s="1"/>
  <c r="L352" i="6" a="1"/>
  <c r="L352" i="6" s="1"/>
  <c r="L550" i="6" s="1"/>
  <c r="M352" i="6" a="1"/>
  <c r="M352" i="6" s="1"/>
  <c r="M550" i="6" s="1"/>
  <c r="N352" i="6" a="1"/>
  <c r="N352" i="6" s="1"/>
  <c r="N550" i="6" s="1"/>
  <c r="O352" i="6" a="1"/>
  <c r="O352" i="6" s="1"/>
  <c r="O550" i="6" s="1"/>
  <c r="P352" i="6" a="1"/>
  <c r="P352" i="6" s="1"/>
  <c r="P550" i="6" s="1"/>
  <c r="Q352" i="6" a="1"/>
  <c r="Q352" i="6" s="1"/>
  <c r="Q550" i="6" s="1"/>
  <c r="R352" i="6" a="1"/>
  <c r="R352" i="6" s="1"/>
  <c r="R550" i="6" s="1"/>
  <c r="S352" i="6" a="1"/>
  <c r="S352" i="6" s="1"/>
  <c r="S550" i="6" s="1"/>
  <c r="T352" i="6" a="1"/>
  <c r="T352" i="6" s="1"/>
  <c r="T550" i="6" s="1"/>
  <c r="U352" i="6" a="1"/>
  <c r="U352" i="6" s="1"/>
  <c r="U550" i="6" s="1"/>
  <c r="V352" i="6" a="1"/>
  <c r="V352" i="6" s="1"/>
  <c r="V550" i="6" s="1"/>
  <c r="W352" i="6" a="1"/>
  <c r="W352" i="6" s="1"/>
  <c r="W550" i="6" s="1"/>
  <c r="X352" i="6" a="1"/>
  <c r="X352" i="6" s="1"/>
  <c r="X550" i="6" s="1"/>
  <c r="Y352" i="6" a="1"/>
  <c r="Y352" i="6" s="1"/>
  <c r="Y550" i="6" s="1"/>
  <c r="Z352" i="6" a="1"/>
  <c r="Z352" i="6" s="1"/>
  <c r="Z550" i="6" s="1"/>
  <c r="AA352" i="6" a="1"/>
  <c r="AA352" i="6" s="1"/>
  <c r="AA550" i="6" s="1"/>
  <c r="AB352" i="6" a="1"/>
  <c r="AB352" i="6" s="1"/>
  <c r="AB550" i="6" s="1"/>
  <c r="AC352" i="6" a="1"/>
  <c r="AC352" i="6" s="1"/>
  <c r="AC550" i="6" s="1"/>
  <c r="AD352" i="6" a="1"/>
  <c r="AD352" i="6" s="1"/>
  <c r="AD550" i="6" s="1"/>
  <c r="AE352" i="6" a="1"/>
  <c r="AE352" i="6" s="1"/>
  <c r="AE550" i="6" s="1"/>
  <c r="AF352" i="6" a="1"/>
  <c r="AF352" i="6" s="1"/>
  <c r="AF550" i="6" s="1"/>
  <c r="AG352" i="6" a="1"/>
  <c r="AG352" i="6" s="1"/>
  <c r="AG550" i="6" s="1"/>
  <c r="AH352" i="6" a="1"/>
  <c r="AH352" i="6" s="1"/>
  <c r="AH550" i="6" s="1"/>
  <c r="AI352" i="6" a="1"/>
  <c r="AI352" i="6" s="1"/>
  <c r="AI550" i="6" s="1"/>
  <c r="AJ352" i="6" a="1"/>
  <c r="AJ352" i="6" s="1"/>
  <c r="AJ550" i="6" s="1"/>
  <c r="AK352" i="6" a="1"/>
  <c r="AK352" i="6" s="1"/>
  <c r="AK550" i="6" s="1"/>
  <c r="AL352" i="6" a="1"/>
  <c r="AL352" i="6" s="1"/>
  <c r="AL550" i="6" s="1"/>
  <c r="AM352" i="6" a="1"/>
  <c r="AM352" i="6" s="1"/>
  <c r="AM550" i="6" s="1"/>
  <c r="AN352" i="6" a="1"/>
  <c r="AN352" i="6" s="1"/>
  <c r="AN550" i="6" s="1"/>
  <c r="AO352" i="6" a="1"/>
  <c r="AO352" i="6" s="1"/>
  <c r="AO550" i="6" s="1"/>
  <c r="AP352" i="6" a="1"/>
  <c r="AP352" i="6" s="1"/>
  <c r="AP550" i="6" s="1"/>
  <c r="AQ352" i="6" a="1"/>
  <c r="AQ352" i="6" s="1"/>
  <c r="AQ550" i="6" s="1"/>
  <c r="AR352" i="6" a="1"/>
  <c r="AR352" i="6" s="1"/>
  <c r="AR550" i="6" s="1"/>
  <c r="AS352" i="6" a="1"/>
  <c r="AS352" i="6" s="1"/>
  <c r="AS550" i="6" s="1"/>
  <c r="AT352" i="6" a="1"/>
  <c r="AT352" i="6" s="1"/>
  <c r="AT550" i="6" s="1"/>
  <c r="AU352" i="6" a="1"/>
  <c r="AU352" i="6" s="1"/>
  <c r="AU550" i="6" s="1"/>
  <c r="AV352" i="6" a="1"/>
  <c r="AV352" i="6" s="1"/>
  <c r="AV550" i="6" s="1"/>
  <c r="AW352" i="6" a="1"/>
  <c r="AW352" i="6" s="1"/>
  <c r="AW550" i="6" s="1"/>
  <c r="AX352" i="6" a="1"/>
  <c r="AX352" i="6" s="1"/>
  <c r="AX550" i="6" s="1"/>
  <c r="AY352" i="6" a="1"/>
  <c r="AY352" i="6" s="1"/>
  <c r="AY550" i="6" s="1"/>
  <c r="AZ352" i="6" a="1"/>
  <c r="AZ352" i="6" s="1"/>
  <c r="AZ550" i="6" s="1"/>
  <c r="BA352" i="6" a="1"/>
  <c r="BA352" i="6" s="1"/>
  <c r="BA550" i="6" s="1"/>
  <c r="BB352" i="6" a="1"/>
  <c r="BB352" i="6" s="1"/>
  <c r="BB550" i="6" s="1"/>
  <c r="BC352" i="6" a="1"/>
  <c r="BC352" i="6" s="1"/>
  <c r="BC550" i="6" s="1"/>
  <c r="BD352" i="6" a="1"/>
  <c r="BD352" i="6" s="1"/>
  <c r="BD550" i="6" s="1"/>
  <c r="BE352" i="6" a="1"/>
  <c r="BE352" i="6" s="1"/>
  <c r="BE550" i="6" s="1"/>
  <c r="BF352" i="6" a="1"/>
  <c r="BF352" i="6" s="1"/>
  <c r="BF550" i="6" s="1"/>
  <c r="BG352" i="6" a="1"/>
  <c r="BG352" i="6" s="1"/>
  <c r="BG550" i="6" s="1"/>
  <c r="BH352" i="6" a="1"/>
  <c r="BH352" i="6" s="1"/>
  <c r="BH550" i="6" s="1"/>
  <c r="BI352" i="6" a="1"/>
  <c r="BI352" i="6" s="1"/>
  <c r="BI550" i="6" s="1"/>
  <c r="BJ352" i="6" a="1"/>
  <c r="BJ352" i="6" s="1"/>
  <c r="BJ550" i="6" s="1"/>
  <c r="BK352" i="6" a="1"/>
  <c r="BK352" i="6" s="1"/>
  <c r="BK550" i="6" s="1"/>
  <c r="BL352" i="6" a="1"/>
  <c r="BL352" i="6" s="1"/>
  <c r="BL550" i="6" s="1"/>
  <c r="D353" i="6" a="1"/>
  <c r="D353" i="6" s="1"/>
  <c r="D551" i="6" s="1"/>
  <c r="E353" i="6" a="1"/>
  <c r="E353" i="6" s="1"/>
  <c r="E551" i="6" s="1"/>
  <c r="F353" i="6" a="1"/>
  <c r="F353" i="6" s="1"/>
  <c r="F551" i="6" s="1"/>
  <c r="G353" i="6" a="1"/>
  <c r="G353" i="6" s="1"/>
  <c r="G551" i="6" s="1"/>
  <c r="H353" i="6" a="1"/>
  <c r="H353" i="6" s="1"/>
  <c r="H551" i="6" s="1"/>
  <c r="I353" i="6" a="1"/>
  <c r="I353" i="6" s="1"/>
  <c r="I551" i="6" s="1"/>
  <c r="J353" i="6" a="1"/>
  <c r="J353" i="6" s="1"/>
  <c r="J551" i="6" s="1"/>
  <c r="K353" i="6" a="1"/>
  <c r="K353" i="6" s="1"/>
  <c r="K551" i="6" s="1"/>
  <c r="L353" i="6" a="1"/>
  <c r="L353" i="6" s="1"/>
  <c r="L551" i="6" s="1"/>
  <c r="M353" i="6" a="1"/>
  <c r="M353" i="6" s="1"/>
  <c r="M551" i="6" s="1"/>
  <c r="N353" i="6" a="1"/>
  <c r="N353" i="6" s="1"/>
  <c r="N551" i="6" s="1"/>
  <c r="O353" i="6" a="1"/>
  <c r="O353" i="6" s="1"/>
  <c r="O551" i="6" s="1"/>
  <c r="P353" i="6" a="1"/>
  <c r="P353" i="6" s="1"/>
  <c r="P551" i="6" s="1"/>
  <c r="Q353" i="6" a="1"/>
  <c r="Q353" i="6" s="1"/>
  <c r="Q551" i="6" s="1"/>
  <c r="R353" i="6" a="1"/>
  <c r="R353" i="6" s="1"/>
  <c r="R551" i="6" s="1"/>
  <c r="S353" i="6" a="1"/>
  <c r="S353" i="6" s="1"/>
  <c r="S551" i="6" s="1"/>
  <c r="T353" i="6" a="1"/>
  <c r="T353" i="6" s="1"/>
  <c r="T551" i="6" s="1"/>
  <c r="U353" i="6" a="1"/>
  <c r="U353" i="6" s="1"/>
  <c r="U551" i="6" s="1"/>
  <c r="V353" i="6" a="1"/>
  <c r="V353" i="6" s="1"/>
  <c r="V551" i="6" s="1"/>
  <c r="W353" i="6" a="1"/>
  <c r="W353" i="6" s="1"/>
  <c r="W551" i="6" s="1"/>
  <c r="X353" i="6" a="1"/>
  <c r="X353" i="6" s="1"/>
  <c r="X551" i="6" s="1"/>
  <c r="Y353" i="6" a="1"/>
  <c r="Y353" i="6" s="1"/>
  <c r="Y551" i="6" s="1"/>
  <c r="Z353" i="6" a="1"/>
  <c r="Z353" i="6" s="1"/>
  <c r="Z551" i="6" s="1"/>
  <c r="AA353" i="6" a="1"/>
  <c r="AA353" i="6" s="1"/>
  <c r="AA551" i="6" s="1"/>
  <c r="AB353" i="6" a="1"/>
  <c r="AB353" i="6" s="1"/>
  <c r="AB551" i="6" s="1"/>
  <c r="AC353" i="6" a="1"/>
  <c r="AC353" i="6" s="1"/>
  <c r="AC551" i="6" s="1"/>
  <c r="AD353" i="6" a="1"/>
  <c r="AD353" i="6" s="1"/>
  <c r="AD551" i="6" s="1"/>
  <c r="AE353" i="6" a="1"/>
  <c r="AE353" i="6" s="1"/>
  <c r="AE551" i="6" s="1"/>
  <c r="AF353" i="6" a="1"/>
  <c r="AF353" i="6" s="1"/>
  <c r="AF551" i="6" s="1"/>
  <c r="AG353" i="6" a="1"/>
  <c r="AG353" i="6" s="1"/>
  <c r="AG551" i="6" s="1"/>
  <c r="AH353" i="6" a="1"/>
  <c r="AH353" i="6" s="1"/>
  <c r="AH551" i="6" s="1"/>
  <c r="AI353" i="6" a="1"/>
  <c r="AI353" i="6" s="1"/>
  <c r="AI551" i="6" s="1"/>
  <c r="AJ353" i="6" a="1"/>
  <c r="AJ353" i="6" s="1"/>
  <c r="AJ551" i="6" s="1"/>
  <c r="AK353" i="6" a="1"/>
  <c r="AK353" i="6" s="1"/>
  <c r="AK551" i="6" s="1"/>
  <c r="AL353" i="6" a="1"/>
  <c r="AL353" i="6" s="1"/>
  <c r="AL551" i="6" s="1"/>
  <c r="AM353" i="6" a="1"/>
  <c r="AM353" i="6" s="1"/>
  <c r="AM551" i="6" s="1"/>
  <c r="AN353" i="6" a="1"/>
  <c r="AN353" i="6" s="1"/>
  <c r="AN551" i="6" s="1"/>
  <c r="AO353" i="6" a="1"/>
  <c r="AO353" i="6" s="1"/>
  <c r="AO551" i="6" s="1"/>
  <c r="AP353" i="6" a="1"/>
  <c r="AP353" i="6" s="1"/>
  <c r="AP551" i="6" s="1"/>
  <c r="AQ353" i="6" a="1"/>
  <c r="AQ353" i="6" s="1"/>
  <c r="AQ551" i="6" s="1"/>
  <c r="AR353" i="6" a="1"/>
  <c r="AR353" i="6" s="1"/>
  <c r="AR551" i="6" s="1"/>
  <c r="AS353" i="6" a="1"/>
  <c r="AS353" i="6" s="1"/>
  <c r="AS551" i="6" s="1"/>
  <c r="AT353" i="6" a="1"/>
  <c r="AT353" i="6" s="1"/>
  <c r="AT551" i="6" s="1"/>
  <c r="AU353" i="6" a="1"/>
  <c r="AU353" i="6" s="1"/>
  <c r="AU551" i="6" s="1"/>
  <c r="AV353" i="6" a="1"/>
  <c r="AV353" i="6" s="1"/>
  <c r="AV551" i="6" s="1"/>
  <c r="AW353" i="6" a="1"/>
  <c r="AW353" i="6" s="1"/>
  <c r="AW551" i="6" s="1"/>
  <c r="AX353" i="6" a="1"/>
  <c r="AX353" i="6" s="1"/>
  <c r="AX551" i="6" s="1"/>
  <c r="AY353" i="6" a="1"/>
  <c r="AY353" i="6" s="1"/>
  <c r="AY551" i="6" s="1"/>
  <c r="AZ353" i="6" a="1"/>
  <c r="AZ353" i="6" s="1"/>
  <c r="AZ551" i="6" s="1"/>
  <c r="BA353" i="6" a="1"/>
  <c r="BA353" i="6" s="1"/>
  <c r="BA551" i="6" s="1"/>
  <c r="BB353" i="6" a="1"/>
  <c r="BB353" i="6" s="1"/>
  <c r="BB551" i="6" s="1"/>
  <c r="BC353" i="6" a="1"/>
  <c r="BC353" i="6" s="1"/>
  <c r="BC551" i="6" s="1"/>
  <c r="BD353" i="6" a="1"/>
  <c r="BD353" i="6" s="1"/>
  <c r="BD551" i="6" s="1"/>
  <c r="BE353" i="6" a="1"/>
  <c r="BE353" i="6" s="1"/>
  <c r="BE551" i="6" s="1"/>
  <c r="BF353" i="6" a="1"/>
  <c r="BF353" i="6" s="1"/>
  <c r="BF551" i="6" s="1"/>
  <c r="BG353" i="6" a="1"/>
  <c r="BG353" i="6" s="1"/>
  <c r="BG551" i="6" s="1"/>
  <c r="BH353" i="6" a="1"/>
  <c r="BH353" i="6" s="1"/>
  <c r="BH551" i="6" s="1"/>
  <c r="BI353" i="6" a="1"/>
  <c r="BI353" i="6" s="1"/>
  <c r="BI551" i="6" s="1"/>
  <c r="BJ353" i="6" a="1"/>
  <c r="BJ353" i="6" s="1"/>
  <c r="BJ551" i="6" s="1"/>
  <c r="BK353" i="6" a="1"/>
  <c r="BK353" i="6" s="1"/>
  <c r="BK551" i="6" s="1"/>
  <c r="BL353" i="6" a="1"/>
  <c r="BL353" i="6" s="1"/>
  <c r="BL551" i="6" s="1"/>
  <c r="D354" i="6" a="1"/>
  <c r="D354" i="6" s="1"/>
  <c r="D552" i="6" s="1"/>
  <c r="E354" i="6" a="1"/>
  <c r="E354" i="6" s="1"/>
  <c r="E552" i="6" s="1"/>
  <c r="F354" i="6" a="1"/>
  <c r="F354" i="6" s="1"/>
  <c r="F552" i="6" s="1"/>
  <c r="G354" i="6" a="1"/>
  <c r="G354" i="6" s="1"/>
  <c r="G552" i="6" s="1"/>
  <c r="H354" i="6" a="1"/>
  <c r="H354" i="6" s="1"/>
  <c r="H552" i="6" s="1"/>
  <c r="I354" i="6" a="1"/>
  <c r="I354" i="6" s="1"/>
  <c r="I552" i="6" s="1"/>
  <c r="J354" i="6" a="1"/>
  <c r="J354" i="6" s="1"/>
  <c r="J552" i="6" s="1"/>
  <c r="K354" i="6" a="1"/>
  <c r="K354" i="6" s="1"/>
  <c r="K552" i="6" s="1"/>
  <c r="L354" i="6" a="1"/>
  <c r="L354" i="6" s="1"/>
  <c r="L552" i="6" s="1"/>
  <c r="M354" i="6" a="1"/>
  <c r="M354" i="6" s="1"/>
  <c r="M552" i="6" s="1"/>
  <c r="N354" i="6" a="1"/>
  <c r="N354" i="6" s="1"/>
  <c r="N552" i="6" s="1"/>
  <c r="O354" i="6" a="1"/>
  <c r="O354" i="6" s="1"/>
  <c r="O552" i="6" s="1"/>
  <c r="P354" i="6" a="1"/>
  <c r="P354" i="6" s="1"/>
  <c r="P552" i="6" s="1"/>
  <c r="Q354" i="6" a="1"/>
  <c r="Q354" i="6" s="1"/>
  <c r="Q552" i="6" s="1"/>
  <c r="R354" i="6" a="1"/>
  <c r="R354" i="6" s="1"/>
  <c r="R552" i="6" s="1"/>
  <c r="S354" i="6" a="1"/>
  <c r="S354" i="6" s="1"/>
  <c r="S552" i="6" s="1"/>
  <c r="T354" i="6" a="1"/>
  <c r="T354" i="6" s="1"/>
  <c r="T552" i="6" s="1"/>
  <c r="U354" i="6" a="1"/>
  <c r="U354" i="6" s="1"/>
  <c r="U552" i="6" s="1"/>
  <c r="V354" i="6" a="1"/>
  <c r="V354" i="6" s="1"/>
  <c r="V552" i="6" s="1"/>
  <c r="W354" i="6" a="1"/>
  <c r="W354" i="6" s="1"/>
  <c r="W552" i="6" s="1"/>
  <c r="X354" i="6" a="1"/>
  <c r="X354" i="6" s="1"/>
  <c r="X552" i="6" s="1"/>
  <c r="Y354" i="6" a="1"/>
  <c r="Y354" i="6" s="1"/>
  <c r="Y552" i="6" s="1"/>
  <c r="Z354" i="6" a="1"/>
  <c r="Z354" i="6" s="1"/>
  <c r="Z552" i="6" s="1"/>
  <c r="AA354" i="6" a="1"/>
  <c r="AA354" i="6" s="1"/>
  <c r="AA552" i="6" s="1"/>
  <c r="AB354" i="6" a="1"/>
  <c r="AB354" i="6" s="1"/>
  <c r="AB552" i="6" s="1"/>
  <c r="AC354" i="6" a="1"/>
  <c r="AC354" i="6" s="1"/>
  <c r="AC552" i="6" s="1"/>
  <c r="AD354" i="6" a="1"/>
  <c r="AD354" i="6" s="1"/>
  <c r="AD552" i="6" s="1"/>
  <c r="AE354" i="6" a="1"/>
  <c r="AE354" i="6" s="1"/>
  <c r="AE552" i="6" s="1"/>
  <c r="AF354" i="6" a="1"/>
  <c r="AF354" i="6" s="1"/>
  <c r="AF552" i="6" s="1"/>
  <c r="AG354" i="6" a="1"/>
  <c r="AG354" i="6" s="1"/>
  <c r="AG552" i="6" s="1"/>
  <c r="AH354" i="6" a="1"/>
  <c r="AH354" i="6" s="1"/>
  <c r="AH552" i="6" s="1"/>
  <c r="AI354" i="6" a="1"/>
  <c r="AI354" i="6" s="1"/>
  <c r="AI552" i="6" s="1"/>
  <c r="AJ354" i="6" a="1"/>
  <c r="AJ354" i="6" s="1"/>
  <c r="AJ552" i="6" s="1"/>
  <c r="AK354" i="6" a="1"/>
  <c r="AK354" i="6" s="1"/>
  <c r="AK552" i="6" s="1"/>
  <c r="AL354" i="6" a="1"/>
  <c r="AL354" i="6" s="1"/>
  <c r="AL552" i="6" s="1"/>
  <c r="AM354" i="6" a="1"/>
  <c r="AM354" i="6" s="1"/>
  <c r="AM552" i="6" s="1"/>
  <c r="AN354" i="6" a="1"/>
  <c r="AN354" i="6" s="1"/>
  <c r="AN552" i="6" s="1"/>
  <c r="AO354" i="6" a="1"/>
  <c r="AO354" i="6" s="1"/>
  <c r="AO552" i="6" s="1"/>
  <c r="AP354" i="6" a="1"/>
  <c r="AP354" i="6" s="1"/>
  <c r="AP552" i="6" s="1"/>
  <c r="AQ354" i="6" a="1"/>
  <c r="AQ354" i="6" s="1"/>
  <c r="AQ552" i="6" s="1"/>
  <c r="AR354" i="6" a="1"/>
  <c r="AR354" i="6" s="1"/>
  <c r="AR552" i="6" s="1"/>
  <c r="AS354" i="6" a="1"/>
  <c r="AS354" i="6" s="1"/>
  <c r="AS552" i="6" s="1"/>
  <c r="AT354" i="6" a="1"/>
  <c r="AT354" i="6" s="1"/>
  <c r="AT552" i="6" s="1"/>
  <c r="AU354" i="6" a="1"/>
  <c r="AU354" i="6" s="1"/>
  <c r="AU552" i="6" s="1"/>
  <c r="AV354" i="6" a="1"/>
  <c r="AV354" i="6" s="1"/>
  <c r="AV552" i="6" s="1"/>
  <c r="AW354" i="6" a="1"/>
  <c r="AW354" i="6" s="1"/>
  <c r="AW552" i="6" s="1"/>
  <c r="AX354" i="6" a="1"/>
  <c r="AX354" i="6" s="1"/>
  <c r="AX552" i="6" s="1"/>
  <c r="AY354" i="6" a="1"/>
  <c r="AY354" i="6" s="1"/>
  <c r="AY552" i="6" s="1"/>
  <c r="AZ354" i="6" a="1"/>
  <c r="AZ354" i="6" s="1"/>
  <c r="AZ552" i="6" s="1"/>
  <c r="BA354" i="6" a="1"/>
  <c r="BA354" i="6" s="1"/>
  <c r="BA552" i="6" s="1"/>
  <c r="BB354" i="6" a="1"/>
  <c r="BB354" i="6" s="1"/>
  <c r="BB552" i="6" s="1"/>
  <c r="BC354" i="6" a="1"/>
  <c r="BC354" i="6" s="1"/>
  <c r="BC552" i="6" s="1"/>
  <c r="BD354" i="6" a="1"/>
  <c r="BD354" i="6" s="1"/>
  <c r="BD552" i="6" s="1"/>
  <c r="BE354" i="6" a="1"/>
  <c r="BE354" i="6" s="1"/>
  <c r="BE552" i="6" s="1"/>
  <c r="BF354" i="6" a="1"/>
  <c r="BF354" i="6" s="1"/>
  <c r="BF552" i="6" s="1"/>
  <c r="BG354" i="6" a="1"/>
  <c r="BG354" i="6" s="1"/>
  <c r="BG552" i="6" s="1"/>
  <c r="BH354" i="6" a="1"/>
  <c r="BH354" i="6" s="1"/>
  <c r="BH552" i="6" s="1"/>
  <c r="BI354" i="6" a="1"/>
  <c r="BI354" i="6" s="1"/>
  <c r="BI552" i="6" s="1"/>
  <c r="BJ354" i="6" a="1"/>
  <c r="BJ354" i="6" s="1"/>
  <c r="BJ552" i="6" s="1"/>
  <c r="BK354" i="6" a="1"/>
  <c r="BK354" i="6" s="1"/>
  <c r="BK552" i="6" s="1"/>
  <c r="BL354" i="6" a="1"/>
  <c r="BL354" i="6" s="1"/>
  <c r="BL552" i="6" s="1"/>
  <c r="D355" i="6" a="1"/>
  <c r="D355" i="6" s="1"/>
  <c r="D553" i="6" s="1"/>
  <c r="E355" i="6" a="1"/>
  <c r="E355" i="6" s="1"/>
  <c r="E553" i="6" s="1"/>
  <c r="F355" i="6" a="1"/>
  <c r="F355" i="6" s="1"/>
  <c r="F553" i="6" s="1"/>
  <c r="G355" i="6" a="1"/>
  <c r="G355" i="6" s="1"/>
  <c r="G553" i="6" s="1"/>
  <c r="H355" i="6" a="1"/>
  <c r="H355" i="6" s="1"/>
  <c r="H553" i="6" s="1"/>
  <c r="I355" i="6" a="1"/>
  <c r="I355" i="6" s="1"/>
  <c r="I553" i="6" s="1"/>
  <c r="J355" i="6" a="1"/>
  <c r="J355" i="6" s="1"/>
  <c r="J553" i="6" s="1"/>
  <c r="K355" i="6" a="1"/>
  <c r="K355" i="6" s="1"/>
  <c r="K553" i="6" s="1"/>
  <c r="L355" i="6" a="1"/>
  <c r="L355" i="6" s="1"/>
  <c r="L553" i="6" s="1"/>
  <c r="M355" i="6" a="1"/>
  <c r="M355" i="6" s="1"/>
  <c r="M553" i="6" s="1"/>
  <c r="N355" i="6" a="1"/>
  <c r="N355" i="6" s="1"/>
  <c r="N553" i="6" s="1"/>
  <c r="O355" i="6" a="1"/>
  <c r="O355" i="6" s="1"/>
  <c r="O553" i="6" s="1"/>
  <c r="P355" i="6" a="1"/>
  <c r="P355" i="6" s="1"/>
  <c r="P553" i="6" s="1"/>
  <c r="Q355" i="6" a="1"/>
  <c r="Q355" i="6" s="1"/>
  <c r="Q553" i="6" s="1"/>
  <c r="R355" i="6" a="1"/>
  <c r="R355" i="6" s="1"/>
  <c r="R553" i="6" s="1"/>
  <c r="S355" i="6" a="1"/>
  <c r="S355" i="6" s="1"/>
  <c r="S553" i="6" s="1"/>
  <c r="T355" i="6" a="1"/>
  <c r="T355" i="6" s="1"/>
  <c r="T553" i="6" s="1"/>
  <c r="U355" i="6" a="1"/>
  <c r="U355" i="6" s="1"/>
  <c r="U553" i="6" s="1"/>
  <c r="V355" i="6" a="1"/>
  <c r="V355" i="6" s="1"/>
  <c r="V553" i="6" s="1"/>
  <c r="W355" i="6" a="1"/>
  <c r="W355" i="6" s="1"/>
  <c r="W553" i="6" s="1"/>
  <c r="X355" i="6" a="1"/>
  <c r="X355" i="6" s="1"/>
  <c r="X553" i="6" s="1"/>
  <c r="Y355" i="6" a="1"/>
  <c r="Y355" i="6" s="1"/>
  <c r="Y553" i="6" s="1"/>
  <c r="Z355" i="6" a="1"/>
  <c r="Z355" i="6" s="1"/>
  <c r="Z553" i="6" s="1"/>
  <c r="AA355" i="6" a="1"/>
  <c r="AA355" i="6" s="1"/>
  <c r="AA553" i="6" s="1"/>
  <c r="AB355" i="6" a="1"/>
  <c r="AB355" i="6" s="1"/>
  <c r="AB553" i="6" s="1"/>
  <c r="AC355" i="6" a="1"/>
  <c r="AC355" i="6" s="1"/>
  <c r="AC553" i="6" s="1"/>
  <c r="AD355" i="6" a="1"/>
  <c r="AD355" i="6" s="1"/>
  <c r="AD553" i="6" s="1"/>
  <c r="AE355" i="6" a="1"/>
  <c r="AE355" i="6" s="1"/>
  <c r="AE553" i="6" s="1"/>
  <c r="AF355" i="6" a="1"/>
  <c r="AF355" i="6" s="1"/>
  <c r="AF553" i="6" s="1"/>
  <c r="AG355" i="6" a="1"/>
  <c r="AG355" i="6" s="1"/>
  <c r="AG553" i="6" s="1"/>
  <c r="AH355" i="6" a="1"/>
  <c r="AH355" i="6" s="1"/>
  <c r="AH553" i="6" s="1"/>
  <c r="AI355" i="6" a="1"/>
  <c r="AI355" i="6" s="1"/>
  <c r="AI553" i="6" s="1"/>
  <c r="AJ355" i="6" a="1"/>
  <c r="AJ355" i="6" s="1"/>
  <c r="AJ553" i="6" s="1"/>
  <c r="AK355" i="6" a="1"/>
  <c r="AK355" i="6" s="1"/>
  <c r="AK553" i="6" s="1"/>
  <c r="AL355" i="6" a="1"/>
  <c r="AL355" i="6" s="1"/>
  <c r="AL553" i="6" s="1"/>
  <c r="AM355" i="6" a="1"/>
  <c r="AM355" i="6" s="1"/>
  <c r="AM553" i="6" s="1"/>
  <c r="AN355" i="6" a="1"/>
  <c r="AN355" i="6" s="1"/>
  <c r="AN553" i="6" s="1"/>
  <c r="AO355" i="6" a="1"/>
  <c r="AO355" i="6" s="1"/>
  <c r="AO553" i="6" s="1"/>
  <c r="AP355" i="6" a="1"/>
  <c r="AP355" i="6" s="1"/>
  <c r="AP553" i="6" s="1"/>
  <c r="AQ355" i="6" a="1"/>
  <c r="AQ355" i="6" s="1"/>
  <c r="AQ553" i="6" s="1"/>
  <c r="AR355" i="6" a="1"/>
  <c r="AR355" i="6" s="1"/>
  <c r="AR553" i="6" s="1"/>
  <c r="AS355" i="6" a="1"/>
  <c r="AS355" i="6" s="1"/>
  <c r="AS553" i="6" s="1"/>
  <c r="AT355" i="6" a="1"/>
  <c r="AT355" i="6" s="1"/>
  <c r="AT553" i="6" s="1"/>
  <c r="AU355" i="6" a="1"/>
  <c r="AU355" i="6" s="1"/>
  <c r="AU553" i="6" s="1"/>
  <c r="AV355" i="6" a="1"/>
  <c r="AV355" i="6" s="1"/>
  <c r="AV553" i="6" s="1"/>
  <c r="AW355" i="6" a="1"/>
  <c r="AW355" i="6" s="1"/>
  <c r="AW553" i="6" s="1"/>
  <c r="AX355" i="6" a="1"/>
  <c r="AX355" i="6" s="1"/>
  <c r="AX553" i="6" s="1"/>
  <c r="AY355" i="6" a="1"/>
  <c r="AY355" i="6" s="1"/>
  <c r="AY553" i="6" s="1"/>
  <c r="AZ355" i="6" a="1"/>
  <c r="AZ355" i="6" s="1"/>
  <c r="AZ553" i="6" s="1"/>
  <c r="BA355" i="6" a="1"/>
  <c r="BA355" i="6" s="1"/>
  <c r="BA553" i="6" s="1"/>
  <c r="BB355" i="6" a="1"/>
  <c r="BB355" i="6" s="1"/>
  <c r="BB553" i="6" s="1"/>
  <c r="BC355" i="6" a="1"/>
  <c r="BC355" i="6" s="1"/>
  <c r="BC553" i="6" s="1"/>
  <c r="BD355" i="6" a="1"/>
  <c r="BD355" i="6" s="1"/>
  <c r="BD553" i="6" s="1"/>
  <c r="BE355" i="6" a="1"/>
  <c r="BE355" i="6" s="1"/>
  <c r="BE553" i="6" s="1"/>
  <c r="BF355" i="6" a="1"/>
  <c r="BF355" i="6" s="1"/>
  <c r="BF553" i="6" s="1"/>
  <c r="BG355" i="6" a="1"/>
  <c r="BG355" i="6" s="1"/>
  <c r="BG553" i="6" s="1"/>
  <c r="BH355" i="6" a="1"/>
  <c r="BH355" i="6" s="1"/>
  <c r="BH553" i="6" s="1"/>
  <c r="BI355" i="6" a="1"/>
  <c r="BI355" i="6" s="1"/>
  <c r="BI553" i="6" s="1"/>
  <c r="BJ355" i="6" a="1"/>
  <c r="BJ355" i="6" s="1"/>
  <c r="BJ553" i="6" s="1"/>
  <c r="BK355" i="6" a="1"/>
  <c r="BK355" i="6" s="1"/>
  <c r="BK553" i="6" s="1"/>
  <c r="BL355" i="6" a="1"/>
  <c r="BL355" i="6" s="1"/>
  <c r="BL553" i="6" s="1"/>
  <c r="D356" i="6" a="1"/>
  <c r="D356" i="6" s="1"/>
  <c r="D554" i="6" s="1"/>
  <c r="E356" i="6" a="1"/>
  <c r="E356" i="6" s="1"/>
  <c r="E554" i="6" s="1"/>
  <c r="F356" i="6" a="1"/>
  <c r="F356" i="6" s="1"/>
  <c r="F554" i="6" s="1"/>
  <c r="G356" i="6" a="1"/>
  <c r="G356" i="6" s="1"/>
  <c r="G554" i="6" s="1"/>
  <c r="H356" i="6" a="1"/>
  <c r="H356" i="6" s="1"/>
  <c r="H554" i="6" s="1"/>
  <c r="I356" i="6" a="1"/>
  <c r="I356" i="6" s="1"/>
  <c r="I554" i="6" s="1"/>
  <c r="J356" i="6" a="1"/>
  <c r="J356" i="6" s="1"/>
  <c r="J554" i="6" s="1"/>
  <c r="K356" i="6" a="1"/>
  <c r="K356" i="6" s="1"/>
  <c r="K554" i="6" s="1"/>
  <c r="L356" i="6" a="1"/>
  <c r="L356" i="6" s="1"/>
  <c r="L554" i="6" s="1"/>
  <c r="M356" i="6" a="1"/>
  <c r="M356" i="6" s="1"/>
  <c r="M554" i="6" s="1"/>
  <c r="N356" i="6" a="1"/>
  <c r="N356" i="6" s="1"/>
  <c r="N554" i="6" s="1"/>
  <c r="O356" i="6" a="1"/>
  <c r="O356" i="6" s="1"/>
  <c r="O554" i="6" s="1"/>
  <c r="P356" i="6" a="1"/>
  <c r="P356" i="6" s="1"/>
  <c r="P554" i="6" s="1"/>
  <c r="Q356" i="6" a="1"/>
  <c r="Q356" i="6" s="1"/>
  <c r="Q554" i="6" s="1"/>
  <c r="R356" i="6" a="1"/>
  <c r="R356" i="6" s="1"/>
  <c r="R554" i="6" s="1"/>
  <c r="S356" i="6" a="1"/>
  <c r="S356" i="6" s="1"/>
  <c r="S554" i="6" s="1"/>
  <c r="T356" i="6" a="1"/>
  <c r="T356" i="6" s="1"/>
  <c r="T554" i="6" s="1"/>
  <c r="U356" i="6" a="1"/>
  <c r="U356" i="6" s="1"/>
  <c r="U554" i="6" s="1"/>
  <c r="V356" i="6" a="1"/>
  <c r="V356" i="6" s="1"/>
  <c r="V554" i="6" s="1"/>
  <c r="W356" i="6" a="1"/>
  <c r="W356" i="6" s="1"/>
  <c r="W554" i="6" s="1"/>
  <c r="X356" i="6" a="1"/>
  <c r="X356" i="6" s="1"/>
  <c r="X554" i="6" s="1"/>
  <c r="Y356" i="6" a="1"/>
  <c r="Y356" i="6" s="1"/>
  <c r="Y554" i="6" s="1"/>
  <c r="Z356" i="6" a="1"/>
  <c r="Z356" i="6" s="1"/>
  <c r="Z554" i="6" s="1"/>
  <c r="AA356" i="6" a="1"/>
  <c r="AA356" i="6" s="1"/>
  <c r="AA554" i="6" s="1"/>
  <c r="AB356" i="6" a="1"/>
  <c r="AB356" i="6" s="1"/>
  <c r="AB554" i="6" s="1"/>
  <c r="AC356" i="6" a="1"/>
  <c r="AC356" i="6" s="1"/>
  <c r="AC554" i="6" s="1"/>
  <c r="AD356" i="6" a="1"/>
  <c r="AD356" i="6" s="1"/>
  <c r="AD554" i="6" s="1"/>
  <c r="AE356" i="6" a="1"/>
  <c r="AE356" i="6" s="1"/>
  <c r="AE554" i="6" s="1"/>
  <c r="AF356" i="6" a="1"/>
  <c r="AF356" i="6" s="1"/>
  <c r="AF554" i="6" s="1"/>
  <c r="AG356" i="6" a="1"/>
  <c r="AG356" i="6" s="1"/>
  <c r="AG554" i="6" s="1"/>
  <c r="AH356" i="6" a="1"/>
  <c r="AH356" i="6" s="1"/>
  <c r="AH554" i="6" s="1"/>
  <c r="AI356" i="6" a="1"/>
  <c r="AI356" i="6" s="1"/>
  <c r="AI554" i="6" s="1"/>
  <c r="AJ356" i="6" a="1"/>
  <c r="AJ356" i="6" s="1"/>
  <c r="AJ554" i="6" s="1"/>
  <c r="AK356" i="6" a="1"/>
  <c r="AK356" i="6" s="1"/>
  <c r="AK554" i="6" s="1"/>
  <c r="AL356" i="6" a="1"/>
  <c r="AL356" i="6" s="1"/>
  <c r="AL554" i="6" s="1"/>
  <c r="AM356" i="6" a="1"/>
  <c r="AM356" i="6" s="1"/>
  <c r="AM554" i="6" s="1"/>
  <c r="AN356" i="6" a="1"/>
  <c r="AN356" i="6" s="1"/>
  <c r="AN554" i="6" s="1"/>
  <c r="AO356" i="6" a="1"/>
  <c r="AO356" i="6" s="1"/>
  <c r="AO554" i="6" s="1"/>
  <c r="AP356" i="6" a="1"/>
  <c r="AP356" i="6" s="1"/>
  <c r="AP554" i="6" s="1"/>
  <c r="AQ356" i="6" a="1"/>
  <c r="AQ356" i="6" s="1"/>
  <c r="AQ554" i="6" s="1"/>
  <c r="AR356" i="6" a="1"/>
  <c r="AR356" i="6" s="1"/>
  <c r="AR554" i="6" s="1"/>
  <c r="AS356" i="6" a="1"/>
  <c r="AS356" i="6" s="1"/>
  <c r="AS554" i="6" s="1"/>
  <c r="AT356" i="6" a="1"/>
  <c r="AT356" i="6" s="1"/>
  <c r="AT554" i="6" s="1"/>
  <c r="AU356" i="6" a="1"/>
  <c r="AU356" i="6" s="1"/>
  <c r="AU554" i="6" s="1"/>
  <c r="AV356" i="6" a="1"/>
  <c r="AV356" i="6" s="1"/>
  <c r="AV554" i="6" s="1"/>
  <c r="AW356" i="6" a="1"/>
  <c r="AW356" i="6" s="1"/>
  <c r="AW554" i="6" s="1"/>
  <c r="AX356" i="6" a="1"/>
  <c r="AX356" i="6" s="1"/>
  <c r="AX554" i="6" s="1"/>
  <c r="AY356" i="6" a="1"/>
  <c r="AY356" i="6" s="1"/>
  <c r="AY554" i="6" s="1"/>
  <c r="AZ356" i="6" a="1"/>
  <c r="AZ356" i="6" s="1"/>
  <c r="AZ554" i="6" s="1"/>
  <c r="BA356" i="6" a="1"/>
  <c r="BA356" i="6" s="1"/>
  <c r="BA554" i="6" s="1"/>
  <c r="BB356" i="6" a="1"/>
  <c r="BB356" i="6" s="1"/>
  <c r="BB554" i="6" s="1"/>
  <c r="BC356" i="6" a="1"/>
  <c r="BC356" i="6" s="1"/>
  <c r="BC554" i="6" s="1"/>
  <c r="BD356" i="6" a="1"/>
  <c r="BD356" i="6" s="1"/>
  <c r="BD554" i="6" s="1"/>
  <c r="BE356" i="6" a="1"/>
  <c r="BE356" i="6" s="1"/>
  <c r="BE554" i="6" s="1"/>
  <c r="BF356" i="6" a="1"/>
  <c r="BF356" i="6" s="1"/>
  <c r="BF554" i="6" s="1"/>
  <c r="BG356" i="6" a="1"/>
  <c r="BG356" i="6" s="1"/>
  <c r="BG554" i="6" s="1"/>
  <c r="BH356" i="6" a="1"/>
  <c r="BH356" i="6" s="1"/>
  <c r="BH554" i="6" s="1"/>
  <c r="BI356" i="6" a="1"/>
  <c r="BI356" i="6" s="1"/>
  <c r="BI554" i="6" s="1"/>
  <c r="BJ356" i="6" a="1"/>
  <c r="BJ356" i="6" s="1"/>
  <c r="BJ554" i="6" s="1"/>
  <c r="BK356" i="6" a="1"/>
  <c r="BK356" i="6" s="1"/>
  <c r="BK554" i="6" s="1"/>
  <c r="BL356" i="6" a="1"/>
  <c r="BL356" i="6" s="1"/>
  <c r="BL554" i="6" s="1"/>
  <c r="D357" i="6" a="1"/>
  <c r="D357" i="6" s="1"/>
  <c r="D555" i="6" s="1"/>
  <c r="E357" i="6" a="1"/>
  <c r="E357" i="6" s="1"/>
  <c r="E555" i="6" s="1"/>
  <c r="F357" i="6" a="1"/>
  <c r="F357" i="6" s="1"/>
  <c r="F555" i="6" s="1"/>
  <c r="G357" i="6" a="1"/>
  <c r="G357" i="6" s="1"/>
  <c r="G555" i="6" s="1"/>
  <c r="H357" i="6" a="1"/>
  <c r="H357" i="6" s="1"/>
  <c r="H555" i="6" s="1"/>
  <c r="I357" i="6" a="1"/>
  <c r="I357" i="6" s="1"/>
  <c r="I555" i="6" s="1"/>
  <c r="J357" i="6" a="1"/>
  <c r="J357" i="6" s="1"/>
  <c r="J555" i="6" s="1"/>
  <c r="K357" i="6" a="1"/>
  <c r="K357" i="6" s="1"/>
  <c r="K555" i="6" s="1"/>
  <c r="L357" i="6" a="1"/>
  <c r="L357" i="6" s="1"/>
  <c r="L555" i="6" s="1"/>
  <c r="M357" i="6" a="1"/>
  <c r="M357" i="6" s="1"/>
  <c r="M555" i="6" s="1"/>
  <c r="N357" i="6" a="1"/>
  <c r="N357" i="6" s="1"/>
  <c r="N555" i="6" s="1"/>
  <c r="O357" i="6" a="1"/>
  <c r="O357" i="6" s="1"/>
  <c r="O555" i="6" s="1"/>
  <c r="P357" i="6" a="1"/>
  <c r="P357" i="6" s="1"/>
  <c r="P555" i="6" s="1"/>
  <c r="Q357" i="6" a="1"/>
  <c r="Q357" i="6" s="1"/>
  <c r="Q555" i="6" s="1"/>
  <c r="R357" i="6" a="1"/>
  <c r="R357" i="6" s="1"/>
  <c r="R555" i="6" s="1"/>
  <c r="S357" i="6" a="1"/>
  <c r="S357" i="6" s="1"/>
  <c r="S555" i="6" s="1"/>
  <c r="T357" i="6" a="1"/>
  <c r="T357" i="6" s="1"/>
  <c r="T555" i="6" s="1"/>
  <c r="U357" i="6" a="1"/>
  <c r="U357" i="6" s="1"/>
  <c r="U555" i="6" s="1"/>
  <c r="V357" i="6" a="1"/>
  <c r="V357" i="6" s="1"/>
  <c r="V555" i="6" s="1"/>
  <c r="W357" i="6" a="1"/>
  <c r="W357" i="6" s="1"/>
  <c r="W555" i="6" s="1"/>
  <c r="X357" i="6" a="1"/>
  <c r="X357" i="6" s="1"/>
  <c r="X555" i="6" s="1"/>
  <c r="Y357" i="6" a="1"/>
  <c r="Y357" i="6" s="1"/>
  <c r="Y555" i="6" s="1"/>
  <c r="Z357" i="6" a="1"/>
  <c r="Z357" i="6" s="1"/>
  <c r="Z555" i="6" s="1"/>
  <c r="AA357" i="6" a="1"/>
  <c r="AA357" i="6" s="1"/>
  <c r="AA555" i="6" s="1"/>
  <c r="AB357" i="6" a="1"/>
  <c r="AB357" i="6" s="1"/>
  <c r="AB555" i="6" s="1"/>
  <c r="AC357" i="6" a="1"/>
  <c r="AC357" i="6" s="1"/>
  <c r="AC555" i="6" s="1"/>
  <c r="AD357" i="6" a="1"/>
  <c r="AD357" i="6" s="1"/>
  <c r="AD555" i="6" s="1"/>
  <c r="AE357" i="6" a="1"/>
  <c r="AE357" i="6" s="1"/>
  <c r="AE555" i="6" s="1"/>
  <c r="AF357" i="6" a="1"/>
  <c r="AF357" i="6" s="1"/>
  <c r="AF555" i="6" s="1"/>
  <c r="AG357" i="6" a="1"/>
  <c r="AG357" i="6" s="1"/>
  <c r="AG555" i="6" s="1"/>
  <c r="AH357" i="6" a="1"/>
  <c r="AH357" i="6" s="1"/>
  <c r="AH555" i="6" s="1"/>
  <c r="AI357" i="6" a="1"/>
  <c r="AI357" i="6" s="1"/>
  <c r="AI555" i="6" s="1"/>
  <c r="AJ357" i="6" a="1"/>
  <c r="AJ357" i="6" s="1"/>
  <c r="AJ555" i="6" s="1"/>
  <c r="AK357" i="6" a="1"/>
  <c r="AK357" i="6" s="1"/>
  <c r="AK555" i="6" s="1"/>
  <c r="AL357" i="6" a="1"/>
  <c r="AL357" i="6" s="1"/>
  <c r="AL555" i="6" s="1"/>
  <c r="AM357" i="6" a="1"/>
  <c r="AM357" i="6" s="1"/>
  <c r="AM555" i="6" s="1"/>
  <c r="AN357" i="6" a="1"/>
  <c r="AN357" i="6" s="1"/>
  <c r="AN555" i="6" s="1"/>
  <c r="AO357" i="6" a="1"/>
  <c r="AO357" i="6" s="1"/>
  <c r="AO555" i="6" s="1"/>
  <c r="AP357" i="6" a="1"/>
  <c r="AP357" i="6" s="1"/>
  <c r="AP555" i="6" s="1"/>
  <c r="AQ357" i="6" a="1"/>
  <c r="AQ357" i="6" s="1"/>
  <c r="AQ555" i="6" s="1"/>
  <c r="AR357" i="6" a="1"/>
  <c r="AR357" i="6" s="1"/>
  <c r="AR555" i="6" s="1"/>
  <c r="AS357" i="6" a="1"/>
  <c r="AS357" i="6" s="1"/>
  <c r="AS555" i="6" s="1"/>
  <c r="AT357" i="6" a="1"/>
  <c r="AT357" i="6" s="1"/>
  <c r="AT555" i="6" s="1"/>
  <c r="AU357" i="6" a="1"/>
  <c r="AU357" i="6" s="1"/>
  <c r="AU555" i="6" s="1"/>
  <c r="AV357" i="6" a="1"/>
  <c r="AV357" i="6" s="1"/>
  <c r="AV555" i="6" s="1"/>
  <c r="AW357" i="6" a="1"/>
  <c r="AW357" i="6" s="1"/>
  <c r="AW555" i="6" s="1"/>
  <c r="AX357" i="6" a="1"/>
  <c r="AX357" i="6" s="1"/>
  <c r="AX555" i="6" s="1"/>
  <c r="AY357" i="6" a="1"/>
  <c r="AY357" i="6" s="1"/>
  <c r="AY555" i="6" s="1"/>
  <c r="AZ357" i="6" a="1"/>
  <c r="AZ357" i="6" s="1"/>
  <c r="AZ555" i="6" s="1"/>
  <c r="BA357" i="6" a="1"/>
  <c r="BA357" i="6" s="1"/>
  <c r="BA555" i="6" s="1"/>
  <c r="BB357" i="6" a="1"/>
  <c r="BB357" i="6" s="1"/>
  <c r="BB555" i="6" s="1"/>
  <c r="BC357" i="6" a="1"/>
  <c r="BC357" i="6" s="1"/>
  <c r="BC555" i="6" s="1"/>
  <c r="BD357" i="6" a="1"/>
  <c r="BD357" i="6" s="1"/>
  <c r="BD555" i="6" s="1"/>
  <c r="BE357" i="6" a="1"/>
  <c r="BE357" i="6" s="1"/>
  <c r="BE555" i="6" s="1"/>
  <c r="BF357" i="6" a="1"/>
  <c r="BF357" i="6" s="1"/>
  <c r="BF555" i="6" s="1"/>
  <c r="BG357" i="6" a="1"/>
  <c r="BG357" i="6" s="1"/>
  <c r="BG555" i="6" s="1"/>
  <c r="BH357" i="6" a="1"/>
  <c r="BH357" i="6" s="1"/>
  <c r="BH555" i="6" s="1"/>
  <c r="BI357" i="6" a="1"/>
  <c r="BI357" i="6" s="1"/>
  <c r="BI555" i="6" s="1"/>
  <c r="BJ357" i="6" a="1"/>
  <c r="BJ357" i="6" s="1"/>
  <c r="BJ555" i="6" s="1"/>
  <c r="BK357" i="6" a="1"/>
  <c r="BK357" i="6" s="1"/>
  <c r="BK555" i="6" s="1"/>
  <c r="BL357" i="6" a="1"/>
  <c r="BL357" i="6" s="1"/>
  <c r="BL555" i="6" s="1"/>
  <c r="D358" i="6" a="1"/>
  <c r="D358" i="6" s="1"/>
  <c r="D556" i="6" s="1"/>
  <c r="E358" i="6" a="1"/>
  <c r="E358" i="6" s="1"/>
  <c r="E556" i="6" s="1"/>
  <c r="F358" i="6" a="1"/>
  <c r="F358" i="6" s="1"/>
  <c r="F556" i="6" s="1"/>
  <c r="G358" i="6" a="1"/>
  <c r="G358" i="6" s="1"/>
  <c r="G556" i="6" s="1"/>
  <c r="H358" i="6" a="1"/>
  <c r="H358" i="6" s="1"/>
  <c r="H556" i="6" s="1"/>
  <c r="I358" i="6" a="1"/>
  <c r="I358" i="6" s="1"/>
  <c r="I556" i="6" s="1"/>
  <c r="J358" i="6" a="1"/>
  <c r="J358" i="6"/>
  <c r="J556" i="6" s="1"/>
  <c r="K358" i="6" a="1"/>
  <c r="K358" i="6" s="1"/>
  <c r="K556" i="6" s="1"/>
  <c r="L358" i="6" a="1"/>
  <c r="L358" i="6" s="1"/>
  <c r="L556" i="6" s="1"/>
  <c r="M358" i="6" a="1"/>
  <c r="M358" i="6" s="1"/>
  <c r="M556" i="6" s="1"/>
  <c r="N358" i="6" a="1"/>
  <c r="N358" i="6" s="1"/>
  <c r="N556" i="6" s="1"/>
  <c r="O358" i="6" a="1"/>
  <c r="O358" i="6" s="1"/>
  <c r="O556" i="6" s="1"/>
  <c r="P358" i="6" a="1"/>
  <c r="P358" i="6" s="1"/>
  <c r="P556" i="6" s="1"/>
  <c r="Q358" i="6" a="1"/>
  <c r="Q358" i="6" s="1"/>
  <c r="Q556" i="6" s="1"/>
  <c r="R358" i="6" a="1"/>
  <c r="R358" i="6" s="1"/>
  <c r="R556" i="6" s="1"/>
  <c r="S358" i="6" a="1"/>
  <c r="S358" i="6" s="1"/>
  <c r="S556" i="6" s="1"/>
  <c r="T358" i="6" a="1"/>
  <c r="T358" i="6" s="1"/>
  <c r="T556" i="6" s="1"/>
  <c r="U358" i="6" a="1"/>
  <c r="U358" i="6" s="1"/>
  <c r="U556" i="6" s="1"/>
  <c r="V358" i="6" a="1"/>
  <c r="V358" i="6" s="1"/>
  <c r="V556" i="6" s="1"/>
  <c r="W358" i="6" a="1"/>
  <c r="W358" i="6" s="1"/>
  <c r="W556" i="6" s="1"/>
  <c r="X358" i="6" a="1"/>
  <c r="X358" i="6" s="1"/>
  <c r="X556" i="6" s="1"/>
  <c r="Y358" i="6" a="1"/>
  <c r="Y358" i="6" s="1"/>
  <c r="Y556" i="6" s="1"/>
  <c r="Z358" i="6" a="1"/>
  <c r="Z358" i="6" s="1"/>
  <c r="Z556" i="6" s="1"/>
  <c r="AA358" i="6" a="1"/>
  <c r="AA358" i="6" s="1"/>
  <c r="AA556" i="6" s="1"/>
  <c r="AB358" i="6" a="1"/>
  <c r="AB358" i="6" s="1"/>
  <c r="AB556" i="6" s="1"/>
  <c r="AC358" i="6" a="1"/>
  <c r="AC358" i="6" s="1"/>
  <c r="AC556" i="6" s="1"/>
  <c r="AD358" i="6" a="1"/>
  <c r="AD358" i="6" s="1"/>
  <c r="AD556" i="6" s="1"/>
  <c r="AE358" i="6" a="1"/>
  <c r="AE358" i="6" s="1"/>
  <c r="AE556" i="6" s="1"/>
  <c r="AF358" i="6" a="1"/>
  <c r="AF358" i="6" s="1"/>
  <c r="AF556" i="6" s="1"/>
  <c r="AG358" i="6" a="1"/>
  <c r="AG358" i="6"/>
  <c r="AG556" i="6" s="1"/>
  <c r="AH358" i="6" a="1"/>
  <c r="AH358" i="6" s="1"/>
  <c r="AH556" i="6" s="1"/>
  <c r="AI358" i="6" a="1"/>
  <c r="AI358" i="6" s="1"/>
  <c r="AI556" i="6" s="1"/>
  <c r="AJ358" i="6" a="1"/>
  <c r="AJ358" i="6" s="1"/>
  <c r="AJ556" i="6" s="1"/>
  <c r="AK358" i="6" a="1"/>
  <c r="AK358" i="6" s="1"/>
  <c r="AK556" i="6" s="1"/>
  <c r="AL358" i="6" a="1"/>
  <c r="AL358" i="6" s="1"/>
  <c r="AL556" i="6" s="1"/>
  <c r="AM358" i="6" a="1"/>
  <c r="AM358" i="6" s="1"/>
  <c r="AM556" i="6" s="1"/>
  <c r="AN358" i="6" a="1"/>
  <c r="AN358" i="6"/>
  <c r="AN556" i="6" s="1"/>
  <c r="AO358" i="6" a="1"/>
  <c r="AO358" i="6" s="1"/>
  <c r="AO556" i="6" s="1"/>
  <c r="AP358" i="6" a="1"/>
  <c r="AP358" i="6" s="1"/>
  <c r="AP556" i="6" s="1"/>
  <c r="AQ358" i="6" a="1"/>
  <c r="AQ358" i="6" s="1"/>
  <c r="AQ556" i="6" s="1"/>
  <c r="AR358" i="6" a="1"/>
  <c r="AR358" i="6" s="1"/>
  <c r="AR556" i="6" s="1"/>
  <c r="AS358" i="6" a="1"/>
  <c r="AS358" i="6" s="1"/>
  <c r="AS556" i="6" s="1"/>
  <c r="AT358" i="6" a="1"/>
  <c r="AT358" i="6" s="1"/>
  <c r="AT556" i="6" s="1"/>
  <c r="AU358" i="6" a="1"/>
  <c r="AU358" i="6" s="1"/>
  <c r="AU556" i="6" s="1"/>
  <c r="AV358" i="6" a="1"/>
  <c r="AV358" i="6" s="1"/>
  <c r="AV556" i="6" s="1"/>
  <c r="AW358" i="6" a="1"/>
  <c r="AW358" i="6" s="1"/>
  <c r="AW556" i="6" s="1"/>
  <c r="AX358" i="6" a="1"/>
  <c r="AX358" i="6" s="1"/>
  <c r="AX556" i="6" s="1"/>
  <c r="AY358" i="6" a="1"/>
  <c r="AY358" i="6" s="1"/>
  <c r="AY556" i="6" s="1"/>
  <c r="AZ358" i="6" a="1"/>
  <c r="AZ358" i="6" s="1"/>
  <c r="AZ556" i="6" s="1"/>
  <c r="BA358" i="6" a="1"/>
  <c r="BA358" i="6" s="1"/>
  <c r="BA556" i="6" s="1"/>
  <c r="BB358" i="6" a="1"/>
  <c r="BB358" i="6" s="1"/>
  <c r="BB556" i="6" s="1"/>
  <c r="BC358" i="6" a="1"/>
  <c r="BC358" i="6" s="1"/>
  <c r="BC556" i="6" s="1"/>
  <c r="BD358" i="6" a="1"/>
  <c r="BD358" i="6" s="1"/>
  <c r="BD556" i="6" s="1"/>
  <c r="BE358" i="6" a="1"/>
  <c r="BE358" i="6" s="1"/>
  <c r="BE556" i="6" s="1"/>
  <c r="BF358" i="6" a="1"/>
  <c r="BF358" i="6" s="1"/>
  <c r="BF556" i="6" s="1"/>
  <c r="BG358" i="6" a="1"/>
  <c r="BG358" i="6" s="1"/>
  <c r="BG556" i="6" s="1"/>
  <c r="BH358" i="6" a="1"/>
  <c r="BH358" i="6" s="1"/>
  <c r="BH556" i="6" s="1"/>
  <c r="BI358" i="6" a="1"/>
  <c r="BI358" i="6" s="1"/>
  <c r="BI556" i="6" s="1"/>
  <c r="BJ358" i="6" a="1"/>
  <c r="BJ358" i="6" s="1"/>
  <c r="BJ556" i="6" s="1"/>
  <c r="BK358" i="6" a="1"/>
  <c r="BK358" i="6" s="1"/>
  <c r="BK556" i="6" s="1"/>
  <c r="BL358" i="6" a="1"/>
  <c r="BL358" i="6" s="1"/>
  <c r="BL556" i="6" s="1"/>
  <c r="D359" i="6" a="1"/>
  <c r="D359" i="6" s="1"/>
  <c r="D557" i="6" s="1"/>
  <c r="E359" i="6" a="1"/>
  <c r="E359" i="6" s="1"/>
  <c r="E557" i="6" s="1"/>
  <c r="F359" i="6" a="1"/>
  <c r="F359" i="6" s="1"/>
  <c r="F557" i="6" s="1"/>
  <c r="G359" i="6" a="1"/>
  <c r="G359" i="6" s="1"/>
  <c r="G557" i="6" s="1"/>
  <c r="H359" i="6" a="1"/>
  <c r="H359" i="6" s="1"/>
  <c r="H557" i="6" s="1"/>
  <c r="I359" i="6" a="1"/>
  <c r="I359" i="6" s="1"/>
  <c r="I557" i="6" s="1"/>
  <c r="J359" i="6" a="1"/>
  <c r="J359" i="6" s="1"/>
  <c r="J557" i="6" s="1"/>
  <c r="K359" i="6" a="1"/>
  <c r="K359" i="6" s="1"/>
  <c r="K557" i="6" s="1"/>
  <c r="L359" i="6" a="1"/>
  <c r="L359" i="6" s="1"/>
  <c r="L557" i="6" s="1"/>
  <c r="M359" i="6" a="1"/>
  <c r="M359" i="6" s="1"/>
  <c r="M557" i="6" s="1"/>
  <c r="N359" i="6" a="1"/>
  <c r="N359" i="6" s="1"/>
  <c r="N557" i="6" s="1"/>
  <c r="O359" i="6" a="1"/>
  <c r="O359" i="6" s="1"/>
  <c r="O557" i="6" s="1"/>
  <c r="P359" i="6" a="1"/>
  <c r="P359" i="6" s="1"/>
  <c r="P557" i="6" s="1"/>
  <c r="Q359" i="6" a="1"/>
  <c r="Q359" i="6" s="1"/>
  <c r="Q557" i="6" s="1"/>
  <c r="R359" i="6" a="1"/>
  <c r="R359" i="6" s="1"/>
  <c r="R557" i="6" s="1"/>
  <c r="S359" i="6" a="1"/>
  <c r="S359" i="6" s="1"/>
  <c r="S557" i="6" s="1"/>
  <c r="T359" i="6" a="1"/>
  <c r="T359" i="6" s="1"/>
  <c r="T557" i="6" s="1"/>
  <c r="U359" i="6" a="1"/>
  <c r="U359" i="6" s="1"/>
  <c r="U557" i="6" s="1"/>
  <c r="V359" i="6" a="1"/>
  <c r="V359" i="6" s="1"/>
  <c r="V557" i="6" s="1"/>
  <c r="W359" i="6" a="1"/>
  <c r="W359" i="6" s="1"/>
  <c r="W557" i="6" s="1"/>
  <c r="X359" i="6" a="1"/>
  <c r="X359" i="6" s="1"/>
  <c r="X557" i="6" s="1"/>
  <c r="Y359" i="6" a="1"/>
  <c r="Y359" i="6" s="1"/>
  <c r="Y557" i="6" s="1"/>
  <c r="Z359" i="6" a="1"/>
  <c r="Z359" i="6" s="1"/>
  <c r="Z557" i="6" s="1"/>
  <c r="AA359" i="6" a="1"/>
  <c r="AA359" i="6" s="1"/>
  <c r="AA557" i="6" s="1"/>
  <c r="AB359" i="6" a="1"/>
  <c r="AB359" i="6" s="1"/>
  <c r="AB557" i="6" s="1"/>
  <c r="AC359" i="6" a="1"/>
  <c r="AC359" i="6" s="1"/>
  <c r="AC557" i="6" s="1"/>
  <c r="AD359" i="6" a="1"/>
  <c r="AD359" i="6" s="1"/>
  <c r="AD557" i="6" s="1"/>
  <c r="AE359" i="6" a="1"/>
  <c r="AE359" i="6" s="1"/>
  <c r="AE557" i="6" s="1"/>
  <c r="AF359" i="6" a="1"/>
  <c r="AF359" i="6" s="1"/>
  <c r="AF557" i="6" s="1"/>
  <c r="AG359" i="6" a="1"/>
  <c r="AG359" i="6" s="1"/>
  <c r="AG557" i="6" s="1"/>
  <c r="AH359" i="6" a="1"/>
  <c r="AH359" i="6" s="1"/>
  <c r="AH557" i="6" s="1"/>
  <c r="AI359" i="6" a="1"/>
  <c r="AI359" i="6" s="1"/>
  <c r="AI557" i="6" s="1"/>
  <c r="AJ359" i="6" a="1"/>
  <c r="AJ359" i="6" s="1"/>
  <c r="AJ557" i="6" s="1"/>
  <c r="AK359" i="6" a="1"/>
  <c r="AK359" i="6" s="1"/>
  <c r="AK557" i="6" s="1"/>
  <c r="AL359" i="6" a="1"/>
  <c r="AL359" i="6" s="1"/>
  <c r="AL557" i="6" s="1"/>
  <c r="AM359" i="6" a="1"/>
  <c r="AM359" i="6" s="1"/>
  <c r="AM557" i="6" s="1"/>
  <c r="AN359" i="6" a="1"/>
  <c r="AN359" i="6" s="1"/>
  <c r="AN557" i="6" s="1"/>
  <c r="AO359" i="6" a="1"/>
  <c r="AO359" i="6" s="1"/>
  <c r="AO557" i="6" s="1"/>
  <c r="AP359" i="6" a="1"/>
  <c r="AP359" i="6" s="1"/>
  <c r="AP557" i="6" s="1"/>
  <c r="AQ359" i="6" a="1"/>
  <c r="AQ359" i="6" s="1"/>
  <c r="AQ557" i="6" s="1"/>
  <c r="AR359" i="6" a="1"/>
  <c r="AR359" i="6" s="1"/>
  <c r="AR557" i="6" s="1"/>
  <c r="AS359" i="6" a="1"/>
  <c r="AS359" i="6" s="1"/>
  <c r="AS557" i="6" s="1"/>
  <c r="AT359" i="6" a="1"/>
  <c r="AT359" i="6" s="1"/>
  <c r="AT557" i="6" s="1"/>
  <c r="AU359" i="6" a="1"/>
  <c r="AU359" i="6" s="1"/>
  <c r="AU557" i="6" s="1"/>
  <c r="AV359" i="6" a="1"/>
  <c r="AV359" i="6" s="1"/>
  <c r="AV557" i="6" s="1"/>
  <c r="AW359" i="6" a="1"/>
  <c r="AW359" i="6" s="1"/>
  <c r="AW557" i="6" s="1"/>
  <c r="AX359" i="6" a="1"/>
  <c r="AX359" i="6" s="1"/>
  <c r="AX557" i="6" s="1"/>
  <c r="AY359" i="6" a="1"/>
  <c r="AY359" i="6" s="1"/>
  <c r="AY557" i="6" s="1"/>
  <c r="AZ359" i="6" a="1"/>
  <c r="AZ359" i="6" s="1"/>
  <c r="AZ557" i="6" s="1"/>
  <c r="BA359" i="6" a="1"/>
  <c r="BA359" i="6" s="1"/>
  <c r="BA557" i="6" s="1"/>
  <c r="BB359" i="6" a="1"/>
  <c r="BB359" i="6" s="1"/>
  <c r="BB557" i="6" s="1"/>
  <c r="BC359" i="6" a="1"/>
  <c r="BC359" i="6" s="1"/>
  <c r="BC557" i="6" s="1"/>
  <c r="BD359" i="6" a="1"/>
  <c r="BD359" i="6" s="1"/>
  <c r="BD557" i="6" s="1"/>
  <c r="BE359" i="6" a="1"/>
  <c r="BE359" i="6" s="1"/>
  <c r="BE557" i="6" s="1"/>
  <c r="BF359" i="6" a="1"/>
  <c r="BF359" i="6" s="1"/>
  <c r="BF557" i="6" s="1"/>
  <c r="BG359" i="6" a="1"/>
  <c r="BG359" i="6" s="1"/>
  <c r="BG557" i="6" s="1"/>
  <c r="BH359" i="6" a="1"/>
  <c r="BH359" i="6" s="1"/>
  <c r="BH557" i="6" s="1"/>
  <c r="BI359" i="6" a="1"/>
  <c r="BI359" i="6" s="1"/>
  <c r="BI557" i="6" s="1"/>
  <c r="BJ359" i="6" a="1"/>
  <c r="BJ359" i="6" s="1"/>
  <c r="BJ557" i="6" s="1"/>
  <c r="BK359" i="6" a="1"/>
  <c r="BK359" i="6" s="1"/>
  <c r="BK557" i="6" s="1"/>
  <c r="BL359" i="6" a="1"/>
  <c r="BL359" i="6" s="1"/>
  <c r="BL557" i="6" s="1"/>
  <c r="D360" i="6" a="1"/>
  <c r="D360" i="6" s="1"/>
  <c r="D558" i="6" s="1"/>
  <c r="E360" i="6" a="1"/>
  <c r="E360" i="6" s="1"/>
  <c r="E558" i="6" s="1"/>
  <c r="F360" i="6" a="1"/>
  <c r="F360" i="6" s="1"/>
  <c r="F558" i="6" s="1"/>
  <c r="G360" i="6" a="1"/>
  <c r="G360" i="6" s="1"/>
  <c r="G558" i="6" s="1"/>
  <c r="H360" i="6" a="1"/>
  <c r="H360" i="6" s="1"/>
  <c r="H558" i="6" s="1"/>
  <c r="I360" i="6" a="1"/>
  <c r="I360" i="6" s="1"/>
  <c r="I558" i="6" s="1"/>
  <c r="J360" i="6" a="1"/>
  <c r="J360" i="6" s="1"/>
  <c r="J558" i="6" s="1"/>
  <c r="K360" i="6" a="1"/>
  <c r="K360" i="6" s="1"/>
  <c r="K558" i="6" s="1"/>
  <c r="L360" i="6" a="1"/>
  <c r="L360" i="6" s="1"/>
  <c r="L558" i="6" s="1"/>
  <c r="M360" i="6" a="1"/>
  <c r="M360" i="6" s="1"/>
  <c r="M558" i="6" s="1"/>
  <c r="N360" i="6" a="1"/>
  <c r="N360" i="6" s="1"/>
  <c r="N558" i="6" s="1"/>
  <c r="O360" i="6" a="1"/>
  <c r="O360" i="6" s="1"/>
  <c r="O558" i="6" s="1"/>
  <c r="P360" i="6" a="1"/>
  <c r="P360" i="6" s="1"/>
  <c r="P558" i="6" s="1"/>
  <c r="Q360" i="6" a="1"/>
  <c r="Q360" i="6" s="1"/>
  <c r="Q558" i="6" s="1"/>
  <c r="R360" i="6" a="1"/>
  <c r="R360" i="6" s="1"/>
  <c r="R558" i="6" s="1"/>
  <c r="S360" i="6" a="1"/>
  <c r="S360" i="6" s="1"/>
  <c r="S558" i="6" s="1"/>
  <c r="T360" i="6" a="1"/>
  <c r="T360" i="6" s="1"/>
  <c r="T558" i="6" s="1"/>
  <c r="U360" i="6" a="1"/>
  <c r="U360" i="6" s="1"/>
  <c r="U558" i="6" s="1"/>
  <c r="V360" i="6" a="1"/>
  <c r="V360" i="6" s="1"/>
  <c r="V558" i="6" s="1"/>
  <c r="W360" i="6" a="1"/>
  <c r="W360" i="6" s="1"/>
  <c r="W558" i="6" s="1"/>
  <c r="X360" i="6" a="1"/>
  <c r="X360" i="6" s="1"/>
  <c r="X558" i="6" s="1"/>
  <c r="Y360" i="6" a="1"/>
  <c r="Y360" i="6" s="1"/>
  <c r="Y558" i="6" s="1"/>
  <c r="Z360" i="6" a="1"/>
  <c r="Z360" i="6" s="1"/>
  <c r="Z558" i="6" s="1"/>
  <c r="AA360" i="6" a="1"/>
  <c r="AA360" i="6" s="1"/>
  <c r="AA558" i="6" s="1"/>
  <c r="AB360" i="6" a="1"/>
  <c r="AB360" i="6" s="1"/>
  <c r="AB558" i="6" s="1"/>
  <c r="AC360" i="6" a="1"/>
  <c r="AC360" i="6" s="1"/>
  <c r="AC558" i="6" s="1"/>
  <c r="AD360" i="6" a="1"/>
  <c r="AD360" i="6" s="1"/>
  <c r="AD558" i="6" s="1"/>
  <c r="AE360" i="6" a="1"/>
  <c r="AE360" i="6" s="1"/>
  <c r="AE558" i="6" s="1"/>
  <c r="AF360" i="6" a="1"/>
  <c r="AF360" i="6" s="1"/>
  <c r="AF558" i="6" s="1"/>
  <c r="AG360" i="6" a="1"/>
  <c r="AG360" i="6" s="1"/>
  <c r="AG558" i="6" s="1"/>
  <c r="AH360" i="6" a="1"/>
  <c r="AH360" i="6" s="1"/>
  <c r="AH558" i="6" s="1"/>
  <c r="AI360" i="6" a="1"/>
  <c r="AI360" i="6" s="1"/>
  <c r="AI558" i="6" s="1"/>
  <c r="AJ360" i="6" a="1"/>
  <c r="AJ360" i="6" s="1"/>
  <c r="AJ558" i="6" s="1"/>
  <c r="AK360" i="6" a="1"/>
  <c r="AK360" i="6" s="1"/>
  <c r="AK558" i="6" s="1"/>
  <c r="AL360" i="6" a="1"/>
  <c r="AL360" i="6" s="1"/>
  <c r="AL558" i="6" s="1"/>
  <c r="AM360" i="6" a="1"/>
  <c r="AM360" i="6" s="1"/>
  <c r="AM558" i="6" s="1"/>
  <c r="AN360" i="6" a="1"/>
  <c r="AN360" i="6" s="1"/>
  <c r="AN558" i="6" s="1"/>
  <c r="AO360" i="6" a="1"/>
  <c r="AO360" i="6" s="1"/>
  <c r="AO558" i="6" s="1"/>
  <c r="AP360" i="6" a="1"/>
  <c r="AP360" i="6" s="1"/>
  <c r="AP558" i="6" s="1"/>
  <c r="AQ360" i="6" a="1"/>
  <c r="AQ360" i="6" s="1"/>
  <c r="AQ558" i="6" s="1"/>
  <c r="AR360" i="6" a="1"/>
  <c r="AR360" i="6" s="1"/>
  <c r="AR558" i="6" s="1"/>
  <c r="AS360" i="6" a="1"/>
  <c r="AS360" i="6" s="1"/>
  <c r="AS558" i="6" s="1"/>
  <c r="AT360" i="6" a="1"/>
  <c r="AT360" i="6" s="1"/>
  <c r="AT558" i="6" s="1"/>
  <c r="AU360" i="6" a="1"/>
  <c r="AU360" i="6" s="1"/>
  <c r="AU558" i="6" s="1"/>
  <c r="AV360" i="6" a="1"/>
  <c r="AV360" i="6" s="1"/>
  <c r="AV558" i="6" s="1"/>
  <c r="AW360" i="6" a="1"/>
  <c r="AW360" i="6" s="1"/>
  <c r="AW558" i="6" s="1"/>
  <c r="AX360" i="6" a="1"/>
  <c r="AX360" i="6" s="1"/>
  <c r="AX558" i="6" s="1"/>
  <c r="AY360" i="6" a="1"/>
  <c r="AY360" i="6" s="1"/>
  <c r="AY558" i="6" s="1"/>
  <c r="AZ360" i="6" a="1"/>
  <c r="AZ360" i="6" s="1"/>
  <c r="AZ558" i="6" s="1"/>
  <c r="BA360" i="6" a="1"/>
  <c r="BA360" i="6" s="1"/>
  <c r="BA558" i="6" s="1"/>
  <c r="BB360" i="6" a="1"/>
  <c r="BB360" i="6" s="1"/>
  <c r="BB558" i="6" s="1"/>
  <c r="BC360" i="6" a="1"/>
  <c r="BC360" i="6" s="1"/>
  <c r="BC558" i="6" s="1"/>
  <c r="BD360" i="6" a="1"/>
  <c r="BD360" i="6" s="1"/>
  <c r="BD558" i="6" s="1"/>
  <c r="BE360" i="6" a="1"/>
  <c r="BE360" i="6" s="1"/>
  <c r="BE558" i="6" s="1"/>
  <c r="BF360" i="6" a="1"/>
  <c r="BF360" i="6" s="1"/>
  <c r="BF558" i="6" s="1"/>
  <c r="BG360" i="6" a="1"/>
  <c r="BG360" i="6" s="1"/>
  <c r="BG558" i="6" s="1"/>
  <c r="BH360" i="6" a="1"/>
  <c r="BH360" i="6" s="1"/>
  <c r="BH558" i="6" s="1"/>
  <c r="BI360" i="6" a="1"/>
  <c r="BI360" i="6" s="1"/>
  <c r="BI558" i="6" s="1"/>
  <c r="BJ360" i="6" a="1"/>
  <c r="BJ360" i="6" s="1"/>
  <c r="BJ558" i="6" s="1"/>
  <c r="BK360" i="6" a="1"/>
  <c r="BK360" i="6" s="1"/>
  <c r="BK558" i="6" s="1"/>
  <c r="BL360" i="6" a="1"/>
  <c r="BL360" i="6" s="1"/>
  <c r="BL558" i="6" s="1"/>
  <c r="D361" i="6" a="1"/>
  <c r="D361" i="6" s="1"/>
  <c r="D559" i="6" s="1"/>
  <c r="E361" i="6" a="1"/>
  <c r="E361" i="6" s="1"/>
  <c r="E559" i="6" s="1"/>
  <c r="F361" i="6" a="1"/>
  <c r="F361" i="6" s="1"/>
  <c r="F559" i="6" s="1"/>
  <c r="G361" i="6" a="1"/>
  <c r="G361" i="6" s="1"/>
  <c r="G559" i="6" s="1"/>
  <c r="H361" i="6" a="1"/>
  <c r="H361" i="6" s="1"/>
  <c r="H559" i="6" s="1"/>
  <c r="I361" i="6" a="1"/>
  <c r="I361" i="6" s="1"/>
  <c r="I559" i="6" s="1"/>
  <c r="J361" i="6" a="1"/>
  <c r="J361" i="6" s="1"/>
  <c r="J559" i="6" s="1"/>
  <c r="K361" i="6" a="1"/>
  <c r="K361" i="6" s="1"/>
  <c r="K559" i="6" s="1"/>
  <c r="L361" i="6" a="1"/>
  <c r="L361" i="6" s="1"/>
  <c r="L559" i="6" s="1"/>
  <c r="M361" i="6" a="1"/>
  <c r="M361" i="6" s="1"/>
  <c r="M559" i="6" s="1"/>
  <c r="N361" i="6" a="1"/>
  <c r="N361" i="6" s="1"/>
  <c r="N559" i="6" s="1"/>
  <c r="O361" i="6" a="1"/>
  <c r="O361" i="6" s="1"/>
  <c r="O559" i="6" s="1"/>
  <c r="P361" i="6" a="1"/>
  <c r="P361" i="6" s="1"/>
  <c r="P559" i="6" s="1"/>
  <c r="Q361" i="6" a="1"/>
  <c r="Q361" i="6" s="1"/>
  <c r="Q559" i="6" s="1"/>
  <c r="R361" i="6" a="1"/>
  <c r="R361" i="6" s="1"/>
  <c r="R559" i="6" s="1"/>
  <c r="S361" i="6" a="1"/>
  <c r="S361" i="6" s="1"/>
  <c r="S559" i="6" s="1"/>
  <c r="T361" i="6" a="1"/>
  <c r="T361" i="6" s="1"/>
  <c r="T559" i="6" s="1"/>
  <c r="U361" i="6" a="1"/>
  <c r="U361" i="6" s="1"/>
  <c r="U559" i="6" s="1"/>
  <c r="V361" i="6" a="1"/>
  <c r="V361" i="6" s="1"/>
  <c r="V559" i="6" s="1"/>
  <c r="W361" i="6" a="1"/>
  <c r="W361" i="6" s="1"/>
  <c r="W559" i="6" s="1"/>
  <c r="X361" i="6" a="1"/>
  <c r="X361" i="6" s="1"/>
  <c r="X559" i="6" s="1"/>
  <c r="Y361" i="6" a="1"/>
  <c r="Y361" i="6" s="1"/>
  <c r="Y559" i="6" s="1"/>
  <c r="Z361" i="6" a="1"/>
  <c r="Z361" i="6" s="1"/>
  <c r="Z559" i="6" s="1"/>
  <c r="AA361" i="6" a="1"/>
  <c r="AA361" i="6" s="1"/>
  <c r="AA559" i="6" s="1"/>
  <c r="AB361" i="6" a="1"/>
  <c r="AB361" i="6" s="1"/>
  <c r="AB559" i="6" s="1"/>
  <c r="AC361" i="6" a="1"/>
  <c r="AC361" i="6" s="1"/>
  <c r="AC559" i="6" s="1"/>
  <c r="AD361" i="6" a="1"/>
  <c r="AD361" i="6" s="1"/>
  <c r="AD559" i="6" s="1"/>
  <c r="AE361" i="6" a="1"/>
  <c r="AE361" i="6" s="1"/>
  <c r="AE559" i="6" s="1"/>
  <c r="AF361" i="6" a="1"/>
  <c r="AF361" i="6" s="1"/>
  <c r="AF559" i="6" s="1"/>
  <c r="AG361" i="6" a="1"/>
  <c r="AG361" i="6" s="1"/>
  <c r="AG559" i="6" s="1"/>
  <c r="AH361" i="6" a="1"/>
  <c r="AH361" i="6" s="1"/>
  <c r="AH559" i="6" s="1"/>
  <c r="AI361" i="6" a="1"/>
  <c r="AI361" i="6" s="1"/>
  <c r="AI559" i="6" s="1"/>
  <c r="AJ361" i="6" a="1"/>
  <c r="AJ361" i="6" s="1"/>
  <c r="AJ559" i="6" s="1"/>
  <c r="AK361" i="6" a="1"/>
  <c r="AK361" i="6" s="1"/>
  <c r="AK559" i="6" s="1"/>
  <c r="AL361" i="6" a="1"/>
  <c r="AL361" i="6" s="1"/>
  <c r="AL559" i="6" s="1"/>
  <c r="AM361" i="6" a="1"/>
  <c r="AM361" i="6" s="1"/>
  <c r="AM559" i="6" s="1"/>
  <c r="AN361" i="6" a="1"/>
  <c r="AN361" i="6" s="1"/>
  <c r="AN559" i="6" s="1"/>
  <c r="AO361" i="6" a="1"/>
  <c r="AO361" i="6" s="1"/>
  <c r="AO559" i="6" s="1"/>
  <c r="AP361" i="6" a="1"/>
  <c r="AP361" i="6" s="1"/>
  <c r="AP559" i="6" s="1"/>
  <c r="AQ361" i="6" a="1"/>
  <c r="AQ361" i="6" s="1"/>
  <c r="AQ559" i="6" s="1"/>
  <c r="AR361" i="6" a="1"/>
  <c r="AR361" i="6" s="1"/>
  <c r="AR559" i="6" s="1"/>
  <c r="AS361" i="6" a="1"/>
  <c r="AS361" i="6" s="1"/>
  <c r="AS559" i="6" s="1"/>
  <c r="AT361" i="6" a="1"/>
  <c r="AT361" i="6" s="1"/>
  <c r="AT559" i="6" s="1"/>
  <c r="AU361" i="6" a="1"/>
  <c r="AU361" i="6" s="1"/>
  <c r="AU559" i="6" s="1"/>
  <c r="AV361" i="6" a="1"/>
  <c r="AV361" i="6" s="1"/>
  <c r="AV559" i="6" s="1"/>
  <c r="AW361" i="6" a="1"/>
  <c r="AW361" i="6" s="1"/>
  <c r="AW559" i="6" s="1"/>
  <c r="AX361" i="6" a="1"/>
  <c r="AX361" i="6" s="1"/>
  <c r="AX559" i="6" s="1"/>
  <c r="AY361" i="6" a="1"/>
  <c r="AY361" i="6" s="1"/>
  <c r="AY559" i="6" s="1"/>
  <c r="AZ361" i="6" a="1"/>
  <c r="AZ361" i="6" s="1"/>
  <c r="AZ559" i="6" s="1"/>
  <c r="BA361" i="6" a="1"/>
  <c r="BA361" i="6" s="1"/>
  <c r="BA559" i="6" s="1"/>
  <c r="BB361" i="6" a="1"/>
  <c r="BB361" i="6" s="1"/>
  <c r="BB559" i="6" s="1"/>
  <c r="BC361" i="6" a="1"/>
  <c r="BC361" i="6" s="1"/>
  <c r="BC559" i="6" s="1"/>
  <c r="BD361" i="6" a="1"/>
  <c r="BD361" i="6" s="1"/>
  <c r="BD559" i="6" s="1"/>
  <c r="BE361" i="6" a="1"/>
  <c r="BE361" i="6" s="1"/>
  <c r="BE559" i="6" s="1"/>
  <c r="BF361" i="6" a="1"/>
  <c r="BF361" i="6" s="1"/>
  <c r="BF559" i="6" s="1"/>
  <c r="BG361" i="6" a="1"/>
  <c r="BG361" i="6" s="1"/>
  <c r="BG559" i="6" s="1"/>
  <c r="BH361" i="6" a="1"/>
  <c r="BH361" i="6" s="1"/>
  <c r="BH559" i="6" s="1"/>
  <c r="BI361" i="6" a="1"/>
  <c r="BI361" i="6" s="1"/>
  <c r="BI559" i="6" s="1"/>
  <c r="BJ361" i="6" a="1"/>
  <c r="BJ361" i="6" s="1"/>
  <c r="BJ559" i="6" s="1"/>
  <c r="BK361" i="6" a="1"/>
  <c r="BK361" i="6" s="1"/>
  <c r="BK559" i="6" s="1"/>
  <c r="BL361" i="6" a="1"/>
  <c r="BL361" i="6" s="1"/>
  <c r="BL559" i="6" s="1"/>
  <c r="D362" i="6" a="1"/>
  <c r="D362" i="6" s="1"/>
  <c r="D560" i="6" s="1"/>
  <c r="E362" i="6" a="1"/>
  <c r="E362" i="6" s="1"/>
  <c r="E560" i="6" s="1"/>
  <c r="F362" i="6" a="1"/>
  <c r="F362" i="6" s="1"/>
  <c r="F560" i="6" s="1"/>
  <c r="G362" i="6" a="1"/>
  <c r="G362" i="6" s="1"/>
  <c r="G560" i="6" s="1"/>
  <c r="H362" i="6" a="1"/>
  <c r="H362" i="6" s="1"/>
  <c r="H560" i="6" s="1"/>
  <c r="I362" i="6" a="1"/>
  <c r="I362" i="6" s="1"/>
  <c r="I560" i="6" s="1"/>
  <c r="J362" i="6" a="1"/>
  <c r="J362" i="6" s="1"/>
  <c r="J560" i="6" s="1"/>
  <c r="K362" i="6" a="1"/>
  <c r="K362" i="6" s="1"/>
  <c r="K560" i="6" s="1"/>
  <c r="L362" i="6" a="1"/>
  <c r="L362" i="6" s="1"/>
  <c r="L560" i="6" s="1"/>
  <c r="M362" i="6" a="1"/>
  <c r="M362" i="6" s="1"/>
  <c r="M560" i="6" s="1"/>
  <c r="N362" i="6" a="1"/>
  <c r="N362" i="6" s="1"/>
  <c r="N560" i="6" s="1"/>
  <c r="O362" i="6" a="1"/>
  <c r="O362" i="6" s="1"/>
  <c r="O560" i="6" s="1"/>
  <c r="P362" i="6" a="1"/>
  <c r="P362" i="6" s="1"/>
  <c r="P560" i="6" s="1"/>
  <c r="Q362" i="6" a="1"/>
  <c r="Q362" i="6" s="1"/>
  <c r="Q560" i="6" s="1"/>
  <c r="R362" i="6" a="1"/>
  <c r="R362" i="6" s="1"/>
  <c r="R560" i="6" s="1"/>
  <c r="S362" i="6" a="1"/>
  <c r="S362" i="6" s="1"/>
  <c r="S560" i="6" s="1"/>
  <c r="T362" i="6" a="1"/>
  <c r="T362" i="6" s="1"/>
  <c r="T560" i="6" s="1"/>
  <c r="U362" i="6" a="1"/>
  <c r="U362" i="6" s="1"/>
  <c r="U560" i="6" s="1"/>
  <c r="V362" i="6" a="1"/>
  <c r="V362" i="6" s="1"/>
  <c r="V560" i="6" s="1"/>
  <c r="W362" i="6" a="1"/>
  <c r="W362" i="6" s="1"/>
  <c r="W560" i="6" s="1"/>
  <c r="X362" i="6" a="1"/>
  <c r="X362" i="6" s="1"/>
  <c r="X560" i="6" s="1"/>
  <c r="Y362" i="6" a="1"/>
  <c r="Y362" i="6" s="1"/>
  <c r="Y560" i="6" s="1"/>
  <c r="Z362" i="6" a="1"/>
  <c r="Z362" i="6" s="1"/>
  <c r="Z560" i="6" s="1"/>
  <c r="AA362" i="6" a="1"/>
  <c r="AA362" i="6" s="1"/>
  <c r="AA560" i="6" s="1"/>
  <c r="AB362" i="6" a="1"/>
  <c r="AB362" i="6" s="1"/>
  <c r="AB560" i="6" s="1"/>
  <c r="AC362" i="6" a="1"/>
  <c r="AC362" i="6" s="1"/>
  <c r="AC560" i="6" s="1"/>
  <c r="AD362" i="6" a="1"/>
  <c r="AD362" i="6" s="1"/>
  <c r="AD560" i="6" s="1"/>
  <c r="AE362" i="6" a="1"/>
  <c r="AE362" i="6" s="1"/>
  <c r="AE560" i="6" s="1"/>
  <c r="AF362" i="6" a="1"/>
  <c r="AF362" i="6" s="1"/>
  <c r="AF560" i="6" s="1"/>
  <c r="AG362" i="6" a="1"/>
  <c r="AG362" i="6" s="1"/>
  <c r="AG560" i="6" s="1"/>
  <c r="AH362" i="6" a="1"/>
  <c r="AH362" i="6" s="1"/>
  <c r="AH560" i="6" s="1"/>
  <c r="AI362" i="6" a="1"/>
  <c r="AI362" i="6" s="1"/>
  <c r="AI560" i="6" s="1"/>
  <c r="AJ362" i="6" a="1"/>
  <c r="AJ362" i="6" s="1"/>
  <c r="AJ560" i="6" s="1"/>
  <c r="AK362" i="6" a="1"/>
  <c r="AK362" i="6" s="1"/>
  <c r="AK560" i="6" s="1"/>
  <c r="AL362" i="6" a="1"/>
  <c r="AL362" i="6" s="1"/>
  <c r="AL560" i="6" s="1"/>
  <c r="AM362" i="6" a="1"/>
  <c r="AM362" i="6" s="1"/>
  <c r="AM560" i="6" s="1"/>
  <c r="AN362" i="6" a="1"/>
  <c r="AN362" i="6" s="1"/>
  <c r="AN560" i="6" s="1"/>
  <c r="AO362" i="6" a="1"/>
  <c r="AO362" i="6" s="1"/>
  <c r="AO560" i="6" s="1"/>
  <c r="AP362" i="6" a="1"/>
  <c r="AP362" i="6" s="1"/>
  <c r="AP560" i="6" s="1"/>
  <c r="AQ362" i="6" a="1"/>
  <c r="AQ362" i="6" s="1"/>
  <c r="AQ560" i="6" s="1"/>
  <c r="AR362" i="6" a="1"/>
  <c r="AR362" i="6" s="1"/>
  <c r="AR560" i="6" s="1"/>
  <c r="AS362" i="6" a="1"/>
  <c r="AS362" i="6" s="1"/>
  <c r="AS560" i="6" s="1"/>
  <c r="AT362" i="6" a="1"/>
  <c r="AT362" i="6" s="1"/>
  <c r="AT560" i="6" s="1"/>
  <c r="AU362" i="6" a="1"/>
  <c r="AU362" i="6" s="1"/>
  <c r="AU560" i="6" s="1"/>
  <c r="AV362" i="6" a="1"/>
  <c r="AV362" i="6" s="1"/>
  <c r="AV560" i="6" s="1"/>
  <c r="AW362" i="6" a="1"/>
  <c r="AW362" i="6" s="1"/>
  <c r="AW560" i="6" s="1"/>
  <c r="AX362" i="6" a="1"/>
  <c r="AX362" i="6" s="1"/>
  <c r="AX560" i="6" s="1"/>
  <c r="AY362" i="6" a="1"/>
  <c r="AY362" i="6" s="1"/>
  <c r="AY560" i="6" s="1"/>
  <c r="AZ362" i="6" a="1"/>
  <c r="AZ362" i="6" s="1"/>
  <c r="AZ560" i="6" s="1"/>
  <c r="BA362" i="6" a="1"/>
  <c r="BA362" i="6" s="1"/>
  <c r="BA560" i="6" s="1"/>
  <c r="BB362" i="6" a="1"/>
  <c r="BB362" i="6" s="1"/>
  <c r="BB560" i="6" s="1"/>
  <c r="BC362" i="6" a="1"/>
  <c r="BC362" i="6" s="1"/>
  <c r="BC560" i="6" s="1"/>
  <c r="BD362" i="6" a="1"/>
  <c r="BD362" i="6" s="1"/>
  <c r="BD560" i="6" s="1"/>
  <c r="BE362" i="6" a="1"/>
  <c r="BE362" i="6" s="1"/>
  <c r="BE560" i="6" s="1"/>
  <c r="BF362" i="6" a="1"/>
  <c r="BF362" i="6" s="1"/>
  <c r="BF560" i="6" s="1"/>
  <c r="BG362" i="6" a="1"/>
  <c r="BG362" i="6" s="1"/>
  <c r="BG560" i="6" s="1"/>
  <c r="BH362" i="6" a="1"/>
  <c r="BH362" i="6" s="1"/>
  <c r="BH560" i="6" s="1"/>
  <c r="BI362" i="6" a="1"/>
  <c r="BI362" i="6" s="1"/>
  <c r="BI560" i="6" s="1"/>
  <c r="BJ362" i="6" a="1"/>
  <c r="BJ362" i="6" s="1"/>
  <c r="BJ560" i="6" s="1"/>
  <c r="BK362" i="6" a="1"/>
  <c r="BK362" i="6" s="1"/>
  <c r="BK560" i="6" s="1"/>
  <c r="BL362" i="6" a="1"/>
  <c r="BL362" i="6" s="1"/>
  <c r="BL560" i="6" s="1"/>
  <c r="D363" i="6" a="1"/>
  <c r="D363" i="6" s="1"/>
  <c r="D561" i="6" s="1"/>
  <c r="E363" i="6" a="1"/>
  <c r="E363" i="6" s="1"/>
  <c r="E561" i="6" s="1"/>
  <c r="F363" i="6" a="1"/>
  <c r="F363" i="6" s="1"/>
  <c r="F561" i="6" s="1"/>
  <c r="G363" i="6" a="1"/>
  <c r="G363" i="6" s="1"/>
  <c r="G561" i="6" s="1"/>
  <c r="H363" i="6" a="1"/>
  <c r="H363" i="6" s="1"/>
  <c r="H561" i="6" s="1"/>
  <c r="I363" i="6" a="1"/>
  <c r="I363" i="6" s="1"/>
  <c r="I561" i="6" s="1"/>
  <c r="J363" i="6" a="1"/>
  <c r="J363" i="6" s="1"/>
  <c r="J561" i="6" s="1"/>
  <c r="K363" i="6" a="1"/>
  <c r="K363" i="6" s="1"/>
  <c r="K561" i="6" s="1"/>
  <c r="L363" i="6" a="1"/>
  <c r="L363" i="6" s="1"/>
  <c r="L561" i="6" s="1"/>
  <c r="M363" i="6" a="1"/>
  <c r="M363" i="6" s="1"/>
  <c r="M561" i="6" s="1"/>
  <c r="N363" i="6" a="1"/>
  <c r="N363" i="6" s="1"/>
  <c r="N561" i="6" s="1"/>
  <c r="O363" i="6" a="1"/>
  <c r="O363" i="6" s="1"/>
  <c r="O561" i="6" s="1"/>
  <c r="P363" i="6" a="1"/>
  <c r="P363" i="6" s="1"/>
  <c r="P561" i="6" s="1"/>
  <c r="Q363" i="6" a="1"/>
  <c r="Q363" i="6" s="1"/>
  <c r="Q561" i="6" s="1"/>
  <c r="R363" i="6" a="1"/>
  <c r="R363" i="6" s="1"/>
  <c r="R561" i="6" s="1"/>
  <c r="S363" i="6" a="1"/>
  <c r="S363" i="6" s="1"/>
  <c r="S561" i="6" s="1"/>
  <c r="T363" i="6" a="1"/>
  <c r="T363" i="6" s="1"/>
  <c r="T561" i="6" s="1"/>
  <c r="U363" i="6" a="1"/>
  <c r="U363" i="6" s="1"/>
  <c r="U561" i="6" s="1"/>
  <c r="V363" i="6" a="1"/>
  <c r="V363" i="6" s="1"/>
  <c r="V561" i="6" s="1"/>
  <c r="W363" i="6" a="1"/>
  <c r="W363" i="6" s="1"/>
  <c r="W561" i="6" s="1"/>
  <c r="X363" i="6" a="1"/>
  <c r="X363" i="6" s="1"/>
  <c r="X561" i="6" s="1"/>
  <c r="Y363" i="6" a="1"/>
  <c r="Y363" i="6" s="1"/>
  <c r="Y561" i="6" s="1"/>
  <c r="Z363" i="6" a="1"/>
  <c r="Z363" i="6" s="1"/>
  <c r="Z561" i="6" s="1"/>
  <c r="AA363" i="6" a="1"/>
  <c r="AA363" i="6" s="1"/>
  <c r="AA561" i="6" s="1"/>
  <c r="AB363" i="6" a="1"/>
  <c r="AB363" i="6" s="1"/>
  <c r="AB561" i="6" s="1"/>
  <c r="AC363" i="6" a="1"/>
  <c r="AC363" i="6" s="1"/>
  <c r="AC561" i="6" s="1"/>
  <c r="AD363" i="6" a="1"/>
  <c r="AD363" i="6" s="1"/>
  <c r="AD561" i="6" s="1"/>
  <c r="AE363" i="6" a="1"/>
  <c r="AE363" i="6" s="1"/>
  <c r="AE561" i="6" s="1"/>
  <c r="AF363" i="6" a="1"/>
  <c r="AF363" i="6" s="1"/>
  <c r="AF561" i="6" s="1"/>
  <c r="AG363" i="6" a="1"/>
  <c r="AG363" i="6" s="1"/>
  <c r="AG561" i="6" s="1"/>
  <c r="AH363" i="6" a="1"/>
  <c r="AH363" i="6" s="1"/>
  <c r="AH561" i="6" s="1"/>
  <c r="AI363" i="6" a="1"/>
  <c r="AI363" i="6" s="1"/>
  <c r="AI561" i="6" s="1"/>
  <c r="AJ363" i="6" a="1"/>
  <c r="AJ363" i="6" s="1"/>
  <c r="AJ561" i="6" s="1"/>
  <c r="AK363" i="6" a="1"/>
  <c r="AK363" i="6" s="1"/>
  <c r="AK561" i="6" s="1"/>
  <c r="AL363" i="6" a="1"/>
  <c r="AL363" i="6" s="1"/>
  <c r="AL561" i="6" s="1"/>
  <c r="AM363" i="6" a="1"/>
  <c r="AM363" i="6" s="1"/>
  <c r="AM561" i="6" s="1"/>
  <c r="AN363" i="6" a="1"/>
  <c r="AN363" i="6" s="1"/>
  <c r="AN561" i="6" s="1"/>
  <c r="AO363" i="6" a="1"/>
  <c r="AO363" i="6" s="1"/>
  <c r="AO561" i="6" s="1"/>
  <c r="AP363" i="6" a="1"/>
  <c r="AP363" i="6" s="1"/>
  <c r="AP561" i="6" s="1"/>
  <c r="AQ363" i="6" a="1"/>
  <c r="AQ363" i="6" s="1"/>
  <c r="AQ561" i="6" s="1"/>
  <c r="AR363" i="6" a="1"/>
  <c r="AR363" i="6" s="1"/>
  <c r="AR561" i="6" s="1"/>
  <c r="AS363" i="6" a="1"/>
  <c r="AS363" i="6" s="1"/>
  <c r="AS561" i="6" s="1"/>
  <c r="AT363" i="6" a="1"/>
  <c r="AT363" i="6" s="1"/>
  <c r="AT561" i="6" s="1"/>
  <c r="AU363" i="6" a="1"/>
  <c r="AU363" i="6" s="1"/>
  <c r="AU561" i="6" s="1"/>
  <c r="AV363" i="6" a="1"/>
  <c r="AV363" i="6" s="1"/>
  <c r="AV561" i="6" s="1"/>
  <c r="AW363" i="6" a="1"/>
  <c r="AW363" i="6" s="1"/>
  <c r="AW561" i="6" s="1"/>
  <c r="AX363" i="6" a="1"/>
  <c r="AX363" i="6" s="1"/>
  <c r="AX561" i="6" s="1"/>
  <c r="AY363" i="6" a="1"/>
  <c r="AY363" i="6" s="1"/>
  <c r="AY561" i="6" s="1"/>
  <c r="AZ363" i="6" a="1"/>
  <c r="AZ363" i="6" s="1"/>
  <c r="AZ561" i="6" s="1"/>
  <c r="BA363" i="6" a="1"/>
  <c r="BA363" i="6" s="1"/>
  <c r="BA561" i="6" s="1"/>
  <c r="BB363" i="6" a="1"/>
  <c r="BB363" i="6" s="1"/>
  <c r="BB561" i="6" s="1"/>
  <c r="BC363" i="6" a="1"/>
  <c r="BC363" i="6" s="1"/>
  <c r="BC561" i="6" s="1"/>
  <c r="BD363" i="6" a="1"/>
  <c r="BD363" i="6" s="1"/>
  <c r="BD561" i="6" s="1"/>
  <c r="BE363" i="6" a="1"/>
  <c r="BE363" i="6" s="1"/>
  <c r="BE561" i="6" s="1"/>
  <c r="BF363" i="6" a="1"/>
  <c r="BF363" i="6" s="1"/>
  <c r="BF561" i="6" s="1"/>
  <c r="BG363" i="6" a="1"/>
  <c r="BG363" i="6" s="1"/>
  <c r="BG561" i="6" s="1"/>
  <c r="BH363" i="6" a="1"/>
  <c r="BH363" i="6" s="1"/>
  <c r="BH561" i="6" s="1"/>
  <c r="BI363" i="6" a="1"/>
  <c r="BI363" i="6" s="1"/>
  <c r="BI561" i="6" s="1"/>
  <c r="BJ363" i="6" a="1"/>
  <c r="BJ363" i="6" s="1"/>
  <c r="BJ561" i="6" s="1"/>
  <c r="BK363" i="6" a="1"/>
  <c r="BK363" i="6" s="1"/>
  <c r="BK561" i="6" s="1"/>
  <c r="BL363" i="6" a="1"/>
  <c r="BL363" i="6" s="1"/>
  <c r="BL561" i="6" s="1"/>
  <c r="D364" i="6" a="1"/>
  <c r="D364" i="6" s="1"/>
  <c r="D562" i="6" s="1"/>
  <c r="E364" i="6" a="1"/>
  <c r="E364" i="6" s="1"/>
  <c r="E562" i="6" s="1"/>
  <c r="F364" i="6" a="1"/>
  <c r="F364" i="6" s="1"/>
  <c r="F562" i="6" s="1"/>
  <c r="G364" i="6" a="1"/>
  <c r="G364" i="6" s="1"/>
  <c r="G562" i="6" s="1"/>
  <c r="H364" i="6" a="1"/>
  <c r="H364" i="6" s="1"/>
  <c r="H562" i="6" s="1"/>
  <c r="I364" i="6" a="1"/>
  <c r="I364" i="6" s="1"/>
  <c r="I562" i="6" s="1"/>
  <c r="J364" i="6" a="1"/>
  <c r="J364" i="6" s="1"/>
  <c r="J562" i="6" s="1"/>
  <c r="K364" i="6" a="1"/>
  <c r="K364" i="6" s="1"/>
  <c r="K562" i="6" s="1"/>
  <c r="L364" i="6" a="1"/>
  <c r="L364" i="6" s="1"/>
  <c r="L562" i="6" s="1"/>
  <c r="M364" i="6" a="1"/>
  <c r="M364" i="6" s="1"/>
  <c r="M562" i="6" s="1"/>
  <c r="N364" i="6" a="1"/>
  <c r="N364" i="6" s="1"/>
  <c r="N562" i="6" s="1"/>
  <c r="O364" i="6" a="1"/>
  <c r="O364" i="6" s="1"/>
  <c r="O562" i="6" s="1"/>
  <c r="P364" i="6" a="1"/>
  <c r="P364" i="6" s="1"/>
  <c r="P562" i="6" s="1"/>
  <c r="Q364" i="6" a="1"/>
  <c r="Q364" i="6" s="1"/>
  <c r="Q562" i="6" s="1"/>
  <c r="R364" i="6" a="1"/>
  <c r="R364" i="6" s="1"/>
  <c r="R562" i="6" s="1"/>
  <c r="S364" i="6" a="1"/>
  <c r="S364" i="6" s="1"/>
  <c r="S562" i="6" s="1"/>
  <c r="T364" i="6" a="1"/>
  <c r="T364" i="6" s="1"/>
  <c r="T562" i="6" s="1"/>
  <c r="U364" i="6" a="1"/>
  <c r="U364" i="6" s="1"/>
  <c r="U562" i="6" s="1"/>
  <c r="V364" i="6" a="1"/>
  <c r="V364" i="6" s="1"/>
  <c r="V562" i="6" s="1"/>
  <c r="W364" i="6" a="1"/>
  <c r="W364" i="6" s="1"/>
  <c r="W562" i="6" s="1"/>
  <c r="X364" i="6" a="1"/>
  <c r="X364" i="6" s="1"/>
  <c r="X562" i="6" s="1"/>
  <c r="Y364" i="6" a="1"/>
  <c r="Y364" i="6" s="1"/>
  <c r="Y562" i="6" s="1"/>
  <c r="Z364" i="6" a="1"/>
  <c r="Z364" i="6" s="1"/>
  <c r="Z562" i="6" s="1"/>
  <c r="AA364" i="6" a="1"/>
  <c r="AA364" i="6" s="1"/>
  <c r="AA562" i="6" s="1"/>
  <c r="AB364" i="6" a="1"/>
  <c r="AB364" i="6" s="1"/>
  <c r="AB562" i="6" s="1"/>
  <c r="AC364" i="6" a="1"/>
  <c r="AC364" i="6" s="1"/>
  <c r="AC562" i="6" s="1"/>
  <c r="AD364" i="6" a="1"/>
  <c r="AD364" i="6" s="1"/>
  <c r="AD562" i="6" s="1"/>
  <c r="AE364" i="6" a="1"/>
  <c r="AE364" i="6" s="1"/>
  <c r="AE562" i="6" s="1"/>
  <c r="AF364" i="6" a="1"/>
  <c r="AF364" i="6" s="1"/>
  <c r="AF562" i="6" s="1"/>
  <c r="AG364" i="6" a="1"/>
  <c r="AG364" i="6" s="1"/>
  <c r="AG562" i="6" s="1"/>
  <c r="AH364" i="6" a="1"/>
  <c r="AH364" i="6" s="1"/>
  <c r="AH562" i="6" s="1"/>
  <c r="AI364" i="6" a="1"/>
  <c r="AI364" i="6" s="1"/>
  <c r="AI562" i="6" s="1"/>
  <c r="AJ364" i="6" a="1"/>
  <c r="AJ364" i="6" s="1"/>
  <c r="AJ562" i="6" s="1"/>
  <c r="AK364" i="6" a="1"/>
  <c r="AK364" i="6" s="1"/>
  <c r="AK562" i="6" s="1"/>
  <c r="AL364" i="6" a="1"/>
  <c r="AL364" i="6" s="1"/>
  <c r="AL562" i="6" s="1"/>
  <c r="AM364" i="6" a="1"/>
  <c r="AM364" i="6" s="1"/>
  <c r="AM562" i="6" s="1"/>
  <c r="AN364" i="6" a="1"/>
  <c r="AN364" i="6" s="1"/>
  <c r="AN562" i="6" s="1"/>
  <c r="AO364" i="6" a="1"/>
  <c r="AO364" i="6" s="1"/>
  <c r="AO562" i="6" s="1"/>
  <c r="AP364" i="6" a="1"/>
  <c r="AP364" i="6" s="1"/>
  <c r="AP562" i="6" s="1"/>
  <c r="AQ364" i="6" a="1"/>
  <c r="AQ364" i="6" s="1"/>
  <c r="AQ562" i="6" s="1"/>
  <c r="AR364" i="6" a="1"/>
  <c r="AR364" i="6" s="1"/>
  <c r="AR562" i="6" s="1"/>
  <c r="AS364" i="6" a="1"/>
  <c r="AS364" i="6" s="1"/>
  <c r="AS562" i="6" s="1"/>
  <c r="AT364" i="6" a="1"/>
  <c r="AT364" i="6" s="1"/>
  <c r="AT562" i="6" s="1"/>
  <c r="AU364" i="6" a="1"/>
  <c r="AU364" i="6" s="1"/>
  <c r="AU562" i="6" s="1"/>
  <c r="AV364" i="6" a="1"/>
  <c r="AV364" i="6" s="1"/>
  <c r="AV562" i="6" s="1"/>
  <c r="AW364" i="6" a="1"/>
  <c r="AW364" i="6" s="1"/>
  <c r="AW562" i="6" s="1"/>
  <c r="AX364" i="6" a="1"/>
  <c r="AX364" i="6" s="1"/>
  <c r="AX562" i="6" s="1"/>
  <c r="AY364" i="6" a="1"/>
  <c r="AY364" i="6" s="1"/>
  <c r="AY562" i="6" s="1"/>
  <c r="AZ364" i="6" a="1"/>
  <c r="AZ364" i="6" s="1"/>
  <c r="AZ562" i="6" s="1"/>
  <c r="BA364" i="6" a="1"/>
  <c r="BA364" i="6" s="1"/>
  <c r="BA562" i="6" s="1"/>
  <c r="BB364" i="6" a="1"/>
  <c r="BB364" i="6" s="1"/>
  <c r="BB562" i="6" s="1"/>
  <c r="BC364" i="6" a="1"/>
  <c r="BC364" i="6" s="1"/>
  <c r="BC562" i="6" s="1"/>
  <c r="BD364" i="6" a="1"/>
  <c r="BD364" i="6" s="1"/>
  <c r="BD562" i="6" s="1"/>
  <c r="BE364" i="6" a="1"/>
  <c r="BE364" i="6" s="1"/>
  <c r="BE562" i="6" s="1"/>
  <c r="BF364" i="6" a="1"/>
  <c r="BF364" i="6" s="1"/>
  <c r="BF562" i="6" s="1"/>
  <c r="BG364" i="6" a="1"/>
  <c r="BG364" i="6" s="1"/>
  <c r="BG562" i="6" s="1"/>
  <c r="BH364" i="6" a="1"/>
  <c r="BH364" i="6" s="1"/>
  <c r="BH562" i="6" s="1"/>
  <c r="BI364" i="6" a="1"/>
  <c r="BI364" i="6" s="1"/>
  <c r="BI562" i="6" s="1"/>
  <c r="BJ364" i="6" a="1"/>
  <c r="BJ364" i="6" s="1"/>
  <c r="BJ562" i="6" s="1"/>
  <c r="BK364" i="6" a="1"/>
  <c r="BK364" i="6" s="1"/>
  <c r="BK562" i="6" s="1"/>
  <c r="BL364" i="6" a="1"/>
  <c r="BL364" i="6" s="1"/>
  <c r="BL562" i="6" s="1"/>
  <c r="D365" i="6" a="1"/>
  <c r="D365" i="6" s="1"/>
  <c r="D563" i="6" s="1"/>
  <c r="E365" i="6" a="1"/>
  <c r="E365" i="6" s="1"/>
  <c r="E563" i="6" s="1"/>
  <c r="F365" i="6" a="1"/>
  <c r="F365" i="6" s="1"/>
  <c r="F563" i="6" s="1"/>
  <c r="G365" i="6" a="1"/>
  <c r="G365" i="6" s="1"/>
  <c r="G563" i="6" s="1"/>
  <c r="H365" i="6" a="1"/>
  <c r="H365" i="6" s="1"/>
  <c r="H563" i="6" s="1"/>
  <c r="I365" i="6" a="1"/>
  <c r="I365" i="6" s="1"/>
  <c r="I563" i="6" s="1"/>
  <c r="J365" i="6" a="1"/>
  <c r="J365" i="6" s="1"/>
  <c r="J563" i="6" s="1"/>
  <c r="K365" i="6" a="1"/>
  <c r="K365" i="6" s="1"/>
  <c r="K563" i="6" s="1"/>
  <c r="L365" i="6" a="1"/>
  <c r="L365" i="6" s="1"/>
  <c r="L563" i="6" s="1"/>
  <c r="M365" i="6" a="1"/>
  <c r="M365" i="6" s="1"/>
  <c r="M563" i="6" s="1"/>
  <c r="N365" i="6" a="1"/>
  <c r="N365" i="6" s="1"/>
  <c r="N563" i="6" s="1"/>
  <c r="O365" i="6" a="1"/>
  <c r="O365" i="6" s="1"/>
  <c r="O563" i="6" s="1"/>
  <c r="P365" i="6" a="1"/>
  <c r="P365" i="6" s="1"/>
  <c r="P563" i="6" s="1"/>
  <c r="Q365" i="6" a="1"/>
  <c r="Q365" i="6" s="1"/>
  <c r="Q563" i="6" s="1"/>
  <c r="R365" i="6" a="1"/>
  <c r="R365" i="6" s="1"/>
  <c r="R563" i="6" s="1"/>
  <c r="S365" i="6" a="1"/>
  <c r="S365" i="6" s="1"/>
  <c r="S563" i="6" s="1"/>
  <c r="T365" i="6" a="1"/>
  <c r="T365" i="6" s="1"/>
  <c r="T563" i="6" s="1"/>
  <c r="U365" i="6" a="1"/>
  <c r="U365" i="6" s="1"/>
  <c r="U563" i="6" s="1"/>
  <c r="V365" i="6" a="1"/>
  <c r="V365" i="6" s="1"/>
  <c r="V563" i="6" s="1"/>
  <c r="W365" i="6" a="1"/>
  <c r="W365" i="6" s="1"/>
  <c r="W563" i="6" s="1"/>
  <c r="X365" i="6" a="1"/>
  <c r="X365" i="6" s="1"/>
  <c r="X563" i="6" s="1"/>
  <c r="Y365" i="6" a="1"/>
  <c r="Y365" i="6" s="1"/>
  <c r="Y563" i="6" s="1"/>
  <c r="Z365" i="6" a="1"/>
  <c r="Z365" i="6" s="1"/>
  <c r="Z563" i="6" s="1"/>
  <c r="AA365" i="6" a="1"/>
  <c r="AA365" i="6" s="1"/>
  <c r="AA563" i="6" s="1"/>
  <c r="AB365" i="6" a="1"/>
  <c r="AB365" i="6" s="1"/>
  <c r="AB563" i="6" s="1"/>
  <c r="AC365" i="6" a="1"/>
  <c r="AC365" i="6" s="1"/>
  <c r="AC563" i="6" s="1"/>
  <c r="AD365" i="6" a="1"/>
  <c r="AD365" i="6" s="1"/>
  <c r="AD563" i="6" s="1"/>
  <c r="AE365" i="6" a="1"/>
  <c r="AE365" i="6" s="1"/>
  <c r="AE563" i="6" s="1"/>
  <c r="AF365" i="6" a="1"/>
  <c r="AF365" i="6" s="1"/>
  <c r="AF563" i="6" s="1"/>
  <c r="AG365" i="6" a="1"/>
  <c r="AG365" i="6" s="1"/>
  <c r="AG563" i="6" s="1"/>
  <c r="AH365" i="6" a="1"/>
  <c r="AH365" i="6" s="1"/>
  <c r="AH563" i="6" s="1"/>
  <c r="AI365" i="6" a="1"/>
  <c r="AI365" i="6" s="1"/>
  <c r="AI563" i="6" s="1"/>
  <c r="AJ365" i="6" a="1"/>
  <c r="AJ365" i="6" s="1"/>
  <c r="AJ563" i="6" s="1"/>
  <c r="AK365" i="6" a="1"/>
  <c r="AK365" i="6" s="1"/>
  <c r="AK563" i="6" s="1"/>
  <c r="AL365" i="6" a="1"/>
  <c r="AL365" i="6" s="1"/>
  <c r="AL563" i="6" s="1"/>
  <c r="AM365" i="6" a="1"/>
  <c r="AM365" i="6" s="1"/>
  <c r="AM563" i="6" s="1"/>
  <c r="AN365" i="6" a="1"/>
  <c r="AN365" i="6" s="1"/>
  <c r="AN563" i="6" s="1"/>
  <c r="AO365" i="6" a="1"/>
  <c r="AO365" i="6" s="1"/>
  <c r="AO563" i="6" s="1"/>
  <c r="AP365" i="6" a="1"/>
  <c r="AP365" i="6" s="1"/>
  <c r="AP563" i="6" s="1"/>
  <c r="AQ365" i="6" a="1"/>
  <c r="AQ365" i="6" s="1"/>
  <c r="AQ563" i="6" s="1"/>
  <c r="AR365" i="6" a="1"/>
  <c r="AR365" i="6" s="1"/>
  <c r="AR563" i="6" s="1"/>
  <c r="AS365" i="6" a="1"/>
  <c r="AS365" i="6" s="1"/>
  <c r="AS563" i="6" s="1"/>
  <c r="AT365" i="6" a="1"/>
  <c r="AT365" i="6" s="1"/>
  <c r="AT563" i="6" s="1"/>
  <c r="AU365" i="6" a="1"/>
  <c r="AU365" i="6" s="1"/>
  <c r="AU563" i="6" s="1"/>
  <c r="AV365" i="6" a="1"/>
  <c r="AV365" i="6" s="1"/>
  <c r="AV563" i="6" s="1"/>
  <c r="AW365" i="6" a="1"/>
  <c r="AW365" i="6" s="1"/>
  <c r="AW563" i="6" s="1"/>
  <c r="AX365" i="6" a="1"/>
  <c r="AX365" i="6" s="1"/>
  <c r="AX563" i="6" s="1"/>
  <c r="AY365" i="6" a="1"/>
  <c r="AY365" i="6" s="1"/>
  <c r="AY563" i="6" s="1"/>
  <c r="AZ365" i="6" a="1"/>
  <c r="AZ365" i="6" s="1"/>
  <c r="AZ563" i="6" s="1"/>
  <c r="BA365" i="6" a="1"/>
  <c r="BA365" i="6" s="1"/>
  <c r="BA563" i="6" s="1"/>
  <c r="BB365" i="6" a="1"/>
  <c r="BB365" i="6" s="1"/>
  <c r="BB563" i="6" s="1"/>
  <c r="BC365" i="6" a="1"/>
  <c r="BC365" i="6" s="1"/>
  <c r="BC563" i="6" s="1"/>
  <c r="BD365" i="6" a="1"/>
  <c r="BD365" i="6" s="1"/>
  <c r="BD563" i="6" s="1"/>
  <c r="BE365" i="6" a="1"/>
  <c r="BE365" i="6" s="1"/>
  <c r="BE563" i="6" s="1"/>
  <c r="BF365" i="6" a="1"/>
  <c r="BF365" i="6" s="1"/>
  <c r="BF563" i="6" s="1"/>
  <c r="BG365" i="6" a="1"/>
  <c r="BG365" i="6" s="1"/>
  <c r="BG563" i="6" s="1"/>
  <c r="BH365" i="6" a="1"/>
  <c r="BH365" i="6" s="1"/>
  <c r="BH563" i="6" s="1"/>
  <c r="BI365" i="6" a="1"/>
  <c r="BI365" i="6" s="1"/>
  <c r="BI563" i="6" s="1"/>
  <c r="BJ365" i="6" a="1"/>
  <c r="BJ365" i="6" s="1"/>
  <c r="BJ563" i="6" s="1"/>
  <c r="BK365" i="6" a="1"/>
  <c r="BK365" i="6" s="1"/>
  <c r="BK563" i="6" s="1"/>
  <c r="BL365" i="6" a="1"/>
  <c r="BL365" i="6" s="1"/>
  <c r="BL563" i="6" s="1"/>
  <c r="D366" i="6" a="1"/>
  <c r="D366" i="6" s="1"/>
  <c r="D564" i="6" s="1"/>
  <c r="E366" i="6" a="1"/>
  <c r="E366" i="6" s="1"/>
  <c r="E564" i="6" s="1"/>
  <c r="F366" i="6" a="1"/>
  <c r="F366" i="6" s="1"/>
  <c r="F564" i="6" s="1"/>
  <c r="G366" i="6" a="1"/>
  <c r="G366" i="6" s="1"/>
  <c r="G564" i="6" s="1"/>
  <c r="H366" i="6" a="1"/>
  <c r="H366" i="6" s="1"/>
  <c r="H564" i="6" s="1"/>
  <c r="I366" i="6" a="1"/>
  <c r="I366" i="6" s="1"/>
  <c r="I564" i="6" s="1"/>
  <c r="J366" i="6" a="1"/>
  <c r="J366" i="6" s="1"/>
  <c r="J564" i="6" s="1"/>
  <c r="K366" i="6" a="1"/>
  <c r="K366" i="6" s="1"/>
  <c r="K564" i="6" s="1"/>
  <c r="L366" i="6" a="1"/>
  <c r="L366" i="6" s="1"/>
  <c r="L564" i="6" s="1"/>
  <c r="M366" i="6" a="1"/>
  <c r="M366" i="6" s="1"/>
  <c r="M564" i="6" s="1"/>
  <c r="N366" i="6" a="1"/>
  <c r="N366" i="6" s="1"/>
  <c r="N564" i="6" s="1"/>
  <c r="O366" i="6" a="1"/>
  <c r="O366" i="6" s="1"/>
  <c r="O564" i="6" s="1"/>
  <c r="P366" i="6" a="1"/>
  <c r="P366" i="6" s="1"/>
  <c r="P564" i="6" s="1"/>
  <c r="Q366" i="6" a="1"/>
  <c r="Q366" i="6" s="1"/>
  <c r="Q564" i="6" s="1"/>
  <c r="R366" i="6" a="1"/>
  <c r="R366" i="6" s="1"/>
  <c r="R564" i="6" s="1"/>
  <c r="S366" i="6" a="1"/>
  <c r="S366" i="6" s="1"/>
  <c r="S564" i="6" s="1"/>
  <c r="T366" i="6" a="1"/>
  <c r="T366" i="6" s="1"/>
  <c r="T564" i="6" s="1"/>
  <c r="U366" i="6" a="1"/>
  <c r="U366" i="6" s="1"/>
  <c r="U564" i="6" s="1"/>
  <c r="V366" i="6" a="1"/>
  <c r="V366" i="6" s="1"/>
  <c r="V564" i="6" s="1"/>
  <c r="W366" i="6" a="1"/>
  <c r="W366" i="6" s="1"/>
  <c r="W564" i="6" s="1"/>
  <c r="X366" i="6" a="1"/>
  <c r="X366" i="6" s="1"/>
  <c r="X564" i="6" s="1"/>
  <c r="Y366" i="6" a="1"/>
  <c r="Y366" i="6" s="1"/>
  <c r="Y564" i="6" s="1"/>
  <c r="Z366" i="6" a="1"/>
  <c r="Z366" i="6" s="1"/>
  <c r="Z564" i="6" s="1"/>
  <c r="AA366" i="6" a="1"/>
  <c r="AA366" i="6" s="1"/>
  <c r="AA564" i="6" s="1"/>
  <c r="AB366" i="6" a="1"/>
  <c r="AB366" i="6" s="1"/>
  <c r="AB564" i="6" s="1"/>
  <c r="AC366" i="6" a="1"/>
  <c r="AC366" i="6" s="1"/>
  <c r="AC564" i="6" s="1"/>
  <c r="AD366" i="6" a="1"/>
  <c r="AD366" i="6" s="1"/>
  <c r="AD564" i="6" s="1"/>
  <c r="AE366" i="6" a="1"/>
  <c r="AE366" i="6" s="1"/>
  <c r="AE564" i="6" s="1"/>
  <c r="AF366" i="6" a="1"/>
  <c r="AF366" i="6" s="1"/>
  <c r="AF564" i="6" s="1"/>
  <c r="AG366" i="6" a="1"/>
  <c r="AG366" i="6" s="1"/>
  <c r="AG564" i="6" s="1"/>
  <c r="AH366" i="6" a="1"/>
  <c r="AH366" i="6" s="1"/>
  <c r="AH564" i="6" s="1"/>
  <c r="AI366" i="6" a="1"/>
  <c r="AI366" i="6" s="1"/>
  <c r="AI564" i="6" s="1"/>
  <c r="AJ366" i="6" a="1"/>
  <c r="AJ366" i="6" s="1"/>
  <c r="AJ564" i="6" s="1"/>
  <c r="AK366" i="6" a="1"/>
  <c r="AK366" i="6" s="1"/>
  <c r="AK564" i="6" s="1"/>
  <c r="AL366" i="6" a="1"/>
  <c r="AL366" i="6" s="1"/>
  <c r="AL564" i="6" s="1"/>
  <c r="AM366" i="6" a="1"/>
  <c r="AM366" i="6" s="1"/>
  <c r="AM564" i="6" s="1"/>
  <c r="AN366" i="6" a="1"/>
  <c r="AN366" i="6" s="1"/>
  <c r="AN564" i="6" s="1"/>
  <c r="AO366" i="6" a="1"/>
  <c r="AO366" i="6" s="1"/>
  <c r="AO564" i="6" s="1"/>
  <c r="AP366" i="6" a="1"/>
  <c r="AP366" i="6" s="1"/>
  <c r="AP564" i="6" s="1"/>
  <c r="AQ366" i="6" a="1"/>
  <c r="AQ366" i="6" s="1"/>
  <c r="AQ564" i="6" s="1"/>
  <c r="AR366" i="6" a="1"/>
  <c r="AR366" i="6" s="1"/>
  <c r="AR564" i="6" s="1"/>
  <c r="AS366" i="6" a="1"/>
  <c r="AS366" i="6" s="1"/>
  <c r="AS564" i="6" s="1"/>
  <c r="AT366" i="6" a="1"/>
  <c r="AT366" i="6" s="1"/>
  <c r="AT564" i="6" s="1"/>
  <c r="AU366" i="6" a="1"/>
  <c r="AU366" i="6" s="1"/>
  <c r="AU564" i="6" s="1"/>
  <c r="AV366" i="6" a="1"/>
  <c r="AV366" i="6" s="1"/>
  <c r="AV564" i="6" s="1"/>
  <c r="AW366" i="6" a="1"/>
  <c r="AW366" i="6" s="1"/>
  <c r="AW564" i="6" s="1"/>
  <c r="AX366" i="6" a="1"/>
  <c r="AX366" i="6" s="1"/>
  <c r="AX564" i="6" s="1"/>
  <c r="AY366" i="6" a="1"/>
  <c r="AY366" i="6" s="1"/>
  <c r="AY564" i="6" s="1"/>
  <c r="AZ366" i="6" a="1"/>
  <c r="AZ366" i="6" s="1"/>
  <c r="AZ564" i="6" s="1"/>
  <c r="BA366" i="6" a="1"/>
  <c r="BA366" i="6" s="1"/>
  <c r="BA564" i="6" s="1"/>
  <c r="BB366" i="6" a="1"/>
  <c r="BB366" i="6" s="1"/>
  <c r="BB564" i="6" s="1"/>
  <c r="BC366" i="6" a="1"/>
  <c r="BC366" i="6" s="1"/>
  <c r="BC564" i="6" s="1"/>
  <c r="BD366" i="6" a="1"/>
  <c r="BD366" i="6" s="1"/>
  <c r="BD564" i="6" s="1"/>
  <c r="BE366" i="6" a="1"/>
  <c r="BE366" i="6" s="1"/>
  <c r="BE564" i="6" s="1"/>
  <c r="BF366" i="6" a="1"/>
  <c r="BF366" i="6" s="1"/>
  <c r="BF564" i="6" s="1"/>
  <c r="BG366" i="6" a="1"/>
  <c r="BG366" i="6" s="1"/>
  <c r="BG564" i="6" s="1"/>
  <c r="BH366" i="6" a="1"/>
  <c r="BH366" i="6" s="1"/>
  <c r="BH564" i="6" s="1"/>
  <c r="BI366" i="6" a="1"/>
  <c r="BI366" i="6" s="1"/>
  <c r="BI564" i="6" s="1"/>
  <c r="BJ366" i="6" a="1"/>
  <c r="BJ366" i="6" s="1"/>
  <c r="BJ564" i="6" s="1"/>
  <c r="BK366" i="6" a="1"/>
  <c r="BK366" i="6" s="1"/>
  <c r="BK564" i="6" s="1"/>
  <c r="BL366" i="6" a="1"/>
  <c r="BL366" i="6" s="1"/>
  <c r="BL564" i="6" s="1"/>
  <c r="D367" i="6" a="1"/>
  <c r="D367" i="6" s="1"/>
  <c r="D565" i="6" s="1"/>
  <c r="E367" i="6" a="1"/>
  <c r="E367" i="6" s="1"/>
  <c r="E565" i="6" s="1"/>
  <c r="F367" i="6" a="1"/>
  <c r="F367" i="6" s="1"/>
  <c r="F565" i="6" s="1"/>
  <c r="G367" i="6" a="1"/>
  <c r="G367" i="6" s="1"/>
  <c r="G565" i="6" s="1"/>
  <c r="H367" i="6" a="1"/>
  <c r="H367" i="6" s="1"/>
  <c r="H565" i="6" s="1"/>
  <c r="I367" i="6" a="1"/>
  <c r="I367" i="6" s="1"/>
  <c r="I565" i="6" s="1"/>
  <c r="J367" i="6" a="1"/>
  <c r="J367" i="6" s="1"/>
  <c r="J565" i="6" s="1"/>
  <c r="K367" i="6" a="1"/>
  <c r="K367" i="6" s="1"/>
  <c r="K565" i="6" s="1"/>
  <c r="L367" i="6" a="1"/>
  <c r="L367" i="6" s="1"/>
  <c r="L565" i="6" s="1"/>
  <c r="M367" i="6" a="1"/>
  <c r="M367" i="6" s="1"/>
  <c r="M565" i="6" s="1"/>
  <c r="N367" i="6" a="1"/>
  <c r="N367" i="6" s="1"/>
  <c r="N565" i="6" s="1"/>
  <c r="O367" i="6" a="1"/>
  <c r="O367" i="6" s="1"/>
  <c r="O565" i="6" s="1"/>
  <c r="P367" i="6" a="1"/>
  <c r="P367" i="6" s="1"/>
  <c r="P565" i="6" s="1"/>
  <c r="Q367" i="6" a="1"/>
  <c r="Q367" i="6" s="1"/>
  <c r="Q565" i="6" s="1"/>
  <c r="R367" i="6" a="1"/>
  <c r="R367" i="6" s="1"/>
  <c r="R565" i="6" s="1"/>
  <c r="S367" i="6" a="1"/>
  <c r="S367" i="6" s="1"/>
  <c r="S565" i="6" s="1"/>
  <c r="T367" i="6" a="1"/>
  <c r="T367" i="6" s="1"/>
  <c r="T565" i="6" s="1"/>
  <c r="U367" i="6" a="1"/>
  <c r="U367" i="6" s="1"/>
  <c r="U565" i="6" s="1"/>
  <c r="V367" i="6" a="1"/>
  <c r="V367" i="6" s="1"/>
  <c r="V565" i="6" s="1"/>
  <c r="W367" i="6" a="1"/>
  <c r="W367" i="6" s="1"/>
  <c r="W565" i="6" s="1"/>
  <c r="X367" i="6" a="1"/>
  <c r="X367" i="6" s="1"/>
  <c r="X565" i="6" s="1"/>
  <c r="Y367" i="6" a="1"/>
  <c r="Y367" i="6" s="1"/>
  <c r="Y565" i="6" s="1"/>
  <c r="Z367" i="6" a="1"/>
  <c r="Z367" i="6" s="1"/>
  <c r="Z565" i="6" s="1"/>
  <c r="AA367" i="6" a="1"/>
  <c r="AA367" i="6" s="1"/>
  <c r="AA565" i="6" s="1"/>
  <c r="AB367" i="6" a="1"/>
  <c r="AB367" i="6" s="1"/>
  <c r="AB565" i="6" s="1"/>
  <c r="AC367" i="6" a="1"/>
  <c r="AC367" i="6" s="1"/>
  <c r="AC565" i="6" s="1"/>
  <c r="AD367" i="6" a="1"/>
  <c r="AD367" i="6" s="1"/>
  <c r="AD565" i="6" s="1"/>
  <c r="AE367" i="6" a="1"/>
  <c r="AE367" i="6" s="1"/>
  <c r="AE565" i="6" s="1"/>
  <c r="AF367" i="6" a="1"/>
  <c r="AF367" i="6" s="1"/>
  <c r="AF565" i="6" s="1"/>
  <c r="AG367" i="6" a="1"/>
  <c r="AG367" i="6" s="1"/>
  <c r="AG565" i="6" s="1"/>
  <c r="AH367" i="6" a="1"/>
  <c r="AH367" i="6" s="1"/>
  <c r="AH565" i="6" s="1"/>
  <c r="AI367" i="6" a="1"/>
  <c r="AI367" i="6" s="1"/>
  <c r="AI565" i="6" s="1"/>
  <c r="AJ367" i="6" a="1"/>
  <c r="AJ367" i="6" s="1"/>
  <c r="AJ565" i="6" s="1"/>
  <c r="AK367" i="6" a="1"/>
  <c r="AK367" i="6" s="1"/>
  <c r="AK565" i="6" s="1"/>
  <c r="AL367" i="6" a="1"/>
  <c r="AL367" i="6" s="1"/>
  <c r="AL565" i="6" s="1"/>
  <c r="AM367" i="6" a="1"/>
  <c r="AM367" i="6" s="1"/>
  <c r="AM565" i="6" s="1"/>
  <c r="AN367" i="6" a="1"/>
  <c r="AN367" i="6" s="1"/>
  <c r="AN565" i="6" s="1"/>
  <c r="AO367" i="6" a="1"/>
  <c r="AO367" i="6" s="1"/>
  <c r="AO565" i="6" s="1"/>
  <c r="AP367" i="6" a="1"/>
  <c r="AP367" i="6" s="1"/>
  <c r="AP565" i="6" s="1"/>
  <c r="AQ367" i="6" a="1"/>
  <c r="AQ367" i="6" s="1"/>
  <c r="AQ565" i="6" s="1"/>
  <c r="AR367" i="6" a="1"/>
  <c r="AR367" i="6" s="1"/>
  <c r="AR565" i="6" s="1"/>
  <c r="AS367" i="6" a="1"/>
  <c r="AS367" i="6" s="1"/>
  <c r="AS565" i="6" s="1"/>
  <c r="AT367" i="6" a="1"/>
  <c r="AT367" i="6" s="1"/>
  <c r="AT565" i="6" s="1"/>
  <c r="AU367" i="6" a="1"/>
  <c r="AU367" i="6" s="1"/>
  <c r="AU565" i="6" s="1"/>
  <c r="AV367" i="6" a="1"/>
  <c r="AV367" i="6" s="1"/>
  <c r="AV565" i="6" s="1"/>
  <c r="AW367" i="6" a="1"/>
  <c r="AW367" i="6" s="1"/>
  <c r="AW565" i="6" s="1"/>
  <c r="AX367" i="6" a="1"/>
  <c r="AX367" i="6" s="1"/>
  <c r="AX565" i="6" s="1"/>
  <c r="AY367" i="6" a="1"/>
  <c r="AY367" i="6" s="1"/>
  <c r="AY565" i="6" s="1"/>
  <c r="AZ367" i="6" a="1"/>
  <c r="AZ367" i="6" s="1"/>
  <c r="AZ565" i="6" s="1"/>
  <c r="BA367" i="6" a="1"/>
  <c r="BA367" i="6" s="1"/>
  <c r="BA565" i="6" s="1"/>
  <c r="BB367" i="6" a="1"/>
  <c r="BB367" i="6" s="1"/>
  <c r="BB565" i="6" s="1"/>
  <c r="BC367" i="6" a="1"/>
  <c r="BC367" i="6" s="1"/>
  <c r="BC565" i="6" s="1"/>
  <c r="BD367" i="6" a="1"/>
  <c r="BD367" i="6" s="1"/>
  <c r="BD565" i="6" s="1"/>
  <c r="BE367" i="6" a="1"/>
  <c r="BE367" i="6" s="1"/>
  <c r="BE565" i="6" s="1"/>
  <c r="BF367" i="6" a="1"/>
  <c r="BF367" i="6" s="1"/>
  <c r="BF565" i="6" s="1"/>
  <c r="BG367" i="6" a="1"/>
  <c r="BG367" i="6" s="1"/>
  <c r="BG565" i="6" s="1"/>
  <c r="BH367" i="6" a="1"/>
  <c r="BH367" i="6" s="1"/>
  <c r="BH565" i="6" s="1"/>
  <c r="BI367" i="6" a="1"/>
  <c r="BI367" i="6" s="1"/>
  <c r="BI565" i="6" s="1"/>
  <c r="BJ367" i="6" a="1"/>
  <c r="BJ367" i="6" s="1"/>
  <c r="BJ565" i="6" s="1"/>
  <c r="BK367" i="6" a="1"/>
  <c r="BK367" i="6" s="1"/>
  <c r="BK565" i="6" s="1"/>
  <c r="BL367" i="6" a="1"/>
  <c r="BL367" i="6" s="1"/>
  <c r="BL565" i="6" s="1"/>
  <c r="D368" i="6" a="1"/>
  <c r="D368" i="6" s="1"/>
  <c r="D566" i="6" s="1"/>
  <c r="E368" i="6" a="1"/>
  <c r="E368" i="6" s="1"/>
  <c r="E566" i="6" s="1"/>
  <c r="F368" i="6" a="1"/>
  <c r="F368" i="6" s="1"/>
  <c r="F566" i="6" s="1"/>
  <c r="G368" i="6" a="1"/>
  <c r="G368" i="6" s="1"/>
  <c r="G566" i="6" s="1"/>
  <c r="H368" i="6" a="1"/>
  <c r="H368" i="6" s="1"/>
  <c r="H566" i="6" s="1"/>
  <c r="I368" i="6" a="1"/>
  <c r="I368" i="6" s="1"/>
  <c r="I566" i="6" s="1"/>
  <c r="J368" i="6" a="1"/>
  <c r="J368" i="6" s="1"/>
  <c r="J566" i="6" s="1"/>
  <c r="K368" i="6" a="1"/>
  <c r="K368" i="6" s="1"/>
  <c r="K566" i="6" s="1"/>
  <c r="L368" i="6" a="1"/>
  <c r="L368" i="6" s="1"/>
  <c r="L566" i="6" s="1"/>
  <c r="M368" i="6" a="1"/>
  <c r="M368" i="6" s="1"/>
  <c r="M566" i="6" s="1"/>
  <c r="N368" i="6" a="1"/>
  <c r="N368" i="6" s="1"/>
  <c r="N566" i="6" s="1"/>
  <c r="O368" i="6" a="1"/>
  <c r="O368" i="6" s="1"/>
  <c r="O566" i="6" s="1"/>
  <c r="P368" i="6" a="1"/>
  <c r="P368" i="6" s="1"/>
  <c r="P566" i="6" s="1"/>
  <c r="Q368" i="6" a="1"/>
  <c r="Q368" i="6" s="1"/>
  <c r="Q566" i="6" s="1"/>
  <c r="R368" i="6" a="1"/>
  <c r="R368" i="6" s="1"/>
  <c r="R566" i="6" s="1"/>
  <c r="S368" i="6" a="1"/>
  <c r="S368" i="6" s="1"/>
  <c r="S566" i="6" s="1"/>
  <c r="T368" i="6" a="1"/>
  <c r="T368" i="6" s="1"/>
  <c r="T566" i="6" s="1"/>
  <c r="U368" i="6" a="1"/>
  <c r="U368" i="6" s="1"/>
  <c r="U566" i="6" s="1"/>
  <c r="V368" i="6" a="1"/>
  <c r="V368" i="6" s="1"/>
  <c r="V566" i="6" s="1"/>
  <c r="W368" i="6" a="1"/>
  <c r="W368" i="6" s="1"/>
  <c r="W566" i="6" s="1"/>
  <c r="X368" i="6" a="1"/>
  <c r="X368" i="6" s="1"/>
  <c r="X566" i="6" s="1"/>
  <c r="Y368" i="6" a="1"/>
  <c r="Y368" i="6" s="1"/>
  <c r="Y566" i="6" s="1"/>
  <c r="Z368" i="6" a="1"/>
  <c r="Z368" i="6" s="1"/>
  <c r="Z566" i="6" s="1"/>
  <c r="AA368" i="6" a="1"/>
  <c r="AA368" i="6" s="1"/>
  <c r="AA566" i="6" s="1"/>
  <c r="AB368" i="6" a="1"/>
  <c r="AB368" i="6" s="1"/>
  <c r="AB566" i="6" s="1"/>
  <c r="AC368" i="6" a="1"/>
  <c r="AC368" i="6" s="1"/>
  <c r="AC566" i="6" s="1"/>
  <c r="AD368" i="6" a="1"/>
  <c r="AD368" i="6" s="1"/>
  <c r="AD566" i="6" s="1"/>
  <c r="AE368" i="6" a="1"/>
  <c r="AE368" i="6" s="1"/>
  <c r="AE566" i="6" s="1"/>
  <c r="AF368" i="6" a="1"/>
  <c r="AF368" i="6" s="1"/>
  <c r="AF566" i="6" s="1"/>
  <c r="AG368" i="6" a="1"/>
  <c r="AG368" i="6" s="1"/>
  <c r="AG566" i="6" s="1"/>
  <c r="AH368" i="6" a="1"/>
  <c r="AH368" i="6" s="1"/>
  <c r="AH566" i="6" s="1"/>
  <c r="AI368" i="6" a="1"/>
  <c r="AI368" i="6" s="1"/>
  <c r="AI566" i="6" s="1"/>
  <c r="AJ368" i="6" a="1"/>
  <c r="AJ368" i="6" s="1"/>
  <c r="AJ566" i="6" s="1"/>
  <c r="AK368" i="6" a="1"/>
  <c r="AK368" i="6" s="1"/>
  <c r="AK566" i="6" s="1"/>
  <c r="AL368" i="6" a="1"/>
  <c r="AL368" i="6" s="1"/>
  <c r="AL566" i="6" s="1"/>
  <c r="AM368" i="6" a="1"/>
  <c r="AM368" i="6" s="1"/>
  <c r="AM566" i="6" s="1"/>
  <c r="AN368" i="6" a="1"/>
  <c r="AN368" i="6" s="1"/>
  <c r="AN566" i="6" s="1"/>
  <c r="AO368" i="6" a="1"/>
  <c r="AO368" i="6" s="1"/>
  <c r="AO566" i="6" s="1"/>
  <c r="AP368" i="6" a="1"/>
  <c r="AP368" i="6" s="1"/>
  <c r="AP566" i="6" s="1"/>
  <c r="AQ368" i="6" a="1"/>
  <c r="AQ368" i="6" s="1"/>
  <c r="AQ566" i="6" s="1"/>
  <c r="AR368" i="6" a="1"/>
  <c r="AR368" i="6" s="1"/>
  <c r="AR566" i="6" s="1"/>
  <c r="AS368" i="6" a="1"/>
  <c r="AS368" i="6" s="1"/>
  <c r="AS566" i="6" s="1"/>
  <c r="AT368" i="6" a="1"/>
  <c r="AT368" i="6" s="1"/>
  <c r="AT566" i="6" s="1"/>
  <c r="AU368" i="6" a="1"/>
  <c r="AU368" i="6" s="1"/>
  <c r="AU566" i="6" s="1"/>
  <c r="AV368" i="6" a="1"/>
  <c r="AV368" i="6" s="1"/>
  <c r="AV566" i="6" s="1"/>
  <c r="AW368" i="6" a="1"/>
  <c r="AW368" i="6" s="1"/>
  <c r="AW566" i="6" s="1"/>
  <c r="AX368" i="6" a="1"/>
  <c r="AX368" i="6" s="1"/>
  <c r="AX566" i="6" s="1"/>
  <c r="AY368" i="6" a="1"/>
  <c r="AY368" i="6" s="1"/>
  <c r="AY566" i="6" s="1"/>
  <c r="AZ368" i="6" a="1"/>
  <c r="AZ368" i="6" s="1"/>
  <c r="AZ566" i="6" s="1"/>
  <c r="BA368" i="6" a="1"/>
  <c r="BA368" i="6" s="1"/>
  <c r="BA566" i="6" s="1"/>
  <c r="BB368" i="6" a="1"/>
  <c r="BB368" i="6" s="1"/>
  <c r="BB566" i="6" s="1"/>
  <c r="BC368" i="6" a="1"/>
  <c r="BC368" i="6" s="1"/>
  <c r="BC566" i="6" s="1"/>
  <c r="BD368" i="6" a="1"/>
  <c r="BD368" i="6" s="1"/>
  <c r="BD566" i="6" s="1"/>
  <c r="BE368" i="6" a="1"/>
  <c r="BE368" i="6" s="1"/>
  <c r="BE566" i="6" s="1"/>
  <c r="BF368" i="6" a="1"/>
  <c r="BF368" i="6" s="1"/>
  <c r="BF566" i="6" s="1"/>
  <c r="BG368" i="6" a="1"/>
  <c r="BG368" i="6" s="1"/>
  <c r="BG566" i="6" s="1"/>
  <c r="BH368" i="6" a="1"/>
  <c r="BH368" i="6" s="1"/>
  <c r="BH566" i="6" s="1"/>
  <c r="BI368" i="6" a="1"/>
  <c r="BI368" i="6" s="1"/>
  <c r="BI566" i="6" s="1"/>
  <c r="BJ368" i="6" a="1"/>
  <c r="BJ368" i="6" s="1"/>
  <c r="BJ566" i="6" s="1"/>
  <c r="BK368" i="6" a="1"/>
  <c r="BK368" i="6" s="1"/>
  <c r="BK566" i="6" s="1"/>
  <c r="BL368" i="6" a="1"/>
  <c r="BL368" i="6" s="1"/>
  <c r="BL566" i="6" s="1"/>
  <c r="D369" i="6" a="1"/>
  <c r="D369" i="6" s="1"/>
  <c r="D567" i="6" s="1"/>
  <c r="E369" i="6" a="1"/>
  <c r="E369" i="6" s="1"/>
  <c r="E567" i="6" s="1"/>
  <c r="F369" i="6" a="1"/>
  <c r="F369" i="6" s="1"/>
  <c r="F567" i="6" s="1"/>
  <c r="G369" i="6" a="1"/>
  <c r="G369" i="6" s="1"/>
  <c r="G567" i="6" s="1"/>
  <c r="H369" i="6" a="1"/>
  <c r="H369" i="6" s="1"/>
  <c r="H567" i="6" s="1"/>
  <c r="I369" i="6" a="1"/>
  <c r="I369" i="6" s="1"/>
  <c r="I567" i="6" s="1"/>
  <c r="J369" i="6" a="1"/>
  <c r="J369" i="6" s="1"/>
  <c r="J567" i="6" s="1"/>
  <c r="K369" i="6" a="1"/>
  <c r="K369" i="6" s="1"/>
  <c r="K567" i="6" s="1"/>
  <c r="L369" i="6" a="1"/>
  <c r="L369" i="6" s="1"/>
  <c r="L567" i="6" s="1"/>
  <c r="M369" i="6" a="1"/>
  <c r="M369" i="6" s="1"/>
  <c r="M567" i="6" s="1"/>
  <c r="N369" i="6" a="1"/>
  <c r="N369" i="6" s="1"/>
  <c r="N567" i="6" s="1"/>
  <c r="O369" i="6" a="1"/>
  <c r="O369" i="6" s="1"/>
  <c r="O567" i="6" s="1"/>
  <c r="P369" i="6" a="1"/>
  <c r="P369" i="6" s="1"/>
  <c r="P567" i="6" s="1"/>
  <c r="Q369" i="6" a="1"/>
  <c r="Q369" i="6" s="1"/>
  <c r="Q567" i="6" s="1"/>
  <c r="R369" i="6" a="1"/>
  <c r="R369" i="6" s="1"/>
  <c r="R567" i="6" s="1"/>
  <c r="S369" i="6" a="1"/>
  <c r="S369" i="6" s="1"/>
  <c r="S567" i="6" s="1"/>
  <c r="T369" i="6" a="1"/>
  <c r="T369" i="6" s="1"/>
  <c r="T567" i="6" s="1"/>
  <c r="U369" i="6" a="1"/>
  <c r="U369" i="6" s="1"/>
  <c r="U567" i="6" s="1"/>
  <c r="V369" i="6" a="1"/>
  <c r="V369" i="6" s="1"/>
  <c r="V567" i="6" s="1"/>
  <c r="W369" i="6" a="1"/>
  <c r="W369" i="6" s="1"/>
  <c r="W567" i="6" s="1"/>
  <c r="X369" i="6" a="1"/>
  <c r="X369" i="6" s="1"/>
  <c r="X567" i="6" s="1"/>
  <c r="Y369" i="6" a="1"/>
  <c r="Y369" i="6" s="1"/>
  <c r="Y567" i="6" s="1"/>
  <c r="Z369" i="6" a="1"/>
  <c r="Z369" i="6" s="1"/>
  <c r="Z567" i="6" s="1"/>
  <c r="AA369" i="6" a="1"/>
  <c r="AA369" i="6" s="1"/>
  <c r="AA567" i="6" s="1"/>
  <c r="AB369" i="6" a="1"/>
  <c r="AB369" i="6" s="1"/>
  <c r="AB567" i="6" s="1"/>
  <c r="AC369" i="6" a="1"/>
  <c r="AC369" i="6" s="1"/>
  <c r="AC567" i="6" s="1"/>
  <c r="AD369" i="6" a="1"/>
  <c r="AD369" i="6" s="1"/>
  <c r="AD567" i="6" s="1"/>
  <c r="AE369" i="6" a="1"/>
  <c r="AE369" i="6" s="1"/>
  <c r="AE567" i="6" s="1"/>
  <c r="AF369" i="6" a="1"/>
  <c r="AF369" i="6" s="1"/>
  <c r="AF567" i="6" s="1"/>
  <c r="AG369" i="6" a="1"/>
  <c r="AG369" i="6" s="1"/>
  <c r="AG567" i="6" s="1"/>
  <c r="AH369" i="6" a="1"/>
  <c r="AH369" i="6" s="1"/>
  <c r="AH567" i="6" s="1"/>
  <c r="AI369" i="6" a="1"/>
  <c r="AI369" i="6" s="1"/>
  <c r="AI567" i="6" s="1"/>
  <c r="AJ369" i="6" a="1"/>
  <c r="AJ369" i="6" s="1"/>
  <c r="AJ567" i="6" s="1"/>
  <c r="AK369" i="6" a="1"/>
  <c r="AK369" i="6" s="1"/>
  <c r="AK567" i="6" s="1"/>
  <c r="AL369" i="6" a="1"/>
  <c r="AL369" i="6" s="1"/>
  <c r="AL567" i="6" s="1"/>
  <c r="AM369" i="6" a="1"/>
  <c r="AM369" i="6" s="1"/>
  <c r="AM567" i="6" s="1"/>
  <c r="AN369" i="6" a="1"/>
  <c r="AN369" i="6" s="1"/>
  <c r="AN567" i="6" s="1"/>
  <c r="AO369" i="6" a="1"/>
  <c r="AO369" i="6" s="1"/>
  <c r="AO567" i="6" s="1"/>
  <c r="AP369" i="6" a="1"/>
  <c r="AP369" i="6" s="1"/>
  <c r="AP567" i="6" s="1"/>
  <c r="AQ369" i="6" a="1"/>
  <c r="AQ369" i="6" s="1"/>
  <c r="AQ567" i="6" s="1"/>
  <c r="AR369" i="6" a="1"/>
  <c r="AR369" i="6" s="1"/>
  <c r="AR567" i="6" s="1"/>
  <c r="AS369" i="6" a="1"/>
  <c r="AS369" i="6" s="1"/>
  <c r="AS567" i="6" s="1"/>
  <c r="AT369" i="6" a="1"/>
  <c r="AT369" i="6" s="1"/>
  <c r="AT567" i="6" s="1"/>
  <c r="AU369" i="6" a="1"/>
  <c r="AU369" i="6" s="1"/>
  <c r="AU567" i="6" s="1"/>
  <c r="AV369" i="6" a="1"/>
  <c r="AV369" i="6" s="1"/>
  <c r="AV567" i="6" s="1"/>
  <c r="AW369" i="6" a="1"/>
  <c r="AW369" i="6" s="1"/>
  <c r="AW567" i="6" s="1"/>
  <c r="AX369" i="6" a="1"/>
  <c r="AX369" i="6" s="1"/>
  <c r="AX567" i="6" s="1"/>
  <c r="AY369" i="6" a="1"/>
  <c r="AY369" i="6" s="1"/>
  <c r="AY567" i="6" s="1"/>
  <c r="AZ369" i="6" a="1"/>
  <c r="AZ369" i="6" s="1"/>
  <c r="AZ567" i="6" s="1"/>
  <c r="BA369" i="6" a="1"/>
  <c r="BA369" i="6" s="1"/>
  <c r="BA567" i="6" s="1"/>
  <c r="BB369" i="6" a="1"/>
  <c r="BB369" i="6" s="1"/>
  <c r="BB567" i="6" s="1"/>
  <c r="BC369" i="6" a="1"/>
  <c r="BC369" i="6" s="1"/>
  <c r="BC567" i="6" s="1"/>
  <c r="BD369" i="6" a="1"/>
  <c r="BD369" i="6" s="1"/>
  <c r="BD567" i="6" s="1"/>
  <c r="BE369" i="6" a="1"/>
  <c r="BE369" i="6" s="1"/>
  <c r="BE567" i="6" s="1"/>
  <c r="BF369" i="6" a="1"/>
  <c r="BF369" i="6" s="1"/>
  <c r="BF567" i="6" s="1"/>
  <c r="BG369" i="6" a="1"/>
  <c r="BG369" i="6" s="1"/>
  <c r="BG567" i="6" s="1"/>
  <c r="BH369" i="6" a="1"/>
  <c r="BH369" i="6" s="1"/>
  <c r="BH567" i="6" s="1"/>
  <c r="BI369" i="6" a="1"/>
  <c r="BI369" i="6" s="1"/>
  <c r="BI567" i="6" s="1"/>
  <c r="BJ369" i="6" a="1"/>
  <c r="BJ369" i="6" s="1"/>
  <c r="BJ567" i="6" s="1"/>
  <c r="BK369" i="6" a="1"/>
  <c r="BK369" i="6" s="1"/>
  <c r="BK567" i="6" s="1"/>
  <c r="BL369" i="6" a="1"/>
  <c r="BL369" i="6" s="1"/>
  <c r="BL567" i="6" s="1"/>
  <c r="D370" i="6" a="1"/>
  <c r="D370" i="6" s="1"/>
  <c r="D568" i="6" s="1"/>
  <c r="E370" i="6" a="1"/>
  <c r="E370" i="6" s="1"/>
  <c r="E568" i="6" s="1"/>
  <c r="F370" i="6" a="1"/>
  <c r="F370" i="6" s="1"/>
  <c r="F568" i="6" s="1"/>
  <c r="G370" i="6" a="1"/>
  <c r="G370" i="6" s="1"/>
  <c r="G568" i="6" s="1"/>
  <c r="H370" i="6" a="1"/>
  <c r="H370" i="6" s="1"/>
  <c r="H568" i="6" s="1"/>
  <c r="I370" i="6" a="1"/>
  <c r="I370" i="6" s="1"/>
  <c r="I568" i="6" s="1"/>
  <c r="J370" i="6" a="1"/>
  <c r="J370" i="6" s="1"/>
  <c r="J568" i="6" s="1"/>
  <c r="K370" i="6" a="1"/>
  <c r="K370" i="6" s="1"/>
  <c r="K568" i="6" s="1"/>
  <c r="L370" i="6" a="1"/>
  <c r="L370" i="6" s="1"/>
  <c r="L568" i="6" s="1"/>
  <c r="M370" i="6" a="1"/>
  <c r="M370" i="6" s="1"/>
  <c r="M568" i="6" s="1"/>
  <c r="N370" i="6" a="1"/>
  <c r="N370" i="6" s="1"/>
  <c r="N568" i="6" s="1"/>
  <c r="O370" i="6" a="1"/>
  <c r="O370" i="6" s="1"/>
  <c r="O568" i="6" s="1"/>
  <c r="P370" i="6" a="1"/>
  <c r="P370" i="6" s="1"/>
  <c r="P568" i="6" s="1"/>
  <c r="Q370" i="6" a="1"/>
  <c r="Q370" i="6" s="1"/>
  <c r="Q568" i="6" s="1"/>
  <c r="R370" i="6" a="1"/>
  <c r="R370" i="6" s="1"/>
  <c r="R568" i="6" s="1"/>
  <c r="S370" i="6" a="1"/>
  <c r="S370" i="6" s="1"/>
  <c r="S568" i="6" s="1"/>
  <c r="T370" i="6" a="1"/>
  <c r="T370" i="6" s="1"/>
  <c r="T568" i="6" s="1"/>
  <c r="U370" i="6" a="1"/>
  <c r="U370" i="6" s="1"/>
  <c r="U568" i="6" s="1"/>
  <c r="V370" i="6" a="1"/>
  <c r="V370" i="6" s="1"/>
  <c r="V568" i="6" s="1"/>
  <c r="W370" i="6" a="1"/>
  <c r="W370" i="6" s="1"/>
  <c r="W568" i="6" s="1"/>
  <c r="X370" i="6" a="1"/>
  <c r="X370" i="6" s="1"/>
  <c r="X568" i="6" s="1"/>
  <c r="Y370" i="6" a="1"/>
  <c r="Y370" i="6" s="1"/>
  <c r="Y568" i="6" s="1"/>
  <c r="Z370" i="6" a="1"/>
  <c r="Z370" i="6" s="1"/>
  <c r="Z568" i="6" s="1"/>
  <c r="AA370" i="6" a="1"/>
  <c r="AA370" i="6" s="1"/>
  <c r="AA568" i="6" s="1"/>
  <c r="AB370" i="6" a="1"/>
  <c r="AB370" i="6" s="1"/>
  <c r="AB568" i="6" s="1"/>
  <c r="AC370" i="6" a="1"/>
  <c r="AC370" i="6" s="1"/>
  <c r="AC568" i="6" s="1"/>
  <c r="AD370" i="6" a="1"/>
  <c r="AD370" i="6" s="1"/>
  <c r="AD568" i="6" s="1"/>
  <c r="AE370" i="6" a="1"/>
  <c r="AE370" i="6" s="1"/>
  <c r="AE568" i="6" s="1"/>
  <c r="AF370" i="6" a="1"/>
  <c r="AF370" i="6" s="1"/>
  <c r="AF568" i="6" s="1"/>
  <c r="AG370" i="6" a="1"/>
  <c r="AG370" i="6" s="1"/>
  <c r="AG568" i="6" s="1"/>
  <c r="AH370" i="6" a="1"/>
  <c r="AH370" i="6" s="1"/>
  <c r="AH568" i="6" s="1"/>
  <c r="AI370" i="6" a="1"/>
  <c r="AI370" i="6" s="1"/>
  <c r="AI568" i="6" s="1"/>
  <c r="AJ370" i="6" a="1"/>
  <c r="AJ370" i="6" s="1"/>
  <c r="AJ568" i="6" s="1"/>
  <c r="AK370" i="6" a="1"/>
  <c r="AK370" i="6" s="1"/>
  <c r="AK568" i="6" s="1"/>
  <c r="AL370" i="6" a="1"/>
  <c r="AL370" i="6" s="1"/>
  <c r="AL568" i="6" s="1"/>
  <c r="AM370" i="6" a="1"/>
  <c r="AM370" i="6" s="1"/>
  <c r="AM568" i="6" s="1"/>
  <c r="AN370" i="6" a="1"/>
  <c r="AN370" i="6" s="1"/>
  <c r="AN568" i="6" s="1"/>
  <c r="AO370" i="6" a="1"/>
  <c r="AO370" i="6" s="1"/>
  <c r="AO568" i="6" s="1"/>
  <c r="AP370" i="6" a="1"/>
  <c r="AP370" i="6" s="1"/>
  <c r="AP568" i="6" s="1"/>
  <c r="AQ370" i="6" a="1"/>
  <c r="AQ370" i="6" s="1"/>
  <c r="AQ568" i="6" s="1"/>
  <c r="AR370" i="6" a="1"/>
  <c r="AR370" i="6" s="1"/>
  <c r="AR568" i="6" s="1"/>
  <c r="AS370" i="6" a="1"/>
  <c r="AS370" i="6" s="1"/>
  <c r="AS568" i="6" s="1"/>
  <c r="AT370" i="6" a="1"/>
  <c r="AT370" i="6" s="1"/>
  <c r="AT568" i="6" s="1"/>
  <c r="AU370" i="6" a="1"/>
  <c r="AU370" i="6" s="1"/>
  <c r="AU568" i="6" s="1"/>
  <c r="AV370" i="6" a="1"/>
  <c r="AV370" i="6" s="1"/>
  <c r="AV568" i="6" s="1"/>
  <c r="AW370" i="6" a="1"/>
  <c r="AW370" i="6" s="1"/>
  <c r="AW568" i="6" s="1"/>
  <c r="AX370" i="6" a="1"/>
  <c r="AX370" i="6" s="1"/>
  <c r="AX568" i="6" s="1"/>
  <c r="AY370" i="6" a="1"/>
  <c r="AY370" i="6" s="1"/>
  <c r="AY568" i="6" s="1"/>
  <c r="AZ370" i="6" a="1"/>
  <c r="AZ370" i="6" s="1"/>
  <c r="AZ568" i="6" s="1"/>
  <c r="BA370" i="6" a="1"/>
  <c r="BA370" i="6" s="1"/>
  <c r="BA568" i="6" s="1"/>
  <c r="BB370" i="6" a="1"/>
  <c r="BB370" i="6" s="1"/>
  <c r="BB568" i="6" s="1"/>
  <c r="BC370" i="6" a="1"/>
  <c r="BC370" i="6" s="1"/>
  <c r="BC568" i="6" s="1"/>
  <c r="BD370" i="6" a="1"/>
  <c r="BD370" i="6" s="1"/>
  <c r="BD568" i="6" s="1"/>
  <c r="BE370" i="6" a="1"/>
  <c r="BE370" i="6" s="1"/>
  <c r="BE568" i="6" s="1"/>
  <c r="BF370" i="6" a="1"/>
  <c r="BF370" i="6" s="1"/>
  <c r="BF568" i="6" s="1"/>
  <c r="BG370" i="6" a="1"/>
  <c r="BG370" i="6" s="1"/>
  <c r="BG568" i="6" s="1"/>
  <c r="BH370" i="6" a="1"/>
  <c r="BH370" i="6" s="1"/>
  <c r="BH568" i="6" s="1"/>
  <c r="BI370" i="6" a="1"/>
  <c r="BI370" i="6" s="1"/>
  <c r="BI568" i="6" s="1"/>
  <c r="BJ370" i="6" a="1"/>
  <c r="BJ370" i="6" s="1"/>
  <c r="BJ568" i="6" s="1"/>
  <c r="BK370" i="6" a="1"/>
  <c r="BK370" i="6" s="1"/>
  <c r="BK568" i="6" s="1"/>
  <c r="BL370" i="6" a="1"/>
  <c r="BL370" i="6" s="1"/>
  <c r="BL568" i="6" s="1"/>
  <c r="D371" i="6" a="1"/>
  <c r="D371" i="6" s="1"/>
  <c r="D569" i="6" s="1"/>
  <c r="E371" i="6" a="1"/>
  <c r="E371" i="6" s="1"/>
  <c r="E569" i="6" s="1"/>
  <c r="F371" i="6" a="1"/>
  <c r="F371" i="6" s="1"/>
  <c r="F569" i="6" s="1"/>
  <c r="G371" i="6" a="1"/>
  <c r="G371" i="6" s="1"/>
  <c r="G569" i="6" s="1"/>
  <c r="H371" i="6" a="1"/>
  <c r="H371" i="6" s="1"/>
  <c r="H569" i="6" s="1"/>
  <c r="I371" i="6" a="1"/>
  <c r="I371" i="6" s="1"/>
  <c r="I569" i="6" s="1"/>
  <c r="J371" i="6" a="1"/>
  <c r="J371" i="6" s="1"/>
  <c r="J569" i="6" s="1"/>
  <c r="K371" i="6" a="1"/>
  <c r="K371" i="6" s="1"/>
  <c r="K569" i="6" s="1"/>
  <c r="L371" i="6" a="1"/>
  <c r="L371" i="6" s="1"/>
  <c r="L569" i="6" s="1"/>
  <c r="M371" i="6" a="1"/>
  <c r="M371" i="6" s="1"/>
  <c r="M569" i="6" s="1"/>
  <c r="N371" i="6" a="1"/>
  <c r="N371" i="6" s="1"/>
  <c r="N569" i="6" s="1"/>
  <c r="O371" i="6" a="1"/>
  <c r="O371" i="6" s="1"/>
  <c r="O569" i="6" s="1"/>
  <c r="P371" i="6" a="1"/>
  <c r="P371" i="6" s="1"/>
  <c r="P569" i="6" s="1"/>
  <c r="Q371" i="6" a="1"/>
  <c r="Q371" i="6" s="1"/>
  <c r="Q569" i="6" s="1"/>
  <c r="R371" i="6" a="1"/>
  <c r="R371" i="6" s="1"/>
  <c r="R569" i="6" s="1"/>
  <c r="S371" i="6" a="1"/>
  <c r="S371" i="6" s="1"/>
  <c r="S569" i="6" s="1"/>
  <c r="T371" i="6" a="1"/>
  <c r="T371" i="6" s="1"/>
  <c r="T569" i="6" s="1"/>
  <c r="U371" i="6" a="1"/>
  <c r="U371" i="6" s="1"/>
  <c r="U569" i="6" s="1"/>
  <c r="V371" i="6" a="1"/>
  <c r="V371" i="6" s="1"/>
  <c r="V569" i="6" s="1"/>
  <c r="W371" i="6" a="1"/>
  <c r="W371" i="6" s="1"/>
  <c r="W569" i="6" s="1"/>
  <c r="X371" i="6" a="1"/>
  <c r="X371" i="6" s="1"/>
  <c r="X569" i="6" s="1"/>
  <c r="Y371" i="6" a="1"/>
  <c r="Y371" i="6" s="1"/>
  <c r="Y569" i="6" s="1"/>
  <c r="Z371" i="6" a="1"/>
  <c r="Z371" i="6" s="1"/>
  <c r="Z569" i="6" s="1"/>
  <c r="AA371" i="6" a="1"/>
  <c r="AA371" i="6" s="1"/>
  <c r="AA569" i="6" s="1"/>
  <c r="AB371" i="6" a="1"/>
  <c r="AB371" i="6" s="1"/>
  <c r="AB569" i="6" s="1"/>
  <c r="AC371" i="6" a="1"/>
  <c r="AC371" i="6" s="1"/>
  <c r="AC569" i="6" s="1"/>
  <c r="AD371" i="6" a="1"/>
  <c r="AD371" i="6" s="1"/>
  <c r="AD569" i="6" s="1"/>
  <c r="AE371" i="6" a="1"/>
  <c r="AE371" i="6" s="1"/>
  <c r="AE569" i="6" s="1"/>
  <c r="AF371" i="6" a="1"/>
  <c r="AF371" i="6" s="1"/>
  <c r="AF569" i="6" s="1"/>
  <c r="AG371" i="6" a="1"/>
  <c r="AG371" i="6" s="1"/>
  <c r="AG569" i="6" s="1"/>
  <c r="AH371" i="6" a="1"/>
  <c r="AH371" i="6" s="1"/>
  <c r="AH569" i="6" s="1"/>
  <c r="AI371" i="6" a="1"/>
  <c r="AI371" i="6" s="1"/>
  <c r="AI569" i="6" s="1"/>
  <c r="AJ371" i="6" a="1"/>
  <c r="AJ371" i="6" s="1"/>
  <c r="AJ569" i="6" s="1"/>
  <c r="AK371" i="6" a="1"/>
  <c r="AK371" i="6" s="1"/>
  <c r="AK569" i="6" s="1"/>
  <c r="AL371" i="6" a="1"/>
  <c r="AL371" i="6" s="1"/>
  <c r="AL569" i="6" s="1"/>
  <c r="AM371" i="6" a="1"/>
  <c r="AM371" i="6" s="1"/>
  <c r="AM569" i="6" s="1"/>
  <c r="AN371" i="6" a="1"/>
  <c r="AN371" i="6" s="1"/>
  <c r="AN569" i="6" s="1"/>
  <c r="AO371" i="6" a="1"/>
  <c r="AO371" i="6" s="1"/>
  <c r="AO569" i="6" s="1"/>
  <c r="AP371" i="6" a="1"/>
  <c r="AP371" i="6" s="1"/>
  <c r="AP569" i="6" s="1"/>
  <c r="AQ371" i="6" a="1"/>
  <c r="AQ371" i="6" s="1"/>
  <c r="AQ569" i="6" s="1"/>
  <c r="AR371" i="6" a="1"/>
  <c r="AR371" i="6" s="1"/>
  <c r="AR569" i="6" s="1"/>
  <c r="AS371" i="6" a="1"/>
  <c r="AS371" i="6" s="1"/>
  <c r="AS569" i="6" s="1"/>
  <c r="AT371" i="6" a="1"/>
  <c r="AT371" i="6" s="1"/>
  <c r="AT569" i="6" s="1"/>
  <c r="AU371" i="6" a="1"/>
  <c r="AU371" i="6" s="1"/>
  <c r="AU569" i="6" s="1"/>
  <c r="AV371" i="6" a="1"/>
  <c r="AV371" i="6" s="1"/>
  <c r="AV569" i="6" s="1"/>
  <c r="AW371" i="6" a="1"/>
  <c r="AW371" i="6" s="1"/>
  <c r="AW569" i="6" s="1"/>
  <c r="AX371" i="6" a="1"/>
  <c r="AX371" i="6" s="1"/>
  <c r="AX569" i="6" s="1"/>
  <c r="AY371" i="6" a="1"/>
  <c r="AY371" i="6" s="1"/>
  <c r="AY569" i="6" s="1"/>
  <c r="AZ371" i="6" a="1"/>
  <c r="AZ371" i="6" s="1"/>
  <c r="AZ569" i="6" s="1"/>
  <c r="BA371" i="6" a="1"/>
  <c r="BA371" i="6" s="1"/>
  <c r="BA569" i="6" s="1"/>
  <c r="BB371" i="6" a="1"/>
  <c r="BB371" i="6" s="1"/>
  <c r="BB569" i="6" s="1"/>
  <c r="BC371" i="6" a="1"/>
  <c r="BC371" i="6" s="1"/>
  <c r="BC569" i="6" s="1"/>
  <c r="BD371" i="6" a="1"/>
  <c r="BD371" i="6" s="1"/>
  <c r="BD569" i="6" s="1"/>
  <c r="BE371" i="6" a="1"/>
  <c r="BE371" i="6" s="1"/>
  <c r="BE569" i="6" s="1"/>
  <c r="BF371" i="6" a="1"/>
  <c r="BF371" i="6" s="1"/>
  <c r="BF569" i="6" s="1"/>
  <c r="BG371" i="6" a="1"/>
  <c r="BG371" i="6" s="1"/>
  <c r="BG569" i="6" s="1"/>
  <c r="BH371" i="6" a="1"/>
  <c r="BH371" i="6" s="1"/>
  <c r="BH569" i="6" s="1"/>
  <c r="BI371" i="6" a="1"/>
  <c r="BI371" i="6" s="1"/>
  <c r="BI569" i="6" s="1"/>
  <c r="BJ371" i="6" a="1"/>
  <c r="BJ371" i="6" s="1"/>
  <c r="BJ569" i="6" s="1"/>
  <c r="BK371" i="6" a="1"/>
  <c r="BK371" i="6" s="1"/>
  <c r="BK569" i="6" s="1"/>
  <c r="BL371" i="6" a="1"/>
  <c r="BL371" i="6" s="1"/>
  <c r="BL569" i="6" s="1"/>
  <c r="D372" i="6" a="1"/>
  <c r="D372" i="6" s="1"/>
  <c r="D570" i="6" s="1"/>
  <c r="E372" i="6" a="1"/>
  <c r="E372" i="6" s="1"/>
  <c r="E570" i="6" s="1"/>
  <c r="F372" i="6" a="1"/>
  <c r="F372" i="6" s="1"/>
  <c r="F570" i="6" s="1"/>
  <c r="G372" i="6" a="1"/>
  <c r="G372" i="6" s="1"/>
  <c r="G570" i="6" s="1"/>
  <c r="H372" i="6" a="1"/>
  <c r="H372" i="6" s="1"/>
  <c r="H570" i="6" s="1"/>
  <c r="I372" i="6" a="1"/>
  <c r="I372" i="6" s="1"/>
  <c r="I570" i="6" s="1"/>
  <c r="J372" i="6" a="1"/>
  <c r="J372" i="6" s="1"/>
  <c r="J570" i="6" s="1"/>
  <c r="K372" i="6" a="1"/>
  <c r="K372" i="6" s="1"/>
  <c r="K570" i="6" s="1"/>
  <c r="L372" i="6" a="1"/>
  <c r="L372" i="6" s="1"/>
  <c r="L570" i="6" s="1"/>
  <c r="M372" i="6" a="1"/>
  <c r="M372" i="6" s="1"/>
  <c r="M570" i="6" s="1"/>
  <c r="N372" i="6" a="1"/>
  <c r="N372" i="6" s="1"/>
  <c r="N570" i="6" s="1"/>
  <c r="O372" i="6" a="1"/>
  <c r="O372" i="6" s="1"/>
  <c r="O570" i="6" s="1"/>
  <c r="P372" i="6" a="1"/>
  <c r="P372" i="6" s="1"/>
  <c r="P570" i="6" s="1"/>
  <c r="Q372" i="6" a="1"/>
  <c r="Q372" i="6" s="1"/>
  <c r="Q570" i="6" s="1"/>
  <c r="R372" i="6" a="1"/>
  <c r="R372" i="6" s="1"/>
  <c r="R570" i="6" s="1"/>
  <c r="S372" i="6" a="1"/>
  <c r="S372" i="6" s="1"/>
  <c r="S570" i="6" s="1"/>
  <c r="T372" i="6" a="1"/>
  <c r="T372" i="6" s="1"/>
  <c r="T570" i="6" s="1"/>
  <c r="U372" i="6" a="1"/>
  <c r="U372" i="6" s="1"/>
  <c r="U570" i="6" s="1"/>
  <c r="V372" i="6" a="1"/>
  <c r="V372" i="6" s="1"/>
  <c r="V570" i="6" s="1"/>
  <c r="W372" i="6" a="1"/>
  <c r="W372" i="6" s="1"/>
  <c r="W570" i="6" s="1"/>
  <c r="X372" i="6" a="1"/>
  <c r="X372" i="6" s="1"/>
  <c r="X570" i="6" s="1"/>
  <c r="Y372" i="6" a="1"/>
  <c r="Y372" i="6" s="1"/>
  <c r="Y570" i="6" s="1"/>
  <c r="Z372" i="6" a="1"/>
  <c r="Z372" i="6" s="1"/>
  <c r="Z570" i="6" s="1"/>
  <c r="AA372" i="6" a="1"/>
  <c r="AA372" i="6" s="1"/>
  <c r="AA570" i="6" s="1"/>
  <c r="AB372" i="6" a="1"/>
  <c r="AB372" i="6" s="1"/>
  <c r="AB570" i="6" s="1"/>
  <c r="AC372" i="6" a="1"/>
  <c r="AC372" i="6" s="1"/>
  <c r="AC570" i="6" s="1"/>
  <c r="AD372" i="6" a="1"/>
  <c r="AD372" i="6" s="1"/>
  <c r="AD570" i="6" s="1"/>
  <c r="AE372" i="6" a="1"/>
  <c r="AE372" i="6" s="1"/>
  <c r="AE570" i="6" s="1"/>
  <c r="AF372" i="6" a="1"/>
  <c r="AF372" i="6" s="1"/>
  <c r="AF570" i="6" s="1"/>
  <c r="AG372" i="6" a="1"/>
  <c r="AG372" i="6" s="1"/>
  <c r="AG570" i="6" s="1"/>
  <c r="AH372" i="6" a="1"/>
  <c r="AH372" i="6" s="1"/>
  <c r="AH570" i="6" s="1"/>
  <c r="AI372" i="6" a="1"/>
  <c r="AI372" i="6" s="1"/>
  <c r="AI570" i="6" s="1"/>
  <c r="AJ372" i="6" a="1"/>
  <c r="AJ372" i="6" s="1"/>
  <c r="AJ570" i="6" s="1"/>
  <c r="AK372" i="6" a="1"/>
  <c r="AK372" i="6" s="1"/>
  <c r="AK570" i="6" s="1"/>
  <c r="AL372" i="6" a="1"/>
  <c r="AL372" i="6" s="1"/>
  <c r="AL570" i="6" s="1"/>
  <c r="AM372" i="6" a="1"/>
  <c r="AM372" i="6" s="1"/>
  <c r="AM570" i="6" s="1"/>
  <c r="AN372" i="6" a="1"/>
  <c r="AN372" i="6" s="1"/>
  <c r="AN570" i="6" s="1"/>
  <c r="AO372" i="6" a="1"/>
  <c r="AO372" i="6" s="1"/>
  <c r="AO570" i="6" s="1"/>
  <c r="AP372" i="6" a="1"/>
  <c r="AP372" i="6" s="1"/>
  <c r="AP570" i="6" s="1"/>
  <c r="AQ372" i="6" a="1"/>
  <c r="AQ372" i="6" s="1"/>
  <c r="AQ570" i="6" s="1"/>
  <c r="AR372" i="6" a="1"/>
  <c r="AR372" i="6" s="1"/>
  <c r="AR570" i="6" s="1"/>
  <c r="AS372" i="6" a="1"/>
  <c r="AS372" i="6" s="1"/>
  <c r="AS570" i="6" s="1"/>
  <c r="AT372" i="6" a="1"/>
  <c r="AT372" i="6" s="1"/>
  <c r="AT570" i="6" s="1"/>
  <c r="AU372" i="6" a="1"/>
  <c r="AU372" i="6" s="1"/>
  <c r="AU570" i="6" s="1"/>
  <c r="AV372" i="6" a="1"/>
  <c r="AV372" i="6" s="1"/>
  <c r="AV570" i="6" s="1"/>
  <c r="AW372" i="6" a="1"/>
  <c r="AW372" i="6" s="1"/>
  <c r="AW570" i="6" s="1"/>
  <c r="AX372" i="6" a="1"/>
  <c r="AX372" i="6" s="1"/>
  <c r="AX570" i="6" s="1"/>
  <c r="AY372" i="6" a="1"/>
  <c r="AY372" i="6" s="1"/>
  <c r="AY570" i="6" s="1"/>
  <c r="AZ372" i="6" a="1"/>
  <c r="AZ372" i="6" s="1"/>
  <c r="AZ570" i="6" s="1"/>
  <c r="BA372" i="6" a="1"/>
  <c r="BA372" i="6" s="1"/>
  <c r="BA570" i="6" s="1"/>
  <c r="BB372" i="6" a="1"/>
  <c r="BB372" i="6" s="1"/>
  <c r="BB570" i="6" s="1"/>
  <c r="BC372" i="6" a="1"/>
  <c r="BC372" i="6" s="1"/>
  <c r="BC570" i="6" s="1"/>
  <c r="BD372" i="6" a="1"/>
  <c r="BD372" i="6" s="1"/>
  <c r="BD570" i="6" s="1"/>
  <c r="BE372" i="6" a="1"/>
  <c r="BE372" i="6" s="1"/>
  <c r="BE570" i="6" s="1"/>
  <c r="BF372" i="6" a="1"/>
  <c r="BF372" i="6" s="1"/>
  <c r="BF570" i="6" s="1"/>
  <c r="BG372" i="6" a="1"/>
  <c r="BG372" i="6" s="1"/>
  <c r="BG570" i="6" s="1"/>
  <c r="BH372" i="6" a="1"/>
  <c r="BH372" i="6" s="1"/>
  <c r="BH570" i="6" s="1"/>
  <c r="BI372" i="6" a="1"/>
  <c r="BI372" i="6" s="1"/>
  <c r="BI570" i="6" s="1"/>
  <c r="BJ372" i="6" a="1"/>
  <c r="BJ372" i="6" s="1"/>
  <c r="BJ570" i="6" s="1"/>
  <c r="BK372" i="6" a="1"/>
  <c r="BK372" i="6" s="1"/>
  <c r="BK570" i="6" s="1"/>
  <c r="BL372" i="6" a="1"/>
  <c r="BL372" i="6" s="1"/>
  <c r="BL570" i="6" s="1"/>
  <c r="D373" i="6" a="1"/>
  <c r="D373" i="6" s="1"/>
  <c r="D571" i="6" s="1"/>
  <c r="E373" i="6" a="1"/>
  <c r="E373" i="6" s="1"/>
  <c r="E571" i="6" s="1"/>
  <c r="F373" i="6" a="1"/>
  <c r="F373" i="6" s="1"/>
  <c r="F571" i="6" s="1"/>
  <c r="G373" i="6" a="1"/>
  <c r="G373" i="6" s="1"/>
  <c r="G571" i="6" s="1"/>
  <c r="H373" i="6" a="1"/>
  <c r="H373" i="6" s="1"/>
  <c r="H571" i="6" s="1"/>
  <c r="I373" i="6" a="1"/>
  <c r="I373" i="6" s="1"/>
  <c r="I571" i="6" s="1"/>
  <c r="J373" i="6" a="1"/>
  <c r="J373" i="6" s="1"/>
  <c r="J571" i="6" s="1"/>
  <c r="K373" i="6" a="1"/>
  <c r="K373" i="6" s="1"/>
  <c r="K571" i="6" s="1"/>
  <c r="L373" i="6" a="1"/>
  <c r="L373" i="6" s="1"/>
  <c r="L571" i="6" s="1"/>
  <c r="M373" i="6" a="1"/>
  <c r="M373" i="6" s="1"/>
  <c r="M571" i="6" s="1"/>
  <c r="N373" i="6" a="1"/>
  <c r="N373" i="6" s="1"/>
  <c r="N571" i="6" s="1"/>
  <c r="O373" i="6" a="1"/>
  <c r="O373" i="6" s="1"/>
  <c r="O571" i="6" s="1"/>
  <c r="P373" i="6" a="1"/>
  <c r="P373" i="6" s="1"/>
  <c r="P571" i="6" s="1"/>
  <c r="Q373" i="6" a="1"/>
  <c r="Q373" i="6" s="1"/>
  <c r="Q571" i="6" s="1"/>
  <c r="R373" i="6" a="1"/>
  <c r="R373" i="6" s="1"/>
  <c r="R571" i="6" s="1"/>
  <c r="S373" i="6" a="1"/>
  <c r="S373" i="6" s="1"/>
  <c r="S571" i="6" s="1"/>
  <c r="T373" i="6" a="1"/>
  <c r="T373" i="6" s="1"/>
  <c r="T571" i="6" s="1"/>
  <c r="U373" i="6" a="1"/>
  <c r="U373" i="6" s="1"/>
  <c r="U571" i="6" s="1"/>
  <c r="V373" i="6" a="1"/>
  <c r="V373" i="6" s="1"/>
  <c r="V571" i="6" s="1"/>
  <c r="W373" i="6" a="1"/>
  <c r="W373" i="6" s="1"/>
  <c r="W571" i="6" s="1"/>
  <c r="X373" i="6" a="1"/>
  <c r="X373" i="6" s="1"/>
  <c r="X571" i="6" s="1"/>
  <c r="Y373" i="6" a="1"/>
  <c r="Y373" i="6" s="1"/>
  <c r="Y571" i="6" s="1"/>
  <c r="Z373" i="6" a="1"/>
  <c r="Z373" i="6" s="1"/>
  <c r="Z571" i="6" s="1"/>
  <c r="AA373" i="6" a="1"/>
  <c r="AA373" i="6" s="1"/>
  <c r="AA571" i="6" s="1"/>
  <c r="AB373" i="6" a="1"/>
  <c r="AB373" i="6" s="1"/>
  <c r="AB571" i="6" s="1"/>
  <c r="AC373" i="6" a="1"/>
  <c r="AC373" i="6" s="1"/>
  <c r="AC571" i="6" s="1"/>
  <c r="AD373" i="6" a="1"/>
  <c r="AD373" i="6" s="1"/>
  <c r="AD571" i="6" s="1"/>
  <c r="AE373" i="6" a="1"/>
  <c r="AE373" i="6" s="1"/>
  <c r="AE571" i="6" s="1"/>
  <c r="AF373" i="6" a="1"/>
  <c r="AF373" i="6" s="1"/>
  <c r="AF571" i="6" s="1"/>
  <c r="AG373" i="6" a="1"/>
  <c r="AG373" i="6" s="1"/>
  <c r="AG571" i="6" s="1"/>
  <c r="AH373" i="6" a="1"/>
  <c r="AH373" i="6" s="1"/>
  <c r="AH571" i="6" s="1"/>
  <c r="AI373" i="6" a="1"/>
  <c r="AI373" i="6" s="1"/>
  <c r="AI571" i="6" s="1"/>
  <c r="AJ373" i="6" a="1"/>
  <c r="AJ373" i="6" s="1"/>
  <c r="AJ571" i="6" s="1"/>
  <c r="AK373" i="6" a="1"/>
  <c r="AK373" i="6" s="1"/>
  <c r="AK571" i="6" s="1"/>
  <c r="AL373" i="6" a="1"/>
  <c r="AL373" i="6" s="1"/>
  <c r="AL571" i="6" s="1"/>
  <c r="AM373" i="6" a="1"/>
  <c r="AM373" i="6" s="1"/>
  <c r="AM571" i="6" s="1"/>
  <c r="AN373" i="6" a="1"/>
  <c r="AN373" i="6" s="1"/>
  <c r="AN571" i="6" s="1"/>
  <c r="AO373" i="6" a="1"/>
  <c r="AO373" i="6" s="1"/>
  <c r="AO571" i="6" s="1"/>
  <c r="AP373" i="6" a="1"/>
  <c r="AP373" i="6" s="1"/>
  <c r="AP571" i="6" s="1"/>
  <c r="AQ373" i="6" a="1"/>
  <c r="AQ373" i="6" s="1"/>
  <c r="AQ571" i="6" s="1"/>
  <c r="AR373" i="6" a="1"/>
  <c r="AR373" i="6" s="1"/>
  <c r="AR571" i="6" s="1"/>
  <c r="AS373" i="6" a="1"/>
  <c r="AS373" i="6" s="1"/>
  <c r="AS571" i="6" s="1"/>
  <c r="AT373" i="6" a="1"/>
  <c r="AT373" i="6" s="1"/>
  <c r="AT571" i="6" s="1"/>
  <c r="AU373" i="6" a="1"/>
  <c r="AU373" i="6" s="1"/>
  <c r="AU571" i="6" s="1"/>
  <c r="AV373" i="6" a="1"/>
  <c r="AV373" i="6" s="1"/>
  <c r="AV571" i="6" s="1"/>
  <c r="AW373" i="6" a="1"/>
  <c r="AW373" i="6" s="1"/>
  <c r="AW571" i="6" s="1"/>
  <c r="AX373" i="6" a="1"/>
  <c r="AX373" i="6" s="1"/>
  <c r="AX571" i="6" s="1"/>
  <c r="AY373" i="6" a="1"/>
  <c r="AY373" i="6" s="1"/>
  <c r="AY571" i="6" s="1"/>
  <c r="AZ373" i="6" a="1"/>
  <c r="AZ373" i="6" s="1"/>
  <c r="AZ571" i="6" s="1"/>
  <c r="BA373" i="6" a="1"/>
  <c r="BA373" i="6" s="1"/>
  <c r="BA571" i="6" s="1"/>
  <c r="BB373" i="6" a="1"/>
  <c r="BB373" i="6" s="1"/>
  <c r="BB571" i="6" s="1"/>
  <c r="BC373" i="6" a="1"/>
  <c r="BC373" i="6" s="1"/>
  <c r="BC571" i="6" s="1"/>
  <c r="BD373" i="6" a="1"/>
  <c r="BD373" i="6" s="1"/>
  <c r="BD571" i="6" s="1"/>
  <c r="BE373" i="6" a="1"/>
  <c r="BE373" i="6" s="1"/>
  <c r="BE571" i="6" s="1"/>
  <c r="BF373" i="6" a="1"/>
  <c r="BF373" i="6" s="1"/>
  <c r="BF571" i="6" s="1"/>
  <c r="BG373" i="6" a="1"/>
  <c r="BG373" i="6" s="1"/>
  <c r="BG571" i="6" s="1"/>
  <c r="BH373" i="6" a="1"/>
  <c r="BH373" i="6" s="1"/>
  <c r="BH571" i="6" s="1"/>
  <c r="BI373" i="6" a="1"/>
  <c r="BI373" i="6" s="1"/>
  <c r="BI571" i="6" s="1"/>
  <c r="BJ373" i="6" a="1"/>
  <c r="BJ373" i="6" s="1"/>
  <c r="BJ571" i="6" s="1"/>
  <c r="BK373" i="6" a="1"/>
  <c r="BK373" i="6" s="1"/>
  <c r="BK571" i="6" s="1"/>
  <c r="BL373" i="6" a="1"/>
  <c r="BL373" i="6" s="1"/>
  <c r="BL571" i="6" s="1"/>
  <c r="D374" i="6" a="1"/>
  <c r="D374" i="6" s="1"/>
  <c r="D572" i="6" s="1"/>
  <c r="E374" i="6" a="1"/>
  <c r="E374" i="6" s="1"/>
  <c r="E572" i="6" s="1"/>
  <c r="F374" i="6" a="1"/>
  <c r="F374" i="6" s="1"/>
  <c r="F572" i="6" s="1"/>
  <c r="G374" i="6" a="1"/>
  <c r="G374" i="6" s="1"/>
  <c r="G572" i="6" s="1"/>
  <c r="H374" i="6" a="1"/>
  <c r="H374" i="6" s="1"/>
  <c r="H572" i="6" s="1"/>
  <c r="I374" i="6" a="1"/>
  <c r="I374" i="6" s="1"/>
  <c r="I572" i="6" s="1"/>
  <c r="J374" i="6" a="1"/>
  <c r="J374" i="6" s="1"/>
  <c r="J572" i="6" s="1"/>
  <c r="K374" i="6" a="1"/>
  <c r="K374" i="6" s="1"/>
  <c r="K572" i="6" s="1"/>
  <c r="L374" i="6" a="1"/>
  <c r="L374" i="6" s="1"/>
  <c r="L572" i="6" s="1"/>
  <c r="M374" i="6" a="1"/>
  <c r="M374" i="6" s="1"/>
  <c r="M572" i="6" s="1"/>
  <c r="N374" i="6" a="1"/>
  <c r="N374" i="6" s="1"/>
  <c r="N572" i="6" s="1"/>
  <c r="O374" i="6" a="1"/>
  <c r="O374" i="6" s="1"/>
  <c r="O572" i="6" s="1"/>
  <c r="P374" i="6" a="1"/>
  <c r="P374" i="6" s="1"/>
  <c r="P572" i="6" s="1"/>
  <c r="Q374" i="6" a="1"/>
  <c r="Q374" i="6" s="1"/>
  <c r="Q572" i="6" s="1"/>
  <c r="R374" i="6" a="1"/>
  <c r="R374" i="6" s="1"/>
  <c r="R572" i="6" s="1"/>
  <c r="S374" i="6" a="1"/>
  <c r="S374" i="6" s="1"/>
  <c r="S572" i="6" s="1"/>
  <c r="T374" i="6" a="1"/>
  <c r="T374" i="6" s="1"/>
  <c r="T572" i="6" s="1"/>
  <c r="U374" i="6" a="1"/>
  <c r="U374" i="6" s="1"/>
  <c r="U572" i="6" s="1"/>
  <c r="V374" i="6" a="1"/>
  <c r="V374" i="6" s="1"/>
  <c r="V572" i="6" s="1"/>
  <c r="W374" i="6" a="1"/>
  <c r="W374" i="6" s="1"/>
  <c r="W572" i="6" s="1"/>
  <c r="X374" i="6" a="1"/>
  <c r="X374" i="6" s="1"/>
  <c r="X572" i="6" s="1"/>
  <c r="Y374" i="6" a="1"/>
  <c r="Y374" i="6" s="1"/>
  <c r="Y572" i="6" s="1"/>
  <c r="Z374" i="6" a="1"/>
  <c r="Z374" i="6" s="1"/>
  <c r="Z572" i="6" s="1"/>
  <c r="AA374" i="6" a="1"/>
  <c r="AA374" i="6" s="1"/>
  <c r="AA572" i="6" s="1"/>
  <c r="AB374" i="6" a="1"/>
  <c r="AB374" i="6" s="1"/>
  <c r="AB572" i="6" s="1"/>
  <c r="AC374" i="6" a="1"/>
  <c r="AC374" i="6" s="1"/>
  <c r="AC572" i="6" s="1"/>
  <c r="AD374" i="6" a="1"/>
  <c r="AD374" i="6" s="1"/>
  <c r="AD572" i="6" s="1"/>
  <c r="AE374" i="6" a="1"/>
  <c r="AE374" i="6" s="1"/>
  <c r="AE572" i="6" s="1"/>
  <c r="AF374" i="6" a="1"/>
  <c r="AF374" i="6" s="1"/>
  <c r="AF572" i="6" s="1"/>
  <c r="AG374" i="6" a="1"/>
  <c r="AG374" i="6" s="1"/>
  <c r="AG572" i="6" s="1"/>
  <c r="AH374" i="6" a="1"/>
  <c r="AH374" i="6" s="1"/>
  <c r="AH572" i="6" s="1"/>
  <c r="AI374" i="6" a="1"/>
  <c r="AI374" i="6" s="1"/>
  <c r="AI572" i="6" s="1"/>
  <c r="AJ374" i="6" a="1"/>
  <c r="AJ374" i="6" s="1"/>
  <c r="AJ572" i="6" s="1"/>
  <c r="AK374" i="6" a="1"/>
  <c r="AK374" i="6" s="1"/>
  <c r="AK572" i="6" s="1"/>
  <c r="AL374" i="6" a="1"/>
  <c r="AL374" i="6" s="1"/>
  <c r="AL572" i="6" s="1"/>
  <c r="AM374" i="6" a="1"/>
  <c r="AM374" i="6" s="1"/>
  <c r="AM572" i="6" s="1"/>
  <c r="AN374" i="6" a="1"/>
  <c r="AN374" i="6" s="1"/>
  <c r="AN572" i="6" s="1"/>
  <c r="AO374" i="6" a="1"/>
  <c r="AO374" i="6" s="1"/>
  <c r="AO572" i="6" s="1"/>
  <c r="AP374" i="6" a="1"/>
  <c r="AP374" i="6" s="1"/>
  <c r="AP572" i="6" s="1"/>
  <c r="AQ374" i="6" a="1"/>
  <c r="AQ374" i="6" s="1"/>
  <c r="AQ572" i="6" s="1"/>
  <c r="AR374" i="6" a="1"/>
  <c r="AR374" i="6" s="1"/>
  <c r="AR572" i="6" s="1"/>
  <c r="AS374" i="6" a="1"/>
  <c r="AS374" i="6" s="1"/>
  <c r="AS572" i="6" s="1"/>
  <c r="AT374" i="6" a="1"/>
  <c r="AT374" i="6" s="1"/>
  <c r="AT572" i="6" s="1"/>
  <c r="AU374" i="6" a="1"/>
  <c r="AU374" i="6" s="1"/>
  <c r="AU572" i="6" s="1"/>
  <c r="AV374" i="6" a="1"/>
  <c r="AV374" i="6" s="1"/>
  <c r="AV572" i="6" s="1"/>
  <c r="AW374" i="6" a="1"/>
  <c r="AW374" i="6" s="1"/>
  <c r="AW572" i="6" s="1"/>
  <c r="AX374" i="6" a="1"/>
  <c r="AX374" i="6" s="1"/>
  <c r="AX572" i="6" s="1"/>
  <c r="AY374" i="6" a="1"/>
  <c r="AY374" i="6" s="1"/>
  <c r="AY572" i="6" s="1"/>
  <c r="AZ374" i="6" a="1"/>
  <c r="AZ374" i="6" s="1"/>
  <c r="AZ572" i="6" s="1"/>
  <c r="BA374" i="6" a="1"/>
  <c r="BA374" i="6" s="1"/>
  <c r="BA572" i="6" s="1"/>
  <c r="BB374" i="6" a="1"/>
  <c r="BB374" i="6" s="1"/>
  <c r="BB572" i="6" s="1"/>
  <c r="BC374" i="6" a="1"/>
  <c r="BC374" i="6" s="1"/>
  <c r="BC572" i="6" s="1"/>
  <c r="BD374" i="6" a="1"/>
  <c r="BD374" i="6" s="1"/>
  <c r="BD572" i="6" s="1"/>
  <c r="BE374" i="6" a="1"/>
  <c r="BE374" i="6" s="1"/>
  <c r="BE572" i="6" s="1"/>
  <c r="BF374" i="6" a="1"/>
  <c r="BF374" i="6" s="1"/>
  <c r="BF572" i="6" s="1"/>
  <c r="BG374" i="6" a="1"/>
  <c r="BG374" i="6" s="1"/>
  <c r="BG572" i="6" s="1"/>
  <c r="BH374" i="6" a="1"/>
  <c r="BH374" i="6" s="1"/>
  <c r="BH572" i="6" s="1"/>
  <c r="BI374" i="6" a="1"/>
  <c r="BI374" i="6" s="1"/>
  <c r="BI572" i="6" s="1"/>
  <c r="BJ374" i="6" a="1"/>
  <c r="BJ374" i="6" s="1"/>
  <c r="BJ572" i="6" s="1"/>
  <c r="BK374" i="6" a="1"/>
  <c r="BK374" i="6" s="1"/>
  <c r="BK572" i="6" s="1"/>
  <c r="BL374" i="6" a="1"/>
  <c r="BL374" i="6" s="1"/>
  <c r="BL572" i="6" s="1"/>
  <c r="D375" i="6" a="1"/>
  <c r="D375" i="6" s="1"/>
  <c r="D573" i="6" s="1"/>
  <c r="E375" i="6" a="1"/>
  <c r="E375" i="6" s="1"/>
  <c r="E573" i="6" s="1"/>
  <c r="F375" i="6" a="1"/>
  <c r="F375" i="6" s="1"/>
  <c r="F573" i="6" s="1"/>
  <c r="G375" i="6" a="1"/>
  <c r="G375" i="6" s="1"/>
  <c r="G573" i="6" s="1"/>
  <c r="H375" i="6" a="1"/>
  <c r="H375" i="6" s="1"/>
  <c r="H573" i="6" s="1"/>
  <c r="I375" i="6" a="1"/>
  <c r="I375" i="6" s="1"/>
  <c r="I573" i="6" s="1"/>
  <c r="J375" i="6" a="1"/>
  <c r="J375" i="6" s="1"/>
  <c r="J573" i="6" s="1"/>
  <c r="K375" i="6" a="1"/>
  <c r="K375" i="6" s="1"/>
  <c r="K573" i="6" s="1"/>
  <c r="L375" i="6" a="1"/>
  <c r="L375" i="6" s="1"/>
  <c r="L573" i="6" s="1"/>
  <c r="M375" i="6" a="1"/>
  <c r="M375" i="6" s="1"/>
  <c r="M573" i="6" s="1"/>
  <c r="N375" i="6" a="1"/>
  <c r="N375" i="6" s="1"/>
  <c r="N573" i="6" s="1"/>
  <c r="O375" i="6" a="1"/>
  <c r="O375" i="6" s="1"/>
  <c r="O573" i="6" s="1"/>
  <c r="P375" i="6" a="1"/>
  <c r="P375" i="6" s="1"/>
  <c r="P573" i="6" s="1"/>
  <c r="Q375" i="6" a="1"/>
  <c r="Q375" i="6" s="1"/>
  <c r="Q573" i="6" s="1"/>
  <c r="R375" i="6" a="1"/>
  <c r="R375" i="6" s="1"/>
  <c r="R573" i="6" s="1"/>
  <c r="S375" i="6" a="1"/>
  <c r="S375" i="6" s="1"/>
  <c r="S573" i="6" s="1"/>
  <c r="T375" i="6" a="1"/>
  <c r="T375" i="6" s="1"/>
  <c r="T573" i="6" s="1"/>
  <c r="U375" i="6" a="1"/>
  <c r="U375" i="6" s="1"/>
  <c r="U573" i="6" s="1"/>
  <c r="V375" i="6" a="1"/>
  <c r="V375" i="6" s="1"/>
  <c r="V573" i="6" s="1"/>
  <c r="W375" i="6" a="1"/>
  <c r="W375" i="6" s="1"/>
  <c r="W573" i="6" s="1"/>
  <c r="X375" i="6" a="1"/>
  <c r="X375" i="6" s="1"/>
  <c r="X573" i="6" s="1"/>
  <c r="Y375" i="6" a="1"/>
  <c r="Y375" i="6" s="1"/>
  <c r="Y573" i="6" s="1"/>
  <c r="Z375" i="6" a="1"/>
  <c r="Z375" i="6" s="1"/>
  <c r="Z573" i="6" s="1"/>
  <c r="AA375" i="6" a="1"/>
  <c r="AA375" i="6" s="1"/>
  <c r="AA573" i="6" s="1"/>
  <c r="AB375" i="6" a="1"/>
  <c r="AB375" i="6" s="1"/>
  <c r="AB573" i="6" s="1"/>
  <c r="AC375" i="6" a="1"/>
  <c r="AC375" i="6" s="1"/>
  <c r="AC573" i="6" s="1"/>
  <c r="AD375" i="6" a="1"/>
  <c r="AD375" i="6" s="1"/>
  <c r="AD573" i="6" s="1"/>
  <c r="AE375" i="6" a="1"/>
  <c r="AE375" i="6" s="1"/>
  <c r="AE573" i="6" s="1"/>
  <c r="AF375" i="6" a="1"/>
  <c r="AF375" i="6" s="1"/>
  <c r="AF573" i="6" s="1"/>
  <c r="AG375" i="6" a="1"/>
  <c r="AG375" i="6" s="1"/>
  <c r="AG573" i="6" s="1"/>
  <c r="AH375" i="6" a="1"/>
  <c r="AH375" i="6" s="1"/>
  <c r="AH573" i="6" s="1"/>
  <c r="AI375" i="6" a="1"/>
  <c r="AI375" i="6" s="1"/>
  <c r="AI573" i="6" s="1"/>
  <c r="AJ375" i="6" a="1"/>
  <c r="AJ375" i="6" s="1"/>
  <c r="AJ573" i="6" s="1"/>
  <c r="AK375" i="6" a="1"/>
  <c r="AK375" i="6" s="1"/>
  <c r="AK573" i="6" s="1"/>
  <c r="AL375" i="6" a="1"/>
  <c r="AL375" i="6" s="1"/>
  <c r="AL573" i="6" s="1"/>
  <c r="AM375" i="6" a="1"/>
  <c r="AM375" i="6" s="1"/>
  <c r="AM573" i="6" s="1"/>
  <c r="AN375" i="6" a="1"/>
  <c r="AN375" i="6" s="1"/>
  <c r="AN573" i="6" s="1"/>
  <c r="AO375" i="6" a="1"/>
  <c r="AO375" i="6" s="1"/>
  <c r="AO573" i="6" s="1"/>
  <c r="AP375" i="6" a="1"/>
  <c r="AP375" i="6" s="1"/>
  <c r="AP573" i="6" s="1"/>
  <c r="AQ375" i="6" a="1"/>
  <c r="AQ375" i="6" s="1"/>
  <c r="AQ573" i="6" s="1"/>
  <c r="AR375" i="6" a="1"/>
  <c r="AR375" i="6" s="1"/>
  <c r="AR573" i="6" s="1"/>
  <c r="AS375" i="6" a="1"/>
  <c r="AS375" i="6" s="1"/>
  <c r="AS573" i="6" s="1"/>
  <c r="AT375" i="6" a="1"/>
  <c r="AT375" i="6" s="1"/>
  <c r="AT573" i="6" s="1"/>
  <c r="AU375" i="6" a="1"/>
  <c r="AU375" i="6" s="1"/>
  <c r="AU573" i="6" s="1"/>
  <c r="AV375" i="6" a="1"/>
  <c r="AV375" i="6" s="1"/>
  <c r="AV573" i="6" s="1"/>
  <c r="AW375" i="6" a="1"/>
  <c r="AW375" i="6" s="1"/>
  <c r="AW573" i="6" s="1"/>
  <c r="AX375" i="6" a="1"/>
  <c r="AX375" i="6" s="1"/>
  <c r="AX573" i="6" s="1"/>
  <c r="AY375" i="6" a="1"/>
  <c r="AY375" i="6" s="1"/>
  <c r="AY573" i="6" s="1"/>
  <c r="AZ375" i="6" a="1"/>
  <c r="AZ375" i="6" s="1"/>
  <c r="AZ573" i="6" s="1"/>
  <c r="BA375" i="6" a="1"/>
  <c r="BA375" i="6" s="1"/>
  <c r="BA573" i="6" s="1"/>
  <c r="BB375" i="6" a="1"/>
  <c r="BB375" i="6" s="1"/>
  <c r="BB573" i="6" s="1"/>
  <c r="BC375" i="6" a="1"/>
  <c r="BC375" i="6" s="1"/>
  <c r="BC573" i="6" s="1"/>
  <c r="BD375" i="6" a="1"/>
  <c r="BD375" i="6" s="1"/>
  <c r="BD573" i="6" s="1"/>
  <c r="BE375" i="6" a="1"/>
  <c r="BE375" i="6" s="1"/>
  <c r="BE573" i="6" s="1"/>
  <c r="BF375" i="6" a="1"/>
  <c r="BF375" i="6" s="1"/>
  <c r="BF573" i="6" s="1"/>
  <c r="BG375" i="6" a="1"/>
  <c r="BG375" i="6" s="1"/>
  <c r="BG573" i="6" s="1"/>
  <c r="BH375" i="6" a="1"/>
  <c r="BH375" i="6" s="1"/>
  <c r="BH573" i="6" s="1"/>
  <c r="BI375" i="6" a="1"/>
  <c r="BI375" i="6" s="1"/>
  <c r="BI573" i="6" s="1"/>
  <c r="BJ375" i="6" a="1"/>
  <c r="BJ375" i="6" s="1"/>
  <c r="BJ573" i="6" s="1"/>
  <c r="BK375" i="6" a="1"/>
  <c r="BK375" i="6" s="1"/>
  <c r="BK573" i="6" s="1"/>
  <c r="BL375" i="6" a="1"/>
  <c r="BL375" i="6" s="1"/>
  <c r="BL573" i="6" s="1"/>
  <c r="C203" i="6" a="1"/>
  <c r="C203" i="6" s="1"/>
  <c r="C401" i="6" s="1"/>
  <c r="C204" i="6" a="1"/>
  <c r="C204" i="6" s="1"/>
  <c r="C402" i="6" s="1"/>
  <c r="C205" i="6" a="1"/>
  <c r="C205" i="6" s="1"/>
  <c r="C403" i="6" s="1"/>
  <c r="C206" i="6" a="1"/>
  <c r="C206" i="6" s="1"/>
  <c r="C404" i="6" s="1"/>
  <c r="C207" i="6" a="1"/>
  <c r="C207" i="6" s="1"/>
  <c r="C405" i="6" s="1"/>
  <c r="C208" i="6" a="1"/>
  <c r="C208" i="6" s="1"/>
  <c r="C406" i="6" s="1"/>
  <c r="C209" i="6" a="1"/>
  <c r="C209" i="6" s="1"/>
  <c r="C407" i="6" s="1"/>
  <c r="C210" i="6" a="1"/>
  <c r="C210" i="6" s="1"/>
  <c r="C408" i="6" s="1"/>
  <c r="C211" i="6" a="1"/>
  <c r="C211" i="6" s="1"/>
  <c r="C409" i="6" s="1"/>
  <c r="C212" i="6" a="1"/>
  <c r="C212" i="6" s="1"/>
  <c r="C410" i="6" s="1"/>
  <c r="C213" i="6" a="1"/>
  <c r="C213" i="6" s="1"/>
  <c r="C411" i="6" s="1"/>
  <c r="C214" i="6" a="1"/>
  <c r="C214" i="6" s="1"/>
  <c r="C412" i="6" s="1"/>
  <c r="C215" i="6" a="1"/>
  <c r="C215" i="6" s="1"/>
  <c r="C413" i="6" s="1"/>
  <c r="C216" i="6" a="1"/>
  <c r="C216" i="6" s="1"/>
  <c r="C414" i="6" s="1"/>
  <c r="C217" i="6" a="1"/>
  <c r="C217" i="6" s="1"/>
  <c r="C415" i="6" s="1"/>
  <c r="C218" i="6" a="1"/>
  <c r="C218" i="6" s="1"/>
  <c r="C416" i="6" s="1"/>
  <c r="C219" i="6" a="1"/>
  <c r="C219" i="6" s="1"/>
  <c r="C417" i="6" s="1"/>
  <c r="C220" i="6" a="1"/>
  <c r="C220" i="6" s="1"/>
  <c r="C418" i="6" s="1"/>
  <c r="C221" i="6" a="1"/>
  <c r="C221" i="6" s="1"/>
  <c r="C419" i="6" s="1"/>
  <c r="C222" i="6" a="1"/>
  <c r="C222" i="6" s="1"/>
  <c r="C420" i="6" s="1"/>
  <c r="C223" i="6" a="1"/>
  <c r="C223" i="6" s="1"/>
  <c r="C421" i="6" s="1"/>
  <c r="C224" i="6" a="1"/>
  <c r="C224" i="6" s="1"/>
  <c r="C422" i="6" s="1"/>
  <c r="C225" i="6" a="1"/>
  <c r="C225" i="6" s="1"/>
  <c r="C423" i="6" s="1"/>
  <c r="C226" i="6" a="1"/>
  <c r="C226" i="6" s="1"/>
  <c r="C424" i="6" s="1"/>
  <c r="C227" i="6" a="1"/>
  <c r="C227" i="6" s="1"/>
  <c r="C425" i="6" s="1"/>
  <c r="C228" i="6" a="1"/>
  <c r="C228" i="6" s="1"/>
  <c r="C426" i="6" s="1"/>
  <c r="C229" i="6" a="1"/>
  <c r="C229" i="6" s="1"/>
  <c r="C427" i="6" s="1"/>
  <c r="C230" i="6" a="1"/>
  <c r="C230" i="6" s="1"/>
  <c r="C428" i="6" s="1"/>
  <c r="C231" i="6" a="1"/>
  <c r="C231" i="6" s="1"/>
  <c r="C429" i="6" s="1"/>
  <c r="C232" i="6" a="1"/>
  <c r="C232" i="6" s="1"/>
  <c r="C430" i="6" s="1"/>
  <c r="C233" i="6" a="1"/>
  <c r="C233" i="6" s="1"/>
  <c r="C431" i="6" s="1"/>
  <c r="C234" i="6" a="1"/>
  <c r="C234" i="6" s="1"/>
  <c r="C432" i="6" s="1"/>
  <c r="C235" i="6" a="1"/>
  <c r="C235" i="6" s="1"/>
  <c r="C433" i="6" s="1"/>
  <c r="C236" i="6" a="1"/>
  <c r="C236" i="6" s="1"/>
  <c r="C434" i="6" s="1"/>
  <c r="C237" i="6" a="1"/>
  <c r="C237" i="6" s="1"/>
  <c r="C435" i="6" s="1"/>
  <c r="C238" i="6" a="1"/>
  <c r="C238" i="6" s="1"/>
  <c r="C436" i="6" s="1"/>
  <c r="C239" i="6" a="1"/>
  <c r="C239" i="6" s="1"/>
  <c r="C437" i="6" s="1"/>
  <c r="C240" i="6" a="1"/>
  <c r="C240" i="6" s="1"/>
  <c r="C438" i="6" s="1"/>
  <c r="C241" i="6" a="1"/>
  <c r="C241" i="6" s="1"/>
  <c r="C439" i="6" s="1"/>
  <c r="C242" i="6" a="1"/>
  <c r="C242" i="6" s="1"/>
  <c r="C440" i="6" s="1"/>
  <c r="C243" i="6" a="1"/>
  <c r="C243" i="6" s="1"/>
  <c r="C441" i="6" s="1"/>
  <c r="C244" i="6" a="1"/>
  <c r="C244" i="6" s="1"/>
  <c r="C442" i="6" s="1"/>
  <c r="C245" i="6" a="1"/>
  <c r="C245" i="6" s="1"/>
  <c r="C443" i="6" s="1"/>
  <c r="C246" i="6" a="1"/>
  <c r="C246" i="6" s="1"/>
  <c r="C444" i="6" s="1"/>
  <c r="C247" i="6" a="1"/>
  <c r="C247" i="6" s="1"/>
  <c r="C445" i="6" s="1"/>
  <c r="C248" i="6" a="1"/>
  <c r="C248" i="6" s="1"/>
  <c r="C446" i="6" s="1"/>
  <c r="C249" i="6" a="1"/>
  <c r="C249" i="6" s="1"/>
  <c r="C447" i="6" s="1"/>
  <c r="C250" i="6" a="1"/>
  <c r="C250" i="6" s="1"/>
  <c r="C448" i="6" s="1"/>
  <c r="C251" i="6" a="1"/>
  <c r="C251" i="6" s="1"/>
  <c r="C449" i="6" s="1"/>
  <c r="C252" i="6" a="1"/>
  <c r="C252" i="6" s="1"/>
  <c r="C450" i="6" s="1"/>
  <c r="C253" i="6" a="1"/>
  <c r="C253" i="6" s="1"/>
  <c r="C451" i="6" s="1"/>
  <c r="C254" i="6" a="1"/>
  <c r="C254" i="6" s="1"/>
  <c r="C452" i="6" s="1"/>
  <c r="C255" i="6" a="1"/>
  <c r="C255" i="6" s="1"/>
  <c r="C453" i="6" s="1"/>
  <c r="C256" i="6" a="1"/>
  <c r="C256" i="6" s="1"/>
  <c r="C454" i="6" s="1"/>
  <c r="C257" i="6" a="1"/>
  <c r="C257" i="6" s="1"/>
  <c r="C455" i="6" s="1"/>
  <c r="C258" i="6" a="1"/>
  <c r="C258" i="6" s="1"/>
  <c r="C456" i="6" s="1"/>
  <c r="C259" i="6" a="1"/>
  <c r="C259" i="6" s="1"/>
  <c r="C457" i="6" s="1"/>
  <c r="C260" i="6" a="1"/>
  <c r="C260" i="6" s="1"/>
  <c r="C458" i="6" s="1"/>
  <c r="C261" i="6" a="1"/>
  <c r="C261" i="6" s="1"/>
  <c r="C459" i="6" s="1"/>
  <c r="C262" i="6" a="1"/>
  <c r="C262" i="6" s="1"/>
  <c r="C460" i="6" s="1"/>
  <c r="C263" i="6" a="1"/>
  <c r="C263" i="6" s="1"/>
  <c r="C461" i="6" s="1"/>
  <c r="C264" i="6" a="1"/>
  <c r="C264" i="6" s="1"/>
  <c r="C462" i="6" s="1"/>
  <c r="C265" i="6" a="1"/>
  <c r="C265" i="6" s="1"/>
  <c r="C463" i="6" s="1"/>
  <c r="C266" i="6" a="1"/>
  <c r="C266" i="6" s="1"/>
  <c r="C464" i="6" s="1"/>
  <c r="C267" i="6" a="1"/>
  <c r="C267" i="6" s="1"/>
  <c r="C465" i="6" s="1"/>
  <c r="C268" i="6" a="1"/>
  <c r="C268" i="6" s="1"/>
  <c r="C466" i="6" s="1"/>
  <c r="C269" i="6" a="1"/>
  <c r="C269" i="6" s="1"/>
  <c r="C467" i="6" s="1"/>
  <c r="C270" i="6" a="1"/>
  <c r="C270" i="6" s="1"/>
  <c r="C468" i="6" s="1"/>
  <c r="C271" i="6" a="1"/>
  <c r="C271" i="6" s="1"/>
  <c r="C469" i="6" s="1"/>
  <c r="C272" i="6" a="1"/>
  <c r="C272" i="6" s="1"/>
  <c r="C470" i="6" s="1"/>
  <c r="C273" i="6" a="1"/>
  <c r="C273" i="6" s="1"/>
  <c r="C471" i="6" s="1"/>
  <c r="C274" i="6" a="1"/>
  <c r="C274" i="6" s="1"/>
  <c r="C472" i="6" s="1"/>
  <c r="C275" i="6" a="1"/>
  <c r="C275" i="6" s="1"/>
  <c r="C473" i="6" s="1"/>
  <c r="C276" i="6" a="1"/>
  <c r="C276" i="6" s="1"/>
  <c r="C474" i="6" s="1"/>
  <c r="C277" i="6" a="1"/>
  <c r="C277" i="6" s="1"/>
  <c r="C475" i="6" s="1"/>
  <c r="C278" i="6" a="1"/>
  <c r="C278" i="6" s="1"/>
  <c r="C476" i="6" s="1"/>
  <c r="C279" i="6" a="1"/>
  <c r="C279" i="6" s="1"/>
  <c r="C477" i="6" s="1"/>
  <c r="C280" i="6" a="1"/>
  <c r="C280" i="6" s="1"/>
  <c r="C478" i="6" s="1"/>
  <c r="C281" i="6" a="1"/>
  <c r="C281" i="6" s="1"/>
  <c r="C479" i="6" s="1"/>
  <c r="C282" i="6" a="1"/>
  <c r="C282" i="6" s="1"/>
  <c r="C480" i="6" s="1"/>
  <c r="C283" i="6" a="1"/>
  <c r="C283" i="6" s="1"/>
  <c r="C481" i="6" s="1"/>
  <c r="C284" i="6" a="1"/>
  <c r="C284" i="6" s="1"/>
  <c r="C482" i="6" s="1"/>
  <c r="C285" i="6" a="1"/>
  <c r="C285" i="6" s="1"/>
  <c r="C483" i="6" s="1"/>
  <c r="C286" i="6" a="1"/>
  <c r="C286" i="6" s="1"/>
  <c r="C484" i="6" s="1"/>
  <c r="C287" i="6" a="1"/>
  <c r="C287" i="6" s="1"/>
  <c r="C485" i="6" s="1"/>
  <c r="C288" i="6" a="1"/>
  <c r="C288" i="6" s="1"/>
  <c r="C486" i="6" s="1"/>
  <c r="C289" i="6" a="1"/>
  <c r="C289" i="6" s="1"/>
  <c r="C487" i="6" s="1"/>
  <c r="C290" i="6" a="1"/>
  <c r="C290" i="6" s="1"/>
  <c r="C488" i="6" s="1"/>
  <c r="C291" i="6" a="1"/>
  <c r="C291" i="6" s="1"/>
  <c r="C489" i="6" s="1"/>
  <c r="C292" i="6" a="1"/>
  <c r="C292" i="6" s="1"/>
  <c r="C490" i="6" s="1"/>
  <c r="C293" i="6" a="1"/>
  <c r="C293" i="6" s="1"/>
  <c r="C491" i="6" s="1"/>
  <c r="C294" i="6" a="1"/>
  <c r="C294" i="6" s="1"/>
  <c r="C492" i="6" s="1"/>
  <c r="C295" i="6" a="1"/>
  <c r="C295" i="6" s="1"/>
  <c r="C493" i="6" s="1"/>
  <c r="C296" i="6" a="1"/>
  <c r="C296" i="6" s="1"/>
  <c r="C494" i="6" s="1"/>
  <c r="C297" i="6" a="1"/>
  <c r="C297" i="6" s="1"/>
  <c r="C495" i="6" s="1"/>
  <c r="C298" i="6" a="1"/>
  <c r="C298" i="6" s="1"/>
  <c r="C496" i="6" s="1"/>
  <c r="C299" i="6" a="1"/>
  <c r="C299" i="6" s="1"/>
  <c r="C497" i="6" s="1"/>
  <c r="C300" i="6" a="1"/>
  <c r="C300" i="6" s="1"/>
  <c r="C498" i="6" s="1"/>
  <c r="C301" i="6" a="1"/>
  <c r="C301" i="6" s="1"/>
  <c r="C499" i="6" s="1"/>
  <c r="C302" i="6" a="1"/>
  <c r="C302" i="6" s="1"/>
  <c r="C500" i="6" s="1"/>
  <c r="C303" i="6" a="1"/>
  <c r="C303" i="6" s="1"/>
  <c r="C501" i="6" s="1"/>
  <c r="C304" i="6" a="1"/>
  <c r="C304" i="6" s="1"/>
  <c r="C502" i="6" s="1"/>
  <c r="C305" i="6" a="1"/>
  <c r="C305" i="6" s="1"/>
  <c r="C503" i="6" s="1"/>
  <c r="C306" i="6" a="1"/>
  <c r="C306" i="6" s="1"/>
  <c r="C504" i="6" s="1"/>
  <c r="C307" i="6" a="1"/>
  <c r="C307" i="6" s="1"/>
  <c r="C505" i="6" s="1"/>
  <c r="C308" i="6" a="1"/>
  <c r="C308" i="6" s="1"/>
  <c r="C506" i="6" s="1"/>
  <c r="C309" i="6" a="1"/>
  <c r="C309" i="6" s="1"/>
  <c r="C507" i="6" s="1"/>
  <c r="C310" i="6" a="1"/>
  <c r="C310" i="6" s="1"/>
  <c r="C508" i="6" s="1"/>
  <c r="C311" i="6" a="1"/>
  <c r="C311" i="6" s="1"/>
  <c r="C509" i="6" s="1"/>
  <c r="C312" i="6" a="1"/>
  <c r="C312" i="6" s="1"/>
  <c r="C510" i="6" s="1"/>
  <c r="C313" i="6" a="1"/>
  <c r="C313" i="6" s="1"/>
  <c r="C511" i="6" s="1"/>
  <c r="C314" i="6" a="1"/>
  <c r="C314" i="6" s="1"/>
  <c r="C512" i="6" s="1"/>
  <c r="C315" i="6" a="1"/>
  <c r="C315" i="6" s="1"/>
  <c r="C513" i="6" s="1"/>
  <c r="C316" i="6" a="1"/>
  <c r="C316" i="6" s="1"/>
  <c r="C514" i="6" s="1"/>
  <c r="C317" i="6" a="1"/>
  <c r="C317" i="6" s="1"/>
  <c r="C515" i="6" s="1"/>
  <c r="C318" i="6" a="1"/>
  <c r="C318" i="6" s="1"/>
  <c r="C516" i="6" s="1"/>
  <c r="C319" i="6" a="1"/>
  <c r="C319" i="6" s="1"/>
  <c r="C517" i="6" s="1"/>
  <c r="C320" i="6" a="1"/>
  <c r="C320" i="6" s="1"/>
  <c r="C518" i="6" s="1"/>
  <c r="C321" i="6" a="1"/>
  <c r="C321" i="6" s="1"/>
  <c r="C519" i="6" s="1"/>
  <c r="C322" i="6" a="1"/>
  <c r="C322" i="6" s="1"/>
  <c r="C520" i="6" s="1"/>
  <c r="C323" i="6" a="1"/>
  <c r="C323" i="6" s="1"/>
  <c r="C521" i="6" s="1"/>
  <c r="C324" i="6" a="1"/>
  <c r="C324" i="6" s="1"/>
  <c r="C522" i="6" s="1"/>
  <c r="C325" i="6" a="1"/>
  <c r="C325" i="6" s="1"/>
  <c r="C523" i="6" s="1"/>
  <c r="C326" i="6" a="1"/>
  <c r="C326" i="6" s="1"/>
  <c r="C524" i="6" s="1"/>
  <c r="C327" i="6" a="1"/>
  <c r="C327" i="6" s="1"/>
  <c r="C525" i="6" s="1"/>
  <c r="C328" i="6" a="1"/>
  <c r="C328" i="6" s="1"/>
  <c r="C526" i="6" s="1"/>
  <c r="C329" i="6" a="1"/>
  <c r="C329" i="6" s="1"/>
  <c r="C527" i="6" s="1"/>
  <c r="C330" i="6" a="1"/>
  <c r="C330" i="6" s="1"/>
  <c r="C528" i="6" s="1"/>
  <c r="C331" i="6" a="1"/>
  <c r="C331" i="6" s="1"/>
  <c r="C529" i="6" s="1"/>
  <c r="C332" i="6" a="1"/>
  <c r="C332" i="6" s="1"/>
  <c r="C530" i="6" s="1"/>
  <c r="C333" i="6" a="1"/>
  <c r="C333" i="6" s="1"/>
  <c r="C531" i="6" s="1"/>
  <c r="C334" i="6" a="1"/>
  <c r="C334" i="6" s="1"/>
  <c r="C532" i="6" s="1"/>
  <c r="C335" i="6" a="1"/>
  <c r="C335" i="6" s="1"/>
  <c r="C533" i="6" s="1"/>
  <c r="C336" i="6" a="1"/>
  <c r="C336" i="6" s="1"/>
  <c r="C534" i="6" s="1"/>
  <c r="C337" i="6" a="1"/>
  <c r="C337" i="6" s="1"/>
  <c r="C535" i="6" s="1"/>
  <c r="C338" i="6" a="1"/>
  <c r="C338" i="6" s="1"/>
  <c r="C536" i="6" s="1"/>
  <c r="C339" i="6" a="1"/>
  <c r="C339" i="6" s="1"/>
  <c r="C537" i="6" s="1"/>
  <c r="C340" i="6" a="1"/>
  <c r="C340" i="6" s="1"/>
  <c r="C538" i="6" s="1"/>
  <c r="C341" i="6" a="1"/>
  <c r="C341" i="6" s="1"/>
  <c r="C539" i="6" s="1"/>
  <c r="C342" i="6" a="1"/>
  <c r="C342" i="6" s="1"/>
  <c r="C540" i="6" s="1"/>
  <c r="C343" i="6" a="1"/>
  <c r="C343" i="6" s="1"/>
  <c r="C541" i="6" s="1"/>
  <c r="C344" i="6" a="1"/>
  <c r="C344" i="6" s="1"/>
  <c r="C542" i="6" s="1"/>
  <c r="C345" i="6" a="1"/>
  <c r="C345" i="6" s="1"/>
  <c r="C543" i="6" s="1"/>
  <c r="C346" i="6" a="1"/>
  <c r="C346" i="6" s="1"/>
  <c r="C544" i="6" s="1"/>
  <c r="C347" i="6" a="1"/>
  <c r="C347" i="6" s="1"/>
  <c r="C545" i="6" s="1"/>
  <c r="C348" i="6" a="1"/>
  <c r="C348" i="6" s="1"/>
  <c r="C546" i="6" s="1"/>
  <c r="C349" i="6" a="1"/>
  <c r="C349" i="6" s="1"/>
  <c r="C547" i="6" s="1"/>
  <c r="C350" i="6" a="1"/>
  <c r="C350" i="6" s="1"/>
  <c r="C548" i="6" s="1"/>
  <c r="C351" i="6" a="1"/>
  <c r="C351" i="6" s="1"/>
  <c r="C549" i="6" s="1"/>
  <c r="C352" i="6" a="1"/>
  <c r="C352" i="6" s="1"/>
  <c r="C550" i="6" s="1"/>
  <c r="C353" i="6" a="1"/>
  <c r="C353" i="6" s="1"/>
  <c r="C551" i="6" s="1"/>
  <c r="C354" i="6" a="1"/>
  <c r="C354" i="6" s="1"/>
  <c r="C552" i="6" s="1"/>
  <c r="C355" i="6" a="1"/>
  <c r="C355" i="6" s="1"/>
  <c r="C553" i="6" s="1"/>
  <c r="C356" i="6" a="1"/>
  <c r="C356" i="6" s="1"/>
  <c r="C554" i="6" s="1"/>
  <c r="C357" i="6" a="1"/>
  <c r="C357" i="6" s="1"/>
  <c r="C555" i="6" s="1"/>
  <c r="C358" i="6" a="1"/>
  <c r="C358" i="6" s="1"/>
  <c r="C556" i="6" s="1"/>
  <c r="C359" i="6" a="1"/>
  <c r="C359" i="6" s="1"/>
  <c r="C557" i="6" s="1"/>
  <c r="C360" i="6" a="1"/>
  <c r="C360" i="6" s="1"/>
  <c r="C558" i="6" s="1"/>
  <c r="C361" i="6" a="1"/>
  <c r="C361" i="6" s="1"/>
  <c r="C559" i="6" s="1"/>
  <c r="C362" i="6" a="1"/>
  <c r="C362" i="6" s="1"/>
  <c r="C560" i="6" s="1"/>
  <c r="C363" i="6" a="1"/>
  <c r="C363" i="6" s="1"/>
  <c r="C561" i="6" s="1"/>
  <c r="C364" i="6" a="1"/>
  <c r="C364" i="6" s="1"/>
  <c r="C562" i="6" s="1"/>
  <c r="C365" i="6" a="1"/>
  <c r="C365" i="6" s="1"/>
  <c r="C563" i="6" s="1"/>
  <c r="C366" i="6" a="1"/>
  <c r="C366" i="6" s="1"/>
  <c r="C564" i="6" s="1"/>
  <c r="C367" i="6" a="1"/>
  <c r="C367" i="6" s="1"/>
  <c r="C565" i="6" s="1"/>
  <c r="C368" i="6" a="1"/>
  <c r="C368" i="6" s="1"/>
  <c r="C566" i="6" s="1"/>
  <c r="C369" i="6" a="1"/>
  <c r="C369" i="6" s="1"/>
  <c r="C567" i="6" s="1"/>
  <c r="C370" i="6" a="1"/>
  <c r="C370" i="6" s="1"/>
  <c r="C568" i="6" s="1"/>
  <c r="C371" i="6" a="1"/>
  <c r="C371" i="6" s="1"/>
  <c r="C569" i="6" s="1"/>
  <c r="C372" i="6" a="1"/>
  <c r="C372" i="6" s="1"/>
  <c r="C570" i="6" s="1"/>
  <c r="C373" i="6" a="1"/>
  <c r="C373" i="6" s="1"/>
  <c r="C571" i="6" s="1"/>
  <c r="C374" i="6" a="1"/>
  <c r="C374" i="6" s="1"/>
  <c r="C572" i="6" s="1"/>
  <c r="C375" i="6" a="1"/>
  <c r="C375" i="6" s="1"/>
  <c r="C573" i="6" s="1"/>
  <c r="C202" i="6" a="1"/>
  <c r="C202" i="6" s="1"/>
  <c r="C400" i="6" s="1"/>
  <c r="F2717" i="2" l="1"/>
  <c r="F2718" i="2"/>
  <c r="F2719" i="2"/>
  <c r="F2720" i="2"/>
  <c r="F2721" i="2"/>
  <c r="F2722" i="2"/>
  <c r="E5659" i="3" l="1"/>
  <c r="E5660" i="3"/>
  <c r="E5661" i="3"/>
  <c r="E5662" i="3"/>
  <c r="E5663" i="3"/>
  <c r="E5664" i="3"/>
  <c r="E5665" i="3"/>
  <c r="E5666" i="3"/>
  <c r="E5667" i="3"/>
  <c r="E5668" i="3"/>
  <c r="E5669" i="3"/>
  <c r="E5670" i="3"/>
  <c r="E5671" i="3"/>
  <c r="E5672" i="3"/>
  <c r="E5673" i="3"/>
  <c r="E5674" i="3"/>
  <c r="E5675" i="3"/>
  <c r="E5676" i="3"/>
  <c r="E5677" i="3"/>
  <c r="E5678" i="3"/>
  <c r="E5679" i="3"/>
  <c r="E5680" i="3"/>
  <c r="E5681" i="3"/>
  <c r="E5682" i="3"/>
  <c r="E5683" i="3"/>
  <c r="E5684" i="3"/>
  <c r="E5685" i="3"/>
  <c r="E5686" i="3"/>
  <c r="E5687" i="3"/>
  <c r="E5688" i="3"/>
  <c r="E5689" i="3"/>
  <c r="E5690" i="3"/>
  <c r="E5691" i="3"/>
  <c r="E5692" i="3"/>
  <c r="E5693" i="3"/>
  <c r="E5694" i="3"/>
  <c r="E5658" i="3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697" i="2"/>
  <c r="L147" i="5"/>
  <c r="N147" i="5"/>
  <c r="H147" i="5"/>
  <c r="F147" i="5"/>
  <c r="D147" i="5"/>
  <c r="Q99" i="5" l="1"/>
  <c r="Q105" i="5" l="1"/>
  <c r="Q113" i="5"/>
  <c r="Q104" i="5" s="1"/>
  <c r="Q112" i="5"/>
  <c r="Q98" i="5"/>
  <c r="Q97" i="5"/>
  <c r="Q103" i="5" l="1"/>
  <c r="Q102" i="5"/>
</calcChain>
</file>

<file path=xl/sharedStrings.xml><?xml version="1.0" encoding="utf-8"?>
<sst xmlns="http://schemas.openxmlformats.org/spreadsheetml/2006/main" count="17859" uniqueCount="350">
  <si>
    <t>Year</t>
  </si>
  <si>
    <t>Month</t>
  </si>
  <si>
    <t>Model</t>
  </si>
  <si>
    <t>Make</t>
  </si>
  <si>
    <t>Volkswagen Golf</t>
  </si>
  <si>
    <t>Toyota Avensis</t>
  </si>
  <si>
    <t>Toyota Auris</t>
  </si>
  <si>
    <t>Volkswagen Passat</t>
  </si>
  <si>
    <t>Nissan Qashqai</t>
  </si>
  <si>
    <t>Ford Mondeo</t>
  </si>
  <si>
    <t>Skoda Octavia</t>
  </si>
  <si>
    <t>Volvo V70</t>
  </si>
  <si>
    <t>Volkswagen Polo</t>
  </si>
  <si>
    <t>Mitsubishi ASX</t>
  </si>
  <si>
    <t>Volvo V50</t>
  </si>
  <si>
    <t>Ford Focus</t>
  </si>
  <si>
    <t>Toyota Rav4</t>
  </si>
  <si>
    <t>Peugeot 3008</t>
  </si>
  <si>
    <t>Volkswagen Touran</t>
  </si>
  <si>
    <t>Volkswagen Tiguan</t>
  </si>
  <si>
    <t>Suzuki Swift</t>
  </si>
  <si>
    <t>Opel Astra</t>
  </si>
  <si>
    <t>Volvo XC60</t>
  </si>
  <si>
    <t>Toyota Yaris</t>
  </si>
  <si>
    <t>Toyota Prius</t>
  </si>
  <si>
    <t>Suzuki SX4</t>
  </si>
  <si>
    <t>BMW X1</t>
  </si>
  <si>
    <t>Audi A4</t>
  </si>
  <si>
    <t>Volvo V60</t>
  </si>
  <si>
    <t>Peugeot 508</t>
  </si>
  <si>
    <t>Nissan Leaf</t>
  </si>
  <si>
    <t>Subaru XV</t>
  </si>
  <si>
    <t>BMW X3</t>
  </si>
  <si>
    <t>Audi Q3</t>
  </si>
  <si>
    <t>Kia Sportage</t>
  </si>
  <si>
    <t>Mazda CX-5</t>
  </si>
  <si>
    <t>Mitsubishi Outlander</t>
  </si>
  <si>
    <t>Volvo V40</t>
  </si>
  <si>
    <t>Honda CR-V</t>
  </si>
  <si>
    <t>Peugeot 208</t>
  </si>
  <si>
    <t>BMW 3-serie</t>
  </si>
  <si>
    <t>Mercedes-Benz A-klasse</t>
  </si>
  <si>
    <t>Opel Mokka</t>
  </si>
  <si>
    <t>Audi A3</t>
  </si>
  <si>
    <t>Tesla Model S</t>
  </si>
  <si>
    <t>Volkswagen up!</t>
  </si>
  <si>
    <t>Peugeot 2008</t>
  </si>
  <si>
    <t>Peugeot 308</t>
  </si>
  <si>
    <t>Ford Kuga</t>
  </si>
  <si>
    <t>BMW i3</t>
  </si>
  <si>
    <t>Hyundai i20</t>
  </si>
  <si>
    <t>Mercedes-Benz C-klasse</t>
  </si>
  <si>
    <t>Nissan X-Trail</t>
  </si>
  <si>
    <t>Renault Zoe</t>
  </si>
  <si>
    <t>Mercedes-Benz B-klasse</t>
  </si>
  <si>
    <t>Mazda CX-3</t>
  </si>
  <si>
    <t>Suzuki Vitara</t>
  </si>
  <si>
    <t>Volvo XC90</t>
  </si>
  <si>
    <t>Skoda Superb</t>
  </si>
  <si>
    <t>BMW X5</t>
  </si>
  <si>
    <t>Ford S-Max</t>
  </si>
  <si>
    <t>BMW 2-serie</t>
  </si>
  <si>
    <t>Mercedes-Benz GLC</t>
  </si>
  <si>
    <t>Toyota C-HR</t>
  </si>
  <si>
    <t>Tesla Model X</t>
  </si>
  <si>
    <t>Kia Niro</t>
  </si>
  <si>
    <t>Volvo V90</t>
  </si>
  <si>
    <t>Ford Fiesta</t>
  </si>
  <si>
    <t>Toyota Urban Cruiser</t>
  </si>
  <si>
    <t>Peugeot 207</t>
  </si>
  <si>
    <t>Quantity</t>
  </si>
  <si>
    <t>Pct</t>
  </si>
  <si>
    <t>Toyota</t>
  </si>
  <si>
    <t>Volkswagen</t>
  </si>
  <si>
    <t>Ford</t>
  </si>
  <si>
    <t>Peugeot</t>
  </si>
  <si>
    <t>Volvo</t>
  </si>
  <si>
    <t>Skoda</t>
  </si>
  <si>
    <t>Audi</t>
  </si>
  <si>
    <t>Nissan</t>
  </si>
  <si>
    <t>Mercedes-Benz</t>
  </si>
  <si>
    <t>Opel</t>
  </si>
  <si>
    <t>Suzuki</t>
  </si>
  <si>
    <t>BMW</t>
  </si>
  <si>
    <t>Hyundai</t>
  </si>
  <si>
    <t>Citroen</t>
  </si>
  <si>
    <t>Mazda</t>
  </si>
  <si>
    <t>Subaru</t>
  </si>
  <si>
    <t>Honda</t>
  </si>
  <si>
    <t>Mitsubishi</t>
  </si>
  <si>
    <t>Fiat</t>
  </si>
  <si>
    <t>Kia</t>
  </si>
  <si>
    <t>Renault</t>
  </si>
  <si>
    <t>Alfa Romeo</t>
  </si>
  <si>
    <t>Lexus</t>
  </si>
  <si>
    <t>MINI</t>
  </si>
  <si>
    <t>Saab</t>
  </si>
  <si>
    <t>Dodge</t>
  </si>
  <si>
    <t>Chevrolet</t>
  </si>
  <si>
    <t>Jaguar</t>
  </si>
  <si>
    <t>Jeep</t>
  </si>
  <si>
    <t>Land Rover</t>
  </si>
  <si>
    <t>Smart</t>
  </si>
  <si>
    <t>Daihatsu</t>
  </si>
  <si>
    <t>Cadillac</t>
  </si>
  <si>
    <t>Chrysler</t>
  </si>
  <si>
    <t>Lancia</t>
  </si>
  <si>
    <t>Porsche</t>
  </si>
  <si>
    <t>Morgan</t>
  </si>
  <si>
    <t>Nilsson</t>
  </si>
  <si>
    <t>Ssangyong</t>
  </si>
  <si>
    <t>Iveco</t>
  </si>
  <si>
    <t>Think</t>
  </si>
  <si>
    <t>Isuzu</t>
  </si>
  <si>
    <t>Tata</t>
  </si>
  <si>
    <t>Tesla</t>
  </si>
  <si>
    <t>Aston Martin</t>
  </si>
  <si>
    <t>Ferrari</t>
  </si>
  <si>
    <t>Bentley</t>
  </si>
  <si>
    <t>Chevrolet US</t>
  </si>
  <si>
    <t>Seat</t>
  </si>
  <si>
    <t>Dacia</t>
  </si>
  <si>
    <t>Infiniti</t>
  </si>
  <si>
    <t>Lotus</t>
  </si>
  <si>
    <t>Secma</t>
  </si>
  <si>
    <t>Mia</t>
  </si>
  <si>
    <t>Fisker</t>
  </si>
  <si>
    <t>Martin Motors</t>
  </si>
  <si>
    <t>McLaren</t>
  </si>
  <si>
    <t>Westfield</t>
  </si>
  <si>
    <t>Binz</t>
  </si>
  <si>
    <t>Tazzari</t>
  </si>
  <si>
    <t>Maserati</t>
  </si>
  <si>
    <t>Polaris</t>
  </si>
  <si>
    <t>DS</t>
  </si>
  <si>
    <t>Lamborghini</t>
  </si>
  <si>
    <t>Koenigsegg</t>
  </si>
  <si>
    <t>MG</t>
  </si>
  <si>
    <t>Caterham</t>
  </si>
  <si>
    <t>Rover</t>
  </si>
  <si>
    <t>Ariel</t>
  </si>
  <si>
    <t>Santana</t>
  </si>
  <si>
    <t>Opel Insignia</t>
  </si>
  <si>
    <t>Mazda 6</t>
  </si>
  <si>
    <t>Subaru Impreza</t>
  </si>
  <si>
    <t>Toyota Corolla</t>
  </si>
  <si>
    <t>Hyundai i30</t>
  </si>
  <si>
    <t>Skoda Fabia</t>
  </si>
  <si>
    <t>Peugeot 307</t>
  </si>
  <si>
    <t>Opel Vectra</t>
  </si>
  <si>
    <t>Saab 9-3</t>
  </si>
  <si>
    <t xml:space="preserve">Volkswagen </t>
  </si>
  <si>
    <t xml:space="preserve">Toyota </t>
  </si>
  <si>
    <t xml:space="preserve">Nissan </t>
  </si>
  <si>
    <t xml:space="preserve">Ford </t>
  </si>
  <si>
    <t xml:space="preserve">Skoda </t>
  </si>
  <si>
    <t xml:space="preserve">Volvo </t>
  </si>
  <si>
    <t xml:space="preserve">Mitsubishi </t>
  </si>
  <si>
    <t xml:space="preserve">Peugeot </t>
  </si>
  <si>
    <t xml:space="preserve">Suzuki </t>
  </si>
  <si>
    <t xml:space="preserve">Opel </t>
  </si>
  <si>
    <t xml:space="preserve">BMW </t>
  </si>
  <si>
    <t xml:space="preserve">Audi </t>
  </si>
  <si>
    <t xml:space="preserve">Subaru </t>
  </si>
  <si>
    <t xml:space="preserve">Kia </t>
  </si>
  <si>
    <t xml:space="preserve">Mazda </t>
  </si>
  <si>
    <t xml:space="preserve">Honda </t>
  </si>
  <si>
    <t xml:space="preserve">Mercedes-Benz </t>
  </si>
  <si>
    <t xml:space="preserve">Tesla </t>
  </si>
  <si>
    <t xml:space="preserve">Hyundai </t>
  </si>
  <si>
    <t xml:space="preserve">Renault </t>
  </si>
  <si>
    <t xml:space="preserve">Saab </t>
  </si>
  <si>
    <t>Import</t>
  </si>
  <si>
    <t>Quantity_YoY</t>
  </si>
  <si>
    <t>Import_YoY</t>
  </si>
  <si>
    <t>Used</t>
  </si>
  <si>
    <t>Used_YoY</t>
  </si>
  <si>
    <t>Avg_CO2</t>
  </si>
  <si>
    <t>Bensin_Co2</t>
  </si>
  <si>
    <t>Diesel_Co2</t>
  </si>
  <si>
    <t>Quantity_Diesel</t>
  </si>
  <si>
    <t>Diesel_Share</t>
  </si>
  <si>
    <t>Diesel_Share_LY</t>
  </si>
  <si>
    <t>Quantity_Hybrid</t>
  </si>
  <si>
    <t>Quantity_Electric</t>
  </si>
  <si>
    <t>Import_Electric</t>
  </si>
  <si>
    <t>Toyota RAV4</t>
  </si>
  <si>
    <t>Subaru Forester</t>
  </si>
  <si>
    <t>BMW 1-serie</t>
  </si>
  <si>
    <t>Hyundai ix35</t>
  </si>
  <si>
    <t>Skoda Yeti</t>
  </si>
  <si>
    <t>Skoda Rapid</t>
  </si>
  <si>
    <t>Kia cee'd</t>
  </si>
  <si>
    <t>Mercedes-Benz E-klasse</t>
  </si>
  <si>
    <t>Mercedes-Benz GLK</t>
  </si>
  <si>
    <t>Mercedes-Benz CLA</t>
  </si>
  <si>
    <t>Kia Soul</t>
  </si>
  <si>
    <t>Hyundai Tucson</t>
  </si>
  <si>
    <t>Audi A6</t>
  </si>
  <si>
    <t>Citroen C4 Aircross</t>
  </si>
  <si>
    <t xml:space="preserve">Citroen </t>
  </si>
  <si>
    <t> Mercedes-Benz A-klasse</t>
  </si>
  <si>
    <t xml:space="preserve"> Mercedes-Benz </t>
  </si>
  <si>
    <t>Hyundai Ioniq</t>
  </si>
  <si>
    <t>Alfa Romeo Giulia</t>
  </si>
  <si>
    <t/>
  </si>
  <si>
    <t>Alfa Romeo Mito</t>
  </si>
  <si>
    <t>Audi A1</t>
  </si>
  <si>
    <t>Audi Q2</t>
  </si>
  <si>
    <t>Audi Q7</t>
  </si>
  <si>
    <t>BMW 7-serie</t>
  </si>
  <si>
    <t>BMW i8</t>
  </si>
  <si>
    <t>Chevrolet Aveo</t>
  </si>
  <si>
    <t>Chevrolet Spark</t>
  </si>
  <si>
    <t>Chevrolet USVolt</t>
  </si>
  <si>
    <t>Citroen Berlingo</t>
  </si>
  <si>
    <t>Citroen C1</t>
  </si>
  <si>
    <t>Citroen C3</t>
  </si>
  <si>
    <t>Citroen C4</t>
  </si>
  <si>
    <t>Citroen C4 Cactus</t>
  </si>
  <si>
    <t>Citroen C5</t>
  </si>
  <si>
    <t>Citroen C-Zero</t>
  </si>
  <si>
    <t>Citroen DS3</t>
  </si>
  <si>
    <t>Citroen DS4</t>
  </si>
  <si>
    <t>Citroen DS5</t>
  </si>
  <si>
    <t>Dacia Duster</t>
  </si>
  <si>
    <t>Dacia Lodgy</t>
  </si>
  <si>
    <t>Dacia Logan</t>
  </si>
  <si>
    <t>Dacia Sandero</t>
  </si>
  <si>
    <t>DS DS3</t>
  </si>
  <si>
    <t>DS DS4</t>
  </si>
  <si>
    <t>DS DS5</t>
  </si>
  <si>
    <t>Fiat 500</t>
  </si>
  <si>
    <t>Fiat 500L</t>
  </si>
  <si>
    <t>Fiat Fiorino</t>
  </si>
  <si>
    <t>Fiat Panda</t>
  </si>
  <si>
    <t>Fiat Punto</t>
  </si>
  <si>
    <t>Fisker Karma</t>
  </si>
  <si>
    <t>Ford B-Max</t>
  </si>
  <si>
    <t>Ford C-Max</t>
  </si>
  <si>
    <t>Ford Courier</t>
  </si>
  <si>
    <t>Ford Ka</t>
  </si>
  <si>
    <t>Ford KA+</t>
  </si>
  <si>
    <t>Honda Civic</t>
  </si>
  <si>
    <t>Honda CR-Z</t>
  </si>
  <si>
    <t>Honda HR-V</t>
  </si>
  <si>
    <t>Honda Jazz</t>
  </si>
  <si>
    <t>Honda lnsight</t>
  </si>
  <si>
    <t>Hyundai i10</t>
  </si>
  <si>
    <t>Hyundai IONIQ</t>
  </si>
  <si>
    <t>Jaguar XE</t>
  </si>
  <si>
    <t>Kia Optima</t>
  </si>
  <si>
    <t>Kia Picanto</t>
  </si>
  <si>
    <t>Kia Rio</t>
  </si>
  <si>
    <t>Lexus CT</t>
  </si>
  <si>
    <t>Lexus GS</t>
  </si>
  <si>
    <t>Lexus IS</t>
  </si>
  <si>
    <t>Lexus RC</t>
  </si>
  <si>
    <t>Mazda 2</t>
  </si>
  <si>
    <t>Mercedes-Benz M-klasse</t>
  </si>
  <si>
    <t>Mercedes-Benz SLS AMG</t>
  </si>
  <si>
    <t>Mia andre</t>
  </si>
  <si>
    <t>Mia VE79</t>
  </si>
  <si>
    <t>MINI Clubman</t>
  </si>
  <si>
    <t>MINI Coupe</t>
  </si>
  <si>
    <t>MINI Mini</t>
  </si>
  <si>
    <t>MINI Roadster</t>
  </si>
  <si>
    <t>Mitsubishi Colt</t>
  </si>
  <si>
    <t>Mitsubishi I-MiEV</t>
  </si>
  <si>
    <t>Mitsubishi Space Star</t>
  </si>
  <si>
    <t>Nissan Micra</t>
  </si>
  <si>
    <t>Nissan Note</t>
  </si>
  <si>
    <t>Nissan NV200</t>
  </si>
  <si>
    <t>Nissan Pixo</t>
  </si>
  <si>
    <t>Nissan Pulsar</t>
  </si>
  <si>
    <t>OpeI Adam</t>
  </si>
  <si>
    <t>Opel Adam</t>
  </si>
  <si>
    <t>Opel Agila</t>
  </si>
  <si>
    <t>Opel Ampera</t>
  </si>
  <si>
    <t>Opel Corsa</t>
  </si>
  <si>
    <t>Opel Meriva</t>
  </si>
  <si>
    <t>Peugeot 107</t>
  </si>
  <si>
    <t>Peugeot 108</t>
  </si>
  <si>
    <t>Peugeot 301</t>
  </si>
  <si>
    <t>Peugeot 5008</t>
  </si>
  <si>
    <t>Peugeot andre</t>
  </si>
  <si>
    <t>Peugeot iOn</t>
  </si>
  <si>
    <t>Peugeot Partner</t>
  </si>
  <si>
    <t>Porsche Cayenne</t>
  </si>
  <si>
    <t>Porsche Panamera</t>
  </si>
  <si>
    <t>Renault Captur</t>
  </si>
  <si>
    <t>Renault Clio</t>
  </si>
  <si>
    <t>Renault Fluence</t>
  </si>
  <si>
    <t>Renault Kadjar</t>
  </si>
  <si>
    <t>Renault Laguna</t>
  </si>
  <si>
    <t>Renault Megane</t>
  </si>
  <si>
    <t>Renault Talisman</t>
  </si>
  <si>
    <t>Seat Leon</t>
  </si>
  <si>
    <t>Seat Toledo</t>
  </si>
  <si>
    <t>Skoda Citigo</t>
  </si>
  <si>
    <t>Smart ForFour</t>
  </si>
  <si>
    <t>Smart ForTwo</t>
  </si>
  <si>
    <t>Ssangyong Tivoli</t>
  </si>
  <si>
    <t>Subaru Justy</t>
  </si>
  <si>
    <t>Subaru Trezia</t>
  </si>
  <si>
    <t>Suzuki Alto</t>
  </si>
  <si>
    <t>Suzuki Ignis</t>
  </si>
  <si>
    <t>Tazzari EM1</t>
  </si>
  <si>
    <t>Tazzari Zero</t>
  </si>
  <si>
    <t>Tesla Roadster</t>
  </si>
  <si>
    <t>Think City</t>
  </si>
  <si>
    <t>Think Think</t>
  </si>
  <si>
    <t>Toyota andre</t>
  </si>
  <si>
    <t>Toyota Aygo</t>
  </si>
  <si>
    <t>Toyota IQ</t>
  </si>
  <si>
    <t>Toyota Mirai</t>
  </si>
  <si>
    <t>Toyota Verso</t>
  </si>
  <si>
    <t>Toyota Verso-S</t>
  </si>
  <si>
    <t>Volkswagen Jetta</t>
  </si>
  <si>
    <t>Volvo C30</t>
  </si>
  <si>
    <t>Volvo S40</t>
  </si>
  <si>
    <t>Volvo S60</t>
  </si>
  <si>
    <t>Volvo S80</t>
  </si>
  <si>
    <t>Volvo S90</t>
  </si>
  <si>
    <t>Volvo S90/N90/960</t>
  </si>
  <si>
    <t>(blank)</t>
  </si>
  <si>
    <t>Alfa Romeo Giulietta</t>
  </si>
  <si>
    <t>Fiat 500X</t>
  </si>
  <si>
    <t>1. Volkswagen Golf</t>
  </si>
  <si>
    <t>2. BMW i3</t>
  </si>
  <si>
    <t>3. Volkswagen Passat</t>
  </si>
  <si>
    <t>4. Toyota Rav4</t>
  </si>
  <si>
    <t>5. Nissan Leaf</t>
  </si>
  <si>
    <t>7. Mitsubishi Outlander</t>
  </si>
  <si>
    <t>19. Volvo V40</t>
  </si>
  <si>
    <t>6. Toyota Yaris</t>
  </si>
  <si>
    <t>8. Toyota Auris</t>
  </si>
  <si>
    <t>9. Skoda Octavia</t>
  </si>
  <si>
    <t>10. Volvo XC90</t>
  </si>
  <si>
    <t>11. Renault Zoe</t>
  </si>
  <si>
    <t>12. Mercedes-Benz GLC</t>
  </si>
  <si>
    <t>13. Volvo V90</t>
  </si>
  <si>
    <t>14. Toyota C-HR</t>
  </si>
  <si>
    <t>15. Volkswagen Tiguan</t>
  </si>
  <si>
    <t>16. Kia Niro</t>
  </si>
  <si>
    <t>17. Peugeot 3008</t>
  </si>
  <si>
    <t>18. Volvo V60</t>
  </si>
  <si>
    <t>19. Skoda Superb</t>
  </si>
  <si>
    <t>1 300,0</t>
  </si>
  <si>
    <t>Rosenbauer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</si>
</sst>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NumberFormat="1"/>
    <xf numFmtId="0" fontId="1" fillId="0" borderId="0" xfId="0" applyFont="1"/>
    <xf numFmtId="0" fontId="0" fillId="0" borderId="0" xfId="0" applyFont="1"/>
    <xf numFmtId="1" fontId="0" fillId="0" borderId="0" xfId="0" applyNumberFormat="1"/>
    <xf numFmtId="0" fontId="0" fillId="0" borderId="0" xfId="0"/>
    <xf numFmtId="0" fontId="0" fillId="0" borderId="0" xfId="0"/>
    <xf numFmtId="9" fontId="0" fillId="0" borderId="0" xfId="0" applyNumberFormat="1"/>
    <xf numFmtId="1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L573"/>
  <sheetViews>
    <sheetView topLeftCell="A159" zoomScale="70" zoomScaleNormal="70" workbookViewId="0">
      <pane ySplit="4485" topLeftCell="A346" activePane="bottomLeft"/>
      <selection activeCell="G172" sqref="G172"/>
      <selection pane="bottomLeft" activeCell="H351" sqref="H351"/>
    </sheetView>
  </sheetViews>
  <sheetFormatPr defaultRowHeight="15" x14ac:dyDescent="0.25"/>
  <cols>
    <col min="2" max="2" width="21.5703125" bestFit="1" customWidth="1"/>
    <col min="3" max="3" width="8.28515625" bestFit="1" customWidth="1"/>
    <col min="4" max="4" width="6" bestFit="1" customWidth="1"/>
    <col min="5" max="5" width="7.140625" bestFit="1" customWidth="1"/>
    <col min="6" max="64" width="6" bestFit="1" customWidth="1"/>
  </cols>
  <sheetData>
    <row r="2" spans="2:64" x14ac:dyDescent="0.25">
      <c r="C2">
        <v>2012</v>
      </c>
      <c r="D2">
        <v>2012</v>
      </c>
      <c r="E2">
        <v>2012</v>
      </c>
      <c r="F2">
        <v>2012</v>
      </c>
      <c r="G2">
        <v>2012</v>
      </c>
      <c r="H2">
        <v>2012</v>
      </c>
      <c r="I2">
        <v>2012</v>
      </c>
      <c r="J2">
        <v>2012</v>
      </c>
      <c r="K2">
        <v>2012</v>
      </c>
      <c r="L2">
        <v>2012</v>
      </c>
      <c r="M2">
        <v>2012</v>
      </c>
      <c r="N2">
        <v>2012</v>
      </c>
      <c r="O2">
        <v>2013</v>
      </c>
      <c r="P2">
        <v>2013</v>
      </c>
      <c r="Q2">
        <v>2013</v>
      </c>
      <c r="R2">
        <v>2013</v>
      </c>
      <c r="S2">
        <v>2013</v>
      </c>
      <c r="T2">
        <v>2013</v>
      </c>
      <c r="U2">
        <v>2013</v>
      </c>
      <c r="V2">
        <v>2013</v>
      </c>
      <c r="W2">
        <v>2013</v>
      </c>
      <c r="X2">
        <v>2013</v>
      </c>
      <c r="Y2">
        <v>2013</v>
      </c>
      <c r="Z2">
        <v>2013</v>
      </c>
      <c r="AA2">
        <v>2014</v>
      </c>
      <c r="AB2">
        <v>2014</v>
      </c>
      <c r="AC2">
        <v>2014</v>
      </c>
      <c r="AD2">
        <v>2014</v>
      </c>
      <c r="AE2">
        <v>2014</v>
      </c>
      <c r="AF2">
        <v>2014</v>
      </c>
      <c r="AG2">
        <v>2014</v>
      </c>
      <c r="AH2">
        <v>2014</v>
      </c>
      <c r="AI2">
        <v>2014</v>
      </c>
      <c r="AJ2">
        <v>2014</v>
      </c>
      <c r="AK2">
        <v>2014</v>
      </c>
      <c r="AL2">
        <v>2014</v>
      </c>
      <c r="AM2">
        <v>2015</v>
      </c>
      <c r="AN2">
        <v>2015</v>
      </c>
      <c r="AO2">
        <v>2015</v>
      </c>
      <c r="AP2">
        <v>2015</v>
      </c>
      <c r="AQ2">
        <v>2015</v>
      </c>
      <c r="AR2">
        <v>2015</v>
      </c>
      <c r="AS2">
        <v>2015</v>
      </c>
      <c r="AT2">
        <v>2015</v>
      </c>
      <c r="AU2">
        <v>2015</v>
      </c>
      <c r="AV2">
        <v>2015</v>
      </c>
      <c r="AW2">
        <v>2015</v>
      </c>
      <c r="AX2">
        <v>2015</v>
      </c>
      <c r="AY2">
        <v>2016</v>
      </c>
      <c r="AZ2">
        <v>2016</v>
      </c>
      <c r="BA2">
        <v>2016</v>
      </c>
      <c r="BB2">
        <v>2016</v>
      </c>
      <c r="BC2">
        <v>2016</v>
      </c>
      <c r="BD2">
        <v>2016</v>
      </c>
      <c r="BE2">
        <v>2016</v>
      </c>
      <c r="BF2">
        <v>2016</v>
      </c>
      <c r="BG2">
        <v>2016</v>
      </c>
      <c r="BH2">
        <v>2016</v>
      </c>
      <c r="BI2">
        <v>2016</v>
      </c>
      <c r="BJ2">
        <v>2016</v>
      </c>
      <c r="BK2">
        <v>2017</v>
      </c>
      <c r="BL2">
        <v>2017</v>
      </c>
    </row>
    <row r="3" spans="2:64" x14ac:dyDescent="0.25"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  <c r="J3">
        <v>8</v>
      </c>
      <c r="K3">
        <v>9</v>
      </c>
      <c r="L3">
        <v>10</v>
      </c>
      <c r="M3">
        <v>11</v>
      </c>
      <c r="N3">
        <v>12</v>
      </c>
      <c r="O3">
        <v>1</v>
      </c>
      <c r="P3">
        <v>2</v>
      </c>
      <c r="Q3">
        <v>3</v>
      </c>
      <c r="R3">
        <v>4</v>
      </c>
      <c r="S3">
        <v>5</v>
      </c>
      <c r="T3">
        <v>6</v>
      </c>
      <c r="U3">
        <v>7</v>
      </c>
      <c r="V3">
        <v>8</v>
      </c>
      <c r="W3">
        <v>9</v>
      </c>
      <c r="X3">
        <v>10</v>
      </c>
      <c r="Y3">
        <v>11</v>
      </c>
      <c r="Z3">
        <v>12</v>
      </c>
      <c r="AA3">
        <v>1</v>
      </c>
      <c r="AB3">
        <v>2</v>
      </c>
      <c r="AC3">
        <v>3</v>
      </c>
      <c r="AD3">
        <v>4</v>
      </c>
      <c r="AE3">
        <v>5</v>
      </c>
      <c r="AF3">
        <v>6</v>
      </c>
      <c r="AG3">
        <v>7</v>
      </c>
      <c r="AH3">
        <v>8</v>
      </c>
      <c r="AI3">
        <v>9</v>
      </c>
      <c r="AJ3">
        <v>10</v>
      </c>
      <c r="AK3">
        <v>11</v>
      </c>
      <c r="AL3">
        <v>12</v>
      </c>
      <c r="AM3">
        <v>1</v>
      </c>
      <c r="AN3">
        <v>2</v>
      </c>
      <c r="AO3">
        <v>3</v>
      </c>
      <c r="AP3">
        <v>4</v>
      </c>
      <c r="AQ3">
        <v>5</v>
      </c>
      <c r="AR3">
        <v>6</v>
      </c>
      <c r="AS3">
        <v>7</v>
      </c>
      <c r="AT3">
        <v>8</v>
      </c>
      <c r="AU3">
        <v>9</v>
      </c>
      <c r="AV3">
        <v>10</v>
      </c>
      <c r="AW3">
        <v>11</v>
      </c>
      <c r="AX3">
        <v>12</v>
      </c>
      <c r="AY3">
        <v>1</v>
      </c>
      <c r="AZ3">
        <v>2</v>
      </c>
      <c r="BA3">
        <v>3</v>
      </c>
      <c r="BB3">
        <v>4</v>
      </c>
      <c r="BC3">
        <v>5</v>
      </c>
      <c r="BD3">
        <v>6</v>
      </c>
      <c r="BE3">
        <v>7</v>
      </c>
      <c r="BF3">
        <v>8</v>
      </c>
      <c r="BG3">
        <v>9</v>
      </c>
      <c r="BH3">
        <v>10</v>
      </c>
      <c r="BI3">
        <v>11</v>
      </c>
      <c r="BJ3">
        <v>12</v>
      </c>
      <c r="BK3">
        <v>1</v>
      </c>
      <c r="BL3">
        <v>2</v>
      </c>
    </row>
    <row r="4" spans="2:64" x14ac:dyDescent="0.25">
      <c r="B4" t="s">
        <v>204</v>
      </c>
      <c r="C4" t="s">
        <v>205</v>
      </c>
      <c r="D4" t="s">
        <v>205</v>
      </c>
      <c r="E4" t="s">
        <v>205</v>
      </c>
      <c r="F4" t="s">
        <v>205</v>
      </c>
      <c r="G4" t="s">
        <v>205</v>
      </c>
      <c r="H4" t="s">
        <v>205</v>
      </c>
      <c r="I4" t="s">
        <v>205</v>
      </c>
      <c r="J4" t="s">
        <v>205</v>
      </c>
      <c r="K4" t="s">
        <v>205</v>
      </c>
      <c r="L4" t="s">
        <v>205</v>
      </c>
      <c r="M4" t="s">
        <v>205</v>
      </c>
      <c r="N4" t="s">
        <v>205</v>
      </c>
      <c r="O4" t="s">
        <v>205</v>
      </c>
      <c r="P4" t="s">
        <v>205</v>
      </c>
      <c r="Q4" t="s">
        <v>205</v>
      </c>
      <c r="R4" t="s">
        <v>205</v>
      </c>
      <c r="S4" t="s">
        <v>205</v>
      </c>
      <c r="T4" t="s">
        <v>205</v>
      </c>
      <c r="U4" t="s">
        <v>205</v>
      </c>
      <c r="V4" t="s">
        <v>205</v>
      </c>
      <c r="W4" t="s">
        <v>205</v>
      </c>
      <c r="X4" t="s">
        <v>205</v>
      </c>
      <c r="Y4" t="s">
        <v>205</v>
      </c>
      <c r="Z4" t="s">
        <v>205</v>
      </c>
      <c r="AA4" t="s">
        <v>205</v>
      </c>
      <c r="AB4" t="s">
        <v>205</v>
      </c>
      <c r="AC4" t="s">
        <v>205</v>
      </c>
      <c r="AD4" t="s">
        <v>205</v>
      </c>
      <c r="AE4" t="s">
        <v>205</v>
      </c>
      <c r="AF4" t="s">
        <v>205</v>
      </c>
      <c r="AG4" t="s">
        <v>205</v>
      </c>
      <c r="AH4" t="s">
        <v>205</v>
      </c>
      <c r="AI4" t="s">
        <v>205</v>
      </c>
      <c r="AJ4" t="s">
        <v>205</v>
      </c>
      <c r="AK4" t="s">
        <v>205</v>
      </c>
      <c r="AL4" t="s">
        <v>205</v>
      </c>
      <c r="AM4" t="s">
        <v>205</v>
      </c>
      <c r="AN4" t="s">
        <v>205</v>
      </c>
      <c r="AO4" t="s">
        <v>205</v>
      </c>
      <c r="AP4" t="s">
        <v>205</v>
      </c>
      <c r="AQ4" t="s">
        <v>205</v>
      </c>
      <c r="AR4" t="s">
        <v>205</v>
      </c>
      <c r="AS4" t="s">
        <v>205</v>
      </c>
      <c r="AT4" t="s">
        <v>205</v>
      </c>
      <c r="AU4" t="s">
        <v>205</v>
      </c>
      <c r="AV4" t="s">
        <v>205</v>
      </c>
      <c r="AW4" t="s">
        <v>205</v>
      </c>
      <c r="AX4" t="s">
        <v>205</v>
      </c>
      <c r="AY4" s="2">
        <v>1</v>
      </c>
      <c r="AZ4" s="2">
        <v>1</v>
      </c>
      <c r="BA4" s="2">
        <v>2</v>
      </c>
      <c r="BB4" s="2">
        <v>3</v>
      </c>
      <c r="BC4" s="2">
        <v>1</v>
      </c>
      <c r="BD4" s="2">
        <v>1</v>
      </c>
      <c r="BE4" s="2">
        <v>1</v>
      </c>
      <c r="BF4" s="2">
        <v>1</v>
      </c>
      <c r="BG4" s="2">
        <v>1</v>
      </c>
      <c r="BH4">
        <v>3</v>
      </c>
      <c r="BI4">
        <v>3</v>
      </c>
      <c r="BJ4">
        <v>3</v>
      </c>
      <c r="BK4" t="s">
        <v>205</v>
      </c>
      <c r="BL4" t="s">
        <v>205</v>
      </c>
    </row>
    <row r="5" spans="2:64" x14ac:dyDescent="0.25">
      <c r="B5" t="s">
        <v>206</v>
      </c>
      <c r="C5" t="s">
        <v>205</v>
      </c>
      <c r="D5" t="s">
        <v>205</v>
      </c>
      <c r="E5" t="s">
        <v>205</v>
      </c>
      <c r="F5" t="s">
        <v>205</v>
      </c>
      <c r="G5" t="s">
        <v>205</v>
      </c>
      <c r="H5" t="s">
        <v>205</v>
      </c>
      <c r="I5" t="s">
        <v>205</v>
      </c>
      <c r="J5" t="s">
        <v>205</v>
      </c>
      <c r="K5">
        <v>28</v>
      </c>
      <c r="L5">
        <v>9</v>
      </c>
      <c r="M5">
        <v>3</v>
      </c>
      <c r="N5">
        <v>3</v>
      </c>
      <c r="O5">
        <v>6</v>
      </c>
      <c r="P5">
        <v>2</v>
      </c>
      <c r="Q5">
        <v>4</v>
      </c>
      <c r="R5">
        <v>6</v>
      </c>
      <c r="S5">
        <v>5</v>
      </c>
      <c r="T5">
        <v>5</v>
      </c>
      <c r="U5">
        <v>3</v>
      </c>
      <c r="V5">
        <v>2</v>
      </c>
      <c r="W5">
        <v>1</v>
      </c>
      <c r="X5">
        <v>4</v>
      </c>
      <c r="Y5">
        <v>2</v>
      </c>
      <c r="Z5">
        <v>2</v>
      </c>
      <c r="AA5" s="2">
        <v>1</v>
      </c>
      <c r="AB5" s="2">
        <v>1</v>
      </c>
      <c r="AC5">
        <v>2</v>
      </c>
      <c r="AD5">
        <v>1</v>
      </c>
      <c r="AE5">
        <v>2</v>
      </c>
      <c r="AF5">
        <v>0</v>
      </c>
      <c r="AG5">
        <v>4</v>
      </c>
      <c r="AH5">
        <v>2</v>
      </c>
      <c r="AI5">
        <v>1</v>
      </c>
      <c r="AJ5">
        <v>4</v>
      </c>
      <c r="AK5">
        <v>0</v>
      </c>
      <c r="AL5">
        <v>0</v>
      </c>
      <c r="AM5">
        <v>2</v>
      </c>
      <c r="AN5">
        <v>1</v>
      </c>
      <c r="AO5">
        <v>1</v>
      </c>
      <c r="AP5">
        <v>1</v>
      </c>
      <c r="AQ5">
        <v>0</v>
      </c>
      <c r="AR5">
        <v>0</v>
      </c>
      <c r="AS5">
        <v>2</v>
      </c>
      <c r="AT5">
        <v>1</v>
      </c>
      <c r="AU5">
        <v>1</v>
      </c>
      <c r="AV5">
        <v>0</v>
      </c>
      <c r="AW5">
        <v>1</v>
      </c>
      <c r="AX5">
        <v>0</v>
      </c>
      <c r="AY5">
        <v>0</v>
      </c>
      <c r="AZ5">
        <v>1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 t="s">
        <v>205</v>
      </c>
      <c r="BL5" t="s">
        <v>205</v>
      </c>
    </row>
    <row r="6" spans="2:64" x14ac:dyDescent="0.25">
      <c r="B6" t="s">
        <v>207</v>
      </c>
      <c r="C6">
        <v>58</v>
      </c>
      <c r="D6" s="2">
        <f>(212-58)/2</f>
        <v>77</v>
      </c>
      <c r="E6" s="2">
        <f>(212-58)/2</f>
        <v>77</v>
      </c>
      <c r="F6">
        <v>101</v>
      </c>
      <c r="G6">
        <v>140</v>
      </c>
      <c r="H6">
        <v>89</v>
      </c>
      <c r="I6">
        <v>108</v>
      </c>
      <c r="J6">
        <v>93</v>
      </c>
      <c r="K6">
        <v>72</v>
      </c>
      <c r="L6">
        <v>102</v>
      </c>
      <c r="M6">
        <v>75</v>
      </c>
      <c r="N6">
        <v>67</v>
      </c>
      <c r="O6">
        <v>89</v>
      </c>
      <c r="P6">
        <v>72</v>
      </c>
      <c r="Q6">
        <v>27</v>
      </c>
      <c r="R6">
        <v>85</v>
      </c>
      <c r="S6">
        <v>63</v>
      </c>
      <c r="T6">
        <v>42</v>
      </c>
      <c r="U6">
        <v>65</v>
      </c>
      <c r="V6">
        <v>61</v>
      </c>
      <c r="W6">
        <v>50</v>
      </c>
      <c r="X6">
        <v>57</v>
      </c>
      <c r="Y6">
        <v>35</v>
      </c>
      <c r="Z6">
        <v>47</v>
      </c>
      <c r="AA6">
        <v>56</v>
      </c>
      <c r="AB6">
        <v>43</v>
      </c>
      <c r="AC6">
        <v>41</v>
      </c>
      <c r="AD6">
        <v>33</v>
      </c>
      <c r="AE6">
        <v>90</v>
      </c>
      <c r="AF6">
        <v>45</v>
      </c>
      <c r="AG6">
        <v>90</v>
      </c>
      <c r="AH6">
        <v>41</v>
      </c>
      <c r="AI6">
        <v>51</v>
      </c>
      <c r="AJ6">
        <v>65</v>
      </c>
      <c r="AK6">
        <v>51</v>
      </c>
      <c r="AL6">
        <v>52</v>
      </c>
      <c r="AM6">
        <v>11</v>
      </c>
      <c r="AN6">
        <v>32</v>
      </c>
      <c r="AO6">
        <v>24</v>
      </c>
      <c r="AP6">
        <v>42</v>
      </c>
      <c r="AQ6">
        <v>28</v>
      </c>
      <c r="AR6">
        <v>20</v>
      </c>
      <c r="AS6">
        <v>59</v>
      </c>
      <c r="AT6">
        <v>45</v>
      </c>
      <c r="AU6">
        <v>43</v>
      </c>
      <c r="AV6">
        <v>52</v>
      </c>
      <c r="AW6">
        <v>39</v>
      </c>
      <c r="AX6">
        <v>50</v>
      </c>
      <c r="AY6">
        <v>43</v>
      </c>
      <c r="AZ6">
        <v>25</v>
      </c>
      <c r="BA6">
        <v>22</v>
      </c>
      <c r="BB6">
        <v>58</v>
      </c>
      <c r="BC6">
        <v>18</v>
      </c>
      <c r="BD6">
        <v>42</v>
      </c>
      <c r="BE6">
        <v>35</v>
      </c>
      <c r="BF6">
        <v>43</v>
      </c>
      <c r="BG6">
        <v>45</v>
      </c>
      <c r="BH6">
        <v>25</v>
      </c>
      <c r="BI6">
        <v>29</v>
      </c>
      <c r="BJ6">
        <v>24</v>
      </c>
      <c r="BK6">
        <v>9</v>
      </c>
      <c r="BL6">
        <v>10</v>
      </c>
    </row>
    <row r="7" spans="2:64" x14ac:dyDescent="0.25">
      <c r="B7" t="s">
        <v>43</v>
      </c>
      <c r="C7">
        <f>399/3</f>
        <v>133</v>
      </c>
      <c r="D7">
        <f>399/3</f>
        <v>133</v>
      </c>
      <c r="E7">
        <f>399/3+2</f>
        <v>135</v>
      </c>
      <c r="F7">
        <v>128</v>
      </c>
      <c r="G7">
        <v>173</v>
      </c>
      <c r="H7">
        <v>78</v>
      </c>
      <c r="I7">
        <v>100</v>
      </c>
      <c r="J7">
        <v>95</v>
      </c>
      <c r="K7">
        <v>89</v>
      </c>
      <c r="L7">
        <v>87</v>
      </c>
      <c r="M7">
        <v>91</v>
      </c>
      <c r="N7" t="s">
        <v>205</v>
      </c>
      <c r="O7" s="2">
        <v>100</v>
      </c>
      <c r="P7" s="2">
        <v>100</v>
      </c>
      <c r="Q7" s="2">
        <v>102</v>
      </c>
      <c r="R7">
        <v>287</v>
      </c>
      <c r="S7">
        <v>211</v>
      </c>
      <c r="T7">
        <v>153</v>
      </c>
      <c r="U7">
        <v>222</v>
      </c>
      <c r="V7">
        <v>213</v>
      </c>
      <c r="W7">
        <v>196</v>
      </c>
      <c r="X7">
        <v>202</v>
      </c>
      <c r="Y7">
        <v>147</v>
      </c>
      <c r="Z7">
        <v>170</v>
      </c>
      <c r="AA7">
        <v>151</v>
      </c>
      <c r="AB7">
        <v>164</v>
      </c>
      <c r="AC7">
        <v>201</v>
      </c>
      <c r="AD7">
        <v>240</v>
      </c>
      <c r="AE7">
        <v>219</v>
      </c>
      <c r="AF7">
        <v>196</v>
      </c>
      <c r="AG7">
        <v>222</v>
      </c>
      <c r="AH7">
        <v>200</v>
      </c>
      <c r="AI7">
        <v>146</v>
      </c>
      <c r="AJ7">
        <v>221</v>
      </c>
      <c r="AK7">
        <v>157</v>
      </c>
      <c r="AL7">
        <v>205</v>
      </c>
      <c r="AM7">
        <v>119</v>
      </c>
      <c r="AN7">
        <v>207</v>
      </c>
      <c r="AO7">
        <v>281</v>
      </c>
      <c r="AP7">
        <v>327</v>
      </c>
      <c r="AQ7">
        <v>303</v>
      </c>
      <c r="AR7">
        <v>292</v>
      </c>
      <c r="AS7">
        <v>321</v>
      </c>
      <c r="AT7">
        <v>198</v>
      </c>
      <c r="AU7">
        <v>148</v>
      </c>
      <c r="AV7">
        <v>192</v>
      </c>
      <c r="AW7">
        <v>209</v>
      </c>
      <c r="AX7">
        <v>179</v>
      </c>
      <c r="AY7">
        <v>233</v>
      </c>
      <c r="AZ7">
        <v>249</v>
      </c>
      <c r="BA7">
        <v>266</v>
      </c>
      <c r="BB7">
        <v>275</v>
      </c>
      <c r="BC7">
        <v>266</v>
      </c>
      <c r="BD7">
        <v>241</v>
      </c>
      <c r="BE7">
        <v>262</v>
      </c>
      <c r="BF7">
        <v>164</v>
      </c>
      <c r="BG7">
        <v>186</v>
      </c>
      <c r="BH7">
        <v>203</v>
      </c>
      <c r="BI7">
        <v>270</v>
      </c>
      <c r="BJ7">
        <v>403</v>
      </c>
      <c r="BK7">
        <v>167</v>
      </c>
      <c r="BL7">
        <v>163</v>
      </c>
    </row>
    <row r="8" spans="2:64" x14ac:dyDescent="0.25">
      <c r="B8" t="s">
        <v>208</v>
      </c>
      <c r="C8" t="s">
        <v>205</v>
      </c>
      <c r="D8" t="s">
        <v>205</v>
      </c>
      <c r="E8" t="s">
        <v>205</v>
      </c>
      <c r="F8" t="s">
        <v>205</v>
      </c>
      <c r="G8" t="s">
        <v>205</v>
      </c>
      <c r="H8" t="s">
        <v>205</v>
      </c>
      <c r="I8" t="s">
        <v>205</v>
      </c>
      <c r="J8" t="s">
        <v>205</v>
      </c>
      <c r="K8" t="s">
        <v>205</v>
      </c>
      <c r="L8" t="s">
        <v>205</v>
      </c>
      <c r="M8" t="s">
        <v>205</v>
      </c>
      <c r="N8" t="s">
        <v>205</v>
      </c>
      <c r="O8" t="s">
        <v>205</v>
      </c>
      <c r="P8" t="s">
        <v>205</v>
      </c>
      <c r="Q8" t="s">
        <v>205</v>
      </c>
      <c r="R8" t="s">
        <v>205</v>
      </c>
      <c r="S8" t="s">
        <v>205</v>
      </c>
      <c r="T8" t="s">
        <v>205</v>
      </c>
      <c r="U8" t="s">
        <v>205</v>
      </c>
      <c r="V8" t="s">
        <v>205</v>
      </c>
      <c r="W8" t="s">
        <v>205</v>
      </c>
      <c r="X8" t="s">
        <v>205</v>
      </c>
      <c r="Y8" t="s">
        <v>205</v>
      </c>
      <c r="Z8" t="s">
        <v>205</v>
      </c>
      <c r="AA8" t="s">
        <v>205</v>
      </c>
      <c r="AB8" t="s">
        <v>205</v>
      </c>
      <c r="AC8" t="s">
        <v>205</v>
      </c>
      <c r="AD8" t="s">
        <v>205</v>
      </c>
      <c r="AE8" t="s">
        <v>205</v>
      </c>
      <c r="AF8" t="s">
        <v>205</v>
      </c>
      <c r="AG8" t="s">
        <v>205</v>
      </c>
      <c r="AH8" t="s">
        <v>205</v>
      </c>
      <c r="AI8" t="s">
        <v>205</v>
      </c>
      <c r="AJ8" t="s">
        <v>205</v>
      </c>
      <c r="AK8" t="s">
        <v>205</v>
      </c>
      <c r="AL8" t="s">
        <v>205</v>
      </c>
      <c r="AM8" t="s">
        <v>205</v>
      </c>
      <c r="AN8" t="s">
        <v>205</v>
      </c>
      <c r="AO8" t="s">
        <v>205</v>
      </c>
      <c r="AP8" t="s">
        <v>205</v>
      </c>
      <c r="AQ8" t="s">
        <v>205</v>
      </c>
      <c r="AR8" t="s">
        <v>205</v>
      </c>
      <c r="AS8" t="s">
        <v>205</v>
      </c>
      <c r="AT8" t="s">
        <v>205</v>
      </c>
      <c r="AU8" t="s">
        <v>205</v>
      </c>
      <c r="AV8" t="s">
        <v>205</v>
      </c>
      <c r="AW8" t="s">
        <v>205</v>
      </c>
      <c r="AX8" t="s">
        <v>205</v>
      </c>
      <c r="AY8" t="s">
        <v>205</v>
      </c>
      <c r="AZ8" t="s">
        <v>205</v>
      </c>
      <c r="BA8" t="s">
        <v>205</v>
      </c>
      <c r="BB8" t="s">
        <v>205</v>
      </c>
      <c r="BC8" t="s">
        <v>205</v>
      </c>
      <c r="BD8" t="s">
        <v>205</v>
      </c>
      <c r="BE8" t="s">
        <v>205</v>
      </c>
      <c r="BF8" t="s">
        <v>205</v>
      </c>
      <c r="BG8">
        <v>1</v>
      </c>
      <c r="BH8">
        <v>25</v>
      </c>
      <c r="BI8">
        <v>17</v>
      </c>
      <c r="BJ8" t="s">
        <v>205</v>
      </c>
      <c r="BK8" t="s">
        <v>205</v>
      </c>
      <c r="BL8" t="s">
        <v>205</v>
      </c>
    </row>
    <row r="9" spans="2:64" x14ac:dyDescent="0.25">
      <c r="B9" t="s">
        <v>209</v>
      </c>
      <c r="C9" t="s">
        <v>205</v>
      </c>
      <c r="D9" t="s">
        <v>205</v>
      </c>
      <c r="E9" t="s">
        <v>205</v>
      </c>
      <c r="F9" t="s">
        <v>205</v>
      </c>
      <c r="G9" t="s">
        <v>205</v>
      </c>
      <c r="H9" t="s">
        <v>205</v>
      </c>
      <c r="I9" t="s">
        <v>205</v>
      </c>
      <c r="J9" t="s">
        <v>205</v>
      </c>
      <c r="K9" t="s">
        <v>205</v>
      </c>
      <c r="L9" t="s">
        <v>205</v>
      </c>
      <c r="M9" t="s">
        <v>205</v>
      </c>
      <c r="N9" t="s">
        <v>205</v>
      </c>
      <c r="O9" t="s">
        <v>205</v>
      </c>
      <c r="P9" t="s">
        <v>205</v>
      </c>
      <c r="Q9" t="s">
        <v>205</v>
      </c>
      <c r="R9" t="s">
        <v>205</v>
      </c>
      <c r="S9" t="s">
        <v>205</v>
      </c>
      <c r="T9" t="s">
        <v>205</v>
      </c>
      <c r="U9" t="s">
        <v>205</v>
      </c>
      <c r="V9" t="s">
        <v>205</v>
      </c>
      <c r="W9" t="s">
        <v>205</v>
      </c>
      <c r="X9" t="s">
        <v>205</v>
      </c>
      <c r="Y9" t="s">
        <v>205</v>
      </c>
      <c r="Z9" t="s">
        <v>205</v>
      </c>
      <c r="AA9" t="s">
        <v>205</v>
      </c>
      <c r="AB9" t="s">
        <v>205</v>
      </c>
      <c r="AC9" t="s">
        <v>205</v>
      </c>
      <c r="AD9" t="s">
        <v>205</v>
      </c>
      <c r="AE9" t="s">
        <v>205</v>
      </c>
      <c r="AF9" t="s">
        <v>205</v>
      </c>
      <c r="AG9" t="s">
        <v>205</v>
      </c>
      <c r="AH9" t="s">
        <v>205</v>
      </c>
      <c r="AI9" t="s">
        <v>205</v>
      </c>
      <c r="AJ9" t="s">
        <v>205</v>
      </c>
      <c r="AK9" t="s">
        <v>205</v>
      </c>
      <c r="AL9" t="s">
        <v>205</v>
      </c>
      <c r="AM9" t="s">
        <v>205</v>
      </c>
      <c r="AN9" t="s">
        <v>205</v>
      </c>
      <c r="AO9" t="s">
        <v>205</v>
      </c>
      <c r="AP9" t="s">
        <v>205</v>
      </c>
      <c r="AQ9" t="s">
        <v>205</v>
      </c>
      <c r="AR9" t="s">
        <v>205</v>
      </c>
      <c r="AS9" t="s">
        <v>205</v>
      </c>
      <c r="AT9" t="s">
        <v>205</v>
      </c>
      <c r="AU9" t="s">
        <v>205</v>
      </c>
      <c r="AV9" t="s">
        <v>205</v>
      </c>
      <c r="AW9" t="s">
        <v>205</v>
      </c>
      <c r="AX9" t="s">
        <v>205</v>
      </c>
      <c r="AY9" t="s">
        <v>205</v>
      </c>
      <c r="AZ9" t="s">
        <v>205</v>
      </c>
      <c r="BA9" t="s">
        <v>205</v>
      </c>
      <c r="BB9" t="s">
        <v>205</v>
      </c>
      <c r="BC9" t="s">
        <v>205</v>
      </c>
      <c r="BD9" t="s">
        <v>205</v>
      </c>
      <c r="BE9">
        <v>128</v>
      </c>
      <c r="BF9">
        <v>75</v>
      </c>
      <c r="BG9">
        <v>130</v>
      </c>
      <c r="BH9">
        <v>70</v>
      </c>
      <c r="BI9">
        <v>38</v>
      </c>
      <c r="BJ9">
        <v>44</v>
      </c>
      <c r="BK9">
        <v>163</v>
      </c>
      <c r="BL9">
        <v>61</v>
      </c>
    </row>
    <row r="10" spans="2:64" x14ac:dyDescent="0.25">
      <c r="B10" t="s">
        <v>188</v>
      </c>
      <c r="C10" t="s">
        <v>205</v>
      </c>
      <c r="D10" t="s">
        <v>205</v>
      </c>
      <c r="E10" t="s">
        <v>205</v>
      </c>
      <c r="F10" t="s">
        <v>205</v>
      </c>
      <c r="G10" t="s">
        <v>205</v>
      </c>
      <c r="H10" t="s">
        <v>205</v>
      </c>
      <c r="I10" t="s">
        <v>205</v>
      </c>
      <c r="J10" t="s">
        <v>205</v>
      </c>
      <c r="K10" t="s">
        <v>205</v>
      </c>
      <c r="L10" t="s">
        <v>205</v>
      </c>
      <c r="M10" t="s">
        <v>205</v>
      </c>
      <c r="N10" t="s">
        <v>205</v>
      </c>
      <c r="O10" t="s">
        <v>205</v>
      </c>
      <c r="P10">
        <v>181</v>
      </c>
      <c r="Q10">
        <v>70</v>
      </c>
      <c r="R10">
        <v>100</v>
      </c>
      <c r="S10">
        <v>140</v>
      </c>
      <c r="T10">
        <v>81</v>
      </c>
      <c r="U10">
        <v>121</v>
      </c>
      <c r="V10">
        <v>149</v>
      </c>
      <c r="W10">
        <v>131</v>
      </c>
      <c r="X10">
        <v>109</v>
      </c>
      <c r="Y10">
        <v>81</v>
      </c>
      <c r="Z10">
        <v>83</v>
      </c>
      <c r="AA10">
        <v>72</v>
      </c>
      <c r="AB10">
        <v>67</v>
      </c>
      <c r="AC10">
        <v>66</v>
      </c>
      <c r="AD10">
        <v>86</v>
      </c>
      <c r="AE10">
        <v>81</v>
      </c>
      <c r="AF10">
        <v>60</v>
      </c>
      <c r="AG10">
        <v>70</v>
      </c>
      <c r="AH10">
        <v>65</v>
      </c>
      <c r="AI10">
        <v>63</v>
      </c>
      <c r="AJ10">
        <v>71</v>
      </c>
      <c r="AK10">
        <v>53</v>
      </c>
      <c r="AL10">
        <v>49</v>
      </c>
      <c r="AM10" s="2">
        <f>235/5</f>
        <v>47</v>
      </c>
      <c r="AN10" s="2">
        <f t="shared" ref="AN10:AP10" si="0">235/5</f>
        <v>47</v>
      </c>
      <c r="AO10" s="2">
        <f t="shared" si="0"/>
        <v>47</v>
      </c>
      <c r="AP10" s="2">
        <f t="shared" si="0"/>
        <v>47</v>
      </c>
      <c r="AQ10" s="2">
        <f>235/5+3</f>
        <v>50</v>
      </c>
      <c r="AR10">
        <v>72</v>
      </c>
      <c r="AS10">
        <v>83</v>
      </c>
      <c r="AT10">
        <v>74</v>
      </c>
      <c r="AU10">
        <v>58</v>
      </c>
      <c r="AV10" s="2">
        <v>78</v>
      </c>
      <c r="AW10" s="2">
        <f>200-156</f>
        <v>44</v>
      </c>
      <c r="AX10">
        <v>102</v>
      </c>
      <c r="AY10">
        <v>49</v>
      </c>
      <c r="AZ10">
        <v>39</v>
      </c>
      <c r="BA10">
        <v>32</v>
      </c>
      <c r="BB10">
        <v>39</v>
      </c>
      <c r="BC10">
        <v>26</v>
      </c>
      <c r="BD10">
        <v>22</v>
      </c>
      <c r="BE10">
        <v>31</v>
      </c>
      <c r="BF10">
        <v>32</v>
      </c>
      <c r="BG10" s="2">
        <f>20-7</f>
        <v>13</v>
      </c>
      <c r="BH10" s="2">
        <v>11</v>
      </c>
      <c r="BI10">
        <v>16</v>
      </c>
      <c r="BJ10">
        <v>16</v>
      </c>
      <c r="BK10" t="s">
        <v>205</v>
      </c>
      <c r="BL10" t="s">
        <v>205</v>
      </c>
    </row>
    <row r="11" spans="2:64" x14ac:dyDescent="0.25">
      <c r="B11" t="s">
        <v>61</v>
      </c>
      <c r="C11" t="s">
        <v>205</v>
      </c>
      <c r="D11" t="s">
        <v>205</v>
      </c>
      <c r="E11" t="s">
        <v>205</v>
      </c>
      <c r="F11" t="s">
        <v>205</v>
      </c>
      <c r="G11" t="s">
        <v>205</v>
      </c>
      <c r="H11" t="s">
        <v>205</v>
      </c>
      <c r="I11" t="s">
        <v>205</v>
      </c>
      <c r="J11" t="s">
        <v>205</v>
      </c>
      <c r="K11" t="s">
        <v>205</v>
      </c>
      <c r="L11" t="s">
        <v>205</v>
      </c>
      <c r="M11" t="s">
        <v>205</v>
      </c>
      <c r="N11" t="s">
        <v>205</v>
      </c>
      <c r="O11" t="s">
        <v>205</v>
      </c>
      <c r="P11" t="s">
        <v>205</v>
      </c>
      <c r="Q11" t="s">
        <v>205</v>
      </c>
      <c r="R11" t="s">
        <v>205</v>
      </c>
      <c r="S11" t="s">
        <v>205</v>
      </c>
      <c r="T11" t="s">
        <v>205</v>
      </c>
      <c r="U11" t="s">
        <v>205</v>
      </c>
      <c r="V11" t="s">
        <v>205</v>
      </c>
      <c r="W11" t="s">
        <v>205</v>
      </c>
      <c r="X11" t="s">
        <v>205</v>
      </c>
      <c r="Y11" t="s">
        <v>205</v>
      </c>
      <c r="Z11" t="s">
        <v>205</v>
      </c>
      <c r="AA11" t="s">
        <v>205</v>
      </c>
      <c r="AB11" t="s">
        <v>205</v>
      </c>
      <c r="AC11" t="s">
        <v>205</v>
      </c>
      <c r="AD11" t="s">
        <v>205</v>
      </c>
      <c r="AE11" t="s">
        <v>205</v>
      </c>
      <c r="AF11" t="s">
        <v>205</v>
      </c>
      <c r="AG11" t="s">
        <v>205</v>
      </c>
      <c r="AH11" t="s">
        <v>205</v>
      </c>
      <c r="AI11" t="s">
        <v>205</v>
      </c>
      <c r="AJ11" t="s">
        <v>205</v>
      </c>
      <c r="AK11" t="s">
        <v>205</v>
      </c>
      <c r="AL11" t="s">
        <v>205</v>
      </c>
      <c r="AM11">
        <v>90</v>
      </c>
      <c r="AN11">
        <v>65</v>
      </c>
      <c r="AO11">
        <v>63</v>
      </c>
      <c r="AP11">
        <v>48</v>
      </c>
      <c r="AQ11">
        <v>91</v>
      </c>
      <c r="AR11">
        <v>163</v>
      </c>
      <c r="AS11">
        <v>35</v>
      </c>
      <c r="AT11">
        <v>212</v>
      </c>
      <c r="AU11">
        <v>85</v>
      </c>
      <c r="AV11">
        <v>115</v>
      </c>
      <c r="AW11">
        <v>116</v>
      </c>
      <c r="AX11">
        <v>164</v>
      </c>
      <c r="AY11" t="s">
        <v>205</v>
      </c>
      <c r="AZ11">
        <v>115</v>
      </c>
      <c r="BA11">
        <v>118</v>
      </c>
      <c r="BB11">
        <v>205</v>
      </c>
      <c r="BC11">
        <v>186</v>
      </c>
      <c r="BD11">
        <v>216</v>
      </c>
      <c r="BE11">
        <v>131</v>
      </c>
      <c r="BF11">
        <v>193</v>
      </c>
      <c r="BG11">
        <v>192</v>
      </c>
      <c r="BH11">
        <v>167</v>
      </c>
      <c r="BI11">
        <v>250</v>
      </c>
      <c r="BJ11">
        <v>110</v>
      </c>
      <c r="BK11">
        <v>202</v>
      </c>
      <c r="BL11">
        <v>143</v>
      </c>
    </row>
    <row r="12" spans="2:64" x14ac:dyDescent="0.25">
      <c r="B12" t="s">
        <v>40</v>
      </c>
      <c r="C12" t="s">
        <v>205</v>
      </c>
      <c r="D12" t="s">
        <v>205</v>
      </c>
      <c r="E12" t="s">
        <v>205</v>
      </c>
      <c r="F12" t="s">
        <v>205</v>
      </c>
      <c r="G12" t="s">
        <v>205</v>
      </c>
      <c r="H12" t="s">
        <v>205</v>
      </c>
      <c r="I12" t="s">
        <v>205</v>
      </c>
      <c r="J12" t="s">
        <v>205</v>
      </c>
      <c r="K12" t="s">
        <v>205</v>
      </c>
      <c r="L12" t="s">
        <v>205</v>
      </c>
      <c r="M12" t="s">
        <v>205</v>
      </c>
      <c r="N12" t="s">
        <v>205</v>
      </c>
      <c r="O12" t="s">
        <v>205</v>
      </c>
      <c r="P12" t="s">
        <v>205</v>
      </c>
      <c r="Q12" t="s">
        <v>205</v>
      </c>
      <c r="R12" t="s">
        <v>205</v>
      </c>
      <c r="S12" t="s">
        <v>205</v>
      </c>
      <c r="T12" t="s">
        <v>205</v>
      </c>
      <c r="U12" t="s">
        <v>205</v>
      </c>
      <c r="V12" t="s">
        <v>205</v>
      </c>
      <c r="W12" t="s">
        <v>205</v>
      </c>
      <c r="X12" t="s">
        <v>205</v>
      </c>
      <c r="Y12" t="s">
        <v>205</v>
      </c>
      <c r="Z12" t="s">
        <v>205</v>
      </c>
      <c r="AA12" t="s">
        <v>205</v>
      </c>
      <c r="AB12" t="s">
        <v>205</v>
      </c>
      <c r="AC12" t="s">
        <v>205</v>
      </c>
      <c r="AD12" t="s">
        <v>205</v>
      </c>
      <c r="AE12" t="s">
        <v>205</v>
      </c>
      <c r="AF12" t="s">
        <v>205</v>
      </c>
      <c r="AG12" t="s">
        <v>205</v>
      </c>
      <c r="AH12" t="s">
        <v>205</v>
      </c>
      <c r="AI12" t="s">
        <v>205</v>
      </c>
      <c r="AJ12" t="s">
        <v>205</v>
      </c>
      <c r="AK12" t="s">
        <v>205</v>
      </c>
      <c r="AL12" t="s">
        <v>205</v>
      </c>
      <c r="AM12" t="s">
        <v>205</v>
      </c>
      <c r="AN12" t="s">
        <v>205</v>
      </c>
      <c r="AO12" t="s">
        <v>205</v>
      </c>
      <c r="AP12" t="s">
        <v>205</v>
      </c>
      <c r="AQ12" t="s">
        <v>205</v>
      </c>
      <c r="AR12" t="s">
        <v>205</v>
      </c>
      <c r="AS12" t="s">
        <v>205</v>
      </c>
      <c r="AT12" t="s">
        <v>205</v>
      </c>
      <c r="AU12" t="s">
        <v>205</v>
      </c>
      <c r="AV12" t="s">
        <v>205</v>
      </c>
      <c r="AW12" t="s">
        <v>205</v>
      </c>
      <c r="AX12" t="s">
        <v>205</v>
      </c>
      <c r="AY12">
        <v>123</v>
      </c>
      <c r="AZ12">
        <v>114</v>
      </c>
      <c r="BA12">
        <v>124</v>
      </c>
      <c r="BB12">
        <v>104</v>
      </c>
      <c r="BC12">
        <v>95</v>
      </c>
      <c r="BD12">
        <v>119</v>
      </c>
      <c r="BE12">
        <v>87</v>
      </c>
      <c r="BF12">
        <v>148</v>
      </c>
      <c r="BG12">
        <v>97</v>
      </c>
      <c r="BH12">
        <v>94</v>
      </c>
      <c r="BI12">
        <v>83</v>
      </c>
      <c r="BJ12">
        <v>56</v>
      </c>
      <c r="BK12">
        <v>126</v>
      </c>
      <c r="BL12">
        <v>87</v>
      </c>
    </row>
    <row r="13" spans="2:64" x14ac:dyDescent="0.25">
      <c r="B13" t="s">
        <v>210</v>
      </c>
      <c r="C13" t="s">
        <v>205</v>
      </c>
      <c r="D13" t="s">
        <v>205</v>
      </c>
      <c r="E13" t="s">
        <v>205</v>
      </c>
      <c r="F13" t="s">
        <v>205</v>
      </c>
      <c r="G13" t="s">
        <v>205</v>
      </c>
      <c r="H13" t="s">
        <v>205</v>
      </c>
      <c r="I13" t="s">
        <v>205</v>
      </c>
      <c r="J13" t="s">
        <v>205</v>
      </c>
      <c r="K13" t="s">
        <v>205</v>
      </c>
      <c r="L13" t="s">
        <v>205</v>
      </c>
      <c r="M13" t="s">
        <v>205</v>
      </c>
      <c r="N13" t="s">
        <v>205</v>
      </c>
      <c r="O13" t="s">
        <v>205</v>
      </c>
      <c r="P13" t="s">
        <v>205</v>
      </c>
      <c r="Q13" t="s">
        <v>205</v>
      </c>
      <c r="R13" t="s">
        <v>205</v>
      </c>
      <c r="S13" t="s">
        <v>205</v>
      </c>
      <c r="T13" t="s">
        <v>205</v>
      </c>
      <c r="U13" t="s">
        <v>205</v>
      </c>
      <c r="V13" t="s">
        <v>205</v>
      </c>
      <c r="W13" t="s">
        <v>205</v>
      </c>
      <c r="X13" t="s">
        <v>205</v>
      </c>
      <c r="Y13" t="s">
        <v>205</v>
      </c>
      <c r="Z13" t="s">
        <v>205</v>
      </c>
      <c r="AA13" t="s">
        <v>205</v>
      </c>
      <c r="AB13" t="s">
        <v>205</v>
      </c>
      <c r="AC13" t="s">
        <v>205</v>
      </c>
      <c r="AD13" t="s">
        <v>205</v>
      </c>
      <c r="AE13" t="s">
        <v>205</v>
      </c>
      <c r="AF13" t="s">
        <v>205</v>
      </c>
      <c r="AG13" t="s">
        <v>205</v>
      </c>
      <c r="AH13" t="s">
        <v>205</v>
      </c>
      <c r="AI13" t="s">
        <v>205</v>
      </c>
      <c r="AJ13" t="s">
        <v>205</v>
      </c>
      <c r="AK13" t="s">
        <v>205</v>
      </c>
      <c r="AL13" t="s">
        <v>205</v>
      </c>
      <c r="AM13" t="s">
        <v>205</v>
      </c>
      <c r="AN13" t="s">
        <v>205</v>
      </c>
      <c r="AO13" t="s">
        <v>205</v>
      </c>
      <c r="AP13" t="s">
        <v>205</v>
      </c>
      <c r="AQ13" t="s">
        <v>205</v>
      </c>
      <c r="AR13" t="s">
        <v>205</v>
      </c>
      <c r="AS13" t="s">
        <v>205</v>
      </c>
      <c r="AT13" t="s">
        <v>205</v>
      </c>
      <c r="AU13" t="s">
        <v>205</v>
      </c>
      <c r="AV13" t="s">
        <v>205</v>
      </c>
      <c r="AW13" t="s">
        <v>205</v>
      </c>
      <c r="AX13" t="s">
        <v>205</v>
      </c>
      <c r="AY13" t="s">
        <v>205</v>
      </c>
      <c r="AZ13" t="s">
        <v>205</v>
      </c>
      <c r="BA13" t="s">
        <v>205</v>
      </c>
      <c r="BB13" t="s">
        <v>205</v>
      </c>
      <c r="BC13" t="s">
        <v>205</v>
      </c>
      <c r="BD13" t="s">
        <v>205</v>
      </c>
      <c r="BE13" t="s">
        <v>205</v>
      </c>
      <c r="BF13" t="s">
        <v>205</v>
      </c>
      <c r="BG13" t="s">
        <v>205</v>
      </c>
      <c r="BH13" t="s">
        <v>205</v>
      </c>
      <c r="BI13" t="s">
        <v>205</v>
      </c>
      <c r="BJ13" t="s">
        <v>205</v>
      </c>
      <c r="BK13">
        <v>16</v>
      </c>
      <c r="BL13">
        <v>6</v>
      </c>
    </row>
    <row r="14" spans="2:64" x14ac:dyDescent="0.25">
      <c r="B14" t="s">
        <v>49</v>
      </c>
      <c r="C14" t="s">
        <v>205</v>
      </c>
      <c r="D14" t="s">
        <v>205</v>
      </c>
      <c r="E14" t="s">
        <v>205</v>
      </c>
      <c r="F14" t="s">
        <v>205</v>
      </c>
      <c r="G14" t="s">
        <v>205</v>
      </c>
      <c r="H14" t="s">
        <v>205</v>
      </c>
      <c r="I14" t="s">
        <v>205</v>
      </c>
      <c r="J14" t="s">
        <v>205</v>
      </c>
      <c r="K14" t="s">
        <v>205</v>
      </c>
      <c r="L14" t="s">
        <v>205</v>
      </c>
      <c r="M14" t="s">
        <v>205</v>
      </c>
      <c r="N14" t="s">
        <v>205</v>
      </c>
      <c r="O14" t="s">
        <v>205</v>
      </c>
      <c r="P14" t="s">
        <v>205</v>
      </c>
      <c r="Q14" t="s">
        <v>205</v>
      </c>
      <c r="R14" t="s">
        <v>205</v>
      </c>
      <c r="S14" t="s">
        <v>205</v>
      </c>
      <c r="T14" t="s">
        <v>205</v>
      </c>
      <c r="U14" t="s">
        <v>205</v>
      </c>
      <c r="V14" t="s">
        <v>205</v>
      </c>
      <c r="W14" t="s">
        <v>205</v>
      </c>
      <c r="X14" t="s">
        <v>205</v>
      </c>
      <c r="Y14">
        <v>12</v>
      </c>
      <c r="Z14">
        <v>39</v>
      </c>
      <c r="AA14">
        <v>82</v>
      </c>
      <c r="AB14">
        <v>228</v>
      </c>
      <c r="AC14">
        <v>336</v>
      </c>
      <c r="AD14">
        <v>236</v>
      </c>
      <c r="AE14">
        <v>131</v>
      </c>
      <c r="AF14">
        <v>146</v>
      </c>
      <c r="AG14">
        <v>124</v>
      </c>
      <c r="AH14">
        <v>202</v>
      </c>
      <c r="AI14">
        <v>149</v>
      </c>
      <c r="AJ14">
        <v>130</v>
      </c>
      <c r="AK14">
        <v>156</v>
      </c>
      <c r="AL14">
        <v>120</v>
      </c>
      <c r="AM14">
        <v>101</v>
      </c>
      <c r="AN14">
        <v>126</v>
      </c>
      <c r="AO14">
        <v>109</v>
      </c>
      <c r="AP14">
        <v>102</v>
      </c>
      <c r="AQ14">
        <v>149</v>
      </c>
      <c r="AR14">
        <v>97</v>
      </c>
      <c r="AS14">
        <v>123</v>
      </c>
      <c r="AT14">
        <v>296</v>
      </c>
      <c r="AU14">
        <f>256+10</f>
        <v>266</v>
      </c>
      <c r="AV14">
        <f>336-10</f>
        <v>326</v>
      </c>
      <c r="AW14">
        <v>293</v>
      </c>
      <c r="AX14">
        <v>415</v>
      </c>
      <c r="AY14">
        <v>294</v>
      </c>
      <c r="AZ14">
        <v>248</v>
      </c>
      <c r="BA14">
        <v>177</v>
      </c>
      <c r="BB14">
        <v>222</v>
      </c>
      <c r="BC14">
        <v>120</v>
      </c>
      <c r="BD14">
        <v>51</v>
      </c>
      <c r="BE14">
        <v>98</v>
      </c>
      <c r="BF14">
        <v>293</v>
      </c>
      <c r="BG14">
        <v>520</v>
      </c>
      <c r="BH14">
        <v>503</v>
      </c>
      <c r="BI14">
        <v>1014</v>
      </c>
      <c r="BJ14">
        <v>413</v>
      </c>
      <c r="BK14">
        <v>622</v>
      </c>
      <c r="BL14">
        <v>497</v>
      </c>
    </row>
    <row r="15" spans="2:64" x14ac:dyDescent="0.25">
      <c r="B15" t="s">
        <v>211</v>
      </c>
      <c r="C15" t="s">
        <v>205</v>
      </c>
      <c r="D15" t="s">
        <v>205</v>
      </c>
      <c r="E15" t="s">
        <v>205</v>
      </c>
      <c r="F15" t="s">
        <v>205</v>
      </c>
      <c r="G15" t="s">
        <v>205</v>
      </c>
      <c r="H15" t="s">
        <v>205</v>
      </c>
      <c r="I15" t="s">
        <v>205</v>
      </c>
      <c r="J15" t="s">
        <v>205</v>
      </c>
      <c r="K15" t="s">
        <v>205</v>
      </c>
      <c r="L15" t="s">
        <v>205</v>
      </c>
      <c r="M15" t="s">
        <v>205</v>
      </c>
      <c r="N15" t="s">
        <v>205</v>
      </c>
      <c r="O15" t="s">
        <v>205</v>
      </c>
      <c r="P15" t="s">
        <v>205</v>
      </c>
      <c r="Q15" t="s">
        <v>205</v>
      </c>
      <c r="R15" t="s">
        <v>205</v>
      </c>
      <c r="S15" t="s">
        <v>205</v>
      </c>
      <c r="T15" t="s">
        <v>205</v>
      </c>
      <c r="U15" t="s">
        <v>205</v>
      </c>
      <c r="V15" t="s">
        <v>205</v>
      </c>
      <c r="W15" t="s">
        <v>205</v>
      </c>
      <c r="X15" t="s">
        <v>205</v>
      </c>
      <c r="Y15" t="s">
        <v>205</v>
      </c>
      <c r="Z15" t="s">
        <v>205</v>
      </c>
      <c r="AA15" t="s">
        <v>205</v>
      </c>
      <c r="AB15" t="s">
        <v>205</v>
      </c>
      <c r="AC15" t="s">
        <v>205</v>
      </c>
      <c r="AD15" t="s">
        <v>205</v>
      </c>
      <c r="AE15" t="s">
        <v>205</v>
      </c>
      <c r="AF15">
        <v>1</v>
      </c>
      <c r="AG15">
        <v>0</v>
      </c>
      <c r="AH15">
        <v>5</v>
      </c>
      <c r="AI15">
        <v>5</v>
      </c>
      <c r="AJ15">
        <v>5</v>
      </c>
      <c r="AK15">
        <v>3</v>
      </c>
      <c r="AL15">
        <v>0</v>
      </c>
      <c r="AM15">
        <v>6</v>
      </c>
      <c r="AN15">
        <v>4</v>
      </c>
      <c r="AO15">
        <v>6</v>
      </c>
      <c r="AP15">
        <v>4</v>
      </c>
      <c r="AQ15">
        <v>5</v>
      </c>
      <c r="AR15">
        <v>3</v>
      </c>
      <c r="AS15">
        <v>0</v>
      </c>
      <c r="AT15">
        <v>3</v>
      </c>
      <c r="AU15">
        <v>4</v>
      </c>
      <c r="AV15">
        <v>1</v>
      </c>
      <c r="AW15">
        <v>0</v>
      </c>
      <c r="AX15">
        <v>2</v>
      </c>
      <c r="AY15">
        <v>6</v>
      </c>
      <c r="AZ15">
        <v>8</v>
      </c>
      <c r="BA15">
        <v>2</v>
      </c>
      <c r="BB15">
        <v>3</v>
      </c>
      <c r="BC15">
        <v>1</v>
      </c>
      <c r="BD15">
        <v>1</v>
      </c>
      <c r="BE15">
        <v>10</v>
      </c>
      <c r="BF15">
        <v>2</v>
      </c>
      <c r="BG15">
        <v>0</v>
      </c>
      <c r="BH15">
        <v>2</v>
      </c>
      <c r="BI15">
        <v>0</v>
      </c>
      <c r="BJ15">
        <v>0</v>
      </c>
      <c r="BK15">
        <v>3</v>
      </c>
      <c r="BL15">
        <v>1</v>
      </c>
    </row>
    <row r="16" spans="2:64" x14ac:dyDescent="0.25">
      <c r="B16" t="s">
        <v>59</v>
      </c>
      <c r="C16" t="s">
        <v>205</v>
      </c>
      <c r="D16" t="s">
        <v>205</v>
      </c>
      <c r="E16" t="s">
        <v>205</v>
      </c>
      <c r="F16" t="s">
        <v>205</v>
      </c>
      <c r="G16" t="s">
        <v>205</v>
      </c>
      <c r="H16" t="s">
        <v>205</v>
      </c>
      <c r="I16" t="s">
        <v>205</v>
      </c>
      <c r="J16" t="s">
        <v>205</v>
      </c>
      <c r="K16" t="s">
        <v>205</v>
      </c>
      <c r="L16" t="s">
        <v>205</v>
      </c>
      <c r="M16" t="s">
        <v>205</v>
      </c>
      <c r="N16" t="s">
        <v>205</v>
      </c>
      <c r="O16" t="s">
        <v>205</v>
      </c>
      <c r="P16" t="s">
        <v>205</v>
      </c>
      <c r="Q16" t="s">
        <v>205</v>
      </c>
      <c r="R16" t="s">
        <v>205</v>
      </c>
      <c r="S16" t="s">
        <v>205</v>
      </c>
      <c r="T16" t="s">
        <v>205</v>
      </c>
      <c r="U16" t="s">
        <v>205</v>
      </c>
      <c r="V16" t="s">
        <v>205</v>
      </c>
      <c r="W16" t="s">
        <v>205</v>
      </c>
      <c r="X16" t="s">
        <v>205</v>
      </c>
      <c r="Y16" t="s">
        <v>205</v>
      </c>
      <c r="Z16" t="s">
        <v>205</v>
      </c>
      <c r="AA16" t="s">
        <v>205</v>
      </c>
      <c r="AB16" t="s">
        <v>205</v>
      </c>
      <c r="AC16" t="s">
        <v>205</v>
      </c>
      <c r="AD16" t="s">
        <v>205</v>
      </c>
      <c r="AE16" t="s">
        <v>205</v>
      </c>
      <c r="AF16" t="s">
        <v>205</v>
      </c>
      <c r="AG16" t="s">
        <v>205</v>
      </c>
      <c r="AH16" t="s">
        <v>205</v>
      </c>
      <c r="AI16" t="s">
        <v>205</v>
      </c>
      <c r="AJ16" t="s">
        <v>205</v>
      </c>
      <c r="AK16" t="s">
        <v>205</v>
      </c>
      <c r="AL16" t="s">
        <v>205</v>
      </c>
      <c r="AM16" t="s">
        <v>205</v>
      </c>
      <c r="AN16" t="s">
        <v>205</v>
      </c>
      <c r="AO16" t="s">
        <v>205</v>
      </c>
      <c r="AP16" t="s">
        <v>205</v>
      </c>
      <c r="AQ16" t="s">
        <v>205</v>
      </c>
      <c r="AR16" t="s">
        <v>205</v>
      </c>
      <c r="AS16" t="s">
        <v>205</v>
      </c>
      <c r="AT16" t="s">
        <v>205</v>
      </c>
      <c r="AU16" t="s">
        <v>205</v>
      </c>
      <c r="AV16" t="s">
        <v>205</v>
      </c>
      <c r="AW16" t="s">
        <v>205</v>
      </c>
      <c r="AX16" t="s">
        <v>205</v>
      </c>
      <c r="AY16">
        <v>170</v>
      </c>
      <c r="AZ16">
        <v>108</v>
      </c>
      <c r="BA16">
        <v>149</v>
      </c>
      <c r="BB16">
        <v>165</v>
      </c>
      <c r="BC16">
        <v>109</v>
      </c>
      <c r="BD16">
        <v>95</v>
      </c>
      <c r="BE16">
        <v>57</v>
      </c>
      <c r="BF16">
        <v>36</v>
      </c>
      <c r="BG16">
        <v>107</v>
      </c>
      <c r="BH16">
        <v>104</v>
      </c>
      <c r="BI16">
        <v>88</v>
      </c>
      <c r="BJ16">
        <v>6</v>
      </c>
      <c r="BK16">
        <v>194</v>
      </c>
      <c r="BL16">
        <v>92</v>
      </c>
    </row>
    <row r="17" spans="2:64" x14ac:dyDescent="0.25">
      <c r="B17" t="s">
        <v>212</v>
      </c>
      <c r="C17" t="s">
        <v>205</v>
      </c>
      <c r="D17" t="s">
        <v>205</v>
      </c>
      <c r="E17" t="s">
        <v>205</v>
      </c>
      <c r="F17" t="s">
        <v>205</v>
      </c>
      <c r="G17">
        <v>1</v>
      </c>
      <c r="H17">
        <v>0</v>
      </c>
      <c r="I17">
        <v>0</v>
      </c>
      <c r="J17">
        <v>0</v>
      </c>
      <c r="K17">
        <v>0</v>
      </c>
      <c r="L17">
        <v>1</v>
      </c>
      <c r="M17">
        <v>9</v>
      </c>
      <c r="N17">
        <v>5</v>
      </c>
      <c r="O17">
        <v>14</v>
      </c>
      <c r="P17">
        <v>8</v>
      </c>
      <c r="Q17">
        <v>7</v>
      </c>
      <c r="R17">
        <v>7</v>
      </c>
      <c r="S17">
        <v>7</v>
      </c>
      <c r="T17">
        <v>2</v>
      </c>
      <c r="U17">
        <v>5</v>
      </c>
      <c r="V17">
        <v>3</v>
      </c>
      <c r="W17">
        <v>5</v>
      </c>
      <c r="X17">
        <v>8</v>
      </c>
      <c r="Y17">
        <v>7</v>
      </c>
      <c r="Z17">
        <v>6</v>
      </c>
      <c r="AA17" s="2">
        <v>6</v>
      </c>
      <c r="AB17" s="2">
        <v>4</v>
      </c>
      <c r="AC17">
        <v>1</v>
      </c>
      <c r="AD17">
        <v>1</v>
      </c>
      <c r="AE17">
        <v>1</v>
      </c>
      <c r="AF17">
        <v>4</v>
      </c>
      <c r="AG17">
        <v>2</v>
      </c>
      <c r="AH17">
        <v>3</v>
      </c>
      <c r="AI17">
        <v>2</v>
      </c>
      <c r="AJ17">
        <v>0</v>
      </c>
      <c r="AK17">
        <v>1</v>
      </c>
      <c r="AL17">
        <v>2</v>
      </c>
      <c r="AM17" t="s">
        <v>205</v>
      </c>
      <c r="AN17" t="s">
        <v>205</v>
      </c>
      <c r="AO17" t="s">
        <v>205</v>
      </c>
      <c r="AP17" t="s">
        <v>205</v>
      </c>
      <c r="AQ17" t="s">
        <v>205</v>
      </c>
      <c r="AR17" t="s">
        <v>205</v>
      </c>
      <c r="AS17" t="s">
        <v>205</v>
      </c>
      <c r="AT17" t="s">
        <v>205</v>
      </c>
      <c r="AU17" t="s">
        <v>205</v>
      </c>
      <c r="AV17" t="s">
        <v>205</v>
      </c>
      <c r="AW17" t="s">
        <v>205</v>
      </c>
      <c r="AX17" t="s">
        <v>205</v>
      </c>
      <c r="AY17" t="s">
        <v>205</v>
      </c>
      <c r="AZ17" t="s">
        <v>205</v>
      </c>
      <c r="BA17" t="s">
        <v>205</v>
      </c>
      <c r="BB17" t="s">
        <v>205</v>
      </c>
      <c r="BC17" t="s">
        <v>205</v>
      </c>
      <c r="BD17" t="s">
        <v>205</v>
      </c>
      <c r="BE17" t="s">
        <v>205</v>
      </c>
      <c r="BF17" t="s">
        <v>205</v>
      </c>
      <c r="BG17" t="s">
        <v>205</v>
      </c>
      <c r="BH17" t="s">
        <v>205</v>
      </c>
      <c r="BI17" t="s">
        <v>205</v>
      </c>
      <c r="BJ17" t="s">
        <v>205</v>
      </c>
      <c r="BK17" t="s">
        <v>205</v>
      </c>
      <c r="BL17" t="s">
        <v>205</v>
      </c>
    </row>
    <row r="18" spans="2:64" x14ac:dyDescent="0.25">
      <c r="B18" t="s">
        <v>213</v>
      </c>
      <c r="C18">
        <v>1</v>
      </c>
      <c r="D18" s="2">
        <v>2</v>
      </c>
      <c r="E18" s="2">
        <v>2</v>
      </c>
      <c r="F18">
        <v>0</v>
      </c>
      <c r="G18">
        <v>1</v>
      </c>
      <c r="H18">
        <v>0</v>
      </c>
      <c r="I18">
        <v>1</v>
      </c>
      <c r="J18">
        <v>1</v>
      </c>
      <c r="K18">
        <v>1</v>
      </c>
      <c r="L18">
        <v>3</v>
      </c>
      <c r="M18">
        <v>12</v>
      </c>
      <c r="N18">
        <v>10</v>
      </c>
      <c r="O18">
        <v>15</v>
      </c>
      <c r="P18">
        <v>10</v>
      </c>
      <c r="Q18">
        <v>13</v>
      </c>
      <c r="R18">
        <v>19</v>
      </c>
      <c r="S18">
        <v>2</v>
      </c>
      <c r="T18">
        <v>18</v>
      </c>
      <c r="U18">
        <v>14</v>
      </c>
      <c r="V18">
        <v>11</v>
      </c>
      <c r="W18">
        <v>15</v>
      </c>
      <c r="X18">
        <v>10</v>
      </c>
      <c r="Y18">
        <v>20</v>
      </c>
      <c r="Z18">
        <v>10</v>
      </c>
      <c r="AA18">
        <v>7</v>
      </c>
      <c r="AB18">
        <v>11</v>
      </c>
      <c r="AC18">
        <v>10</v>
      </c>
      <c r="AD18">
        <v>4</v>
      </c>
      <c r="AE18">
        <v>6</v>
      </c>
      <c r="AF18">
        <v>3</v>
      </c>
      <c r="AG18">
        <v>6</v>
      </c>
      <c r="AH18">
        <v>4</v>
      </c>
      <c r="AI18">
        <v>3</v>
      </c>
      <c r="AJ18">
        <v>2</v>
      </c>
      <c r="AK18">
        <v>0</v>
      </c>
      <c r="AL18">
        <v>2</v>
      </c>
      <c r="AM18" t="s">
        <v>205</v>
      </c>
      <c r="AN18" t="s">
        <v>205</v>
      </c>
      <c r="AO18" t="s">
        <v>205</v>
      </c>
      <c r="AP18" t="s">
        <v>205</v>
      </c>
      <c r="AQ18" t="s">
        <v>205</v>
      </c>
      <c r="AR18" t="s">
        <v>205</v>
      </c>
      <c r="AS18" t="s">
        <v>205</v>
      </c>
      <c r="AT18" t="s">
        <v>205</v>
      </c>
      <c r="AU18" t="s">
        <v>205</v>
      </c>
      <c r="AV18" t="s">
        <v>205</v>
      </c>
      <c r="AW18" t="s">
        <v>205</v>
      </c>
      <c r="AX18" t="s">
        <v>205</v>
      </c>
      <c r="AY18" t="s">
        <v>205</v>
      </c>
      <c r="AZ18" t="s">
        <v>205</v>
      </c>
      <c r="BA18" t="s">
        <v>205</v>
      </c>
      <c r="BB18" t="s">
        <v>205</v>
      </c>
      <c r="BC18" t="s">
        <v>205</v>
      </c>
      <c r="BD18" t="s">
        <v>205</v>
      </c>
      <c r="BE18" t="s">
        <v>205</v>
      </c>
      <c r="BF18" t="s">
        <v>205</v>
      </c>
      <c r="BG18" t="s">
        <v>205</v>
      </c>
      <c r="BH18" t="s">
        <v>205</v>
      </c>
      <c r="BI18" t="s">
        <v>205</v>
      </c>
      <c r="BJ18" t="s">
        <v>205</v>
      </c>
      <c r="BK18" t="s">
        <v>205</v>
      </c>
      <c r="BL18" t="s">
        <v>205</v>
      </c>
    </row>
    <row r="19" spans="2:64" x14ac:dyDescent="0.25">
      <c r="B19" t="s">
        <v>214</v>
      </c>
      <c r="C19" t="s">
        <v>205</v>
      </c>
      <c r="D19" t="s">
        <v>205</v>
      </c>
      <c r="E19" t="s">
        <v>205</v>
      </c>
      <c r="F19" t="s">
        <v>205</v>
      </c>
      <c r="G19" t="s">
        <v>205</v>
      </c>
      <c r="H19" t="s">
        <v>205</v>
      </c>
      <c r="I19" t="s">
        <v>205</v>
      </c>
      <c r="J19" t="s">
        <v>205</v>
      </c>
      <c r="K19">
        <v>1</v>
      </c>
      <c r="L19">
        <v>0</v>
      </c>
      <c r="M19">
        <v>0</v>
      </c>
      <c r="N19">
        <v>0</v>
      </c>
      <c r="O19" t="s">
        <v>205</v>
      </c>
      <c r="P19" t="s">
        <v>205</v>
      </c>
      <c r="Q19" t="s">
        <v>205</v>
      </c>
      <c r="R19" t="s">
        <v>205</v>
      </c>
      <c r="S19" t="s">
        <v>205</v>
      </c>
      <c r="T19" t="s">
        <v>205</v>
      </c>
      <c r="U19" t="s">
        <v>205</v>
      </c>
      <c r="V19" t="s">
        <v>205</v>
      </c>
      <c r="W19" t="s">
        <v>205</v>
      </c>
      <c r="X19" t="s">
        <v>205</v>
      </c>
      <c r="Y19" t="s">
        <v>205</v>
      </c>
      <c r="Z19" t="s">
        <v>205</v>
      </c>
      <c r="AA19" t="s">
        <v>205</v>
      </c>
      <c r="AB19" t="s">
        <v>205</v>
      </c>
      <c r="AC19" t="s">
        <v>205</v>
      </c>
      <c r="AD19" t="s">
        <v>205</v>
      </c>
      <c r="AE19" t="s">
        <v>205</v>
      </c>
      <c r="AF19" t="s">
        <v>205</v>
      </c>
      <c r="AG19" t="s">
        <v>205</v>
      </c>
      <c r="AH19" t="s">
        <v>205</v>
      </c>
      <c r="AI19" t="s">
        <v>205</v>
      </c>
      <c r="AJ19" t="s">
        <v>205</v>
      </c>
      <c r="AK19" t="s">
        <v>205</v>
      </c>
      <c r="AL19" t="s">
        <v>205</v>
      </c>
      <c r="AM19" t="s">
        <v>205</v>
      </c>
      <c r="AN19" t="s">
        <v>205</v>
      </c>
      <c r="AO19" t="s">
        <v>205</v>
      </c>
      <c r="AP19" t="s">
        <v>205</v>
      </c>
      <c r="AQ19" t="s">
        <v>205</v>
      </c>
      <c r="AR19" t="s">
        <v>205</v>
      </c>
      <c r="AS19" t="s">
        <v>205</v>
      </c>
      <c r="AT19" t="s">
        <v>205</v>
      </c>
      <c r="AU19" t="s">
        <v>205</v>
      </c>
      <c r="AV19" t="s">
        <v>205</v>
      </c>
      <c r="AW19" t="s">
        <v>205</v>
      </c>
      <c r="AX19" t="s">
        <v>205</v>
      </c>
      <c r="AY19" t="s">
        <v>205</v>
      </c>
      <c r="AZ19" t="s">
        <v>205</v>
      </c>
      <c r="BA19" t="s">
        <v>205</v>
      </c>
      <c r="BB19" t="s">
        <v>205</v>
      </c>
      <c r="BC19" t="s">
        <v>205</v>
      </c>
      <c r="BD19" t="s">
        <v>205</v>
      </c>
      <c r="BE19" t="s">
        <v>205</v>
      </c>
      <c r="BF19" t="s">
        <v>205</v>
      </c>
      <c r="BG19" t="s">
        <v>205</v>
      </c>
      <c r="BH19" t="s">
        <v>205</v>
      </c>
      <c r="BI19" t="s">
        <v>205</v>
      </c>
      <c r="BJ19" t="s">
        <v>205</v>
      </c>
      <c r="BK19" t="s">
        <v>205</v>
      </c>
      <c r="BL19" t="s">
        <v>205</v>
      </c>
    </row>
    <row r="20" spans="2:64" x14ac:dyDescent="0.25">
      <c r="B20" t="s">
        <v>215</v>
      </c>
      <c r="C20" t="s">
        <v>205</v>
      </c>
      <c r="D20" t="s">
        <v>205</v>
      </c>
      <c r="E20" t="s">
        <v>205</v>
      </c>
      <c r="F20" t="s">
        <v>205</v>
      </c>
      <c r="G20" t="s">
        <v>205</v>
      </c>
      <c r="H20" t="s">
        <v>205</v>
      </c>
      <c r="I20" t="s">
        <v>205</v>
      </c>
      <c r="J20" t="s">
        <v>205</v>
      </c>
      <c r="K20" t="s">
        <v>205</v>
      </c>
      <c r="L20" t="s">
        <v>205</v>
      </c>
      <c r="M20" t="s">
        <v>205</v>
      </c>
      <c r="N20" t="s">
        <v>205</v>
      </c>
      <c r="O20" t="s">
        <v>205</v>
      </c>
      <c r="P20" t="s">
        <v>205</v>
      </c>
      <c r="Q20" t="s">
        <v>205</v>
      </c>
      <c r="R20" t="s">
        <v>205</v>
      </c>
      <c r="S20" t="s">
        <v>205</v>
      </c>
      <c r="T20" t="s">
        <v>205</v>
      </c>
      <c r="U20" t="s">
        <v>205</v>
      </c>
      <c r="V20" t="s">
        <v>205</v>
      </c>
      <c r="W20" t="s">
        <v>205</v>
      </c>
      <c r="X20" t="s">
        <v>205</v>
      </c>
      <c r="Y20" t="s">
        <v>205</v>
      </c>
      <c r="Z20" t="s">
        <v>205</v>
      </c>
      <c r="AA20" t="s">
        <v>205</v>
      </c>
      <c r="AB20" t="s">
        <v>205</v>
      </c>
      <c r="AC20" t="s">
        <v>205</v>
      </c>
      <c r="AD20" t="s">
        <v>205</v>
      </c>
      <c r="AE20" t="s">
        <v>205</v>
      </c>
      <c r="AF20" t="s">
        <v>205</v>
      </c>
      <c r="AG20" t="s">
        <v>205</v>
      </c>
      <c r="AH20" t="s">
        <v>205</v>
      </c>
      <c r="AI20" t="s">
        <v>205</v>
      </c>
      <c r="AJ20" t="s">
        <v>205</v>
      </c>
      <c r="AK20" t="s">
        <v>205</v>
      </c>
      <c r="AL20" t="s">
        <v>205</v>
      </c>
      <c r="AM20" t="s">
        <v>205</v>
      </c>
      <c r="AN20" t="s">
        <v>205</v>
      </c>
      <c r="AO20" t="s">
        <v>205</v>
      </c>
      <c r="AP20" t="s">
        <v>205</v>
      </c>
      <c r="AQ20" t="s">
        <v>205</v>
      </c>
      <c r="AR20" t="s">
        <v>205</v>
      </c>
      <c r="AS20" t="s">
        <v>205</v>
      </c>
      <c r="AT20" t="s">
        <v>205</v>
      </c>
      <c r="AU20" t="s">
        <v>205</v>
      </c>
      <c r="AV20" t="s">
        <v>205</v>
      </c>
      <c r="AW20">
        <v>52</v>
      </c>
      <c r="AX20">
        <v>7</v>
      </c>
      <c r="AY20">
        <v>4</v>
      </c>
      <c r="AZ20">
        <v>10</v>
      </c>
      <c r="BA20">
        <v>12</v>
      </c>
      <c r="BB20">
        <v>12</v>
      </c>
      <c r="BC20">
        <v>13</v>
      </c>
      <c r="BD20">
        <v>11</v>
      </c>
      <c r="BE20">
        <v>10</v>
      </c>
      <c r="BF20">
        <v>7</v>
      </c>
      <c r="BG20">
        <v>16</v>
      </c>
      <c r="BH20">
        <v>13</v>
      </c>
      <c r="BI20">
        <v>11</v>
      </c>
      <c r="BJ20">
        <v>9</v>
      </c>
      <c r="BK20">
        <v>12</v>
      </c>
      <c r="BL20">
        <v>9</v>
      </c>
    </row>
    <row r="21" spans="2:64" x14ac:dyDescent="0.25">
      <c r="B21" t="s">
        <v>216</v>
      </c>
      <c r="C21">
        <v>33</v>
      </c>
      <c r="D21" s="2">
        <f>(107-33)/2</f>
        <v>37</v>
      </c>
      <c r="E21" s="2">
        <f>(107-33)/2</f>
        <v>37</v>
      </c>
      <c r="F21">
        <v>15</v>
      </c>
      <c r="G21">
        <v>23</v>
      </c>
      <c r="H21">
        <v>15</v>
      </c>
      <c r="I21">
        <v>6</v>
      </c>
      <c r="J21">
        <v>15</v>
      </c>
      <c r="K21">
        <v>10</v>
      </c>
      <c r="L21">
        <v>14</v>
      </c>
      <c r="M21">
        <v>10</v>
      </c>
      <c r="N21">
        <v>6</v>
      </c>
      <c r="O21">
        <v>9</v>
      </c>
      <c r="P21">
        <v>8</v>
      </c>
      <c r="Q21">
        <v>11</v>
      </c>
      <c r="R21">
        <v>12</v>
      </c>
      <c r="S21">
        <v>6</v>
      </c>
      <c r="T21">
        <v>10</v>
      </c>
      <c r="U21">
        <v>8</v>
      </c>
      <c r="V21">
        <v>8</v>
      </c>
      <c r="W21">
        <v>1</v>
      </c>
      <c r="X21">
        <v>1</v>
      </c>
      <c r="Y21">
        <v>2</v>
      </c>
      <c r="Z21">
        <v>1</v>
      </c>
      <c r="AA21">
        <v>4</v>
      </c>
      <c r="AB21">
        <v>1</v>
      </c>
      <c r="AC21">
        <v>2</v>
      </c>
      <c r="AD21">
        <v>3</v>
      </c>
      <c r="AE21">
        <v>1</v>
      </c>
      <c r="AF21">
        <v>2</v>
      </c>
      <c r="AG21">
        <v>5</v>
      </c>
      <c r="AH21">
        <v>27</v>
      </c>
      <c r="AI21">
        <v>18</v>
      </c>
      <c r="AJ21">
        <v>94</v>
      </c>
      <c r="AK21">
        <v>54</v>
      </c>
      <c r="AL21">
        <v>60</v>
      </c>
      <c r="AM21">
        <v>34</v>
      </c>
      <c r="AN21">
        <v>24</v>
      </c>
      <c r="AO21">
        <v>32</v>
      </c>
      <c r="AP21">
        <v>24</v>
      </c>
      <c r="AQ21">
        <v>7</v>
      </c>
      <c r="AR21">
        <v>16</v>
      </c>
      <c r="AS21">
        <v>16</v>
      </c>
      <c r="AT21">
        <v>9</v>
      </c>
      <c r="AU21">
        <v>12</v>
      </c>
      <c r="AV21">
        <v>20</v>
      </c>
      <c r="AW21">
        <v>9</v>
      </c>
      <c r="AX21">
        <v>11</v>
      </c>
      <c r="AY21">
        <v>13</v>
      </c>
      <c r="AZ21">
        <v>10</v>
      </c>
      <c r="BA21">
        <v>9</v>
      </c>
      <c r="BB21">
        <v>7</v>
      </c>
      <c r="BC21">
        <v>19</v>
      </c>
      <c r="BD21">
        <v>10</v>
      </c>
      <c r="BE21">
        <v>18</v>
      </c>
      <c r="BF21">
        <v>9</v>
      </c>
      <c r="BG21">
        <v>10</v>
      </c>
      <c r="BH21">
        <v>11</v>
      </c>
      <c r="BI21">
        <v>31</v>
      </c>
      <c r="BJ21">
        <v>10</v>
      </c>
      <c r="BK21">
        <v>2</v>
      </c>
      <c r="BL21">
        <v>8</v>
      </c>
    </row>
    <row r="22" spans="2:64" x14ac:dyDescent="0.25">
      <c r="B22" t="s">
        <v>217</v>
      </c>
      <c r="C22">
        <v>43</v>
      </c>
      <c r="D22" s="2">
        <f>(151-43)/2</f>
        <v>54</v>
      </c>
      <c r="E22" s="2">
        <f>(151-43)/2</f>
        <v>54</v>
      </c>
      <c r="F22">
        <v>29</v>
      </c>
      <c r="G22">
        <v>20</v>
      </c>
      <c r="H22">
        <v>23</v>
      </c>
      <c r="I22">
        <v>18</v>
      </c>
      <c r="J22">
        <v>19</v>
      </c>
      <c r="K22">
        <v>40</v>
      </c>
      <c r="L22">
        <v>19</v>
      </c>
      <c r="M22">
        <v>37</v>
      </c>
      <c r="N22">
        <v>17</v>
      </c>
      <c r="O22">
        <v>48</v>
      </c>
      <c r="P22">
        <v>17</v>
      </c>
      <c r="Q22">
        <v>17</v>
      </c>
      <c r="R22">
        <v>34</v>
      </c>
      <c r="S22">
        <v>51</v>
      </c>
      <c r="T22">
        <v>35</v>
      </c>
      <c r="U22">
        <v>15</v>
      </c>
      <c r="V22">
        <v>17</v>
      </c>
      <c r="W22">
        <v>25</v>
      </c>
      <c r="X22">
        <v>14</v>
      </c>
      <c r="Y22">
        <v>23</v>
      </c>
      <c r="Z22">
        <v>10</v>
      </c>
      <c r="AA22">
        <v>30</v>
      </c>
      <c r="AB22">
        <v>27</v>
      </c>
      <c r="AC22">
        <v>20</v>
      </c>
      <c r="AD22">
        <v>9</v>
      </c>
      <c r="AE22">
        <v>26</v>
      </c>
      <c r="AF22">
        <v>28</v>
      </c>
      <c r="AG22">
        <v>20</v>
      </c>
      <c r="AH22">
        <v>6</v>
      </c>
      <c r="AI22">
        <v>7</v>
      </c>
      <c r="AJ22">
        <v>9</v>
      </c>
      <c r="AK22">
        <v>5</v>
      </c>
      <c r="AL22">
        <v>5</v>
      </c>
      <c r="AM22">
        <v>6</v>
      </c>
      <c r="AN22">
        <v>2</v>
      </c>
      <c r="AO22">
        <v>4</v>
      </c>
      <c r="AP22">
        <v>5</v>
      </c>
      <c r="AQ22">
        <v>2</v>
      </c>
      <c r="AR22">
        <v>3</v>
      </c>
      <c r="AS22">
        <v>2</v>
      </c>
      <c r="AT22">
        <v>3</v>
      </c>
      <c r="AU22">
        <v>3</v>
      </c>
      <c r="AV22">
        <v>16</v>
      </c>
      <c r="AW22">
        <v>20</v>
      </c>
      <c r="AX22">
        <v>9</v>
      </c>
      <c r="AY22">
        <v>17</v>
      </c>
      <c r="AZ22">
        <v>20</v>
      </c>
      <c r="BA22">
        <v>15</v>
      </c>
      <c r="BB22">
        <v>14</v>
      </c>
      <c r="BC22">
        <v>9</v>
      </c>
      <c r="BD22">
        <v>4</v>
      </c>
      <c r="BE22">
        <v>27</v>
      </c>
      <c r="BF22">
        <v>43</v>
      </c>
      <c r="BG22">
        <v>11</v>
      </c>
      <c r="BH22">
        <v>25</v>
      </c>
      <c r="BI22">
        <v>15</v>
      </c>
      <c r="BJ22">
        <v>46</v>
      </c>
      <c r="BK22">
        <v>36</v>
      </c>
      <c r="BL22">
        <v>33</v>
      </c>
    </row>
    <row r="23" spans="2:64" x14ac:dyDescent="0.25">
      <c r="B23" t="s">
        <v>218</v>
      </c>
      <c r="C23">
        <v>65</v>
      </c>
      <c r="D23">
        <f>(220-C23-1)/2</f>
        <v>77</v>
      </c>
      <c r="E23">
        <f>(220-C23+1)/2</f>
        <v>78</v>
      </c>
      <c r="F23">
        <v>37</v>
      </c>
      <c r="G23">
        <v>88</v>
      </c>
      <c r="H23">
        <v>30</v>
      </c>
      <c r="I23">
        <v>41</v>
      </c>
      <c r="J23">
        <v>30</v>
      </c>
      <c r="K23">
        <v>24</v>
      </c>
      <c r="L23">
        <v>47</v>
      </c>
      <c r="M23">
        <v>21</v>
      </c>
      <c r="N23">
        <v>9</v>
      </c>
      <c r="O23">
        <v>11</v>
      </c>
      <c r="P23">
        <v>38</v>
      </c>
      <c r="Q23">
        <v>21</v>
      </c>
      <c r="R23">
        <v>51</v>
      </c>
      <c r="S23">
        <v>39</v>
      </c>
      <c r="T23">
        <v>23</v>
      </c>
      <c r="U23">
        <v>55</v>
      </c>
      <c r="V23">
        <v>35</v>
      </c>
      <c r="W23">
        <v>34</v>
      </c>
      <c r="X23">
        <v>86</v>
      </c>
      <c r="Y23">
        <v>55</v>
      </c>
      <c r="Z23">
        <v>55</v>
      </c>
      <c r="AA23">
        <v>68</v>
      </c>
      <c r="AB23">
        <v>61</v>
      </c>
      <c r="AC23">
        <v>95</v>
      </c>
      <c r="AD23">
        <v>36</v>
      </c>
      <c r="AE23">
        <v>128</v>
      </c>
      <c r="AF23">
        <v>98</v>
      </c>
      <c r="AG23">
        <v>56</v>
      </c>
      <c r="AH23">
        <v>43</v>
      </c>
      <c r="AI23">
        <v>55</v>
      </c>
      <c r="AJ23">
        <v>67</v>
      </c>
      <c r="AK23">
        <v>41</v>
      </c>
      <c r="AL23">
        <v>40</v>
      </c>
      <c r="AM23">
        <v>60</v>
      </c>
      <c r="AN23">
        <v>22</v>
      </c>
      <c r="AO23">
        <v>70</v>
      </c>
      <c r="AP23">
        <v>58</v>
      </c>
      <c r="AQ23">
        <v>34</v>
      </c>
      <c r="AR23">
        <v>53</v>
      </c>
      <c r="AS23">
        <v>38</v>
      </c>
      <c r="AT23">
        <v>34</v>
      </c>
      <c r="AU23">
        <v>23</v>
      </c>
      <c r="AV23">
        <v>45</v>
      </c>
      <c r="AW23">
        <v>44</v>
      </c>
      <c r="AX23">
        <v>43</v>
      </c>
      <c r="AY23">
        <v>45</v>
      </c>
      <c r="AZ23">
        <v>42</v>
      </c>
      <c r="BA23">
        <v>45</v>
      </c>
      <c r="BB23">
        <v>35</v>
      </c>
      <c r="BC23">
        <v>45</v>
      </c>
      <c r="BD23">
        <v>53</v>
      </c>
      <c r="BE23">
        <v>46</v>
      </c>
      <c r="BF23">
        <v>43</v>
      </c>
      <c r="BG23">
        <v>21</v>
      </c>
      <c r="BH23">
        <v>46</v>
      </c>
      <c r="BI23">
        <v>61</v>
      </c>
      <c r="BJ23">
        <v>6</v>
      </c>
      <c r="BK23">
        <v>79</v>
      </c>
      <c r="BL23">
        <v>85</v>
      </c>
    </row>
    <row r="24" spans="2:64" x14ac:dyDescent="0.25">
      <c r="B24" t="s">
        <v>219</v>
      </c>
      <c r="C24" t="s">
        <v>205</v>
      </c>
      <c r="D24" t="s">
        <v>205</v>
      </c>
      <c r="E24" t="s">
        <v>205</v>
      </c>
      <c r="F24" t="s">
        <v>205</v>
      </c>
      <c r="G24" t="s">
        <v>205</v>
      </c>
      <c r="H24" t="s">
        <v>205</v>
      </c>
      <c r="I24" t="s">
        <v>205</v>
      </c>
      <c r="J24" t="s">
        <v>205</v>
      </c>
      <c r="K24" t="s">
        <v>205</v>
      </c>
      <c r="L24" t="s">
        <v>205</v>
      </c>
      <c r="M24" t="s">
        <v>205</v>
      </c>
      <c r="N24" t="s">
        <v>205</v>
      </c>
      <c r="O24" t="s">
        <v>205</v>
      </c>
      <c r="P24" t="s">
        <v>205</v>
      </c>
      <c r="Q24" t="s">
        <v>205</v>
      </c>
      <c r="R24" t="s">
        <v>205</v>
      </c>
      <c r="S24" t="s">
        <v>205</v>
      </c>
      <c r="T24" t="s">
        <v>205</v>
      </c>
      <c r="U24" t="s">
        <v>205</v>
      </c>
      <c r="V24" t="s">
        <v>205</v>
      </c>
      <c r="W24" t="s">
        <v>205</v>
      </c>
      <c r="X24" t="s">
        <v>205</v>
      </c>
      <c r="Y24" t="s">
        <v>205</v>
      </c>
      <c r="Z24" t="s">
        <v>205</v>
      </c>
      <c r="AA24">
        <v>0</v>
      </c>
      <c r="AB24">
        <v>0</v>
      </c>
      <c r="AC24">
        <v>0</v>
      </c>
      <c r="AD24">
        <v>0</v>
      </c>
      <c r="AE24">
        <v>7</v>
      </c>
      <c r="AF24">
        <v>45</v>
      </c>
      <c r="AG24">
        <v>29</v>
      </c>
      <c r="AH24">
        <v>106</v>
      </c>
      <c r="AI24">
        <v>39</v>
      </c>
      <c r="AJ24">
        <v>94</v>
      </c>
      <c r="AK24">
        <v>83</v>
      </c>
      <c r="AL24">
        <v>69</v>
      </c>
      <c r="AM24">
        <v>73</v>
      </c>
      <c r="AN24">
        <v>38</v>
      </c>
      <c r="AO24">
        <v>41</v>
      </c>
      <c r="AP24">
        <v>103</v>
      </c>
      <c r="AQ24">
        <v>49</v>
      </c>
      <c r="AR24">
        <v>56</v>
      </c>
      <c r="AS24">
        <v>34</v>
      </c>
      <c r="AT24">
        <v>16</v>
      </c>
      <c r="AU24">
        <v>31</v>
      </c>
      <c r="AV24">
        <v>36</v>
      </c>
      <c r="AW24">
        <v>43</v>
      </c>
      <c r="AX24">
        <v>27</v>
      </c>
      <c r="AY24">
        <v>60</v>
      </c>
      <c r="AZ24">
        <v>47</v>
      </c>
      <c r="BA24">
        <v>50</v>
      </c>
      <c r="BB24">
        <v>51</v>
      </c>
      <c r="BC24">
        <v>43</v>
      </c>
      <c r="BD24">
        <v>23</v>
      </c>
      <c r="BE24">
        <v>65</v>
      </c>
      <c r="BF24">
        <v>39</v>
      </c>
      <c r="BG24">
        <v>46</v>
      </c>
      <c r="BH24">
        <v>68</v>
      </c>
      <c r="BI24">
        <v>46</v>
      </c>
      <c r="BJ24">
        <v>16</v>
      </c>
      <c r="BK24">
        <v>28</v>
      </c>
      <c r="BL24">
        <v>45</v>
      </c>
    </row>
    <row r="25" spans="2:64" x14ac:dyDescent="0.25">
      <c r="B25" t="s">
        <v>220</v>
      </c>
      <c r="C25" t="s">
        <v>205</v>
      </c>
      <c r="D25" t="s">
        <v>205</v>
      </c>
      <c r="E25" t="s">
        <v>205</v>
      </c>
      <c r="F25" t="s">
        <v>205</v>
      </c>
      <c r="G25" t="s">
        <v>205</v>
      </c>
      <c r="H25" t="s">
        <v>205</v>
      </c>
      <c r="I25" t="s">
        <v>205</v>
      </c>
      <c r="J25" t="s">
        <v>205</v>
      </c>
      <c r="K25" t="s">
        <v>205</v>
      </c>
      <c r="L25" t="s">
        <v>205</v>
      </c>
      <c r="M25" t="s">
        <v>205</v>
      </c>
      <c r="N25" t="s">
        <v>205</v>
      </c>
      <c r="O25" t="s">
        <v>205</v>
      </c>
      <c r="P25" t="s">
        <v>205</v>
      </c>
      <c r="Q25" t="s">
        <v>205</v>
      </c>
      <c r="R25" t="s">
        <v>205</v>
      </c>
      <c r="S25" t="s">
        <v>205</v>
      </c>
      <c r="T25" t="s">
        <v>205</v>
      </c>
      <c r="U25" t="s">
        <v>205</v>
      </c>
      <c r="V25" t="s">
        <v>205</v>
      </c>
      <c r="W25" t="s">
        <v>205</v>
      </c>
      <c r="X25" t="s">
        <v>205</v>
      </c>
      <c r="Y25" t="s">
        <v>205</v>
      </c>
      <c r="Z25" t="s">
        <v>205</v>
      </c>
      <c r="AA25" t="s">
        <v>205</v>
      </c>
      <c r="AB25" t="s">
        <v>205</v>
      </c>
      <c r="AC25" t="s">
        <v>205</v>
      </c>
      <c r="AD25" t="s">
        <v>205</v>
      </c>
      <c r="AE25" t="s">
        <v>205</v>
      </c>
      <c r="AF25" t="s">
        <v>205</v>
      </c>
      <c r="AG25" t="s">
        <v>205</v>
      </c>
      <c r="AH25" t="s">
        <v>205</v>
      </c>
      <c r="AI25" t="s">
        <v>205</v>
      </c>
      <c r="AJ25" t="s">
        <v>205</v>
      </c>
      <c r="AK25" t="s">
        <v>205</v>
      </c>
      <c r="AL25" t="s">
        <v>205</v>
      </c>
      <c r="AM25" t="s">
        <v>205</v>
      </c>
      <c r="AN25" t="s">
        <v>205</v>
      </c>
      <c r="AO25" t="s">
        <v>205</v>
      </c>
      <c r="AP25" t="s">
        <v>205</v>
      </c>
      <c r="AQ25" t="s">
        <v>205</v>
      </c>
      <c r="AR25" t="s">
        <v>205</v>
      </c>
      <c r="AS25" t="s">
        <v>205</v>
      </c>
      <c r="AT25" t="s">
        <v>205</v>
      </c>
      <c r="AU25" t="s">
        <v>205</v>
      </c>
      <c r="AV25" t="s">
        <v>205</v>
      </c>
      <c r="AW25" t="s">
        <v>205</v>
      </c>
      <c r="AX25" t="s">
        <v>205</v>
      </c>
      <c r="AY25">
        <v>7</v>
      </c>
      <c r="AZ25">
        <v>2</v>
      </c>
      <c r="BA25">
        <v>4</v>
      </c>
      <c r="BB25">
        <v>6</v>
      </c>
      <c r="BC25">
        <v>5</v>
      </c>
      <c r="BD25">
        <v>4</v>
      </c>
      <c r="BE25">
        <v>1</v>
      </c>
      <c r="BF25">
        <v>7</v>
      </c>
      <c r="BG25">
        <v>7</v>
      </c>
      <c r="BH25">
        <v>3</v>
      </c>
      <c r="BI25">
        <v>3</v>
      </c>
      <c r="BJ25">
        <v>0</v>
      </c>
      <c r="BK25">
        <v>1</v>
      </c>
      <c r="BL25">
        <v>5</v>
      </c>
    </row>
    <row r="26" spans="2:64" x14ac:dyDescent="0.25">
      <c r="B26" t="s">
        <v>221</v>
      </c>
      <c r="C26">
        <v>7</v>
      </c>
      <c r="D26" s="2">
        <f>(52-7-1)/2</f>
        <v>22</v>
      </c>
      <c r="E26" s="2">
        <f>(52-7+1)/2</f>
        <v>23</v>
      </c>
      <c r="F26">
        <v>20</v>
      </c>
      <c r="G26">
        <v>37</v>
      </c>
      <c r="H26">
        <v>71</v>
      </c>
      <c r="I26">
        <v>19</v>
      </c>
      <c r="J26">
        <v>83</v>
      </c>
      <c r="K26">
        <v>161</v>
      </c>
      <c r="L26">
        <v>15</v>
      </c>
      <c r="M26">
        <v>11</v>
      </c>
      <c r="N26">
        <v>44</v>
      </c>
      <c r="O26">
        <v>8</v>
      </c>
      <c r="P26">
        <v>4</v>
      </c>
      <c r="Q26">
        <v>2</v>
      </c>
      <c r="R26">
        <v>0</v>
      </c>
      <c r="S26">
        <v>1</v>
      </c>
      <c r="T26">
        <v>0</v>
      </c>
      <c r="U26">
        <v>0</v>
      </c>
      <c r="V26">
        <v>26</v>
      </c>
      <c r="W26">
        <v>1</v>
      </c>
      <c r="X26">
        <v>14</v>
      </c>
      <c r="Y26">
        <v>24</v>
      </c>
      <c r="Z26">
        <v>15</v>
      </c>
      <c r="AA26">
        <v>9</v>
      </c>
      <c r="AB26">
        <v>21</v>
      </c>
      <c r="AC26">
        <v>93</v>
      </c>
      <c r="AD26">
        <v>45</v>
      </c>
      <c r="AE26">
        <v>65</v>
      </c>
      <c r="AF26">
        <v>67</v>
      </c>
      <c r="AG26">
        <v>14</v>
      </c>
      <c r="AH26">
        <v>7</v>
      </c>
      <c r="AI26">
        <v>17</v>
      </c>
      <c r="AJ26">
        <v>29</v>
      </c>
      <c r="AK26">
        <v>3</v>
      </c>
      <c r="AL26">
        <v>1</v>
      </c>
      <c r="AM26">
        <v>0</v>
      </c>
      <c r="AN26">
        <v>0</v>
      </c>
      <c r="AO26">
        <v>2</v>
      </c>
      <c r="AP26">
        <v>93</v>
      </c>
      <c r="AQ26">
        <v>46</v>
      </c>
      <c r="AR26">
        <v>51</v>
      </c>
      <c r="AS26">
        <v>25</v>
      </c>
      <c r="AT26">
        <v>34</v>
      </c>
      <c r="AU26">
        <v>39</v>
      </c>
      <c r="AV26">
        <v>55</v>
      </c>
      <c r="AW26">
        <v>54</v>
      </c>
      <c r="AX26">
        <v>38</v>
      </c>
      <c r="AY26">
        <v>33</v>
      </c>
      <c r="AZ26">
        <v>32</v>
      </c>
      <c r="BA26">
        <v>18</v>
      </c>
      <c r="BB26">
        <v>20</v>
      </c>
      <c r="BC26">
        <v>19</v>
      </c>
      <c r="BD26">
        <v>11</v>
      </c>
      <c r="BE26">
        <v>7</v>
      </c>
      <c r="BF26">
        <v>13</v>
      </c>
      <c r="BG26">
        <v>18</v>
      </c>
      <c r="BH26">
        <v>25</v>
      </c>
      <c r="BI26">
        <v>12</v>
      </c>
      <c r="BJ26">
        <v>6</v>
      </c>
      <c r="BK26">
        <v>6</v>
      </c>
      <c r="BL26">
        <v>6</v>
      </c>
    </row>
    <row r="27" spans="2:64" x14ac:dyDescent="0.25">
      <c r="B27" t="s">
        <v>222</v>
      </c>
      <c r="C27">
        <v>36</v>
      </c>
      <c r="D27" s="2">
        <f>(98-36)/2</f>
        <v>31</v>
      </c>
      <c r="E27" s="2">
        <f>(98-36)/2</f>
        <v>31</v>
      </c>
      <c r="F27">
        <v>33</v>
      </c>
      <c r="G27">
        <v>75</v>
      </c>
      <c r="H27">
        <v>59</v>
      </c>
      <c r="I27">
        <v>30</v>
      </c>
      <c r="J27">
        <v>35</v>
      </c>
      <c r="K27">
        <v>24</v>
      </c>
      <c r="L27">
        <v>35</v>
      </c>
      <c r="M27">
        <v>28</v>
      </c>
      <c r="N27">
        <v>16</v>
      </c>
      <c r="O27">
        <v>38</v>
      </c>
      <c r="P27">
        <v>23</v>
      </c>
      <c r="Q27">
        <v>46</v>
      </c>
      <c r="R27">
        <v>59</v>
      </c>
      <c r="S27">
        <v>41</v>
      </c>
      <c r="T27">
        <v>20</v>
      </c>
      <c r="U27">
        <v>25</v>
      </c>
      <c r="V27">
        <v>13</v>
      </c>
      <c r="W27">
        <v>38</v>
      </c>
      <c r="X27">
        <v>9</v>
      </c>
      <c r="Y27">
        <v>15</v>
      </c>
      <c r="Z27">
        <v>11</v>
      </c>
      <c r="AA27">
        <v>24</v>
      </c>
      <c r="AB27">
        <v>14</v>
      </c>
      <c r="AC27">
        <v>11</v>
      </c>
      <c r="AD27">
        <v>8</v>
      </c>
      <c r="AE27">
        <v>11</v>
      </c>
      <c r="AF27">
        <v>9</v>
      </c>
      <c r="AG27">
        <v>23</v>
      </c>
      <c r="AH27">
        <v>20</v>
      </c>
      <c r="AI27">
        <v>4</v>
      </c>
      <c r="AJ27">
        <v>13</v>
      </c>
      <c r="AK27">
        <v>5</v>
      </c>
      <c r="AL27">
        <v>8</v>
      </c>
      <c r="AM27">
        <v>8</v>
      </c>
      <c r="AN27">
        <v>6</v>
      </c>
      <c r="AO27">
        <v>9</v>
      </c>
      <c r="AP27">
        <v>5</v>
      </c>
      <c r="AQ27">
        <v>4</v>
      </c>
      <c r="AR27">
        <v>8</v>
      </c>
      <c r="AS27">
        <v>4</v>
      </c>
      <c r="AT27">
        <v>3</v>
      </c>
      <c r="AU27">
        <v>3</v>
      </c>
      <c r="AV27">
        <v>3</v>
      </c>
      <c r="AW27">
        <v>2</v>
      </c>
      <c r="AX27">
        <v>10</v>
      </c>
      <c r="AY27" t="s">
        <v>205</v>
      </c>
      <c r="AZ27" t="s">
        <v>205</v>
      </c>
      <c r="BA27" t="s">
        <v>205</v>
      </c>
      <c r="BB27" t="s">
        <v>205</v>
      </c>
      <c r="BC27" t="s">
        <v>205</v>
      </c>
      <c r="BD27" t="s">
        <v>205</v>
      </c>
      <c r="BE27" t="s">
        <v>205</v>
      </c>
      <c r="BF27" t="s">
        <v>205</v>
      </c>
      <c r="BG27" t="s">
        <v>205</v>
      </c>
      <c r="BH27" t="s">
        <v>205</v>
      </c>
      <c r="BI27" t="s">
        <v>205</v>
      </c>
      <c r="BJ27" t="s">
        <v>205</v>
      </c>
      <c r="BK27" t="s">
        <v>205</v>
      </c>
      <c r="BL27" t="s">
        <v>205</v>
      </c>
    </row>
    <row r="28" spans="2:64" x14ac:dyDescent="0.25">
      <c r="B28" t="s">
        <v>223</v>
      </c>
      <c r="C28" s="2">
        <v>23</v>
      </c>
      <c r="D28" s="2">
        <v>24</v>
      </c>
      <c r="E28" s="2">
        <v>25</v>
      </c>
      <c r="F28" s="2">
        <v>25</v>
      </c>
      <c r="G28">
        <v>21</v>
      </c>
      <c r="H28">
        <v>17</v>
      </c>
      <c r="I28">
        <v>7</v>
      </c>
      <c r="J28">
        <v>14</v>
      </c>
      <c r="K28">
        <v>6</v>
      </c>
      <c r="L28">
        <v>18</v>
      </c>
      <c r="M28">
        <v>10</v>
      </c>
      <c r="N28" t="s">
        <v>205</v>
      </c>
      <c r="O28">
        <v>12</v>
      </c>
      <c r="P28" t="s">
        <v>205</v>
      </c>
      <c r="Q28" t="s">
        <v>205</v>
      </c>
      <c r="R28" t="s">
        <v>205</v>
      </c>
      <c r="S28" t="s">
        <v>205</v>
      </c>
      <c r="T28" t="s">
        <v>205</v>
      </c>
      <c r="U28" t="s">
        <v>205</v>
      </c>
      <c r="V28" t="s">
        <v>205</v>
      </c>
      <c r="W28" t="s">
        <v>205</v>
      </c>
      <c r="X28" t="s">
        <v>205</v>
      </c>
      <c r="Y28" t="s">
        <v>205</v>
      </c>
      <c r="Z28" t="s">
        <v>205</v>
      </c>
      <c r="AA28" t="s">
        <v>205</v>
      </c>
      <c r="AB28">
        <v>1</v>
      </c>
      <c r="AC28">
        <v>3</v>
      </c>
      <c r="AD28">
        <v>1</v>
      </c>
      <c r="AE28">
        <v>0</v>
      </c>
      <c r="AF28">
        <v>5</v>
      </c>
      <c r="AG28">
        <v>5</v>
      </c>
      <c r="AH28">
        <v>2</v>
      </c>
      <c r="AI28" t="s">
        <v>205</v>
      </c>
      <c r="AJ28" t="s">
        <v>205</v>
      </c>
      <c r="AK28" t="s">
        <v>205</v>
      </c>
      <c r="AL28" t="s">
        <v>205</v>
      </c>
      <c r="AM28" t="s">
        <v>205</v>
      </c>
      <c r="AN28" t="s">
        <v>205</v>
      </c>
      <c r="AO28" t="s">
        <v>205</v>
      </c>
      <c r="AP28" t="s">
        <v>205</v>
      </c>
      <c r="AQ28" t="s">
        <v>205</v>
      </c>
      <c r="AR28" t="s">
        <v>205</v>
      </c>
      <c r="AS28" t="s">
        <v>205</v>
      </c>
      <c r="AT28" t="s">
        <v>205</v>
      </c>
      <c r="AU28" t="s">
        <v>205</v>
      </c>
      <c r="AV28" t="s">
        <v>205</v>
      </c>
      <c r="AW28" t="s">
        <v>205</v>
      </c>
      <c r="AX28" t="s">
        <v>205</v>
      </c>
      <c r="AY28" t="s">
        <v>205</v>
      </c>
      <c r="AZ28" t="s">
        <v>205</v>
      </c>
      <c r="BA28" t="s">
        <v>205</v>
      </c>
      <c r="BB28" t="s">
        <v>205</v>
      </c>
      <c r="BC28" t="s">
        <v>205</v>
      </c>
      <c r="BD28" t="s">
        <v>205</v>
      </c>
      <c r="BE28" t="s">
        <v>205</v>
      </c>
      <c r="BF28" t="s">
        <v>205</v>
      </c>
      <c r="BG28" t="s">
        <v>205</v>
      </c>
      <c r="BH28" t="s">
        <v>205</v>
      </c>
      <c r="BI28" t="s">
        <v>205</v>
      </c>
      <c r="BJ28" t="s">
        <v>205</v>
      </c>
      <c r="BK28" t="s">
        <v>205</v>
      </c>
      <c r="BL28" t="s">
        <v>205</v>
      </c>
    </row>
    <row r="29" spans="2:64" x14ac:dyDescent="0.25">
      <c r="B29" t="s">
        <v>224</v>
      </c>
      <c r="C29" s="2">
        <v>15</v>
      </c>
      <c r="D29" s="2">
        <v>15</v>
      </c>
      <c r="E29" s="2">
        <v>15</v>
      </c>
      <c r="F29">
        <v>14</v>
      </c>
      <c r="G29" t="s">
        <v>205</v>
      </c>
      <c r="H29" t="s">
        <v>205</v>
      </c>
      <c r="I29" t="s">
        <v>205</v>
      </c>
      <c r="J29" t="s">
        <v>205</v>
      </c>
      <c r="K29" t="s">
        <v>205</v>
      </c>
      <c r="L29" t="s">
        <v>205</v>
      </c>
      <c r="M29" t="s">
        <v>205</v>
      </c>
      <c r="N29" t="s">
        <v>205</v>
      </c>
      <c r="O29">
        <v>19</v>
      </c>
      <c r="P29">
        <v>26</v>
      </c>
      <c r="Q29">
        <v>8</v>
      </c>
      <c r="R29">
        <v>62</v>
      </c>
      <c r="S29">
        <v>16</v>
      </c>
      <c r="T29">
        <v>24</v>
      </c>
      <c r="U29">
        <v>11</v>
      </c>
      <c r="V29">
        <v>5</v>
      </c>
      <c r="W29">
        <v>10</v>
      </c>
      <c r="X29">
        <v>4</v>
      </c>
      <c r="Y29">
        <v>13</v>
      </c>
      <c r="Z29">
        <v>11</v>
      </c>
      <c r="AA29">
        <v>3</v>
      </c>
      <c r="AB29" s="2">
        <v>5</v>
      </c>
      <c r="AC29" s="2">
        <v>6</v>
      </c>
      <c r="AD29">
        <v>13</v>
      </c>
      <c r="AE29">
        <v>10</v>
      </c>
      <c r="AF29">
        <v>11</v>
      </c>
      <c r="AG29">
        <v>5</v>
      </c>
      <c r="AH29">
        <v>3</v>
      </c>
      <c r="AI29">
        <v>2</v>
      </c>
      <c r="AJ29">
        <v>4</v>
      </c>
      <c r="AK29">
        <v>3</v>
      </c>
      <c r="AL29">
        <v>4</v>
      </c>
      <c r="AM29">
        <v>2</v>
      </c>
      <c r="AN29">
        <v>3</v>
      </c>
      <c r="AO29">
        <v>6</v>
      </c>
      <c r="AP29">
        <v>1</v>
      </c>
      <c r="AQ29">
        <v>2</v>
      </c>
      <c r="AR29">
        <v>2</v>
      </c>
      <c r="AS29">
        <v>1</v>
      </c>
      <c r="AT29">
        <v>2</v>
      </c>
      <c r="AU29" t="s">
        <v>205</v>
      </c>
      <c r="AV29" t="s">
        <v>205</v>
      </c>
      <c r="AW29" t="s">
        <v>205</v>
      </c>
      <c r="AX29">
        <v>43</v>
      </c>
      <c r="AY29">
        <v>1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 t="s">
        <v>205</v>
      </c>
      <c r="BJ29" t="s">
        <v>205</v>
      </c>
      <c r="BK29" t="s">
        <v>205</v>
      </c>
      <c r="BL29" t="s">
        <v>205</v>
      </c>
    </row>
    <row r="30" spans="2:64" x14ac:dyDescent="0.25">
      <c r="B30" t="s">
        <v>225</v>
      </c>
      <c r="C30" t="s">
        <v>205</v>
      </c>
      <c r="D30" t="s">
        <v>205</v>
      </c>
      <c r="E30" t="s">
        <v>205</v>
      </c>
      <c r="F30" t="s">
        <v>205</v>
      </c>
      <c r="G30" t="s">
        <v>205</v>
      </c>
      <c r="H30" t="s">
        <v>205</v>
      </c>
      <c r="I30" t="s">
        <v>205</v>
      </c>
      <c r="J30" t="s">
        <v>205</v>
      </c>
      <c r="K30" t="s">
        <v>205</v>
      </c>
      <c r="L30" t="s">
        <v>205</v>
      </c>
      <c r="M30" t="s">
        <v>205</v>
      </c>
      <c r="N30" t="s">
        <v>205</v>
      </c>
      <c r="O30" t="s">
        <v>205</v>
      </c>
      <c r="P30" t="s">
        <v>205</v>
      </c>
      <c r="Q30" t="s">
        <v>205</v>
      </c>
      <c r="R30" t="s">
        <v>205</v>
      </c>
      <c r="S30" t="s">
        <v>205</v>
      </c>
      <c r="T30" t="s">
        <v>205</v>
      </c>
      <c r="U30" t="s">
        <v>205</v>
      </c>
      <c r="V30" t="s">
        <v>205</v>
      </c>
      <c r="W30" t="s">
        <v>205</v>
      </c>
      <c r="X30" t="s">
        <v>205</v>
      </c>
      <c r="Y30" t="s">
        <v>205</v>
      </c>
      <c r="Z30" t="s">
        <v>205</v>
      </c>
      <c r="AA30" t="s">
        <v>205</v>
      </c>
      <c r="AB30" t="s">
        <v>205</v>
      </c>
      <c r="AC30" t="s">
        <v>205</v>
      </c>
      <c r="AD30" t="s">
        <v>205</v>
      </c>
      <c r="AE30" t="s">
        <v>205</v>
      </c>
      <c r="AF30" t="s">
        <v>205</v>
      </c>
      <c r="AG30" t="s">
        <v>205</v>
      </c>
      <c r="AH30" t="s">
        <v>205</v>
      </c>
      <c r="AI30" t="s">
        <v>205</v>
      </c>
      <c r="AJ30" t="s">
        <v>205</v>
      </c>
      <c r="AK30" t="s">
        <v>205</v>
      </c>
      <c r="AL30" t="s">
        <v>205</v>
      </c>
      <c r="AM30" t="s">
        <v>205</v>
      </c>
      <c r="AN30" t="s">
        <v>205</v>
      </c>
      <c r="AO30" t="s">
        <v>205</v>
      </c>
      <c r="AP30" t="s">
        <v>205</v>
      </c>
      <c r="AQ30" t="s">
        <v>205</v>
      </c>
      <c r="AR30" t="s">
        <v>205</v>
      </c>
      <c r="AS30" t="s">
        <v>205</v>
      </c>
      <c r="AT30" t="s">
        <v>205</v>
      </c>
      <c r="AU30" t="s">
        <v>205</v>
      </c>
      <c r="AV30" t="s">
        <v>205</v>
      </c>
      <c r="AW30" t="s">
        <v>205</v>
      </c>
      <c r="AX30" t="s">
        <v>205</v>
      </c>
      <c r="AY30" t="s">
        <v>205</v>
      </c>
      <c r="AZ30" t="s">
        <v>205</v>
      </c>
      <c r="BA30" t="s">
        <v>205</v>
      </c>
      <c r="BB30" t="s">
        <v>205</v>
      </c>
      <c r="BC30" t="s">
        <v>205</v>
      </c>
      <c r="BD30" t="s">
        <v>205</v>
      </c>
      <c r="BE30" t="s">
        <v>205</v>
      </c>
      <c r="BF30" t="s">
        <v>205</v>
      </c>
      <c r="BG30" t="s">
        <v>205</v>
      </c>
      <c r="BH30" t="s">
        <v>205</v>
      </c>
      <c r="BI30" t="s">
        <v>205</v>
      </c>
      <c r="BJ30" t="s">
        <v>205</v>
      </c>
      <c r="BK30">
        <v>9</v>
      </c>
      <c r="BL30">
        <v>11</v>
      </c>
    </row>
    <row r="31" spans="2:64" x14ac:dyDescent="0.25">
      <c r="B31" t="s">
        <v>226</v>
      </c>
      <c r="C31" t="s">
        <v>205</v>
      </c>
      <c r="D31" t="s">
        <v>205</v>
      </c>
      <c r="E31" t="s">
        <v>205</v>
      </c>
      <c r="F31" t="s">
        <v>205</v>
      </c>
      <c r="G31" t="s">
        <v>205</v>
      </c>
      <c r="H31" t="s">
        <v>205</v>
      </c>
      <c r="I31" t="s">
        <v>205</v>
      </c>
      <c r="J31" t="s">
        <v>205</v>
      </c>
      <c r="K31" t="s">
        <v>205</v>
      </c>
      <c r="L31" t="s">
        <v>205</v>
      </c>
      <c r="M31" t="s">
        <v>205</v>
      </c>
      <c r="N31">
        <v>1</v>
      </c>
      <c r="O31" t="s">
        <v>205</v>
      </c>
      <c r="P31" t="s">
        <v>205</v>
      </c>
      <c r="Q31" t="s">
        <v>205</v>
      </c>
      <c r="R31" t="s">
        <v>205</v>
      </c>
      <c r="S31" t="s">
        <v>205</v>
      </c>
      <c r="T31" t="s">
        <v>205</v>
      </c>
      <c r="U31" t="s">
        <v>205</v>
      </c>
      <c r="V31" t="s">
        <v>205</v>
      </c>
      <c r="W31" t="s">
        <v>205</v>
      </c>
      <c r="X31" t="s">
        <v>205</v>
      </c>
      <c r="Y31" t="s">
        <v>205</v>
      </c>
      <c r="Z31" t="s">
        <v>205</v>
      </c>
      <c r="AA31" t="s">
        <v>205</v>
      </c>
      <c r="AB31" t="s">
        <v>205</v>
      </c>
      <c r="AC31" t="s">
        <v>205</v>
      </c>
      <c r="AD31" t="s">
        <v>205</v>
      </c>
      <c r="AE31" t="s">
        <v>205</v>
      </c>
      <c r="AF31" t="s">
        <v>205</v>
      </c>
      <c r="AG31" t="s">
        <v>205</v>
      </c>
      <c r="AH31" t="s">
        <v>205</v>
      </c>
      <c r="AI31" t="s">
        <v>205</v>
      </c>
      <c r="AJ31" t="s">
        <v>205</v>
      </c>
      <c r="AK31" t="s">
        <v>205</v>
      </c>
      <c r="AL31" t="s">
        <v>205</v>
      </c>
      <c r="AM31">
        <v>1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 t="s">
        <v>205</v>
      </c>
      <c r="AZ31" t="s">
        <v>205</v>
      </c>
      <c r="BA31" t="s">
        <v>205</v>
      </c>
      <c r="BB31" t="s">
        <v>205</v>
      </c>
      <c r="BC31" t="s">
        <v>205</v>
      </c>
      <c r="BD31" t="s">
        <v>205</v>
      </c>
      <c r="BE31" t="s">
        <v>205</v>
      </c>
      <c r="BF31" t="s">
        <v>205</v>
      </c>
      <c r="BG31" t="s">
        <v>205</v>
      </c>
      <c r="BH31" t="s">
        <v>205</v>
      </c>
      <c r="BI31" t="s">
        <v>205</v>
      </c>
      <c r="BJ31" t="s">
        <v>205</v>
      </c>
      <c r="BK31" t="s">
        <v>205</v>
      </c>
      <c r="BL31" t="s">
        <v>205</v>
      </c>
    </row>
    <row r="32" spans="2:64" x14ac:dyDescent="0.25">
      <c r="B32" t="s">
        <v>227</v>
      </c>
      <c r="C32" t="s">
        <v>205</v>
      </c>
      <c r="D32" t="s">
        <v>205</v>
      </c>
      <c r="E32" t="s">
        <v>205</v>
      </c>
      <c r="F32" t="s">
        <v>205</v>
      </c>
      <c r="G32" t="s">
        <v>205</v>
      </c>
      <c r="H32" t="s">
        <v>205</v>
      </c>
      <c r="I32" t="s">
        <v>205</v>
      </c>
      <c r="J32" t="s">
        <v>205</v>
      </c>
      <c r="K32" t="s">
        <v>205</v>
      </c>
      <c r="L32" t="s">
        <v>205</v>
      </c>
      <c r="M32" t="s">
        <v>205</v>
      </c>
      <c r="N32" t="s">
        <v>205</v>
      </c>
      <c r="O32" t="s">
        <v>205</v>
      </c>
      <c r="P32" t="s">
        <v>205</v>
      </c>
      <c r="Q32" t="s">
        <v>205</v>
      </c>
      <c r="R32" t="s">
        <v>205</v>
      </c>
      <c r="S32" t="s">
        <v>205</v>
      </c>
      <c r="T32" t="s">
        <v>205</v>
      </c>
      <c r="U32" t="s">
        <v>205</v>
      </c>
      <c r="V32" t="s">
        <v>205</v>
      </c>
      <c r="W32" t="s">
        <v>205</v>
      </c>
      <c r="X32" t="s">
        <v>205</v>
      </c>
      <c r="Y32" t="s">
        <v>205</v>
      </c>
      <c r="Z32" t="s">
        <v>205</v>
      </c>
      <c r="AA32" t="s">
        <v>205</v>
      </c>
      <c r="AB32" t="s">
        <v>205</v>
      </c>
      <c r="AC32" t="s">
        <v>205</v>
      </c>
      <c r="AD32" t="s">
        <v>205</v>
      </c>
      <c r="AE32" t="s">
        <v>205</v>
      </c>
      <c r="AF32" t="s">
        <v>205</v>
      </c>
      <c r="AG32">
        <v>1</v>
      </c>
      <c r="AH32">
        <v>0</v>
      </c>
      <c r="AI32">
        <v>1</v>
      </c>
      <c r="AJ32">
        <v>1</v>
      </c>
      <c r="AK32">
        <v>0</v>
      </c>
      <c r="AL32">
        <v>0</v>
      </c>
      <c r="AM32" t="s">
        <v>205</v>
      </c>
      <c r="AN32" t="s">
        <v>205</v>
      </c>
      <c r="AO32" t="s">
        <v>205</v>
      </c>
      <c r="AP32" t="s">
        <v>205</v>
      </c>
      <c r="AQ32" t="s">
        <v>205</v>
      </c>
      <c r="AR32" t="s">
        <v>205</v>
      </c>
      <c r="AS32">
        <v>1</v>
      </c>
      <c r="AT32">
        <v>0</v>
      </c>
      <c r="AU32">
        <v>0</v>
      </c>
      <c r="AV32">
        <v>0</v>
      </c>
      <c r="AW32">
        <v>0</v>
      </c>
      <c r="AX32" t="s">
        <v>205</v>
      </c>
      <c r="AY32" t="s">
        <v>205</v>
      </c>
      <c r="AZ32" t="s">
        <v>205</v>
      </c>
      <c r="BA32" t="s">
        <v>205</v>
      </c>
      <c r="BB32" t="s">
        <v>205</v>
      </c>
      <c r="BC32" t="s">
        <v>205</v>
      </c>
      <c r="BD32" t="s">
        <v>205</v>
      </c>
      <c r="BE32" t="s">
        <v>205</v>
      </c>
      <c r="BF32">
        <v>1</v>
      </c>
      <c r="BG32">
        <v>0</v>
      </c>
      <c r="BH32">
        <v>0</v>
      </c>
      <c r="BI32">
        <v>0</v>
      </c>
      <c r="BJ32">
        <v>0</v>
      </c>
      <c r="BK32" t="s">
        <v>205</v>
      </c>
      <c r="BL32" t="s">
        <v>205</v>
      </c>
    </row>
    <row r="33" spans="2:64" x14ac:dyDescent="0.25">
      <c r="B33" t="s">
        <v>228</v>
      </c>
      <c r="C33" t="s">
        <v>205</v>
      </c>
      <c r="D33" t="s">
        <v>205</v>
      </c>
      <c r="E33" t="s">
        <v>205</v>
      </c>
      <c r="F33" t="s">
        <v>205</v>
      </c>
      <c r="G33" t="s">
        <v>205</v>
      </c>
      <c r="H33" t="s">
        <v>205</v>
      </c>
      <c r="I33" t="s">
        <v>205</v>
      </c>
      <c r="J33" t="s">
        <v>205</v>
      </c>
      <c r="K33" t="s">
        <v>205</v>
      </c>
      <c r="L33" t="s">
        <v>205</v>
      </c>
      <c r="M33" t="s">
        <v>205</v>
      </c>
      <c r="N33" t="s">
        <v>205</v>
      </c>
      <c r="O33" t="s">
        <v>205</v>
      </c>
      <c r="P33" t="s">
        <v>205</v>
      </c>
      <c r="Q33" t="s">
        <v>205</v>
      </c>
      <c r="R33" t="s">
        <v>205</v>
      </c>
      <c r="S33" t="s">
        <v>205</v>
      </c>
      <c r="T33" t="s">
        <v>205</v>
      </c>
      <c r="U33" t="s">
        <v>205</v>
      </c>
      <c r="V33" t="s">
        <v>205</v>
      </c>
      <c r="W33" t="s">
        <v>205</v>
      </c>
      <c r="X33" t="s">
        <v>205</v>
      </c>
      <c r="Y33" t="s">
        <v>205</v>
      </c>
      <c r="Z33" t="s">
        <v>205</v>
      </c>
      <c r="AA33" t="s">
        <v>205</v>
      </c>
      <c r="AB33" t="s">
        <v>205</v>
      </c>
      <c r="AC33" t="s">
        <v>205</v>
      </c>
      <c r="AD33" t="s">
        <v>205</v>
      </c>
      <c r="AE33" t="s">
        <v>205</v>
      </c>
      <c r="AF33" t="s">
        <v>205</v>
      </c>
      <c r="AG33" t="s">
        <v>205</v>
      </c>
      <c r="AH33" t="s">
        <v>205</v>
      </c>
      <c r="AI33" t="s">
        <v>205</v>
      </c>
      <c r="AJ33" t="s">
        <v>205</v>
      </c>
      <c r="AK33" t="s">
        <v>205</v>
      </c>
      <c r="AL33" t="s">
        <v>205</v>
      </c>
      <c r="AM33" t="s">
        <v>205</v>
      </c>
      <c r="AN33" t="s">
        <v>205</v>
      </c>
      <c r="AO33" t="s">
        <v>205</v>
      </c>
      <c r="AP33" t="s">
        <v>205</v>
      </c>
      <c r="AQ33" t="s">
        <v>205</v>
      </c>
      <c r="AR33" t="s">
        <v>205</v>
      </c>
      <c r="AS33" t="s">
        <v>205</v>
      </c>
      <c r="AT33" t="s">
        <v>205</v>
      </c>
      <c r="AU33" t="s">
        <v>205</v>
      </c>
      <c r="AV33" t="s">
        <v>205</v>
      </c>
      <c r="AW33" t="s">
        <v>205</v>
      </c>
      <c r="AX33" t="s">
        <v>205</v>
      </c>
      <c r="AY33" t="s">
        <v>205</v>
      </c>
      <c r="AZ33" t="s">
        <v>205</v>
      </c>
      <c r="BA33" t="s">
        <v>205</v>
      </c>
      <c r="BB33" t="s">
        <v>205</v>
      </c>
      <c r="BC33" t="s">
        <v>205</v>
      </c>
      <c r="BD33" t="s">
        <v>205</v>
      </c>
      <c r="BE33">
        <v>1</v>
      </c>
      <c r="BF33">
        <v>0</v>
      </c>
      <c r="BG33">
        <v>0</v>
      </c>
      <c r="BH33">
        <v>0</v>
      </c>
      <c r="BI33">
        <v>0</v>
      </c>
      <c r="BJ33">
        <v>0</v>
      </c>
      <c r="BK33" t="s">
        <v>205</v>
      </c>
      <c r="BL33" t="s">
        <v>205</v>
      </c>
    </row>
    <row r="34" spans="2:64" x14ac:dyDescent="0.25">
      <c r="B34" t="s">
        <v>229</v>
      </c>
      <c r="C34" t="s">
        <v>205</v>
      </c>
      <c r="D34" t="s">
        <v>205</v>
      </c>
      <c r="E34" t="s">
        <v>205</v>
      </c>
      <c r="F34" t="s">
        <v>205</v>
      </c>
      <c r="G34" t="s">
        <v>205</v>
      </c>
      <c r="H34" t="s">
        <v>205</v>
      </c>
      <c r="I34" t="s">
        <v>205</v>
      </c>
      <c r="J34" t="s">
        <v>205</v>
      </c>
      <c r="K34" t="s">
        <v>205</v>
      </c>
      <c r="L34" t="s">
        <v>205</v>
      </c>
      <c r="M34" t="s">
        <v>205</v>
      </c>
      <c r="N34" t="s">
        <v>205</v>
      </c>
      <c r="O34" t="s">
        <v>205</v>
      </c>
      <c r="P34" t="s">
        <v>205</v>
      </c>
      <c r="Q34" t="s">
        <v>205</v>
      </c>
      <c r="R34" t="s">
        <v>205</v>
      </c>
      <c r="S34" t="s">
        <v>205</v>
      </c>
      <c r="T34" t="s">
        <v>205</v>
      </c>
      <c r="U34" t="s">
        <v>205</v>
      </c>
      <c r="V34" t="s">
        <v>205</v>
      </c>
      <c r="W34" t="s">
        <v>205</v>
      </c>
      <c r="X34" t="s">
        <v>205</v>
      </c>
      <c r="Y34" t="s">
        <v>205</v>
      </c>
      <c r="Z34" t="s">
        <v>205</v>
      </c>
      <c r="AA34" t="s">
        <v>205</v>
      </c>
      <c r="AB34" t="s">
        <v>205</v>
      </c>
      <c r="AC34" t="s">
        <v>205</v>
      </c>
      <c r="AD34" t="s">
        <v>205</v>
      </c>
      <c r="AE34" t="s">
        <v>205</v>
      </c>
      <c r="AF34" t="s">
        <v>205</v>
      </c>
      <c r="AG34" t="s">
        <v>205</v>
      </c>
      <c r="AH34" t="s">
        <v>205</v>
      </c>
      <c r="AI34" t="s">
        <v>205</v>
      </c>
      <c r="AJ34" t="s">
        <v>205</v>
      </c>
      <c r="AK34" t="s">
        <v>205</v>
      </c>
      <c r="AL34" t="s">
        <v>205</v>
      </c>
      <c r="AM34" t="s">
        <v>205</v>
      </c>
      <c r="AN34" t="s">
        <v>205</v>
      </c>
      <c r="AO34" t="s">
        <v>205</v>
      </c>
      <c r="AP34" t="s">
        <v>205</v>
      </c>
      <c r="AQ34" t="s">
        <v>205</v>
      </c>
      <c r="AR34" t="s">
        <v>205</v>
      </c>
      <c r="AS34" t="s">
        <v>205</v>
      </c>
      <c r="AT34" t="s">
        <v>205</v>
      </c>
      <c r="AU34" t="s">
        <v>205</v>
      </c>
      <c r="AV34" t="s">
        <v>205</v>
      </c>
      <c r="AW34" t="s">
        <v>205</v>
      </c>
      <c r="AX34" t="s">
        <v>205</v>
      </c>
      <c r="AY34">
        <v>5</v>
      </c>
      <c r="AZ34">
        <v>9</v>
      </c>
      <c r="BA34">
        <v>31</v>
      </c>
      <c r="BB34">
        <v>34</v>
      </c>
      <c r="BC34">
        <v>12</v>
      </c>
      <c r="BD34">
        <v>5</v>
      </c>
      <c r="BE34">
        <v>14</v>
      </c>
      <c r="BF34">
        <v>3</v>
      </c>
      <c r="BG34">
        <v>2</v>
      </c>
      <c r="BH34">
        <v>2</v>
      </c>
      <c r="BI34">
        <v>0</v>
      </c>
      <c r="BJ34">
        <v>1</v>
      </c>
      <c r="BK34">
        <v>4</v>
      </c>
      <c r="BL34">
        <v>2</v>
      </c>
    </row>
    <row r="35" spans="2:64" x14ac:dyDescent="0.25">
      <c r="B35" t="s">
        <v>230</v>
      </c>
      <c r="C35" t="s">
        <v>205</v>
      </c>
      <c r="D35" t="s">
        <v>205</v>
      </c>
      <c r="E35" t="s">
        <v>205</v>
      </c>
      <c r="F35" t="s">
        <v>205</v>
      </c>
      <c r="G35" t="s">
        <v>205</v>
      </c>
      <c r="H35" t="s">
        <v>205</v>
      </c>
      <c r="I35" t="s">
        <v>205</v>
      </c>
      <c r="J35" t="s">
        <v>205</v>
      </c>
      <c r="K35" t="s">
        <v>205</v>
      </c>
      <c r="L35" t="s">
        <v>205</v>
      </c>
      <c r="M35" t="s">
        <v>205</v>
      </c>
      <c r="N35" t="s">
        <v>205</v>
      </c>
      <c r="O35" t="s">
        <v>205</v>
      </c>
      <c r="P35" t="s">
        <v>205</v>
      </c>
      <c r="Q35" t="s">
        <v>205</v>
      </c>
      <c r="R35" t="s">
        <v>205</v>
      </c>
      <c r="S35" t="s">
        <v>205</v>
      </c>
      <c r="T35" t="s">
        <v>205</v>
      </c>
      <c r="U35" t="s">
        <v>205</v>
      </c>
      <c r="V35" t="s">
        <v>205</v>
      </c>
      <c r="W35" t="s">
        <v>205</v>
      </c>
      <c r="X35" t="s">
        <v>205</v>
      </c>
      <c r="Y35" t="s">
        <v>205</v>
      </c>
      <c r="Z35" t="s">
        <v>205</v>
      </c>
      <c r="AA35" t="s">
        <v>205</v>
      </c>
      <c r="AB35" t="s">
        <v>205</v>
      </c>
      <c r="AC35" t="s">
        <v>205</v>
      </c>
      <c r="AD35" t="s">
        <v>205</v>
      </c>
      <c r="AE35" t="s">
        <v>205</v>
      </c>
      <c r="AF35" t="s">
        <v>205</v>
      </c>
      <c r="AG35" t="s">
        <v>205</v>
      </c>
      <c r="AH35" t="s">
        <v>205</v>
      </c>
      <c r="AI35" t="s">
        <v>205</v>
      </c>
      <c r="AJ35" t="s">
        <v>205</v>
      </c>
      <c r="AK35" t="s">
        <v>205</v>
      </c>
      <c r="AL35" t="s">
        <v>205</v>
      </c>
      <c r="AM35" t="s">
        <v>205</v>
      </c>
      <c r="AN35" t="s">
        <v>205</v>
      </c>
      <c r="AO35" t="s">
        <v>205</v>
      </c>
      <c r="AP35" t="s">
        <v>205</v>
      </c>
      <c r="AQ35" t="s">
        <v>205</v>
      </c>
      <c r="AR35" t="s">
        <v>205</v>
      </c>
      <c r="AS35" t="s">
        <v>205</v>
      </c>
      <c r="AT35" t="s">
        <v>205</v>
      </c>
      <c r="AU35" t="s">
        <v>205</v>
      </c>
      <c r="AV35" t="s">
        <v>205</v>
      </c>
      <c r="AW35" t="s">
        <v>205</v>
      </c>
      <c r="AX35" t="s">
        <v>205</v>
      </c>
      <c r="AY35">
        <v>2</v>
      </c>
      <c r="AZ35">
        <v>2</v>
      </c>
      <c r="BA35">
        <v>1</v>
      </c>
      <c r="BB35">
        <v>4</v>
      </c>
      <c r="BC35">
        <v>2</v>
      </c>
      <c r="BD35">
        <v>3</v>
      </c>
      <c r="BE35">
        <v>0</v>
      </c>
      <c r="BF35">
        <v>2</v>
      </c>
      <c r="BG35">
        <v>0</v>
      </c>
      <c r="BH35">
        <v>0</v>
      </c>
      <c r="BI35">
        <v>2</v>
      </c>
      <c r="BJ35">
        <v>2</v>
      </c>
      <c r="BK35">
        <v>4</v>
      </c>
      <c r="BL35">
        <v>2</v>
      </c>
    </row>
    <row r="36" spans="2:64" x14ac:dyDescent="0.25">
      <c r="B36" t="s">
        <v>231</v>
      </c>
      <c r="C36" t="s">
        <v>205</v>
      </c>
      <c r="D36" t="s">
        <v>205</v>
      </c>
      <c r="E36" t="s">
        <v>205</v>
      </c>
      <c r="F36" t="s">
        <v>205</v>
      </c>
      <c r="G36" t="s">
        <v>205</v>
      </c>
      <c r="H36" t="s">
        <v>205</v>
      </c>
      <c r="I36" t="s">
        <v>205</v>
      </c>
      <c r="J36" t="s">
        <v>205</v>
      </c>
      <c r="K36" t="s">
        <v>205</v>
      </c>
      <c r="L36" t="s">
        <v>205</v>
      </c>
      <c r="M36" t="s">
        <v>205</v>
      </c>
      <c r="N36" t="s">
        <v>205</v>
      </c>
      <c r="O36" t="s">
        <v>205</v>
      </c>
      <c r="P36" t="s">
        <v>205</v>
      </c>
      <c r="Q36" t="s">
        <v>205</v>
      </c>
      <c r="R36" t="s">
        <v>205</v>
      </c>
      <c r="S36" t="s">
        <v>205</v>
      </c>
      <c r="T36" t="s">
        <v>205</v>
      </c>
      <c r="U36" t="s">
        <v>205</v>
      </c>
      <c r="V36" t="s">
        <v>205</v>
      </c>
      <c r="W36" t="s">
        <v>205</v>
      </c>
      <c r="X36" t="s">
        <v>205</v>
      </c>
      <c r="Y36" t="s">
        <v>205</v>
      </c>
      <c r="Z36" t="s">
        <v>205</v>
      </c>
      <c r="AA36" t="s">
        <v>205</v>
      </c>
      <c r="AB36" t="s">
        <v>205</v>
      </c>
      <c r="AC36" t="s">
        <v>205</v>
      </c>
      <c r="AD36" t="s">
        <v>205</v>
      </c>
      <c r="AE36" t="s">
        <v>205</v>
      </c>
      <c r="AF36" t="s">
        <v>205</v>
      </c>
      <c r="AG36" t="s">
        <v>205</v>
      </c>
      <c r="AH36" t="s">
        <v>205</v>
      </c>
      <c r="AI36" t="s">
        <v>205</v>
      </c>
      <c r="AJ36" t="s">
        <v>205</v>
      </c>
      <c r="AK36" t="s">
        <v>205</v>
      </c>
      <c r="AL36" t="s">
        <v>205</v>
      </c>
      <c r="AM36" t="s">
        <v>205</v>
      </c>
      <c r="AN36" t="s">
        <v>205</v>
      </c>
      <c r="AO36" t="s">
        <v>205</v>
      </c>
      <c r="AP36" t="s">
        <v>205</v>
      </c>
      <c r="AQ36" t="s">
        <v>205</v>
      </c>
      <c r="AR36" t="s">
        <v>205</v>
      </c>
      <c r="AS36" t="s">
        <v>205</v>
      </c>
      <c r="AT36" t="s">
        <v>205</v>
      </c>
      <c r="AU36" t="s">
        <v>205</v>
      </c>
      <c r="AV36" t="s">
        <v>205</v>
      </c>
      <c r="AW36" t="s">
        <v>205</v>
      </c>
      <c r="AX36" t="s">
        <v>205</v>
      </c>
      <c r="AY36" t="s">
        <v>205</v>
      </c>
      <c r="AZ36">
        <v>8</v>
      </c>
      <c r="BA36" t="s">
        <v>205</v>
      </c>
      <c r="BB36">
        <v>24</v>
      </c>
      <c r="BC36">
        <v>5</v>
      </c>
      <c r="BD36">
        <v>10</v>
      </c>
      <c r="BE36">
        <v>6</v>
      </c>
      <c r="BF36">
        <v>5</v>
      </c>
      <c r="BG36">
        <v>2</v>
      </c>
      <c r="BH36">
        <v>5</v>
      </c>
      <c r="BI36">
        <v>2</v>
      </c>
      <c r="BJ36">
        <v>23</v>
      </c>
      <c r="BK36">
        <v>1</v>
      </c>
      <c r="BL36">
        <v>4</v>
      </c>
    </row>
    <row r="37" spans="2:64" x14ac:dyDescent="0.25">
      <c r="B37" t="s">
        <v>232</v>
      </c>
      <c r="C37">
        <v>28</v>
      </c>
      <c r="D37" s="2">
        <f>(132-28)/2</f>
        <v>52</v>
      </c>
      <c r="E37" s="2">
        <f>(132-28)/2</f>
        <v>52</v>
      </c>
      <c r="F37">
        <v>32</v>
      </c>
      <c r="G37">
        <v>42</v>
      </c>
      <c r="H37">
        <v>36</v>
      </c>
      <c r="I37">
        <v>52</v>
      </c>
      <c r="J37">
        <v>60</v>
      </c>
      <c r="K37">
        <v>39</v>
      </c>
      <c r="L37">
        <v>43</v>
      </c>
      <c r="M37">
        <v>46</v>
      </c>
      <c r="N37">
        <v>19</v>
      </c>
      <c r="O37">
        <v>27</v>
      </c>
      <c r="P37">
        <v>16</v>
      </c>
      <c r="Q37">
        <v>22</v>
      </c>
      <c r="R37">
        <v>50</v>
      </c>
      <c r="S37">
        <v>31</v>
      </c>
      <c r="T37">
        <v>26</v>
      </c>
      <c r="U37">
        <v>18</v>
      </c>
      <c r="V37">
        <v>16</v>
      </c>
      <c r="W37">
        <v>15</v>
      </c>
      <c r="X37">
        <v>14</v>
      </c>
      <c r="Y37">
        <v>16</v>
      </c>
      <c r="Z37">
        <v>20</v>
      </c>
      <c r="AA37">
        <v>15</v>
      </c>
      <c r="AB37">
        <v>7</v>
      </c>
      <c r="AC37">
        <v>17</v>
      </c>
      <c r="AD37">
        <v>22</v>
      </c>
      <c r="AE37">
        <v>28</v>
      </c>
      <c r="AF37">
        <v>15</v>
      </c>
      <c r="AG37">
        <v>12</v>
      </c>
      <c r="AH37">
        <v>13</v>
      </c>
      <c r="AI37">
        <v>6</v>
      </c>
      <c r="AJ37">
        <v>7</v>
      </c>
      <c r="AK37">
        <v>7</v>
      </c>
      <c r="AL37">
        <v>10</v>
      </c>
      <c r="AM37">
        <v>7</v>
      </c>
      <c r="AN37">
        <v>6</v>
      </c>
      <c r="AO37">
        <v>7</v>
      </c>
      <c r="AP37">
        <v>7</v>
      </c>
      <c r="AQ37">
        <v>11</v>
      </c>
      <c r="AR37">
        <v>4</v>
      </c>
      <c r="AS37">
        <v>3</v>
      </c>
      <c r="AT37">
        <v>14</v>
      </c>
      <c r="AU37">
        <v>8</v>
      </c>
      <c r="AV37">
        <v>5</v>
      </c>
      <c r="AW37">
        <v>2</v>
      </c>
      <c r="AX37">
        <v>4</v>
      </c>
      <c r="AY37" t="s">
        <v>205</v>
      </c>
      <c r="AZ37">
        <v>2</v>
      </c>
      <c r="BA37">
        <v>16</v>
      </c>
      <c r="BB37">
        <v>6</v>
      </c>
      <c r="BC37">
        <v>5</v>
      </c>
      <c r="BD37">
        <v>4</v>
      </c>
      <c r="BE37">
        <v>2</v>
      </c>
      <c r="BF37">
        <v>13</v>
      </c>
      <c r="BG37">
        <v>15</v>
      </c>
      <c r="BH37">
        <v>6</v>
      </c>
      <c r="BI37">
        <v>6</v>
      </c>
      <c r="BJ37">
        <v>7</v>
      </c>
      <c r="BK37">
        <v>3</v>
      </c>
      <c r="BL37">
        <v>3</v>
      </c>
    </row>
    <row r="38" spans="2:64" x14ac:dyDescent="0.25">
      <c r="B38" t="s">
        <v>233</v>
      </c>
      <c r="C38" t="s">
        <v>205</v>
      </c>
      <c r="D38" t="s">
        <v>205</v>
      </c>
      <c r="E38" t="s">
        <v>205</v>
      </c>
      <c r="F38" t="s">
        <v>205</v>
      </c>
      <c r="G38" t="s">
        <v>205</v>
      </c>
      <c r="H38" t="s">
        <v>205</v>
      </c>
      <c r="I38" t="s">
        <v>205</v>
      </c>
      <c r="J38" t="s">
        <v>205</v>
      </c>
      <c r="K38" t="s">
        <v>205</v>
      </c>
      <c r="L38" t="s">
        <v>205</v>
      </c>
      <c r="M38" t="s">
        <v>205</v>
      </c>
      <c r="N38" t="s">
        <v>205</v>
      </c>
      <c r="O38" t="s">
        <v>205</v>
      </c>
      <c r="P38" t="s">
        <v>205</v>
      </c>
      <c r="Q38" t="s">
        <v>205</v>
      </c>
      <c r="R38" t="s">
        <v>205</v>
      </c>
      <c r="S38" t="s">
        <v>205</v>
      </c>
      <c r="T38">
        <v>103</v>
      </c>
      <c r="U38">
        <v>20</v>
      </c>
      <c r="V38">
        <v>25</v>
      </c>
      <c r="W38">
        <v>12</v>
      </c>
      <c r="X38">
        <v>12</v>
      </c>
      <c r="Y38">
        <v>10</v>
      </c>
      <c r="Z38">
        <v>10</v>
      </c>
      <c r="AA38">
        <v>10</v>
      </c>
      <c r="AB38">
        <v>9</v>
      </c>
      <c r="AC38">
        <v>13</v>
      </c>
      <c r="AD38">
        <v>5</v>
      </c>
      <c r="AE38">
        <v>9</v>
      </c>
      <c r="AF38">
        <v>12</v>
      </c>
      <c r="AG38">
        <v>9</v>
      </c>
      <c r="AH38">
        <v>14</v>
      </c>
      <c r="AI38">
        <v>9</v>
      </c>
      <c r="AJ38">
        <v>6</v>
      </c>
      <c r="AK38">
        <v>3</v>
      </c>
      <c r="AL38">
        <v>7</v>
      </c>
      <c r="AM38">
        <v>3</v>
      </c>
      <c r="AN38">
        <v>1</v>
      </c>
      <c r="AO38">
        <v>5</v>
      </c>
      <c r="AP38">
        <v>6</v>
      </c>
      <c r="AQ38">
        <v>7</v>
      </c>
      <c r="AR38">
        <v>1</v>
      </c>
      <c r="AS38">
        <v>4</v>
      </c>
      <c r="AT38">
        <v>4</v>
      </c>
      <c r="AU38">
        <v>4</v>
      </c>
      <c r="AV38">
        <v>6</v>
      </c>
      <c r="AW38">
        <v>3</v>
      </c>
      <c r="AX38">
        <v>36</v>
      </c>
      <c r="AY38" t="s">
        <v>205</v>
      </c>
      <c r="AZ38" t="s">
        <v>205</v>
      </c>
      <c r="BA38" t="s">
        <v>205</v>
      </c>
      <c r="BB38" t="s">
        <v>205</v>
      </c>
      <c r="BC38" t="s">
        <v>205</v>
      </c>
      <c r="BD38" t="s">
        <v>205</v>
      </c>
      <c r="BE38" t="s">
        <v>205</v>
      </c>
      <c r="BF38" t="s">
        <v>205</v>
      </c>
      <c r="BG38" t="s">
        <v>205</v>
      </c>
      <c r="BH38" t="s">
        <v>205</v>
      </c>
      <c r="BI38" t="s">
        <v>205</v>
      </c>
      <c r="BJ38" t="s">
        <v>205</v>
      </c>
      <c r="BK38" t="s">
        <v>205</v>
      </c>
      <c r="BL38" t="s">
        <v>205</v>
      </c>
    </row>
    <row r="39" spans="2:64" x14ac:dyDescent="0.25">
      <c r="B39" t="s">
        <v>234</v>
      </c>
      <c r="C39" t="s">
        <v>205</v>
      </c>
      <c r="D39" t="s">
        <v>205</v>
      </c>
      <c r="E39" t="s">
        <v>205</v>
      </c>
      <c r="F39" t="s">
        <v>205</v>
      </c>
      <c r="G39" t="s">
        <v>205</v>
      </c>
      <c r="H39" t="s">
        <v>205</v>
      </c>
      <c r="I39" t="s">
        <v>205</v>
      </c>
      <c r="J39">
        <v>1</v>
      </c>
      <c r="K39">
        <v>1</v>
      </c>
      <c r="L39">
        <v>2</v>
      </c>
      <c r="M39">
        <v>0</v>
      </c>
      <c r="N39">
        <v>0</v>
      </c>
      <c r="O39" t="s">
        <v>205</v>
      </c>
      <c r="P39" t="s">
        <v>205</v>
      </c>
      <c r="Q39" t="s">
        <v>205</v>
      </c>
      <c r="R39" t="s">
        <v>205</v>
      </c>
      <c r="S39" t="s">
        <v>205</v>
      </c>
      <c r="T39" t="s">
        <v>205</v>
      </c>
      <c r="U39" t="s">
        <v>205</v>
      </c>
      <c r="V39" t="s">
        <v>205</v>
      </c>
      <c r="W39" t="s">
        <v>205</v>
      </c>
      <c r="X39" t="s">
        <v>205</v>
      </c>
      <c r="Y39" t="s">
        <v>205</v>
      </c>
      <c r="Z39" t="s">
        <v>205</v>
      </c>
      <c r="AA39" t="s">
        <v>205</v>
      </c>
      <c r="AB39" t="s">
        <v>205</v>
      </c>
      <c r="AC39" t="s">
        <v>205</v>
      </c>
      <c r="AD39" t="s">
        <v>205</v>
      </c>
      <c r="AE39" t="s">
        <v>205</v>
      </c>
      <c r="AF39" t="s">
        <v>205</v>
      </c>
      <c r="AG39" t="s">
        <v>205</v>
      </c>
      <c r="AH39" t="s">
        <v>205</v>
      </c>
      <c r="AI39" t="s">
        <v>205</v>
      </c>
      <c r="AJ39" t="s">
        <v>205</v>
      </c>
      <c r="AK39" t="s">
        <v>205</v>
      </c>
      <c r="AL39" t="s">
        <v>205</v>
      </c>
      <c r="AM39" t="s">
        <v>205</v>
      </c>
      <c r="AN39" t="s">
        <v>205</v>
      </c>
      <c r="AO39" t="s">
        <v>205</v>
      </c>
      <c r="AP39" t="s">
        <v>205</v>
      </c>
      <c r="AQ39" t="s">
        <v>205</v>
      </c>
      <c r="AR39" t="s">
        <v>205</v>
      </c>
      <c r="AS39" t="s">
        <v>205</v>
      </c>
      <c r="AT39" t="s">
        <v>205</v>
      </c>
      <c r="AU39" t="s">
        <v>205</v>
      </c>
      <c r="AV39" t="s">
        <v>205</v>
      </c>
      <c r="AW39" t="s">
        <v>205</v>
      </c>
      <c r="AX39" t="s">
        <v>205</v>
      </c>
      <c r="AY39" t="s">
        <v>205</v>
      </c>
      <c r="AZ39" t="s">
        <v>205</v>
      </c>
      <c r="BA39" t="s">
        <v>205</v>
      </c>
      <c r="BB39" t="s">
        <v>205</v>
      </c>
      <c r="BC39" t="s">
        <v>205</v>
      </c>
      <c r="BD39" t="s">
        <v>205</v>
      </c>
      <c r="BE39" t="s">
        <v>205</v>
      </c>
      <c r="BF39" t="s">
        <v>205</v>
      </c>
      <c r="BG39" t="s">
        <v>205</v>
      </c>
      <c r="BH39" t="s">
        <v>205</v>
      </c>
      <c r="BI39" t="s">
        <v>205</v>
      </c>
      <c r="BJ39" t="s">
        <v>205</v>
      </c>
      <c r="BK39" t="s">
        <v>205</v>
      </c>
      <c r="BL39" t="s">
        <v>205</v>
      </c>
    </row>
    <row r="40" spans="2:64" x14ac:dyDescent="0.25">
      <c r="B40" t="s">
        <v>235</v>
      </c>
      <c r="C40" t="s">
        <v>205</v>
      </c>
      <c r="D40" t="s">
        <v>205</v>
      </c>
      <c r="E40" t="s">
        <v>205</v>
      </c>
      <c r="F40" t="s">
        <v>205</v>
      </c>
      <c r="G40" t="s">
        <v>205</v>
      </c>
      <c r="H40" t="s">
        <v>205</v>
      </c>
      <c r="I40" t="s">
        <v>205</v>
      </c>
      <c r="J40" t="s">
        <v>205</v>
      </c>
      <c r="K40" t="s">
        <v>205</v>
      </c>
      <c r="L40" t="s">
        <v>205</v>
      </c>
      <c r="M40" t="s">
        <v>205</v>
      </c>
      <c r="N40" t="s">
        <v>205</v>
      </c>
      <c r="O40">
        <v>1</v>
      </c>
      <c r="P40">
        <v>23</v>
      </c>
      <c r="Q40">
        <v>15</v>
      </c>
      <c r="R40">
        <v>22</v>
      </c>
      <c r="S40">
        <v>17</v>
      </c>
      <c r="T40">
        <v>12</v>
      </c>
      <c r="U40">
        <v>12</v>
      </c>
      <c r="V40">
        <v>5</v>
      </c>
      <c r="W40">
        <v>7</v>
      </c>
      <c r="X40">
        <v>6</v>
      </c>
      <c r="Y40">
        <v>7</v>
      </c>
      <c r="Z40">
        <v>3</v>
      </c>
      <c r="AA40">
        <v>5</v>
      </c>
      <c r="AB40">
        <v>13</v>
      </c>
      <c r="AC40">
        <v>7</v>
      </c>
      <c r="AD40">
        <v>7</v>
      </c>
      <c r="AE40">
        <v>8</v>
      </c>
      <c r="AF40">
        <v>7</v>
      </c>
      <c r="AG40">
        <v>5</v>
      </c>
      <c r="AH40">
        <v>5</v>
      </c>
      <c r="AI40">
        <v>3</v>
      </c>
      <c r="AJ40">
        <v>11</v>
      </c>
      <c r="AK40">
        <v>15</v>
      </c>
      <c r="AL40">
        <v>9</v>
      </c>
      <c r="AM40">
        <v>3</v>
      </c>
      <c r="AN40">
        <v>5</v>
      </c>
      <c r="AO40">
        <v>9</v>
      </c>
      <c r="AP40">
        <v>6</v>
      </c>
      <c r="AQ40">
        <v>6</v>
      </c>
      <c r="AR40">
        <v>2</v>
      </c>
      <c r="AS40">
        <v>5</v>
      </c>
      <c r="AT40">
        <v>2</v>
      </c>
      <c r="AU40">
        <v>6</v>
      </c>
      <c r="AV40">
        <v>0</v>
      </c>
      <c r="AW40">
        <v>4</v>
      </c>
      <c r="AX40">
        <v>2</v>
      </c>
      <c r="AY40">
        <v>4</v>
      </c>
      <c r="AZ40">
        <v>3</v>
      </c>
      <c r="BA40">
        <v>3</v>
      </c>
      <c r="BB40">
        <v>3</v>
      </c>
      <c r="BC40">
        <v>2</v>
      </c>
      <c r="BD40">
        <v>0</v>
      </c>
      <c r="BE40">
        <v>1</v>
      </c>
      <c r="BF40">
        <v>4</v>
      </c>
      <c r="BG40">
        <v>1</v>
      </c>
      <c r="BH40">
        <v>2</v>
      </c>
      <c r="BI40">
        <v>1</v>
      </c>
      <c r="BJ40">
        <v>1</v>
      </c>
      <c r="BK40" t="s">
        <v>205</v>
      </c>
      <c r="BL40">
        <v>1</v>
      </c>
    </row>
    <row r="41" spans="2:64" x14ac:dyDescent="0.25">
      <c r="B41" t="s">
        <v>236</v>
      </c>
      <c r="C41">
        <v>6</v>
      </c>
      <c r="D41" s="2">
        <v>1</v>
      </c>
      <c r="E41" s="2">
        <v>1</v>
      </c>
      <c r="F41">
        <v>3</v>
      </c>
      <c r="G41">
        <v>2</v>
      </c>
      <c r="H41">
        <v>1</v>
      </c>
      <c r="I41">
        <v>3</v>
      </c>
      <c r="J41">
        <v>4</v>
      </c>
      <c r="K41">
        <v>5</v>
      </c>
      <c r="L41">
        <v>4</v>
      </c>
      <c r="M41">
        <v>5</v>
      </c>
      <c r="N41">
        <v>0</v>
      </c>
      <c r="O41" t="s">
        <v>205</v>
      </c>
      <c r="P41" t="s">
        <v>205</v>
      </c>
      <c r="Q41" t="s">
        <v>205</v>
      </c>
      <c r="R41">
        <v>3</v>
      </c>
      <c r="S41">
        <v>0</v>
      </c>
      <c r="T41">
        <v>0</v>
      </c>
      <c r="U41">
        <v>0</v>
      </c>
      <c r="V41">
        <v>0</v>
      </c>
      <c r="W41">
        <v>1</v>
      </c>
      <c r="X41">
        <v>0</v>
      </c>
      <c r="Y41">
        <v>0</v>
      </c>
      <c r="Z41">
        <v>1</v>
      </c>
      <c r="AA41" t="s">
        <v>205</v>
      </c>
      <c r="AB41" t="s">
        <v>205</v>
      </c>
      <c r="AC41" t="s">
        <v>205</v>
      </c>
      <c r="AD41" t="s">
        <v>205</v>
      </c>
      <c r="AE41" t="s">
        <v>205</v>
      </c>
      <c r="AF41" t="s">
        <v>205</v>
      </c>
      <c r="AG41" t="s">
        <v>205</v>
      </c>
      <c r="AH41" t="s">
        <v>205</v>
      </c>
      <c r="AI41" t="s">
        <v>205</v>
      </c>
      <c r="AJ41" t="s">
        <v>205</v>
      </c>
      <c r="AK41" t="s">
        <v>205</v>
      </c>
      <c r="AL41" t="s">
        <v>205</v>
      </c>
      <c r="AM41" t="s">
        <v>205</v>
      </c>
      <c r="AN41" t="s">
        <v>205</v>
      </c>
      <c r="AO41" t="s">
        <v>205</v>
      </c>
      <c r="AP41" t="s">
        <v>205</v>
      </c>
      <c r="AQ41" t="s">
        <v>205</v>
      </c>
      <c r="AR41" t="s">
        <v>205</v>
      </c>
      <c r="AS41" t="s">
        <v>205</v>
      </c>
      <c r="AT41" t="s">
        <v>205</v>
      </c>
      <c r="AU41" t="s">
        <v>205</v>
      </c>
      <c r="AV41" t="s">
        <v>205</v>
      </c>
      <c r="AW41" t="s">
        <v>205</v>
      </c>
      <c r="AX41" t="s">
        <v>205</v>
      </c>
      <c r="AY41" t="s">
        <v>205</v>
      </c>
      <c r="AZ41" t="s">
        <v>205</v>
      </c>
      <c r="BA41" t="s">
        <v>205</v>
      </c>
      <c r="BB41" t="s">
        <v>205</v>
      </c>
      <c r="BC41" t="s">
        <v>205</v>
      </c>
      <c r="BD41" t="s">
        <v>205</v>
      </c>
      <c r="BE41" t="s">
        <v>205</v>
      </c>
      <c r="BF41" t="s">
        <v>205</v>
      </c>
      <c r="BG41" t="s">
        <v>205</v>
      </c>
      <c r="BH41" t="s">
        <v>205</v>
      </c>
      <c r="BI41" t="s">
        <v>205</v>
      </c>
      <c r="BJ41" t="s">
        <v>205</v>
      </c>
      <c r="BK41" t="s">
        <v>205</v>
      </c>
      <c r="BL41" t="s">
        <v>205</v>
      </c>
    </row>
    <row r="42" spans="2:64" x14ac:dyDescent="0.25">
      <c r="B42" t="s">
        <v>237</v>
      </c>
      <c r="C42" t="s">
        <v>205</v>
      </c>
      <c r="D42" t="s">
        <v>205</v>
      </c>
      <c r="E42" t="s">
        <v>205</v>
      </c>
      <c r="F42" t="s">
        <v>205</v>
      </c>
      <c r="G42" t="s">
        <v>205</v>
      </c>
      <c r="H42" t="s">
        <v>205</v>
      </c>
      <c r="I42" t="s">
        <v>205</v>
      </c>
      <c r="J42" t="s">
        <v>205</v>
      </c>
      <c r="K42" t="s">
        <v>205</v>
      </c>
      <c r="L42">
        <v>4</v>
      </c>
      <c r="M42">
        <v>2</v>
      </c>
      <c r="N42">
        <v>0</v>
      </c>
      <c r="O42" t="s">
        <v>205</v>
      </c>
      <c r="P42">
        <v>1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 t="s">
        <v>205</v>
      </c>
      <c r="AB42" t="s">
        <v>205</v>
      </c>
      <c r="AC42" t="s">
        <v>205</v>
      </c>
      <c r="AD42" t="s">
        <v>205</v>
      </c>
      <c r="AE42" t="s">
        <v>205</v>
      </c>
      <c r="AF42" t="s">
        <v>205</v>
      </c>
      <c r="AG42" t="s">
        <v>205</v>
      </c>
      <c r="AH42" t="s">
        <v>205</v>
      </c>
      <c r="AI42" t="s">
        <v>205</v>
      </c>
      <c r="AJ42" t="s">
        <v>205</v>
      </c>
      <c r="AK42" t="s">
        <v>205</v>
      </c>
      <c r="AL42" t="s">
        <v>205</v>
      </c>
      <c r="AM42" t="s">
        <v>205</v>
      </c>
      <c r="AN42" t="s">
        <v>205</v>
      </c>
      <c r="AO42" t="s">
        <v>205</v>
      </c>
      <c r="AP42" t="s">
        <v>205</v>
      </c>
      <c r="AQ42" t="s">
        <v>205</v>
      </c>
      <c r="AR42" t="s">
        <v>205</v>
      </c>
      <c r="AS42" t="s">
        <v>205</v>
      </c>
      <c r="AT42" t="s">
        <v>205</v>
      </c>
      <c r="AU42" t="s">
        <v>205</v>
      </c>
      <c r="AV42" t="s">
        <v>205</v>
      </c>
      <c r="AW42" t="s">
        <v>205</v>
      </c>
      <c r="AX42" t="s">
        <v>205</v>
      </c>
      <c r="AY42" t="s">
        <v>205</v>
      </c>
      <c r="AZ42" t="s">
        <v>205</v>
      </c>
      <c r="BA42" t="s">
        <v>205</v>
      </c>
      <c r="BB42" t="s">
        <v>205</v>
      </c>
      <c r="BC42" t="s">
        <v>205</v>
      </c>
      <c r="BD42" t="s">
        <v>205</v>
      </c>
      <c r="BE42" t="s">
        <v>205</v>
      </c>
      <c r="BF42" t="s">
        <v>205</v>
      </c>
      <c r="BG42" t="s">
        <v>205</v>
      </c>
      <c r="BH42" t="s">
        <v>205</v>
      </c>
      <c r="BI42" t="s">
        <v>205</v>
      </c>
      <c r="BJ42" t="s">
        <v>205</v>
      </c>
      <c r="BK42" t="s">
        <v>205</v>
      </c>
      <c r="BL42" t="s">
        <v>205</v>
      </c>
    </row>
    <row r="43" spans="2:64" x14ac:dyDescent="0.25">
      <c r="B43" t="s">
        <v>238</v>
      </c>
      <c r="C43" t="s">
        <v>205</v>
      </c>
      <c r="D43" t="s">
        <v>205</v>
      </c>
      <c r="E43" t="s">
        <v>205</v>
      </c>
      <c r="F43" t="s">
        <v>205</v>
      </c>
      <c r="G43" t="s">
        <v>205</v>
      </c>
      <c r="H43" t="s">
        <v>205</v>
      </c>
      <c r="I43" t="s">
        <v>205</v>
      </c>
      <c r="J43" t="s">
        <v>205</v>
      </c>
      <c r="K43">
        <v>8</v>
      </c>
      <c r="L43">
        <v>41</v>
      </c>
      <c r="M43">
        <v>40</v>
      </c>
      <c r="N43">
        <v>35</v>
      </c>
      <c r="O43">
        <v>32</v>
      </c>
      <c r="P43">
        <v>38</v>
      </c>
      <c r="Q43" t="s">
        <v>205</v>
      </c>
      <c r="R43" t="s">
        <v>205</v>
      </c>
      <c r="S43" t="s">
        <v>205</v>
      </c>
      <c r="T43" t="s">
        <v>205</v>
      </c>
      <c r="U43" t="s">
        <v>205</v>
      </c>
      <c r="V43" t="s">
        <v>205</v>
      </c>
      <c r="W43" t="s">
        <v>205</v>
      </c>
      <c r="X43" t="s">
        <v>205</v>
      </c>
      <c r="Y43" t="s">
        <v>205</v>
      </c>
      <c r="Z43" t="s">
        <v>205</v>
      </c>
      <c r="AA43" t="s">
        <v>205</v>
      </c>
      <c r="AB43" t="s">
        <v>205</v>
      </c>
      <c r="AC43" t="s">
        <v>205</v>
      </c>
      <c r="AD43" t="s">
        <v>205</v>
      </c>
      <c r="AE43" t="s">
        <v>205</v>
      </c>
      <c r="AF43" t="s">
        <v>205</v>
      </c>
      <c r="AG43" t="s">
        <v>205</v>
      </c>
      <c r="AH43" t="s">
        <v>205</v>
      </c>
      <c r="AI43" t="s">
        <v>205</v>
      </c>
      <c r="AJ43" t="s">
        <v>205</v>
      </c>
      <c r="AK43" t="s">
        <v>205</v>
      </c>
      <c r="AL43" t="s">
        <v>205</v>
      </c>
      <c r="AM43" t="s">
        <v>205</v>
      </c>
      <c r="AN43" t="s">
        <v>205</v>
      </c>
      <c r="AO43" t="s">
        <v>205</v>
      </c>
      <c r="AP43" t="s">
        <v>205</v>
      </c>
      <c r="AQ43" t="s">
        <v>205</v>
      </c>
      <c r="AR43" t="s">
        <v>205</v>
      </c>
      <c r="AS43" t="s">
        <v>205</v>
      </c>
      <c r="AT43" t="s">
        <v>205</v>
      </c>
      <c r="AU43" t="s">
        <v>205</v>
      </c>
      <c r="AV43" t="s">
        <v>205</v>
      </c>
      <c r="AW43" t="s">
        <v>205</v>
      </c>
      <c r="AX43" t="s">
        <v>205</v>
      </c>
      <c r="AY43" t="s">
        <v>205</v>
      </c>
      <c r="AZ43" t="s">
        <v>205</v>
      </c>
      <c r="BA43" t="s">
        <v>205</v>
      </c>
      <c r="BB43" t="s">
        <v>205</v>
      </c>
      <c r="BC43" t="s">
        <v>205</v>
      </c>
      <c r="BD43" t="s">
        <v>205</v>
      </c>
      <c r="BE43" t="s">
        <v>205</v>
      </c>
      <c r="BF43" t="s">
        <v>205</v>
      </c>
      <c r="BG43" t="s">
        <v>205</v>
      </c>
      <c r="BH43" t="s">
        <v>205</v>
      </c>
      <c r="BI43" t="s">
        <v>205</v>
      </c>
      <c r="BJ43" t="s">
        <v>205</v>
      </c>
      <c r="BK43">
        <v>6</v>
      </c>
      <c r="BL43">
        <v>0</v>
      </c>
    </row>
    <row r="44" spans="2:64" x14ac:dyDescent="0.25">
      <c r="B44" t="s">
        <v>239</v>
      </c>
      <c r="C44" t="s">
        <v>205</v>
      </c>
      <c r="D44" t="s">
        <v>205</v>
      </c>
      <c r="E44" t="s">
        <v>205</v>
      </c>
      <c r="F44" t="s">
        <v>205</v>
      </c>
      <c r="G44" t="s">
        <v>205</v>
      </c>
      <c r="H44" t="s">
        <v>205</v>
      </c>
      <c r="I44" t="s">
        <v>205</v>
      </c>
      <c r="J44" t="s">
        <v>205</v>
      </c>
      <c r="K44" t="s">
        <v>205</v>
      </c>
      <c r="L44" t="s">
        <v>205</v>
      </c>
      <c r="M44" t="s">
        <v>205</v>
      </c>
      <c r="N44" t="s">
        <v>205</v>
      </c>
      <c r="O44" t="s">
        <v>205</v>
      </c>
      <c r="P44" t="s">
        <v>205</v>
      </c>
      <c r="Q44" t="s">
        <v>205</v>
      </c>
      <c r="R44" t="s">
        <v>205</v>
      </c>
      <c r="S44" t="s">
        <v>205</v>
      </c>
      <c r="T44" t="s">
        <v>205</v>
      </c>
      <c r="U44" t="s">
        <v>205</v>
      </c>
      <c r="V44" t="s">
        <v>205</v>
      </c>
      <c r="W44" t="s">
        <v>205</v>
      </c>
      <c r="X44" t="s">
        <v>205</v>
      </c>
      <c r="Y44" t="s">
        <v>205</v>
      </c>
      <c r="Z44" t="s">
        <v>205</v>
      </c>
      <c r="AA44" t="s">
        <v>205</v>
      </c>
      <c r="AB44" t="s">
        <v>205</v>
      </c>
      <c r="AC44" t="s">
        <v>205</v>
      </c>
      <c r="AD44" t="s">
        <v>205</v>
      </c>
      <c r="AE44" t="s">
        <v>205</v>
      </c>
      <c r="AF44" t="s">
        <v>205</v>
      </c>
      <c r="AG44" t="s">
        <v>205</v>
      </c>
      <c r="AH44" t="s">
        <v>205</v>
      </c>
      <c r="AI44" t="s">
        <v>205</v>
      </c>
      <c r="AJ44" t="s">
        <v>205</v>
      </c>
      <c r="AK44" t="s">
        <v>205</v>
      </c>
      <c r="AL44" t="s">
        <v>205</v>
      </c>
      <c r="AM44" t="s">
        <v>205</v>
      </c>
      <c r="AN44" t="s">
        <v>205</v>
      </c>
      <c r="AO44" t="s">
        <v>205</v>
      </c>
      <c r="AP44" t="s">
        <v>205</v>
      </c>
      <c r="AQ44" t="s">
        <v>205</v>
      </c>
      <c r="AR44" t="s">
        <v>205</v>
      </c>
      <c r="AS44" t="s">
        <v>205</v>
      </c>
      <c r="AT44" t="s">
        <v>205</v>
      </c>
      <c r="AU44" t="s">
        <v>205</v>
      </c>
      <c r="AV44" t="s">
        <v>205</v>
      </c>
      <c r="AW44" t="s">
        <v>205</v>
      </c>
      <c r="AX44" t="s">
        <v>205</v>
      </c>
      <c r="AY44">
        <v>21</v>
      </c>
      <c r="AZ44">
        <v>23</v>
      </c>
      <c r="BA44">
        <v>39</v>
      </c>
      <c r="BB44">
        <v>35</v>
      </c>
      <c r="BC44">
        <v>26</v>
      </c>
      <c r="BD44">
        <v>30</v>
      </c>
      <c r="BE44">
        <v>15</v>
      </c>
      <c r="BF44">
        <v>16</v>
      </c>
      <c r="BG44">
        <v>32</v>
      </c>
      <c r="BH44">
        <v>22</v>
      </c>
      <c r="BI44">
        <v>45</v>
      </c>
      <c r="BJ44">
        <v>16</v>
      </c>
      <c r="BK44">
        <v>30</v>
      </c>
      <c r="BL44">
        <v>23</v>
      </c>
    </row>
    <row r="45" spans="2:64" x14ac:dyDescent="0.25">
      <c r="B45" t="s">
        <v>240</v>
      </c>
      <c r="C45" t="s">
        <v>205</v>
      </c>
      <c r="D45" t="s">
        <v>205</v>
      </c>
      <c r="E45" t="s">
        <v>205</v>
      </c>
      <c r="F45" t="s">
        <v>205</v>
      </c>
      <c r="G45" t="s">
        <v>205</v>
      </c>
      <c r="H45" t="s">
        <v>205</v>
      </c>
      <c r="I45" t="s">
        <v>205</v>
      </c>
      <c r="J45" t="s">
        <v>205</v>
      </c>
      <c r="K45" t="s">
        <v>205</v>
      </c>
      <c r="L45" t="s">
        <v>205</v>
      </c>
      <c r="M45" t="s">
        <v>205</v>
      </c>
      <c r="N45" t="s">
        <v>205</v>
      </c>
      <c r="O45" t="s">
        <v>205</v>
      </c>
      <c r="P45" t="s">
        <v>205</v>
      </c>
      <c r="Q45" t="s">
        <v>205</v>
      </c>
      <c r="R45" t="s">
        <v>205</v>
      </c>
      <c r="S45" t="s">
        <v>205</v>
      </c>
      <c r="T45" t="s">
        <v>205</v>
      </c>
      <c r="U45" t="s">
        <v>205</v>
      </c>
      <c r="V45" t="s">
        <v>205</v>
      </c>
      <c r="W45" t="s">
        <v>205</v>
      </c>
      <c r="X45" t="s">
        <v>205</v>
      </c>
      <c r="Y45" t="s">
        <v>205</v>
      </c>
      <c r="Z45" t="s">
        <v>205</v>
      </c>
      <c r="AA45" t="s">
        <v>205</v>
      </c>
      <c r="AB45" t="s">
        <v>205</v>
      </c>
      <c r="AC45" t="s">
        <v>205</v>
      </c>
      <c r="AD45" t="s">
        <v>205</v>
      </c>
      <c r="AE45">
        <v>1</v>
      </c>
      <c r="AF45">
        <v>0</v>
      </c>
      <c r="AG45">
        <v>0</v>
      </c>
      <c r="AH45" s="2">
        <v>2</v>
      </c>
      <c r="AI45" s="2">
        <v>3</v>
      </c>
      <c r="AJ45">
        <v>1</v>
      </c>
      <c r="AK45">
        <v>1</v>
      </c>
      <c r="AL45">
        <v>3</v>
      </c>
      <c r="AM45">
        <v>2</v>
      </c>
      <c r="AN45">
        <v>2</v>
      </c>
      <c r="AO45">
        <v>11</v>
      </c>
      <c r="AP45">
        <v>1</v>
      </c>
      <c r="AQ45">
        <v>0</v>
      </c>
      <c r="AR45">
        <v>6</v>
      </c>
      <c r="AS45">
        <v>1</v>
      </c>
      <c r="AT45">
        <v>0</v>
      </c>
      <c r="AU45">
        <v>2</v>
      </c>
      <c r="AV45">
        <v>2</v>
      </c>
      <c r="AW45">
        <v>3</v>
      </c>
      <c r="AX45">
        <v>1</v>
      </c>
      <c r="AY45">
        <v>2</v>
      </c>
      <c r="AZ45">
        <v>1</v>
      </c>
      <c r="BA45">
        <v>5</v>
      </c>
      <c r="BB45">
        <v>2</v>
      </c>
      <c r="BC45">
        <v>1</v>
      </c>
      <c r="BD45">
        <v>4</v>
      </c>
      <c r="BE45">
        <v>0</v>
      </c>
      <c r="BF45">
        <v>1</v>
      </c>
      <c r="BG45">
        <v>1</v>
      </c>
      <c r="BH45">
        <v>1</v>
      </c>
      <c r="BI45">
        <v>3</v>
      </c>
      <c r="BJ45">
        <v>2</v>
      </c>
      <c r="BK45">
        <v>1</v>
      </c>
      <c r="BL45">
        <v>1</v>
      </c>
    </row>
    <row r="46" spans="2:64" x14ac:dyDescent="0.25">
      <c r="B46" t="s">
        <v>67</v>
      </c>
      <c r="C46">
        <f>342/3</f>
        <v>114</v>
      </c>
      <c r="D46">
        <f>342/3</f>
        <v>114</v>
      </c>
      <c r="E46" s="4">
        <f>339/3</f>
        <v>113</v>
      </c>
      <c r="F46">
        <v>104</v>
      </c>
      <c r="G46">
        <v>130</v>
      </c>
      <c r="H46">
        <v>95</v>
      </c>
      <c r="I46">
        <v>92</v>
      </c>
      <c r="J46">
        <v>114</v>
      </c>
      <c r="K46">
        <v>57</v>
      </c>
      <c r="L46">
        <v>117</v>
      </c>
      <c r="M46">
        <v>59</v>
      </c>
      <c r="N46">
        <v>44</v>
      </c>
      <c r="O46">
        <v>127</v>
      </c>
      <c r="P46">
        <v>117</v>
      </c>
      <c r="Q46">
        <v>131</v>
      </c>
      <c r="R46">
        <v>125</v>
      </c>
      <c r="S46">
        <v>151</v>
      </c>
      <c r="T46">
        <v>172</v>
      </c>
      <c r="U46">
        <v>102</v>
      </c>
      <c r="V46">
        <v>184</v>
      </c>
      <c r="W46">
        <v>98</v>
      </c>
      <c r="X46">
        <v>183</v>
      </c>
      <c r="Y46">
        <v>136</v>
      </c>
      <c r="Z46">
        <v>111</v>
      </c>
      <c r="AA46">
        <v>81</v>
      </c>
      <c r="AB46">
        <v>80</v>
      </c>
      <c r="AC46">
        <v>110</v>
      </c>
      <c r="AD46">
        <v>143</v>
      </c>
      <c r="AE46">
        <v>118</v>
      </c>
      <c r="AF46">
        <v>185</v>
      </c>
      <c r="AG46">
        <v>177</v>
      </c>
      <c r="AH46">
        <v>119</v>
      </c>
      <c r="AI46">
        <v>143</v>
      </c>
      <c r="AJ46">
        <v>198</v>
      </c>
      <c r="AK46">
        <v>124</v>
      </c>
      <c r="AL46">
        <v>136</v>
      </c>
      <c r="AM46">
        <v>92</v>
      </c>
      <c r="AN46">
        <v>92</v>
      </c>
      <c r="AO46">
        <v>125</v>
      </c>
      <c r="AP46">
        <v>92</v>
      </c>
      <c r="AQ46">
        <v>139</v>
      </c>
      <c r="AR46">
        <v>122</v>
      </c>
      <c r="AS46">
        <v>145</v>
      </c>
      <c r="AT46">
        <v>118</v>
      </c>
      <c r="AU46">
        <v>103</v>
      </c>
      <c r="AV46">
        <v>144</v>
      </c>
      <c r="AW46">
        <v>103</v>
      </c>
      <c r="AX46">
        <v>90</v>
      </c>
      <c r="AY46">
        <v>101</v>
      </c>
      <c r="AZ46">
        <v>85</v>
      </c>
      <c r="BA46">
        <v>112</v>
      </c>
      <c r="BB46">
        <v>132</v>
      </c>
      <c r="BC46">
        <v>171</v>
      </c>
      <c r="BD46">
        <v>106</v>
      </c>
      <c r="BE46">
        <v>68</v>
      </c>
      <c r="BF46">
        <v>99</v>
      </c>
      <c r="BG46">
        <v>95</v>
      </c>
      <c r="BH46">
        <v>150</v>
      </c>
      <c r="BI46">
        <v>123</v>
      </c>
      <c r="BJ46">
        <v>108</v>
      </c>
      <c r="BK46">
        <v>76</v>
      </c>
      <c r="BL46">
        <v>78</v>
      </c>
    </row>
    <row r="47" spans="2:64" x14ac:dyDescent="0.25">
      <c r="B47" t="s">
        <v>15</v>
      </c>
      <c r="C47">
        <v>251</v>
      </c>
      <c r="D47">
        <v>276</v>
      </c>
      <c r="E47">
        <v>509</v>
      </c>
      <c r="F47">
        <v>269</v>
      </c>
      <c r="G47">
        <v>467</v>
      </c>
      <c r="H47">
        <v>516</v>
      </c>
      <c r="I47">
        <v>369</v>
      </c>
      <c r="J47">
        <v>337</v>
      </c>
      <c r="K47">
        <v>338</v>
      </c>
      <c r="L47">
        <v>319</v>
      </c>
      <c r="M47">
        <v>301</v>
      </c>
      <c r="N47">
        <v>309</v>
      </c>
      <c r="O47">
        <v>317</v>
      </c>
      <c r="P47">
        <v>253</v>
      </c>
      <c r="Q47">
        <v>264</v>
      </c>
      <c r="R47">
        <v>325</v>
      </c>
      <c r="S47">
        <v>335</v>
      </c>
      <c r="T47">
        <v>295</v>
      </c>
      <c r="U47">
        <v>232</v>
      </c>
      <c r="V47">
        <v>258</v>
      </c>
      <c r="W47">
        <v>251</v>
      </c>
      <c r="X47">
        <v>257</v>
      </c>
      <c r="Y47">
        <v>203</v>
      </c>
      <c r="Z47">
        <v>179</v>
      </c>
      <c r="AA47">
        <v>120</v>
      </c>
      <c r="AB47">
        <v>184</v>
      </c>
      <c r="AC47">
        <v>170</v>
      </c>
      <c r="AD47">
        <v>266</v>
      </c>
      <c r="AE47">
        <v>159</v>
      </c>
      <c r="AF47">
        <v>239</v>
      </c>
      <c r="AG47">
        <v>150</v>
      </c>
      <c r="AH47">
        <v>144</v>
      </c>
      <c r="AI47">
        <v>161</v>
      </c>
      <c r="AJ47">
        <v>139</v>
      </c>
      <c r="AK47">
        <v>219</v>
      </c>
      <c r="AL47">
        <v>190</v>
      </c>
      <c r="AM47">
        <v>143</v>
      </c>
      <c r="AN47">
        <v>157</v>
      </c>
      <c r="AO47">
        <v>180</v>
      </c>
      <c r="AP47">
        <v>193</v>
      </c>
      <c r="AQ47">
        <v>242</v>
      </c>
      <c r="AR47">
        <v>174</v>
      </c>
      <c r="AS47">
        <v>157</v>
      </c>
      <c r="AT47">
        <v>183</v>
      </c>
      <c r="AU47">
        <v>168</v>
      </c>
      <c r="AV47">
        <v>150</v>
      </c>
      <c r="AW47">
        <v>103</v>
      </c>
      <c r="AX47">
        <v>162</v>
      </c>
      <c r="AY47">
        <v>141</v>
      </c>
      <c r="AZ47">
        <v>126</v>
      </c>
      <c r="BA47">
        <v>118</v>
      </c>
      <c r="BB47">
        <v>109</v>
      </c>
      <c r="BC47">
        <v>145</v>
      </c>
      <c r="BD47">
        <v>152</v>
      </c>
      <c r="BE47">
        <v>90</v>
      </c>
      <c r="BF47">
        <v>128</v>
      </c>
      <c r="BG47">
        <v>132</v>
      </c>
      <c r="BH47">
        <v>86</v>
      </c>
      <c r="BI47">
        <v>97</v>
      </c>
      <c r="BJ47">
        <v>94</v>
      </c>
      <c r="BK47">
        <v>170</v>
      </c>
      <c r="BL47">
        <v>138</v>
      </c>
    </row>
    <row r="48" spans="2:64" x14ac:dyDescent="0.25">
      <c r="B48" t="s">
        <v>241</v>
      </c>
      <c r="C48">
        <v>4</v>
      </c>
      <c r="D48" s="2">
        <v>10</v>
      </c>
      <c r="E48" s="2">
        <v>10</v>
      </c>
      <c r="F48">
        <v>8</v>
      </c>
      <c r="G48">
        <v>5</v>
      </c>
      <c r="H48">
        <v>12</v>
      </c>
      <c r="I48">
        <v>12</v>
      </c>
      <c r="J48">
        <v>2</v>
      </c>
      <c r="K48">
        <v>5</v>
      </c>
      <c r="L48">
        <v>4</v>
      </c>
      <c r="M48">
        <v>7</v>
      </c>
      <c r="N48">
        <v>6</v>
      </c>
      <c r="O48">
        <v>1</v>
      </c>
      <c r="P48">
        <v>5</v>
      </c>
      <c r="Q48">
        <v>1</v>
      </c>
      <c r="R48">
        <v>0</v>
      </c>
      <c r="S48">
        <v>3</v>
      </c>
      <c r="T48">
        <v>2</v>
      </c>
      <c r="U48">
        <v>7</v>
      </c>
      <c r="V48">
        <v>25</v>
      </c>
      <c r="W48">
        <v>40</v>
      </c>
      <c r="X48">
        <v>34</v>
      </c>
      <c r="Y48">
        <v>21</v>
      </c>
      <c r="Z48">
        <v>14</v>
      </c>
      <c r="AA48">
        <v>8</v>
      </c>
      <c r="AB48">
        <v>7</v>
      </c>
      <c r="AC48">
        <v>12</v>
      </c>
      <c r="AD48">
        <v>12</v>
      </c>
      <c r="AE48">
        <v>12</v>
      </c>
      <c r="AF48">
        <v>5</v>
      </c>
      <c r="AG48">
        <v>6</v>
      </c>
      <c r="AH48">
        <v>15</v>
      </c>
      <c r="AI48">
        <v>16</v>
      </c>
      <c r="AJ48">
        <v>10</v>
      </c>
      <c r="AK48">
        <v>8</v>
      </c>
      <c r="AL48">
        <v>13</v>
      </c>
      <c r="AM48">
        <v>5</v>
      </c>
      <c r="AN48">
        <v>3</v>
      </c>
      <c r="AO48">
        <v>5</v>
      </c>
      <c r="AP48">
        <v>3</v>
      </c>
      <c r="AQ48">
        <v>2</v>
      </c>
      <c r="AR48">
        <v>2</v>
      </c>
      <c r="AS48">
        <v>0</v>
      </c>
      <c r="AT48">
        <v>4</v>
      </c>
      <c r="AU48">
        <v>1</v>
      </c>
      <c r="AV48">
        <v>3</v>
      </c>
      <c r="AW48">
        <v>1</v>
      </c>
      <c r="AX48">
        <v>0</v>
      </c>
      <c r="AY48" t="s">
        <v>205</v>
      </c>
      <c r="AZ48" t="s">
        <v>205</v>
      </c>
      <c r="BA48" t="s">
        <v>205</v>
      </c>
      <c r="BB48" t="s">
        <v>205</v>
      </c>
      <c r="BC48" t="s">
        <v>205</v>
      </c>
      <c r="BD48" t="s">
        <v>205</v>
      </c>
      <c r="BE48" t="s">
        <v>205</v>
      </c>
      <c r="BF48" t="s">
        <v>205</v>
      </c>
      <c r="BG48" t="s">
        <v>205</v>
      </c>
      <c r="BH48" t="s">
        <v>205</v>
      </c>
      <c r="BI48" t="s">
        <v>205</v>
      </c>
      <c r="BJ48" t="s">
        <v>205</v>
      </c>
      <c r="BK48" t="s">
        <v>205</v>
      </c>
      <c r="BL48" t="s">
        <v>205</v>
      </c>
    </row>
    <row r="49" spans="2:64" x14ac:dyDescent="0.25">
      <c r="B49" t="s">
        <v>242</v>
      </c>
      <c r="C49" t="s">
        <v>205</v>
      </c>
      <c r="D49" t="s">
        <v>205</v>
      </c>
      <c r="E49" t="s">
        <v>205</v>
      </c>
      <c r="F49" t="s">
        <v>205</v>
      </c>
      <c r="G49" t="s">
        <v>205</v>
      </c>
      <c r="H49" t="s">
        <v>205</v>
      </c>
      <c r="I49" t="s">
        <v>205</v>
      </c>
      <c r="J49" t="s">
        <v>205</v>
      </c>
      <c r="K49" t="s">
        <v>205</v>
      </c>
      <c r="L49" t="s">
        <v>205</v>
      </c>
      <c r="M49" t="s">
        <v>205</v>
      </c>
      <c r="N49" t="s">
        <v>205</v>
      </c>
      <c r="O49" t="s">
        <v>205</v>
      </c>
      <c r="P49" t="s">
        <v>205</v>
      </c>
      <c r="Q49" t="s">
        <v>205</v>
      </c>
      <c r="R49" t="s">
        <v>205</v>
      </c>
      <c r="S49" t="s">
        <v>205</v>
      </c>
      <c r="T49" t="s">
        <v>205</v>
      </c>
      <c r="U49" t="s">
        <v>205</v>
      </c>
      <c r="V49" t="s">
        <v>205</v>
      </c>
      <c r="W49" t="s">
        <v>205</v>
      </c>
      <c r="X49" t="s">
        <v>205</v>
      </c>
      <c r="Y49" t="s">
        <v>205</v>
      </c>
      <c r="Z49" t="s">
        <v>205</v>
      </c>
      <c r="AA49" t="s">
        <v>205</v>
      </c>
      <c r="AB49" t="s">
        <v>205</v>
      </c>
      <c r="AC49" t="s">
        <v>205</v>
      </c>
      <c r="AD49" t="s">
        <v>205</v>
      </c>
      <c r="AE49" t="s">
        <v>205</v>
      </c>
      <c r="AF49" t="s">
        <v>205</v>
      </c>
      <c r="AG49" t="s">
        <v>205</v>
      </c>
      <c r="AH49" t="s">
        <v>205</v>
      </c>
      <c r="AI49" t="s">
        <v>205</v>
      </c>
      <c r="AJ49" t="s">
        <v>205</v>
      </c>
      <c r="AK49" t="s">
        <v>205</v>
      </c>
      <c r="AL49" t="s">
        <v>205</v>
      </c>
      <c r="AM49" t="s">
        <v>205</v>
      </c>
      <c r="AN49" t="s">
        <v>205</v>
      </c>
      <c r="AO49" t="s">
        <v>205</v>
      </c>
      <c r="AP49" t="s">
        <v>205</v>
      </c>
      <c r="AQ49" t="s">
        <v>205</v>
      </c>
      <c r="AR49" t="s">
        <v>205</v>
      </c>
      <c r="AS49" t="s">
        <v>205</v>
      </c>
      <c r="AT49" t="s">
        <v>205</v>
      </c>
      <c r="AU49" t="s">
        <v>205</v>
      </c>
      <c r="AV49" t="s">
        <v>205</v>
      </c>
      <c r="AW49" t="s">
        <v>205</v>
      </c>
      <c r="AX49" t="s">
        <v>205</v>
      </c>
      <c r="AY49" t="s">
        <v>205</v>
      </c>
      <c r="AZ49" t="s">
        <v>205</v>
      </c>
      <c r="BA49" t="s">
        <v>205</v>
      </c>
      <c r="BB49" t="s">
        <v>205</v>
      </c>
      <c r="BC49" t="s">
        <v>205</v>
      </c>
      <c r="BD49" t="s">
        <v>205</v>
      </c>
      <c r="BE49" t="s">
        <v>205</v>
      </c>
      <c r="BF49" t="s">
        <v>205</v>
      </c>
      <c r="BG49">
        <v>16</v>
      </c>
      <c r="BH49">
        <v>15</v>
      </c>
      <c r="BI49">
        <v>10</v>
      </c>
      <c r="BJ49">
        <v>2</v>
      </c>
      <c r="BK49">
        <v>9</v>
      </c>
      <c r="BL49">
        <v>16</v>
      </c>
    </row>
    <row r="50" spans="2:64" x14ac:dyDescent="0.25">
      <c r="B50" t="s">
        <v>9</v>
      </c>
      <c r="C50" t="s">
        <v>205</v>
      </c>
      <c r="D50" t="s">
        <v>205</v>
      </c>
      <c r="E50" t="s">
        <v>205</v>
      </c>
      <c r="F50" t="s">
        <v>205</v>
      </c>
      <c r="G50" t="s">
        <v>205</v>
      </c>
      <c r="H50" t="s">
        <v>205</v>
      </c>
      <c r="I50" t="s">
        <v>205</v>
      </c>
      <c r="J50" t="s">
        <v>205</v>
      </c>
      <c r="K50" t="s">
        <v>205</v>
      </c>
      <c r="L50" t="s">
        <v>205</v>
      </c>
      <c r="M50" t="s">
        <v>205</v>
      </c>
      <c r="N50" t="s">
        <v>205</v>
      </c>
      <c r="O50" t="s">
        <v>205</v>
      </c>
      <c r="P50" t="s">
        <v>205</v>
      </c>
      <c r="Q50" t="s">
        <v>205</v>
      </c>
      <c r="R50" t="s">
        <v>205</v>
      </c>
      <c r="S50" t="s">
        <v>205</v>
      </c>
      <c r="T50" t="s">
        <v>205</v>
      </c>
      <c r="U50" t="s">
        <v>205</v>
      </c>
      <c r="V50" t="s">
        <v>205</v>
      </c>
      <c r="W50" t="s">
        <v>205</v>
      </c>
      <c r="X50" t="s">
        <v>205</v>
      </c>
      <c r="Y50" t="s">
        <v>205</v>
      </c>
      <c r="Z50" t="s">
        <v>205</v>
      </c>
      <c r="AA50" s="2">
        <v>100</v>
      </c>
      <c r="AB50" s="2">
        <v>100</v>
      </c>
      <c r="AC50" s="2">
        <v>106</v>
      </c>
      <c r="AD50" t="s">
        <v>205</v>
      </c>
      <c r="AE50" t="s">
        <v>205</v>
      </c>
      <c r="AF50" t="s">
        <v>205</v>
      </c>
      <c r="AG50" t="s">
        <v>205</v>
      </c>
      <c r="AH50" t="s">
        <v>205</v>
      </c>
      <c r="AI50" t="s">
        <v>205</v>
      </c>
      <c r="AJ50" t="s">
        <v>205</v>
      </c>
      <c r="AK50" t="s">
        <v>205</v>
      </c>
      <c r="AL50" t="s">
        <v>205</v>
      </c>
      <c r="AM50" t="s">
        <v>205</v>
      </c>
      <c r="AN50" t="s">
        <v>205</v>
      </c>
      <c r="AO50" t="s">
        <v>205</v>
      </c>
      <c r="AP50" t="s">
        <v>205</v>
      </c>
      <c r="AQ50" t="s">
        <v>205</v>
      </c>
      <c r="AR50" t="s">
        <v>205</v>
      </c>
      <c r="AS50" t="s">
        <v>205</v>
      </c>
      <c r="AT50" t="s">
        <v>205</v>
      </c>
      <c r="AU50" t="s">
        <v>205</v>
      </c>
      <c r="AV50" t="s">
        <v>205</v>
      </c>
      <c r="AW50" t="s">
        <v>205</v>
      </c>
      <c r="AX50" t="s">
        <v>205</v>
      </c>
      <c r="AY50" t="s">
        <v>205</v>
      </c>
      <c r="AZ50" t="s">
        <v>205</v>
      </c>
      <c r="BA50" t="s">
        <v>205</v>
      </c>
      <c r="BB50" t="s">
        <v>205</v>
      </c>
      <c r="BC50" t="s">
        <v>205</v>
      </c>
      <c r="BD50" t="s">
        <v>205</v>
      </c>
      <c r="BE50" t="s">
        <v>205</v>
      </c>
      <c r="BF50" t="s">
        <v>205</v>
      </c>
      <c r="BG50" t="s">
        <v>205</v>
      </c>
      <c r="BH50" t="s">
        <v>205</v>
      </c>
      <c r="BI50" t="s">
        <v>205</v>
      </c>
      <c r="BJ50" t="s">
        <v>205</v>
      </c>
      <c r="BK50" t="s">
        <v>205</v>
      </c>
      <c r="BL50" t="s">
        <v>205</v>
      </c>
    </row>
    <row r="51" spans="2:64" x14ac:dyDescent="0.25">
      <c r="B51" t="s">
        <v>243</v>
      </c>
      <c r="C51" t="s">
        <v>205</v>
      </c>
      <c r="D51" t="s">
        <v>205</v>
      </c>
      <c r="E51" t="s">
        <v>205</v>
      </c>
      <c r="F51" t="s">
        <v>205</v>
      </c>
      <c r="G51" t="s">
        <v>205</v>
      </c>
      <c r="H51" t="s">
        <v>205</v>
      </c>
      <c r="I51" t="s">
        <v>205</v>
      </c>
      <c r="J51" t="s">
        <v>205</v>
      </c>
      <c r="K51" t="s">
        <v>205</v>
      </c>
      <c r="L51" t="s">
        <v>205</v>
      </c>
      <c r="M51" t="s">
        <v>205</v>
      </c>
      <c r="N51" t="s">
        <v>205</v>
      </c>
      <c r="O51" t="s">
        <v>205</v>
      </c>
      <c r="P51" t="s">
        <v>205</v>
      </c>
      <c r="Q51" t="s">
        <v>205</v>
      </c>
      <c r="R51" t="s">
        <v>205</v>
      </c>
      <c r="S51" t="s">
        <v>205</v>
      </c>
      <c r="T51" t="s">
        <v>205</v>
      </c>
      <c r="U51" t="s">
        <v>205</v>
      </c>
      <c r="V51" t="s">
        <v>205</v>
      </c>
      <c r="W51" t="s">
        <v>205</v>
      </c>
      <c r="X51" t="s">
        <v>205</v>
      </c>
      <c r="Y51" t="s">
        <v>205</v>
      </c>
      <c r="Z51" t="s">
        <v>205</v>
      </c>
      <c r="AA51">
        <v>20</v>
      </c>
      <c r="AB51">
        <v>58</v>
      </c>
      <c r="AC51">
        <v>72</v>
      </c>
      <c r="AD51" s="2">
        <v>72</v>
      </c>
      <c r="AE51" s="2">
        <v>74</v>
      </c>
      <c r="AF51">
        <v>79</v>
      </c>
      <c r="AG51">
        <v>43</v>
      </c>
      <c r="AH51">
        <v>32</v>
      </c>
      <c r="AI51">
        <v>63</v>
      </c>
      <c r="AJ51">
        <v>59</v>
      </c>
      <c r="AK51">
        <v>45</v>
      </c>
      <c r="AL51">
        <v>41</v>
      </c>
      <c r="AM51">
        <v>33</v>
      </c>
      <c r="AN51">
        <v>65</v>
      </c>
      <c r="AO51">
        <v>133</v>
      </c>
      <c r="AP51">
        <v>51</v>
      </c>
      <c r="AQ51">
        <v>36</v>
      </c>
      <c r="AR51">
        <v>55</v>
      </c>
      <c r="AS51">
        <v>26</v>
      </c>
      <c r="AT51">
        <v>42</v>
      </c>
      <c r="AU51">
        <v>23</v>
      </c>
      <c r="AV51">
        <v>36</v>
      </c>
      <c r="AW51">
        <v>56</v>
      </c>
      <c r="AX51">
        <v>24</v>
      </c>
      <c r="AY51" t="s">
        <v>205</v>
      </c>
      <c r="AZ51" t="s">
        <v>205</v>
      </c>
      <c r="BA51" t="s">
        <v>205</v>
      </c>
      <c r="BB51" t="s">
        <v>205</v>
      </c>
      <c r="BC51" t="s">
        <v>205</v>
      </c>
      <c r="BD51" t="s">
        <v>205</v>
      </c>
      <c r="BE51" t="s">
        <v>205</v>
      </c>
      <c r="BF51" t="s">
        <v>205</v>
      </c>
      <c r="BG51" t="s">
        <v>205</v>
      </c>
      <c r="BH51" t="s">
        <v>205</v>
      </c>
      <c r="BI51" t="s">
        <v>205</v>
      </c>
      <c r="BJ51" t="s">
        <v>205</v>
      </c>
      <c r="BK51" t="s">
        <v>205</v>
      </c>
      <c r="BL51">
        <v>10</v>
      </c>
    </row>
    <row r="52" spans="2:64" x14ac:dyDescent="0.25">
      <c r="B52" t="s">
        <v>244</v>
      </c>
      <c r="C52" t="s">
        <v>205</v>
      </c>
      <c r="D52" t="s">
        <v>205</v>
      </c>
      <c r="E52">
        <v>4</v>
      </c>
      <c r="F52">
        <v>0</v>
      </c>
      <c r="G52">
        <v>0</v>
      </c>
      <c r="H52">
        <v>0</v>
      </c>
      <c r="I52">
        <v>0</v>
      </c>
      <c r="J52">
        <v>0</v>
      </c>
      <c r="K52">
        <v>1</v>
      </c>
      <c r="L52">
        <v>0</v>
      </c>
      <c r="M52">
        <v>0</v>
      </c>
      <c r="N52">
        <v>0</v>
      </c>
      <c r="O52" t="s">
        <v>205</v>
      </c>
      <c r="P52" t="s">
        <v>205</v>
      </c>
      <c r="Q52" t="s">
        <v>205</v>
      </c>
      <c r="R52">
        <v>2</v>
      </c>
      <c r="S52">
        <v>1</v>
      </c>
      <c r="T52">
        <v>0</v>
      </c>
      <c r="U52">
        <v>1</v>
      </c>
      <c r="V52">
        <v>0</v>
      </c>
      <c r="W52">
        <v>0</v>
      </c>
      <c r="X52">
        <v>1</v>
      </c>
      <c r="Y52">
        <v>0</v>
      </c>
      <c r="Z52">
        <v>0</v>
      </c>
      <c r="AA52" t="s">
        <v>205</v>
      </c>
      <c r="AB52" t="s">
        <v>205</v>
      </c>
      <c r="AC52" t="s">
        <v>205</v>
      </c>
      <c r="AD52" t="s">
        <v>205</v>
      </c>
      <c r="AE52" t="s">
        <v>205</v>
      </c>
      <c r="AF52" t="s">
        <v>205</v>
      </c>
      <c r="AG52" t="s">
        <v>205</v>
      </c>
      <c r="AH52" t="s">
        <v>205</v>
      </c>
      <c r="AI52" t="s">
        <v>205</v>
      </c>
      <c r="AJ52" t="s">
        <v>205</v>
      </c>
      <c r="AK52" t="s">
        <v>205</v>
      </c>
      <c r="AL52" t="s">
        <v>205</v>
      </c>
      <c r="AM52" t="s">
        <v>205</v>
      </c>
      <c r="AN52" t="s">
        <v>205</v>
      </c>
      <c r="AO52" t="s">
        <v>205</v>
      </c>
      <c r="AP52" t="s">
        <v>205</v>
      </c>
      <c r="AQ52" t="s">
        <v>205</v>
      </c>
      <c r="AR52" t="s">
        <v>205</v>
      </c>
      <c r="AS52" t="s">
        <v>205</v>
      </c>
      <c r="AT52" t="s">
        <v>205</v>
      </c>
      <c r="AU52" t="s">
        <v>205</v>
      </c>
      <c r="AV52" t="s">
        <v>205</v>
      </c>
      <c r="AW52" t="s">
        <v>205</v>
      </c>
      <c r="AX52" t="s">
        <v>205</v>
      </c>
      <c r="AY52" t="s">
        <v>205</v>
      </c>
      <c r="AZ52" t="s">
        <v>205</v>
      </c>
      <c r="BA52" t="s">
        <v>205</v>
      </c>
      <c r="BB52" t="s">
        <v>205</v>
      </c>
      <c r="BC52" t="s">
        <v>205</v>
      </c>
      <c r="BD52" t="s">
        <v>205</v>
      </c>
      <c r="BE52" t="s">
        <v>205</v>
      </c>
      <c r="BF52" t="s">
        <v>205</v>
      </c>
      <c r="BG52" t="s">
        <v>205</v>
      </c>
      <c r="BH52" t="s">
        <v>205</v>
      </c>
      <c r="BI52" t="s">
        <v>205</v>
      </c>
      <c r="BJ52" t="s">
        <v>205</v>
      </c>
      <c r="BK52" t="s">
        <v>205</v>
      </c>
      <c r="BL52" t="s">
        <v>205</v>
      </c>
    </row>
    <row r="53" spans="2:64" x14ac:dyDescent="0.25">
      <c r="B53" t="s">
        <v>245</v>
      </c>
      <c r="C53" t="s">
        <v>205</v>
      </c>
      <c r="D53" t="s">
        <v>205</v>
      </c>
      <c r="E53" t="s">
        <v>205</v>
      </c>
      <c r="F53" t="s">
        <v>205</v>
      </c>
      <c r="G53" t="s">
        <v>205</v>
      </c>
      <c r="H53" t="s">
        <v>205</v>
      </c>
      <c r="I53" t="s">
        <v>205</v>
      </c>
      <c r="J53" t="s">
        <v>205</v>
      </c>
      <c r="K53" t="s">
        <v>205</v>
      </c>
      <c r="L53" t="s">
        <v>205</v>
      </c>
      <c r="M53" t="s">
        <v>205</v>
      </c>
      <c r="N53" t="s">
        <v>205</v>
      </c>
      <c r="O53" t="s">
        <v>205</v>
      </c>
      <c r="P53" t="s">
        <v>205</v>
      </c>
      <c r="Q53" t="s">
        <v>205</v>
      </c>
      <c r="R53" t="s">
        <v>205</v>
      </c>
      <c r="S53" t="s">
        <v>205</v>
      </c>
      <c r="T53" t="s">
        <v>205</v>
      </c>
      <c r="U53" t="s">
        <v>205</v>
      </c>
      <c r="V53" t="s">
        <v>205</v>
      </c>
      <c r="W53" t="s">
        <v>205</v>
      </c>
      <c r="X53" t="s">
        <v>205</v>
      </c>
      <c r="Y53" t="s">
        <v>205</v>
      </c>
      <c r="Z53" t="s">
        <v>205</v>
      </c>
      <c r="AA53" t="s">
        <v>205</v>
      </c>
      <c r="AB53" t="s">
        <v>205</v>
      </c>
      <c r="AC53" t="s">
        <v>205</v>
      </c>
      <c r="AD53" t="s">
        <v>205</v>
      </c>
      <c r="AE53" t="s">
        <v>205</v>
      </c>
      <c r="AF53" t="s">
        <v>205</v>
      </c>
      <c r="AG53" t="s">
        <v>205</v>
      </c>
      <c r="AH53" t="s">
        <v>205</v>
      </c>
      <c r="AI53" t="s">
        <v>205</v>
      </c>
      <c r="AJ53" t="s">
        <v>205</v>
      </c>
      <c r="AK53" t="s">
        <v>205</v>
      </c>
      <c r="AL53" t="s">
        <v>205</v>
      </c>
      <c r="AM53" t="s">
        <v>205</v>
      </c>
      <c r="AN53" t="s">
        <v>205</v>
      </c>
      <c r="AO53" t="s">
        <v>205</v>
      </c>
      <c r="AP53" t="s">
        <v>205</v>
      </c>
      <c r="AQ53" t="s">
        <v>205</v>
      </c>
      <c r="AR53" t="s">
        <v>205</v>
      </c>
      <c r="AS53" t="s">
        <v>205</v>
      </c>
      <c r="AT53" t="s">
        <v>205</v>
      </c>
      <c r="AU53" t="s">
        <v>205</v>
      </c>
      <c r="AV53" t="s">
        <v>205</v>
      </c>
      <c r="AW53" t="s">
        <v>205</v>
      </c>
      <c r="AX53" t="s">
        <v>205</v>
      </c>
      <c r="AY53">
        <v>29</v>
      </c>
      <c r="AZ53">
        <v>53</v>
      </c>
      <c r="BA53" t="s">
        <v>205</v>
      </c>
      <c r="BB53" t="s">
        <v>205</v>
      </c>
      <c r="BC53" t="s">
        <v>205</v>
      </c>
      <c r="BD53">
        <f>371-82</f>
        <v>289</v>
      </c>
      <c r="BE53" t="s">
        <v>205</v>
      </c>
      <c r="BF53" t="s">
        <v>205</v>
      </c>
      <c r="BG53" t="s">
        <v>205</v>
      </c>
      <c r="BH53" t="s">
        <v>205</v>
      </c>
      <c r="BI53" t="s">
        <v>205</v>
      </c>
      <c r="BJ53" t="s">
        <v>205</v>
      </c>
      <c r="BK53" t="s">
        <v>205</v>
      </c>
      <c r="BL53" t="s">
        <v>205</v>
      </c>
    </row>
    <row r="54" spans="2:64" x14ac:dyDescent="0.25">
      <c r="B54" t="s">
        <v>246</v>
      </c>
      <c r="C54">
        <v>18</v>
      </c>
      <c r="D54" s="2">
        <f>(100-18)/2</f>
        <v>41</v>
      </c>
      <c r="E54" s="2">
        <f>(100-18)/2</f>
        <v>41</v>
      </c>
      <c r="F54">
        <v>17</v>
      </c>
      <c r="G54">
        <v>30</v>
      </c>
      <c r="H54">
        <v>45</v>
      </c>
      <c r="I54">
        <v>21</v>
      </c>
      <c r="J54">
        <v>50</v>
      </c>
      <c r="K54">
        <v>41</v>
      </c>
      <c r="L54">
        <v>28</v>
      </c>
      <c r="M54">
        <v>27</v>
      </c>
      <c r="N54">
        <v>13</v>
      </c>
      <c r="O54">
        <v>9</v>
      </c>
      <c r="P54">
        <v>19</v>
      </c>
      <c r="Q54">
        <v>29</v>
      </c>
      <c r="R54">
        <v>22</v>
      </c>
      <c r="S54">
        <v>13</v>
      </c>
      <c r="T54">
        <v>29</v>
      </c>
      <c r="U54">
        <v>15</v>
      </c>
      <c r="V54">
        <v>23</v>
      </c>
      <c r="W54">
        <v>36</v>
      </c>
      <c r="X54">
        <v>23</v>
      </c>
      <c r="Y54">
        <v>15</v>
      </c>
      <c r="Z54">
        <v>26</v>
      </c>
      <c r="AA54">
        <v>13</v>
      </c>
      <c r="AB54">
        <v>12</v>
      </c>
      <c r="AC54">
        <v>25</v>
      </c>
      <c r="AD54">
        <v>23</v>
      </c>
      <c r="AE54">
        <v>36</v>
      </c>
      <c r="AF54">
        <v>34</v>
      </c>
      <c r="AG54">
        <v>20</v>
      </c>
      <c r="AH54">
        <v>27</v>
      </c>
      <c r="AI54">
        <v>33</v>
      </c>
      <c r="AJ54">
        <v>26</v>
      </c>
      <c r="AK54">
        <v>21</v>
      </c>
      <c r="AL54">
        <v>18</v>
      </c>
      <c r="AM54">
        <v>7</v>
      </c>
      <c r="AN54">
        <v>8</v>
      </c>
      <c r="AO54">
        <v>37</v>
      </c>
      <c r="AP54">
        <v>17</v>
      </c>
      <c r="AQ54">
        <v>33</v>
      </c>
      <c r="AR54">
        <v>21</v>
      </c>
      <c r="AS54">
        <v>4</v>
      </c>
      <c r="AT54">
        <v>2</v>
      </c>
      <c r="AU54">
        <v>40</v>
      </c>
      <c r="AV54">
        <v>23</v>
      </c>
      <c r="AW54">
        <v>9</v>
      </c>
      <c r="AX54">
        <v>10</v>
      </c>
      <c r="AY54">
        <v>25</v>
      </c>
      <c r="AZ54">
        <v>20</v>
      </c>
      <c r="BA54">
        <v>18</v>
      </c>
      <c r="BB54">
        <v>33</v>
      </c>
      <c r="BC54">
        <v>29</v>
      </c>
      <c r="BD54">
        <v>29</v>
      </c>
      <c r="BE54">
        <v>18</v>
      </c>
      <c r="BF54">
        <v>29</v>
      </c>
      <c r="BG54">
        <v>19</v>
      </c>
      <c r="BH54">
        <v>14</v>
      </c>
      <c r="BI54">
        <v>11</v>
      </c>
      <c r="BJ54">
        <v>8</v>
      </c>
      <c r="BK54">
        <v>9</v>
      </c>
      <c r="BL54">
        <v>16</v>
      </c>
    </row>
    <row r="55" spans="2:64" x14ac:dyDescent="0.25">
      <c r="B55" t="s">
        <v>247</v>
      </c>
      <c r="C55" s="2">
        <v>1</v>
      </c>
      <c r="D55" s="2">
        <v>1</v>
      </c>
      <c r="E55" s="2">
        <v>1</v>
      </c>
      <c r="F55">
        <v>0</v>
      </c>
      <c r="G55">
        <v>1</v>
      </c>
      <c r="H55">
        <v>1</v>
      </c>
      <c r="I55">
        <v>1</v>
      </c>
      <c r="J55">
        <v>0</v>
      </c>
      <c r="K55">
        <v>2</v>
      </c>
      <c r="L55">
        <v>1</v>
      </c>
      <c r="M55">
        <v>1</v>
      </c>
      <c r="N55">
        <v>2</v>
      </c>
      <c r="O55" t="s">
        <v>205</v>
      </c>
      <c r="P55">
        <v>1</v>
      </c>
      <c r="Q55">
        <v>2</v>
      </c>
      <c r="R55">
        <v>0</v>
      </c>
      <c r="S55">
        <v>0</v>
      </c>
      <c r="T55">
        <v>0</v>
      </c>
      <c r="U55">
        <v>4</v>
      </c>
      <c r="V55">
        <v>4</v>
      </c>
      <c r="W55">
        <v>6</v>
      </c>
      <c r="X55">
        <v>1</v>
      </c>
      <c r="Y55">
        <v>2</v>
      </c>
      <c r="Z55">
        <v>0</v>
      </c>
      <c r="AA55" t="s">
        <v>205</v>
      </c>
      <c r="AB55" t="s">
        <v>205</v>
      </c>
      <c r="AC55" t="s">
        <v>205</v>
      </c>
      <c r="AD55" t="s">
        <v>205</v>
      </c>
      <c r="AE55" t="s">
        <v>205</v>
      </c>
      <c r="AF55" t="s">
        <v>205</v>
      </c>
      <c r="AG55" t="s">
        <v>205</v>
      </c>
      <c r="AH55" t="s">
        <v>205</v>
      </c>
      <c r="AI55" t="s">
        <v>205</v>
      </c>
      <c r="AJ55" t="s">
        <v>205</v>
      </c>
      <c r="AK55" t="s">
        <v>205</v>
      </c>
      <c r="AL55" t="s">
        <v>205</v>
      </c>
      <c r="AM55" t="s">
        <v>205</v>
      </c>
      <c r="AN55" t="s">
        <v>205</v>
      </c>
      <c r="AO55" t="s">
        <v>205</v>
      </c>
      <c r="AP55" t="s">
        <v>205</v>
      </c>
      <c r="AQ55" t="s">
        <v>205</v>
      </c>
      <c r="AR55" t="s">
        <v>205</v>
      </c>
      <c r="AS55" t="s">
        <v>205</v>
      </c>
      <c r="AT55" t="s">
        <v>205</v>
      </c>
      <c r="AU55" t="s">
        <v>205</v>
      </c>
      <c r="AV55" t="s">
        <v>205</v>
      </c>
      <c r="AW55" t="s">
        <v>205</v>
      </c>
      <c r="AX55" t="s">
        <v>205</v>
      </c>
      <c r="AY55" t="s">
        <v>205</v>
      </c>
      <c r="AZ55" t="s">
        <v>205</v>
      </c>
      <c r="BA55" t="s">
        <v>205</v>
      </c>
      <c r="BB55" t="s">
        <v>205</v>
      </c>
      <c r="BC55" t="s">
        <v>205</v>
      </c>
      <c r="BD55" t="s">
        <v>205</v>
      </c>
      <c r="BE55" t="s">
        <v>205</v>
      </c>
      <c r="BF55" t="s">
        <v>205</v>
      </c>
      <c r="BG55" t="s">
        <v>205</v>
      </c>
      <c r="BH55" t="s">
        <v>205</v>
      </c>
      <c r="BI55" t="s">
        <v>205</v>
      </c>
      <c r="BJ55" t="s">
        <v>205</v>
      </c>
      <c r="BK55" t="s">
        <v>205</v>
      </c>
      <c r="BL55" t="s">
        <v>205</v>
      </c>
    </row>
    <row r="56" spans="2:64" x14ac:dyDescent="0.25">
      <c r="B56" t="s">
        <v>248</v>
      </c>
      <c r="C56">
        <v>11</v>
      </c>
      <c r="D56" s="2">
        <f>(58-11+1)/2</f>
        <v>24</v>
      </c>
      <c r="E56" s="2">
        <f>(59-11)/2</f>
        <v>24</v>
      </c>
      <c r="F56">
        <v>20</v>
      </c>
      <c r="G56">
        <v>24</v>
      </c>
      <c r="H56">
        <v>21</v>
      </c>
      <c r="I56">
        <v>12</v>
      </c>
      <c r="J56">
        <v>10</v>
      </c>
      <c r="K56">
        <v>14</v>
      </c>
      <c r="L56">
        <v>17</v>
      </c>
      <c r="M56">
        <v>20</v>
      </c>
      <c r="N56">
        <v>12</v>
      </c>
      <c r="O56">
        <v>8</v>
      </c>
      <c r="P56">
        <v>10</v>
      </c>
      <c r="Q56">
        <v>24</v>
      </c>
      <c r="R56">
        <v>15</v>
      </c>
      <c r="S56">
        <v>15</v>
      </c>
      <c r="T56">
        <v>8</v>
      </c>
      <c r="U56">
        <v>2</v>
      </c>
      <c r="V56">
        <v>6</v>
      </c>
      <c r="W56">
        <v>5</v>
      </c>
      <c r="X56">
        <v>6</v>
      </c>
      <c r="Y56">
        <v>13</v>
      </c>
      <c r="Z56">
        <v>7</v>
      </c>
      <c r="AA56">
        <v>29</v>
      </c>
      <c r="AB56">
        <v>37</v>
      </c>
      <c r="AC56">
        <v>38</v>
      </c>
      <c r="AD56">
        <v>25</v>
      </c>
      <c r="AE56">
        <v>42</v>
      </c>
      <c r="AF56">
        <v>33</v>
      </c>
      <c r="AG56">
        <v>25</v>
      </c>
      <c r="AH56">
        <v>32</v>
      </c>
      <c r="AI56">
        <v>43</v>
      </c>
      <c r="AJ56">
        <v>31</v>
      </c>
      <c r="AK56">
        <v>18</v>
      </c>
      <c r="AL56">
        <v>16</v>
      </c>
      <c r="AM56">
        <v>19</v>
      </c>
      <c r="AN56">
        <v>16</v>
      </c>
      <c r="AO56">
        <v>28</v>
      </c>
      <c r="AP56">
        <v>10</v>
      </c>
      <c r="AQ56">
        <v>8</v>
      </c>
      <c r="AR56">
        <v>24</v>
      </c>
      <c r="AS56">
        <v>17</v>
      </c>
      <c r="AT56">
        <v>18</v>
      </c>
      <c r="AU56">
        <v>19</v>
      </c>
      <c r="AV56">
        <v>12</v>
      </c>
      <c r="AW56">
        <v>9</v>
      </c>
      <c r="AX56">
        <v>1</v>
      </c>
      <c r="AY56" s="2">
        <v>5</v>
      </c>
      <c r="AZ56" s="2">
        <v>7</v>
      </c>
      <c r="BA56" s="2">
        <v>7</v>
      </c>
      <c r="BB56">
        <v>5</v>
      </c>
      <c r="BC56">
        <v>6</v>
      </c>
      <c r="BD56" s="2">
        <v>5</v>
      </c>
      <c r="BE56" s="2">
        <v>4</v>
      </c>
      <c r="BF56">
        <v>2</v>
      </c>
      <c r="BG56">
        <v>0</v>
      </c>
      <c r="BH56">
        <v>4</v>
      </c>
      <c r="BI56">
        <v>3</v>
      </c>
      <c r="BJ56">
        <v>0</v>
      </c>
      <c r="BK56">
        <v>36</v>
      </c>
      <c r="BL56">
        <v>20</v>
      </c>
    </row>
    <row r="57" spans="2:64" x14ac:dyDescent="0.25">
      <c r="B57" t="s">
        <v>50</v>
      </c>
      <c r="C57" t="s">
        <v>205</v>
      </c>
      <c r="D57" t="s">
        <v>205</v>
      </c>
      <c r="E57" t="s">
        <v>205</v>
      </c>
      <c r="F57" t="s">
        <v>205</v>
      </c>
      <c r="G57" t="s">
        <v>205</v>
      </c>
      <c r="H57" t="s">
        <v>205</v>
      </c>
      <c r="I57" t="s">
        <v>205</v>
      </c>
      <c r="J57" t="s">
        <v>205</v>
      </c>
      <c r="K57" t="s">
        <v>205</v>
      </c>
      <c r="L57" t="s">
        <v>205</v>
      </c>
      <c r="M57" t="s">
        <v>205</v>
      </c>
      <c r="N57" t="s">
        <v>205</v>
      </c>
      <c r="O57" s="2">
        <f>475/5</f>
        <v>95</v>
      </c>
      <c r="P57" s="2">
        <f t="shared" ref="P57:R57" si="1">475/5</f>
        <v>95</v>
      </c>
      <c r="Q57" s="2">
        <f t="shared" si="1"/>
        <v>95</v>
      </c>
      <c r="R57" s="2">
        <f t="shared" si="1"/>
        <v>95</v>
      </c>
      <c r="S57" s="2">
        <f>475/5-1</f>
        <v>94</v>
      </c>
      <c r="T57">
        <v>103</v>
      </c>
      <c r="U57" t="s">
        <v>205</v>
      </c>
      <c r="V57" t="s">
        <v>205</v>
      </c>
      <c r="W57" t="s">
        <v>205</v>
      </c>
      <c r="X57" t="s">
        <v>205</v>
      </c>
      <c r="Y57" t="s">
        <v>205</v>
      </c>
      <c r="Z57" t="s">
        <v>205</v>
      </c>
      <c r="AA57" t="s">
        <v>205</v>
      </c>
      <c r="AB57" t="s">
        <v>205</v>
      </c>
      <c r="AC57" t="s">
        <v>205</v>
      </c>
      <c r="AD57" t="s">
        <v>205</v>
      </c>
      <c r="AE57" t="s">
        <v>205</v>
      </c>
      <c r="AF57" t="s">
        <v>205</v>
      </c>
      <c r="AG57" t="s">
        <v>205</v>
      </c>
      <c r="AH57" t="s">
        <v>205</v>
      </c>
      <c r="AI57" t="s">
        <v>205</v>
      </c>
      <c r="AJ57" t="s">
        <v>205</v>
      </c>
      <c r="AK57" t="s">
        <v>205</v>
      </c>
      <c r="AL57" t="s">
        <v>205</v>
      </c>
      <c r="AM57">
        <v>217</v>
      </c>
      <c r="AN57">
        <v>76</v>
      </c>
      <c r="AO57">
        <v>106</v>
      </c>
      <c r="AP57">
        <v>94</v>
      </c>
      <c r="AQ57">
        <v>35</v>
      </c>
      <c r="AR57">
        <v>85</v>
      </c>
      <c r="AS57">
        <v>23</v>
      </c>
      <c r="AT57">
        <v>62</v>
      </c>
      <c r="AU57">
        <v>39</v>
      </c>
      <c r="AV57">
        <v>23</v>
      </c>
      <c r="AW57">
        <v>68</v>
      </c>
      <c r="AX57">
        <v>22</v>
      </c>
      <c r="AY57">
        <v>39</v>
      </c>
      <c r="AZ57">
        <v>49</v>
      </c>
      <c r="BA57">
        <v>39</v>
      </c>
      <c r="BB57">
        <v>83</v>
      </c>
      <c r="BC57">
        <v>106</v>
      </c>
      <c r="BD57">
        <v>81</v>
      </c>
      <c r="BE57">
        <v>49</v>
      </c>
      <c r="BF57">
        <v>76</v>
      </c>
      <c r="BG57">
        <v>41</v>
      </c>
      <c r="BH57">
        <v>58</v>
      </c>
      <c r="BI57">
        <v>227</v>
      </c>
      <c r="BJ57">
        <v>30</v>
      </c>
      <c r="BK57">
        <v>96</v>
      </c>
      <c r="BL57">
        <v>43</v>
      </c>
    </row>
    <row r="58" spans="2:64" x14ac:dyDescent="0.25">
      <c r="B58" t="s">
        <v>146</v>
      </c>
      <c r="C58" t="s">
        <v>205</v>
      </c>
      <c r="D58" t="s">
        <v>205</v>
      </c>
      <c r="E58" t="s">
        <v>205</v>
      </c>
      <c r="F58" t="s">
        <v>205</v>
      </c>
      <c r="G58" t="s">
        <v>205</v>
      </c>
      <c r="H58" t="s">
        <v>205</v>
      </c>
      <c r="I58" t="s">
        <v>205</v>
      </c>
      <c r="J58" t="s">
        <v>205</v>
      </c>
      <c r="K58" t="s">
        <v>205</v>
      </c>
      <c r="L58" t="s">
        <v>205</v>
      </c>
      <c r="M58" t="s">
        <v>205</v>
      </c>
      <c r="N58" t="s">
        <v>205</v>
      </c>
      <c r="O58" t="s">
        <v>205</v>
      </c>
      <c r="P58" t="s">
        <v>205</v>
      </c>
      <c r="Q58" t="s">
        <v>205</v>
      </c>
      <c r="R58" t="s">
        <v>205</v>
      </c>
      <c r="S58" t="s">
        <v>205</v>
      </c>
      <c r="T58" t="s">
        <v>205</v>
      </c>
      <c r="U58" t="s">
        <v>205</v>
      </c>
      <c r="V58" t="s">
        <v>205</v>
      </c>
      <c r="W58" t="s">
        <v>205</v>
      </c>
      <c r="X58" t="s">
        <v>205</v>
      </c>
      <c r="Y58" t="s">
        <v>205</v>
      </c>
      <c r="Z58" t="s">
        <v>205</v>
      </c>
      <c r="AA58" t="s">
        <v>205</v>
      </c>
      <c r="AB58" t="s">
        <v>205</v>
      </c>
      <c r="AC58" t="s">
        <v>205</v>
      </c>
      <c r="AD58" t="s">
        <v>205</v>
      </c>
      <c r="AE58" t="s">
        <v>205</v>
      </c>
      <c r="AF58" t="s">
        <v>205</v>
      </c>
      <c r="AG58" t="s">
        <v>205</v>
      </c>
      <c r="AH58" t="s">
        <v>205</v>
      </c>
      <c r="AI58" t="s">
        <v>205</v>
      </c>
      <c r="AJ58" t="s">
        <v>205</v>
      </c>
      <c r="AK58" t="s">
        <v>205</v>
      </c>
      <c r="AL58" t="s">
        <v>205</v>
      </c>
      <c r="AM58" t="s">
        <v>205</v>
      </c>
      <c r="AN58" t="s">
        <v>205</v>
      </c>
      <c r="AO58" t="s">
        <v>205</v>
      </c>
      <c r="AP58" t="s">
        <v>205</v>
      </c>
      <c r="AQ58">
        <v>109</v>
      </c>
      <c r="AR58">
        <v>39</v>
      </c>
      <c r="AS58">
        <v>14</v>
      </c>
      <c r="AT58">
        <v>14</v>
      </c>
      <c r="AU58">
        <v>13</v>
      </c>
      <c r="AV58">
        <v>15</v>
      </c>
      <c r="AW58">
        <v>4</v>
      </c>
      <c r="AX58">
        <v>7</v>
      </c>
      <c r="AY58">
        <v>3</v>
      </c>
      <c r="AZ58">
        <v>7</v>
      </c>
      <c r="BA58">
        <v>10</v>
      </c>
      <c r="BB58">
        <v>8</v>
      </c>
      <c r="BC58">
        <v>42</v>
      </c>
      <c r="BD58">
        <v>2</v>
      </c>
      <c r="BE58">
        <v>3</v>
      </c>
      <c r="BF58">
        <v>0</v>
      </c>
      <c r="BG58">
        <v>0</v>
      </c>
      <c r="BH58">
        <v>1</v>
      </c>
      <c r="BI58">
        <v>2</v>
      </c>
      <c r="BJ58">
        <v>0</v>
      </c>
      <c r="BK58">
        <v>2</v>
      </c>
      <c r="BL58" t="s">
        <v>205</v>
      </c>
    </row>
    <row r="59" spans="2:64" x14ac:dyDescent="0.25">
      <c r="B59" t="s">
        <v>249</v>
      </c>
      <c r="C59" t="s">
        <v>205</v>
      </c>
      <c r="D59" t="s">
        <v>205</v>
      </c>
      <c r="E59" t="s">
        <v>205</v>
      </c>
      <c r="F59" t="s">
        <v>205</v>
      </c>
      <c r="G59" t="s">
        <v>205</v>
      </c>
      <c r="H59" t="s">
        <v>205</v>
      </c>
      <c r="I59" t="s">
        <v>205</v>
      </c>
      <c r="J59" t="s">
        <v>205</v>
      </c>
      <c r="K59" t="s">
        <v>205</v>
      </c>
      <c r="L59" t="s">
        <v>205</v>
      </c>
      <c r="M59" t="s">
        <v>205</v>
      </c>
      <c r="N59" t="s">
        <v>205</v>
      </c>
      <c r="O59" t="s">
        <v>205</v>
      </c>
      <c r="P59" t="s">
        <v>205</v>
      </c>
      <c r="Q59" t="s">
        <v>205</v>
      </c>
      <c r="R59" t="s">
        <v>205</v>
      </c>
      <c r="S59" t="s">
        <v>205</v>
      </c>
      <c r="T59" t="s">
        <v>205</v>
      </c>
      <c r="U59" t="s">
        <v>205</v>
      </c>
      <c r="V59" t="s">
        <v>205</v>
      </c>
      <c r="W59" t="s">
        <v>205</v>
      </c>
      <c r="X59" t="s">
        <v>205</v>
      </c>
      <c r="Y59" t="s">
        <v>205</v>
      </c>
      <c r="Z59" t="s">
        <v>205</v>
      </c>
      <c r="AA59" t="s">
        <v>205</v>
      </c>
      <c r="AB59" t="s">
        <v>205</v>
      </c>
      <c r="AC59" t="s">
        <v>205</v>
      </c>
      <c r="AD59" t="s">
        <v>205</v>
      </c>
      <c r="AE59" t="s">
        <v>205</v>
      </c>
      <c r="AF59" t="s">
        <v>205</v>
      </c>
      <c r="AG59" t="s">
        <v>205</v>
      </c>
      <c r="AH59" t="s">
        <v>205</v>
      </c>
      <c r="AI59" t="s">
        <v>205</v>
      </c>
      <c r="AJ59" t="s">
        <v>205</v>
      </c>
      <c r="AK59" t="s">
        <v>205</v>
      </c>
      <c r="AL59" t="s">
        <v>205</v>
      </c>
      <c r="AM59" t="s">
        <v>205</v>
      </c>
      <c r="AN59" t="s">
        <v>205</v>
      </c>
      <c r="AO59" t="s">
        <v>205</v>
      </c>
      <c r="AP59" t="s">
        <v>205</v>
      </c>
      <c r="AQ59" t="s">
        <v>205</v>
      </c>
      <c r="AR59" t="s">
        <v>205</v>
      </c>
      <c r="AS59" t="s">
        <v>205</v>
      </c>
      <c r="AT59" t="s">
        <v>205</v>
      </c>
      <c r="AU59" t="s">
        <v>205</v>
      </c>
      <c r="AV59" t="s">
        <v>205</v>
      </c>
      <c r="AW59" t="s">
        <v>205</v>
      </c>
      <c r="AX59" t="s">
        <v>205</v>
      </c>
      <c r="AY59" t="s">
        <v>205</v>
      </c>
      <c r="AZ59" t="s">
        <v>205</v>
      </c>
      <c r="BA59" t="s">
        <v>205</v>
      </c>
      <c r="BB59" t="s">
        <v>205</v>
      </c>
      <c r="BC59" t="s">
        <v>205</v>
      </c>
      <c r="BD59" t="s">
        <v>205</v>
      </c>
      <c r="BE59" t="s">
        <v>205</v>
      </c>
      <c r="BF59">
        <v>6</v>
      </c>
      <c r="BG59">
        <v>90</v>
      </c>
      <c r="BH59">
        <v>113</v>
      </c>
      <c r="BI59">
        <v>321</v>
      </c>
      <c r="BJ59">
        <v>353</v>
      </c>
      <c r="BK59">
        <v>191</v>
      </c>
      <c r="BL59">
        <v>80</v>
      </c>
    </row>
    <row r="60" spans="2:64" x14ac:dyDescent="0.25">
      <c r="B60" t="s">
        <v>189</v>
      </c>
      <c r="C60" t="s">
        <v>205</v>
      </c>
      <c r="D60" t="s">
        <v>205</v>
      </c>
      <c r="E60" t="s">
        <v>205</v>
      </c>
      <c r="F60" t="s">
        <v>205</v>
      </c>
      <c r="G60" t="s">
        <v>205</v>
      </c>
      <c r="H60" t="s">
        <v>205</v>
      </c>
      <c r="I60" t="s">
        <v>205</v>
      </c>
      <c r="J60" t="s">
        <v>205</v>
      </c>
      <c r="K60" t="s">
        <v>205</v>
      </c>
      <c r="L60" t="s">
        <v>205</v>
      </c>
      <c r="M60" t="s">
        <v>205</v>
      </c>
      <c r="N60" t="s">
        <v>205</v>
      </c>
      <c r="O60" t="s">
        <v>205</v>
      </c>
      <c r="P60" t="s">
        <v>205</v>
      </c>
      <c r="Q60" t="s">
        <v>205</v>
      </c>
      <c r="R60" t="s">
        <v>205</v>
      </c>
      <c r="S60" t="s">
        <v>205</v>
      </c>
      <c r="T60" t="s">
        <v>205</v>
      </c>
      <c r="U60" t="s">
        <v>205</v>
      </c>
      <c r="V60" t="s">
        <v>205</v>
      </c>
      <c r="W60" t="s">
        <v>205</v>
      </c>
      <c r="X60" t="s">
        <v>205</v>
      </c>
      <c r="Y60" t="s">
        <v>205</v>
      </c>
      <c r="Z60" t="s">
        <v>205</v>
      </c>
      <c r="AA60" t="s">
        <v>205</v>
      </c>
      <c r="AB60" t="s">
        <v>205</v>
      </c>
      <c r="AC60" t="s">
        <v>205</v>
      </c>
      <c r="AD60" t="s">
        <v>205</v>
      </c>
      <c r="AE60" t="s">
        <v>205</v>
      </c>
      <c r="AF60" t="s">
        <v>205</v>
      </c>
      <c r="AG60" t="s">
        <v>205</v>
      </c>
      <c r="AH60" t="s">
        <v>205</v>
      </c>
      <c r="AI60" t="s">
        <v>205</v>
      </c>
      <c r="AJ60" t="s">
        <v>205</v>
      </c>
      <c r="AK60" t="s">
        <v>205</v>
      </c>
      <c r="AL60" t="s">
        <v>205</v>
      </c>
      <c r="AM60" t="s">
        <v>205</v>
      </c>
      <c r="AN60" t="s">
        <v>205</v>
      </c>
      <c r="AO60" t="s">
        <v>205</v>
      </c>
      <c r="AP60" t="s">
        <v>205</v>
      </c>
      <c r="AQ60" t="s">
        <v>205</v>
      </c>
      <c r="AR60" t="s">
        <v>205</v>
      </c>
      <c r="AS60" t="s">
        <v>205</v>
      </c>
      <c r="AT60" t="s">
        <v>205</v>
      </c>
      <c r="AU60" t="s">
        <v>205</v>
      </c>
      <c r="AV60" t="s">
        <v>205</v>
      </c>
      <c r="AW60" t="s">
        <v>205</v>
      </c>
      <c r="AX60" t="s">
        <v>205</v>
      </c>
      <c r="AY60" t="s">
        <v>205</v>
      </c>
      <c r="AZ60" t="s">
        <v>205</v>
      </c>
      <c r="BA60" t="s">
        <v>205</v>
      </c>
      <c r="BB60" t="s">
        <v>205</v>
      </c>
      <c r="BC60" t="s">
        <v>205</v>
      </c>
      <c r="BD60" t="s">
        <v>205</v>
      </c>
      <c r="BE60" t="s">
        <v>205</v>
      </c>
      <c r="BF60">
        <v>1</v>
      </c>
      <c r="BG60">
        <v>0</v>
      </c>
      <c r="BH60">
        <v>0</v>
      </c>
      <c r="BI60">
        <v>0</v>
      </c>
      <c r="BJ60">
        <v>0</v>
      </c>
      <c r="BK60" t="s">
        <v>205</v>
      </c>
      <c r="BL60">
        <v>2</v>
      </c>
    </row>
    <row r="61" spans="2:64" x14ac:dyDescent="0.25">
      <c r="B61" t="s">
        <v>197</v>
      </c>
      <c r="C61" t="s">
        <v>205</v>
      </c>
      <c r="D61" t="s">
        <v>205</v>
      </c>
      <c r="E61" t="s">
        <v>205</v>
      </c>
      <c r="F61" t="s">
        <v>205</v>
      </c>
      <c r="G61" t="s">
        <v>205</v>
      </c>
      <c r="H61" t="s">
        <v>205</v>
      </c>
      <c r="I61" t="s">
        <v>205</v>
      </c>
      <c r="J61" t="s">
        <v>205</v>
      </c>
      <c r="K61" t="s">
        <v>205</v>
      </c>
      <c r="L61" t="s">
        <v>205</v>
      </c>
      <c r="M61" t="s">
        <v>205</v>
      </c>
      <c r="N61" t="s">
        <v>205</v>
      </c>
      <c r="O61" t="s">
        <v>205</v>
      </c>
      <c r="P61" t="s">
        <v>205</v>
      </c>
      <c r="Q61" t="s">
        <v>205</v>
      </c>
      <c r="R61" t="s">
        <v>205</v>
      </c>
      <c r="S61" t="s">
        <v>205</v>
      </c>
      <c r="T61" t="s">
        <v>205</v>
      </c>
      <c r="U61" t="s">
        <v>205</v>
      </c>
      <c r="V61" t="s">
        <v>205</v>
      </c>
      <c r="W61" t="s">
        <v>205</v>
      </c>
      <c r="X61" t="s">
        <v>205</v>
      </c>
      <c r="Y61" t="s">
        <v>205</v>
      </c>
      <c r="Z61" t="s">
        <v>205</v>
      </c>
      <c r="AA61" t="s">
        <v>205</v>
      </c>
      <c r="AB61" t="s">
        <v>205</v>
      </c>
      <c r="AC61" t="s">
        <v>205</v>
      </c>
      <c r="AD61" t="s">
        <v>205</v>
      </c>
      <c r="AE61" t="s">
        <v>205</v>
      </c>
      <c r="AF61" t="s">
        <v>205</v>
      </c>
      <c r="AG61" t="s">
        <v>205</v>
      </c>
      <c r="AH61" t="s">
        <v>205</v>
      </c>
      <c r="AI61" t="s">
        <v>205</v>
      </c>
      <c r="AJ61" t="s">
        <v>205</v>
      </c>
      <c r="AK61" t="s">
        <v>205</v>
      </c>
      <c r="AL61" t="s">
        <v>205</v>
      </c>
      <c r="AM61" t="s">
        <v>205</v>
      </c>
      <c r="AN61">
        <v>2</v>
      </c>
      <c r="AO61">
        <v>0</v>
      </c>
      <c r="AP61">
        <v>0</v>
      </c>
      <c r="AQ61">
        <v>0</v>
      </c>
      <c r="AR61">
        <v>0</v>
      </c>
      <c r="AS61" t="s">
        <v>205</v>
      </c>
      <c r="AT61" t="s">
        <v>205</v>
      </c>
      <c r="AU61" t="s">
        <v>205</v>
      </c>
      <c r="AV61" t="s">
        <v>205</v>
      </c>
      <c r="AW61" t="s">
        <v>205</v>
      </c>
      <c r="AX61" t="s">
        <v>205</v>
      </c>
      <c r="AY61" t="s">
        <v>205</v>
      </c>
      <c r="AZ61" t="s">
        <v>205</v>
      </c>
      <c r="BA61" t="s">
        <v>205</v>
      </c>
      <c r="BB61" t="s">
        <v>205</v>
      </c>
      <c r="BC61" t="s">
        <v>205</v>
      </c>
      <c r="BD61" t="s">
        <v>205</v>
      </c>
      <c r="BE61" t="s">
        <v>205</v>
      </c>
      <c r="BF61" t="s">
        <v>205</v>
      </c>
      <c r="BG61" t="s">
        <v>205</v>
      </c>
      <c r="BH61" t="s">
        <v>205</v>
      </c>
      <c r="BI61" t="s">
        <v>205</v>
      </c>
      <c r="BJ61" t="s">
        <v>205</v>
      </c>
      <c r="BK61">
        <v>24</v>
      </c>
      <c r="BL61" t="s">
        <v>205</v>
      </c>
    </row>
    <row r="62" spans="2:64" x14ac:dyDescent="0.25">
      <c r="B62" t="s">
        <v>250</v>
      </c>
      <c r="C62" t="s">
        <v>205</v>
      </c>
      <c r="D62" t="s">
        <v>205</v>
      </c>
      <c r="E62" t="s">
        <v>205</v>
      </c>
      <c r="F62" t="s">
        <v>205</v>
      </c>
      <c r="G62" t="s">
        <v>205</v>
      </c>
      <c r="H62" t="s">
        <v>205</v>
      </c>
      <c r="I62" t="s">
        <v>205</v>
      </c>
      <c r="J62" t="s">
        <v>205</v>
      </c>
      <c r="K62" t="s">
        <v>205</v>
      </c>
      <c r="L62" t="s">
        <v>205</v>
      </c>
      <c r="M62" t="s">
        <v>205</v>
      </c>
      <c r="N62" t="s">
        <v>205</v>
      </c>
      <c r="O62" t="s">
        <v>205</v>
      </c>
      <c r="P62" t="s">
        <v>205</v>
      </c>
      <c r="Q62" t="s">
        <v>205</v>
      </c>
      <c r="R62" t="s">
        <v>205</v>
      </c>
      <c r="S62" t="s">
        <v>205</v>
      </c>
      <c r="T62" t="s">
        <v>205</v>
      </c>
      <c r="U62" t="s">
        <v>205</v>
      </c>
      <c r="V62" t="s">
        <v>205</v>
      </c>
      <c r="W62" t="s">
        <v>205</v>
      </c>
      <c r="X62" t="s">
        <v>205</v>
      </c>
      <c r="Y62" t="s">
        <v>205</v>
      </c>
      <c r="Z62" t="s">
        <v>205</v>
      </c>
      <c r="AA62" t="s">
        <v>205</v>
      </c>
      <c r="AB62" t="s">
        <v>205</v>
      </c>
      <c r="AC62" t="s">
        <v>205</v>
      </c>
      <c r="AD62" t="s">
        <v>205</v>
      </c>
      <c r="AE62" t="s">
        <v>205</v>
      </c>
      <c r="AF62" t="s">
        <v>205</v>
      </c>
      <c r="AG62" t="s">
        <v>205</v>
      </c>
      <c r="AH62" t="s">
        <v>205</v>
      </c>
      <c r="AI62" t="s">
        <v>205</v>
      </c>
      <c r="AJ62" t="s">
        <v>205</v>
      </c>
      <c r="AK62" t="s">
        <v>205</v>
      </c>
      <c r="AL62" t="s">
        <v>205</v>
      </c>
      <c r="AM62" t="s">
        <v>205</v>
      </c>
      <c r="AN62" t="s">
        <v>205</v>
      </c>
      <c r="AO62" t="s">
        <v>205</v>
      </c>
      <c r="AP62" t="s">
        <v>205</v>
      </c>
      <c r="AQ62" t="s">
        <v>205</v>
      </c>
      <c r="AR62">
        <v>17</v>
      </c>
      <c r="AS62">
        <v>6</v>
      </c>
      <c r="AT62">
        <v>9</v>
      </c>
      <c r="AU62">
        <v>12</v>
      </c>
      <c r="AV62">
        <v>8</v>
      </c>
      <c r="AW62">
        <v>5</v>
      </c>
      <c r="AX62">
        <v>12</v>
      </c>
      <c r="AY62" s="2">
        <v>10</v>
      </c>
      <c r="AZ62" s="2">
        <v>10</v>
      </c>
      <c r="BA62" s="2">
        <v>10</v>
      </c>
      <c r="BB62" s="2">
        <v>9</v>
      </c>
      <c r="BC62" s="2">
        <v>9</v>
      </c>
      <c r="BD62">
        <v>11</v>
      </c>
      <c r="BE62">
        <v>6</v>
      </c>
      <c r="BF62">
        <v>7</v>
      </c>
      <c r="BG62">
        <v>8</v>
      </c>
      <c r="BH62">
        <v>6</v>
      </c>
      <c r="BI62">
        <v>7</v>
      </c>
      <c r="BJ62">
        <v>3</v>
      </c>
      <c r="BK62" t="s">
        <v>205</v>
      </c>
      <c r="BL62" t="s">
        <v>205</v>
      </c>
    </row>
    <row r="63" spans="2:64" x14ac:dyDescent="0.25">
      <c r="B63" t="s">
        <v>192</v>
      </c>
      <c r="C63" t="s">
        <v>205</v>
      </c>
      <c r="D63" t="s">
        <v>205</v>
      </c>
      <c r="E63" t="s">
        <v>205</v>
      </c>
      <c r="F63" t="s">
        <v>205</v>
      </c>
      <c r="G63" t="s">
        <v>205</v>
      </c>
      <c r="H63" t="s">
        <v>205</v>
      </c>
      <c r="I63" t="s">
        <v>205</v>
      </c>
      <c r="J63" t="s">
        <v>205</v>
      </c>
      <c r="K63" t="s">
        <v>205</v>
      </c>
      <c r="L63" t="s">
        <v>205</v>
      </c>
      <c r="M63" t="s">
        <v>205</v>
      </c>
      <c r="N63" t="s">
        <v>205</v>
      </c>
      <c r="O63" t="s">
        <v>205</v>
      </c>
      <c r="P63" t="s">
        <v>205</v>
      </c>
      <c r="Q63" t="s">
        <v>205</v>
      </c>
      <c r="R63" t="s">
        <v>205</v>
      </c>
      <c r="S63" t="s">
        <v>205</v>
      </c>
      <c r="T63" t="s">
        <v>205</v>
      </c>
      <c r="U63" t="s">
        <v>205</v>
      </c>
      <c r="V63" t="s">
        <v>205</v>
      </c>
      <c r="W63" t="s">
        <v>205</v>
      </c>
      <c r="X63" t="s">
        <v>205</v>
      </c>
      <c r="Y63" t="s">
        <v>205</v>
      </c>
      <c r="Z63" t="s">
        <v>205</v>
      </c>
      <c r="AA63" t="s">
        <v>205</v>
      </c>
      <c r="AB63" t="s">
        <v>205</v>
      </c>
      <c r="AC63" t="s">
        <v>205</v>
      </c>
      <c r="AD63" t="s">
        <v>205</v>
      </c>
      <c r="AE63" t="s">
        <v>205</v>
      </c>
      <c r="AF63" t="s">
        <v>205</v>
      </c>
      <c r="AG63" t="s">
        <v>205</v>
      </c>
      <c r="AH63" t="s">
        <v>205</v>
      </c>
      <c r="AI63" t="s">
        <v>205</v>
      </c>
      <c r="AJ63" t="s">
        <v>205</v>
      </c>
      <c r="AK63" t="s">
        <v>205</v>
      </c>
      <c r="AL63" t="s">
        <v>205</v>
      </c>
      <c r="AM63" t="s">
        <v>205</v>
      </c>
      <c r="AN63" t="s">
        <v>205</v>
      </c>
      <c r="AO63" t="s">
        <v>205</v>
      </c>
      <c r="AP63" t="s">
        <v>205</v>
      </c>
      <c r="AQ63" t="s">
        <v>205</v>
      </c>
      <c r="AR63" t="s">
        <v>205</v>
      </c>
      <c r="AS63" t="s">
        <v>205</v>
      </c>
      <c r="AT63" t="s">
        <v>205</v>
      </c>
      <c r="AU63" t="s">
        <v>205</v>
      </c>
      <c r="AV63" t="s">
        <v>205</v>
      </c>
      <c r="AW63" t="s">
        <v>205</v>
      </c>
      <c r="AX63" t="s">
        <v>205</v>
      </c>
      <c r="AY63">
        <v>39</v>
      </c>
      <c r="AZ63">
        <v>25</v>
      </c>
      <c r="BA63">
        <v>28</v>
      </c>
      <c r="BB63">
        <v>42</v>
      </c>
      <c r="BC63">
        <v>49</v>
      </c>
      <c r="BD63">
        <v>41</v>
      </c>
      <c r="BE63">
        <v>42</v>
      </c>
      <c r="BF63">
        <v>35</v>
      </c>
      <c r="BG63">
        <v>31</v>
      </c>
      <c r="BH63">
        <v>24</v>
      </c>
      <c r="BI63">
        <v>26</v>
      </c>
      <c r="BJ63">
        <v>10</v>
      </c>
      <c r="BK63">
        <v>20</v>
      </c>
      <c r="BL63">
        <v>36</v>
      </c>
    </row>
    <row r="64" spans="2:64" x14ac:dyDescent="0.25">
      <c r="B64" t="s">
        <v>65</v>
      </c>
      <c r="C64" t="s">
        <v>205</v>
      </c>
      <c r="D64" t="s">
        <v>205</v>
      </c>
      <c r="E64" t="s">
        <v>205</v>
      </c>
      <c r="F64" t="s">
        <v>205</v>
      </c>
      <c r="G64" t="s">
        <v>205</v>
      </c>
      <c r="H64" t="s">
        <v>205</v>
      </c>
      <c r="I64" t="s">
        <v>205</v>
      </c>
      <c r="J64" t="s">
        <v>205</v>
      </c>
      <c r="K64" t="s">
        <v>205</v>
      </c>
      <c r="L64" t="s">
        <v>205</v>
      </c>
      <c r="M64" t="s">
        <v>205</v>
      </c>
      <c r="N64" t="s">
        <v>205</v>
      </c>
      <c r="O64" t="s">
        <v>205</v>
      </c>
      <c r="P64" t="s">
        <v>205</v>
      </c>
      <c r="Q64" t="s">
        <v>205</v>
      </c>
      <c r="R64" t="s">
        <v>205</v>
      </c>
      <c r="S64" t="s">
        <v>205</v>
      </c>
      <c r="T64" t="s">
        <v>205</v>
      </c>
      <c r="U64" t="s">
        <v>205</v>
      </c>
      <c r="V64" t="s">
        <v>205</v>
      </c>
      <c r="W64" t="s">
        <v>205</v>
      </c>
      <c r="X64" t="s">
        <v>205</v>
      </c>
      <c r="Y64" t="s">
        <v>205</v>
      </c>
      <c r="Z64" t="s">
        <v>205</v>
      </c>
      <c r="AA64" t="s">
        <v>205</v>
      </c>
      <c r="AB64" t="s">
        <v>205</v>
      </c>
      <c r="AC64" t="s">
        <v>205</v>
      </c>
      <c r="AD64" t="s">
        <v>205</v>
      </c>
      <c r="AE64" t="s">
        <v>205</v>
      </c>
      <c r="AF64" t="s">
        <v>205</v>
      </c>
      <c r="AG64" t="s">
        <v>205</v>
      </c>
      <c r="AH64" t="s">
        <v>205</v>
      </c>
      <c r="AI64" t="s">
        <v>205</v>
      </c>
      <c r="AJ64" t="s">
        <v>205</v>
      </c>
      <c r="AK64" t="s">
        <v>205</v>
      </c>
      <c r="AL64" t="s">
        <v>205</v>
      </c>
      <c r="AM64" t="s">
        <v>205</v>
      </c>
      <c r="AN64" t="s">
        <v>205</v>
      </c>
      <c r="AO64" t="s">
        <v>205</v>
      </c>
      <c r="AP64" t="s">
        <v>205</v>
      </c>
      <c r="AQ64" t="s">
        <v>205</v>
      </c>
      <c r="AR64" t="s">
        <v>205</v>
      </c>
      <c r="AS64" t="s">
        <v>205</v>
      </c>
      <c r="AT64" t="s">
        <v>205</v>
      </c>
      <c r="AU64" t="s">
        <v>205</v>
      </c>
      <c r="AV64" t="s">
        <v>205</v>
      </c>
      <c r="AW64" t="s">
        <v>205</v>
      </c>
      <c r="AX64" t="s">
        <v>205</v>
      </c>
      <c r="AY64" t="s">
        <v>205</v>
      </c>
      <c r="AZ64" t="s">
        <v>205</v>
      </c>
      <c r="BA64" t="s">
        <v>205</v>
      </c>
      <c r="BB64" t="s">
        <v>205</v>
      </c>
      <c r="BC64" t="s">
        <v>205</v>
      </c>
      <c r="BD64" t="s">
        <v>205</v>
      </c>
      <c r="BE64">
        <v>5</v>
      </c>
      <c r="BF64">
        <v>109</v>
      </c>
      <c r="BG64">
        <v>140</v>
      </c>
      <c r="BH64">
        <v>92</v>
      </c>
      <c r="BI64">
        <v>56</v>
      </c>
      <c r="BJ64">
        <v>99</v>
      </c>
      <c r="BK64">
        <v>214</v>
      </c>
      <c r="BL64">
        <v>198</v>
      </c>
    </row>
    <row r="65" spans="2:64" x14ac:dyDescent="0.25">
      <c r="B65" t="s">
        <v>251</v>
      </c>
      <c r="C65" t="s">
        <v>205</v>
      </c>
      <c r="D65" t="s">
        <v>205</v>
      </c>
      <c r="E65" t="s">
        <v>205</v>
      </c>
      <c r="F65" t="s">
        <v>205</v>
      </c>
      <c r="G65" t="s">
        <v>205</v>
      </c>
      <c r="H65" t="s">
        <v>205</v>
      </c>
      <c r="I65" t="s">
        <v>205</v>
      </c>
      <c r="J65" t="s">
        <v>205</v>
      </c>
      <c r="K65" t="s">
        <v>205</v>
      </c>
      <c r="L65" t="s">
        <v>205</v>
      </c>
      <c r="M65" t="s">
        <v>205</v>
      </c>
      <c r="N65" t="s">
        <v>205</v>
      </c>
      <c r="O65" t="s">
        <v>205</v>
      </c>
      <c r="P65" t="s">
        <v>205</v>
      </c>
      <c r="Q65" t="s">
        <v>205</v>
      </c>
      <c r="R65" t="s">
        <v>205</v>
      </c>
      <c r="S65" t="s">
        <v>205</v>
      </c>
      <c r="T65" t="s">
        <v>205</v>
      </c>
      <c r="U65" t="s">
        <v>205</v>
      </c>
      <c r="V65" t="s">
        <v>205</v>
      </c>
      <c r="W65" t="s">
        <v>205</v>
      </c>
      <c r="X65" t="s">
        <v>205</v>
      </c>
      <c r="Y65" t="s">
        <v>205</v>
      </c>
      <c r="Z65" t="s">
        <v>205</v>
      </c>
      <c r="AA65" t="s">
        <v>205</v>
      </c>
      <c r="AB65" t="s">
        <v>205</v>
      </c>
      <c r="AC65" t="s">
        <v>205</v>
      </c>
      <c r="AD65" t="s">
        <v>205</v>
      </c>
      <c r="AE65" t="s">
        <v>205</v>
      </c>
      <c r="AF65" t="s">
        <v>205</v>
      </c>
      <c r="AG65" t="s">
        <v>205</v>
      </c>
      <c r="AH65" t="s">
        <v>205</v>
      </c>
      <c r="AI65" t="s">
        <v>205</v>
      </c>
      <c r="AJ65" t="s">
        <v>205</v>
      </c>
      <c r="AK65" t="s">
        <v>205</v>
      </c>
      <c r="AL65" t="s">
        <v>205</v>
      </c>
      <c r="AM65" t="s">
        <v>205</v>
      </c>
      <c r="AN65" t="s">
        <v>205</v>
      </c>
      <c r="AO65" t="s">
        <v>205</v>
      </c>
      <c r="AP65" t="s">
        <v>205</v>
      </c>
      <c r="AQ65" t="s">
        <v>205</v>
      </c>
      <c r="AR65" t="s">
        <v>205</v>
      </c>
      <c r="AS65" t="s">
        <v>205</v>
      </c>
      <c r="AT65" t="s">
        <v>205</v>
      </c>
      <c r="AU65" t="s">
        <v>205</v>
      </c>
      <c r="AV65" t="s">
        <v>205</v>
      </c>
      <c r="AW65" t="s">
        <v>205</v>
      </c>
      <c r="AX65" t="s">
        <v>205</v>
      </c>
      <c r="AY65">
        <v>7</v>
      </c>
      <c r="AZ65">
        <v>6</v>
      </c>
      <c r="BA65">
        <v>1</v>
      </c>
      <c r="BB65">
        <v>11</v>
      </c>
      <c r="BC65">
        <v>7</v>
      </c>
      <c r="BD65">
        <v>4</v>
      </c>
      <c r="BE65">
        <v>3</v>
      </c>
      <c r="BF65">
        <v>4</v>
      </c>
      <c r="BG65">
        <v>3</v>
      </c>
      <c r="BH65">
        <v>13</v>
      </c>
      <c r="BI65">
        <v>48</v>
      </c>
      <c r="BJ65">
        <v>7</v>
      </c>
      <c r="BK65">
        <v>21</v>
      </c>
      <c r="BL65">
        <v>21</v>
      </c>
    </row>
    <row r="66" spans="2:64" x14ac:dyDescent="0.25">
      <c r="B66" t="s">
        <v>252</v>
      </c>
      <c r="C66">
        <v>32</v>
      </c>
      <c r="D66" s="2">
        <f>(239-32-1)/2</f>
        <v>103</v>
      </c>
      <c r="E66" s="2">
        <f>(239-32+1)/2</f>
        <v>104</v>
      </c>
      <c r="F66">
        <v>87</v>
      </c>
      <c r="G66">
        <v>97</v>
      </c>
      <c r="H66">
        <v>65</v>
      </c>
      <c r="I66">
        <v>55</v>
      </c>
      <c r="J66">
        <v>81</v>
      </c>
      <c r="K66">
        <v>121</v>
      </c>
      <c r="L66">
        <v>66</v>
      </c>
      <c r="M66">
        <v>97</v>
      </c>
      <c r="N66">
        <v>22</v>
      </c>
      <c r="O66">
        <v>96</v>
      </c>
      <c r="P66">
        <v>86</v>
      </c>
      <c r="Q66">
        <v>45</v>
      </c>
      <c r="R66">
        <v>110</v>
      </c>
      <c r="S66">
        <v>71</v>
      </c>
      <c r="T66">
        <v>64</v>
      </c>
      <c r="U66">
        <v>68</v>
      </c>
      <c r="V66">
        <v>72</v>
      </c>
      <c r="W66">
        <v>92</v>
      </c>
      <c r="X66">
        <v>99</v>
      </c>
      <c r="Y66">
        <v>87</v>
      </c>
      <c r="Z66">
        <v>56</v>
      </c>
      <c r="AA66">
        <v>57</v>
      </c>
      <c r="AB66">
        <v>80</v>
      </c>
      <c r="AC66">
        <v>67</v>
      </c>
      <c r="AD66">
        <v>68</v>
      </c>
      <c r="AE66">
        <v>66</v>
      </c>
      <c r="AF66">
        <v>48</v>
      </c>
      <c r="AG66">
        <v>43</v>
      </c>
      <c r="AH66">
        <v>54</v>
      </c>
      <c r="AI66">
        <v>48</v>
      </c>
      <c r="AJ66">
        <v>25</v>
      </c>
      <c r="AK66">
        <v>74</v>
      </c>
      <c r="AL66">
        <v>31</v>
      </c>
      <c r="AM66">
        <v>41</v>
      </c>
      <c r="AN66">
        <v>42</v>
      </c>
      <c r="AO66">
        <v>41</v>
      </c>
      <c r="AP66">
        <v>45</v>
      </c>
      <c r="AQ66">
        <v>80</v>
      </c>
      <c r="AR66">
        <v>68</v>
      </c>
      <c r="AS66">
        <v>53</v>
      </c>
      <c r="AT66">
        <v>153</v>
      </c>
      <c r="AU66">
        <v>28</v>
      </c>
      <c r="AV66">
        <v>30</v>
      </c>
      <c r="AW66">
        <v>26</v>
      </c>
      <c r="AX66">
        <v>28</v>
      </c>
      <c r="AY66">
        <v>25</v>
      </c>
      <c r="AZ66">
        <v>22</v>
      </c>
      <c r="BA66">
        <v>16</v>
      </c>
      <c r="BB66">
        <v>31</v>
      </c>
      <c r="BC66">
        <v>28</v>
      </c>
      <c r="BD66">
        <v>30</v>
      </c>
      <c r="BE66">
        <v>31</v>
      </c>
      <c r="BF66">
        <v>27</v>
      </c>
      <c r="BG66">
        <v>19</v>
      </c>
      <c r="BH66">
        <v>20</v>
      </c>
      <c r="BI66">
        <v>22</v>
      </c>
      <c r="BJ66">
        <v>12</v>
      </c>
      <c r="BK66">
        <v>10</v>
      </c>
      <c r="BL66">
        <v>20</v>
      </c>
    </row>
    <row r="67" spans="2:64" x14ac:dyDescent="0.25">
      <c r="B67" t="s">
        <v>253</v>
      </c>
      <c r="C67">
        <v>62</v>
      </c>
      <c r="D67" s="2">
        <f>(209-62-1)/2</f>
        <v>73</v>
      </c>
      <c r="E67" s="2">
        <f>(209-62+1)/2</f>
        <v>74</v>
      </c>
      <c r="F67">
        <v>54</v>
      </c>
      <c r="G67">
        <v>58</v>
      </c>
      <c r="H67">
        <v>66</v>
      </c>
      <c r="I67">
        <v>67</v>
      </c>
      <c r="J67">
        <v>82</v>
      </c>
      <c r="K67">
        <v>91</v>
      </c>
      <c r="L67">
        <v>66</v>
      </c>
      <c r="M67">
        <v>74</v>
      </c>
      <c r="N67">
        <v>23</v>
      </c>
      <c r="O67">
        <v>43</v>
      </c>
      <c r="P67">
        <v>59</v>
      </c>
      <c r="Q67">
        <v>67</v>
      </c>
      <c r="R67">
        <v>58</v>
      </c>
      <c r="S67">
        <v>45</v>
      </c>
      <c r="T67">
        <v>51</v>
      </c>
      <c r="U67">
        <v>57</v>
      </c>
      <c r="V67">
        <v>63</v>
      </c>
      <c r="W67">
        <v>63</v>
      </c>
      <c r="X67">
        <v>67</v>
      </c>
      <c r="Y67">
        <v>56</v>
      </c>
      <c r="Z67">
        <v>56</v>
      </c>
      <c r="AA67">
        <v>30</v>
      </c>
      <c r="AB67">
        <v>38</v>
      </c>
      <c r="AC67">
        <v>29</v>
      </c>
      <c r="AD67">
        <v>50</v>
      </c>
      <c r="AE67">
        <v>55</v>
      </c>
      <c r="AF67">
        <v>36</v>
      </c>
      <c r="AG67">
        <v>40</v>
      </c>
      <c r="AH67">
        <v>31</v>
      </c>
      <c r="AI67">
        <v>41</v>
      </c>
      <c r="AJ67">
        <v>33</v>
      </c>
      <c r="AK67">
        <v>27</v>
      </c>
      <c r="AL67">
        <v>16</v>
      </c>
      <c r="AM67">
        <v>20</v>
      </c>
      <c r="AN67">
        <v>17</v>
      </c>
      <c r="AO67">
        <v>63</v>
      </c>
      <c r="AP67">
        <v>38</v>
      </c>
      <c r="AQ67">
        <v>42</v>
      </c>
      <c r="AR67">
        <v>39</v>
      </c>
      <c r="AS67">
        <v>26</v>
      </c>
      <c r="AT67">
        <v>34</v>
      </c>
      <c r="AU67">
        <v>44</v>
      </c>
      <c r="AV67">
        <v>34</v>
      </c>
      <c r="AW67">
        <v>26</v>
      </c>
      <c r="AX67">
        <v>22</v>
      </c>
      <c r="AY67">
        <v>30</v>
      </c>
      <c r="AZ67">
        <v>23</v>
      </c>
      <c r="BA67">
        <v>20</v>
      </c>
      <c r="BB67">
        <v>22</v>
      </c>
      <c r="BC67">
        <v>30</v>
      </c>
      <c r="BD67">
        <v>22</v>
      </c>
      <c r="BE67">
        <v>34</v>
      </c>
      <c r="BF67">
        <v>26</v>
      </c>
      <c r="BG67">
        <v>37</v>
      </c>
      <c r="BH67">
        <v>32</v>
      </c>
      <c r="BI67">
        <v>22</v>
      </c>
      <c r="BJ67">
        <v>20</v>
      </c>
      <c r="BK67">
        <v>27</v>
      </c>
      <c r="BL67">
        <v>22</v>
      </c>
    </row>
    <row r="68" spans="2:64" x14ac:dyDescent="0.25">
      <c r="B68" t="s">
        <v>196</v>
      </c>
      <c r="C68" t="s">
        <v>205</v>
      </c>
      <c r="D68" t="s">
        <v>205</v>
      </c>
      <c r="E68" t="s">
        <v>205</v>
      </c>
      <c r="F68" t="s">
        <v>205</v>
      </c>
      <c r="G68" t="s">
        <v>205</v>
      </c>
      <c r="H68" t="s">
        <v>205</v>
      </c>
      <c r="I68" t="s">
        <v>205</v>
      </c>
      <c r="J68" t="s">
        <v>205</v>
      </c>
      <c r="K68" t="s">
        <v>205</v>
      </c>
      <c r="L68" t="s">
        <v>205</v>
      </c>
      <c r="M68" t="s">
        <v>205</v>
      </c>
      <c r="N68" t="s">
        <v>205</v>
      </c>
      <c r="O68" t="s">
        <v>205</v>
      </c>
      <c r="P68" t="s">
        <v>205</v>
      </c>
      <c r="Q68" t="s">
        <v>205</v>
      </c>
      <c r="R68" t="s">
        <v>205</v>
      </c>
      <c r="S68" t="s">
        <v>205</v>
      </c>
      <c r="T68" t="s">
        <v>205</v>
      </c>
      <c r="U68" t="s">
        <v>205</v>
      </c>
      <c r="V68" t="s">
        <v>205</v>
      </c>
      <c r="W68" t="s">
        <v>205</v>
      </c>
      <c r="X68" t="s">
        <v>205</v>
      </c>
      <c r="Y68" t="s">
        <v>205</v>
      </c>
      <c r="Z68" t="s">
        <v>205</v>
      </c>
      <c r="AA68" t="s">
        <v>205</v>
      </c>
      <c r="AB68" t="s">
        <v>205</v>
      </c>
      <c r="AC68" t="s">
        <v>205</v>
      </c>
      <c r="AD68" t="s">
        <v>205</v>
      </c>
      <c r="AE68" t="s">
        <v>205</v>
      </c>
      <c r="AF68" t="s">
        <v>205</v>
      </c>
      <c r="AG68" t="s">
        <v>205</v>
      </c>
      <c r="AH68" t="s">
        <v>205</v>
      </c>
      <c r="AI68">
        <v>216</v>
      </c>
      <c r="AJ68">
        <v>104</v>
      </c>
      <c r="AK68">
        <v>152</v>
      </c>
      <c r="AL68">
        <v>145</v>
      </c>
      <c r="AM68">
        <v>106</v>
      </c>
      <c r="AN68">
        <v>52</v>
      </c>
      <c r="AO68">
        <v>54</v>
      </c>
      <c r="AP68">
        <v>56</v>
      </c>
      <c r="AQ68">
        <v>67</v>
      </c>
      <c r="AR68">
        <v>130</v>
      </c>
      <c r="AS68">
        <v>64</v>
      </c>
      <c r="AT68">
        <v>101</v>
      </c>
      <c r="AU68">
        <v>116</v>
      </c>
      <c r="AV68">
        <v>104</v>
      </c>
      <c r="AW68">
        <v>104</v>
      </c>
      <c r="AX68">
        <v>66</v>
      </c>
      <c r="AY68">
        <v>62</v>
      </c>
      <c r="AZ68">
        <v>158</v>
      </c>
      <c r="BA68">
        <v>147</v>
      </c>
      <c r="BB68">
        <v>103</v>
      </c>
      <c r="BC68">
        <v>82</v>
      </c>
      <c r="BD68">
        <v>121</v>
      </c>
      <c r="BE68">
        <v>106</v>
      </c>
      <c r="BF68">
        <v>134</v>
      </c>
      <c r="BG68">
        <v>103</v>
      </c>
      <c r="BH68">
        <v>41</v>
      </c>
      <c r="BI68">
        <v>95</v>
      </c>
      <c r="BJ68">
        <v>56</v>
      </c>
      <c r="BK68">
        <v>85</v>
      </c>
      <c r="BL68">
        <v>55</v>
      </c>
    </row>
    <row r="69" spans="2:64" x14ac:dyDescent="0.25">
      <c r="B69" t="s">
        <v>254</v>
      </c>
      <c r="C69">
        <v>73</v>
      </c>
      <c r="D69" s="2">
        <f>(142-73-1)/2</f>
        <v>34</v>
      </c>
      <c r="E69" s="2">
        <f>(142-73+1)/2</f>
        <v>35</v>
      </c>
      <c r="F69">
        <v>33</v>
      </c>
      <c r="G69">
        <v>45</v>
      </c>
      <c r="H69">
        <v>23</v>
      </c>
      <c r="I69">
        <v>29</v>
      </c>
      <c r="J69">
        <v>29</v>
      </c>
      <c r="K69">
        <v>14</v>
      </c>
      <c r="L69">
        <v>30</v>
      </c>
      <c r="M69">
        <v>18</v>
      </c>
      <c r="N69">
        <v>10</v>
      </c>
      <c r="O69">
        <v>26</v>
      </c>
      <c r="P69">
        <v>24</v>
      </c>
      <c r="Q69">
        <v>23</v>
      </c>
      <c r="R69">
        <v>34</v>
      </c>
      <c r="S69">
        <v>23</v>
      </c>
      <c r="T69">
        <v>22</v>
      </c>
      <c r="U69">
        <v>18</v>
      </c>
      <c r="V69">
        <v>22</v>
      </c>
      <c r="W69">
        <v>12</v>
      </c>
      <c r="X69">
        <v>26</v>
      </c>
      <c r="Y69">
        <v>27</v>
      </c>
      <c r="Z69">
        <v>9</v>
      </c>
      <c r="AA69">
        <v>7</v>
      </c>
      <c r="AB69">
        <v>18</v>
      </c>
      <c r="AC69">
        <v>19</v>
      </c>
      <c r="AD69">
        <v>16</v>
      </c>
      <c r="AE69">
        <v>28</v>
      </c>
      <c r="AF69">
        <v>16</v>
      </c>
      <c r="AG69">
        <v>27</v>
      </c>
      <c r="AH69">
        <v>31</v>
      </c>
      <c r="AI69">
        <v>53</v>
      </c>
      <c r="AJ69">
        <v>24</v>
      </c>
      <c r="AK69">
        <v>19</v>
      </c>
      <c r="AL69">
        <v>15</v>
      </c>
      <c r="AM69">
        <v>17</v>
      </c>
      <c r="AN69">
        <v>27</v>
      </c>
      <c r="AO69">
        <v>30</v>
      </c>
      <c r="AP69">
        <v>17</v>
      </c>
      <c r="AQ69">
        <v>10</v>
      </c>
      <c r="AR69">
        <v>20</v>
      </c>
      <c r="AS69">
        <v>24</v>
      </c>
      <c r="AT69">
        <v>41</v>
      </c>
      <c r="AU69">
        <v>37</v>
      </c>
      <c r="AV69">
        <v>22</v>
      </c>
      <c r="AW69">
        <v>3</v>
      </c>
      <c r="AX69">
        <v>3</v>
      </c>
      <c r="AY69">
        <v>29</v>
      </c>
      <c r="AZ69">
        <v>28</v>
      </c>
      <c r="BA69">
        <v>17</v>
      </c>
      <c r="BB69">
        <v>14</v>
      </c>
      <c r="BC69">
        <v>18</v>
      </c>
      <c r="BD69">
        <v>15</v>
      </c>
      <c r="BE69">
        <v>7</v>
      </c>
      <c r="BF69">
        <v>26</v>
      </c>
      <c r="BG69">
        <v>7</v>
      </c>
      <c r="BH69">
        <v>46</v>
      </c>
      <c r="BI69">
        <v>24</v>
      </c>
      <c r="BJ69">
        <v>14</v>
      </c>
      <c r="BK69">
        <v>16</v>
      </c>
      <c r="BL69">
        <v>10</v>
      </c>
    </row>
    <row r="70" spans="2:64" x14ac:dyDescent="0.25">
      <c r="B70" t="s">
        <v>255</v>
      </c>
      <c r="C70" t="s">
        <v>205</v>
      </c>
      <c r="D70" t="s">
        <v>205</v>
      </c>
      <c r="E70" t="s">
        <v>205</v>
      </c>
      <c r="F70" t="s">
        <v>205</v>
      </c>
      <c r="G70" t="s">
        <v>205</v>
      </c>
      <c r="H70" t="s">
        <v>205</v>
      </c>
      <c r="I70" t="s">
        <v>205</v>
      </c>
      <c r="J70" t="s">
        <v>205</v>
      </c>
      <c r="K70" t="s">
        <v>205</v>
      </c>
      <c r="L70" t="s">
        <v>205</v>
      </c>
      <c r="M70" t="s">
        <v>205</v>
      </c>
      <c r="N70" t="s">
        <v>205</v>
      </c>
      <c r="O70" t="s">
        <v>205</v>
      </c>
      <c r="P70" t="s">
        <v>205</v>
      </c>
      <c r="Q70" t="s">
        <v>205</v>
      </c>
      <c r="R70" t="s">
        <v>205</v>
      </c>
      <c r="S70" t="s">
        <v>205</v>
      </c>
      <c r="T70" t="s">
        <v>205</v>
      </c>
      <c r="U70" t="s">
        <v>205</v>
      </c>
      <c r="V70" t="s">
        <v>205</v>
      </c>
      <c r="W70" t="s">
        <v>205</v>
      </c>
      <c r="X70" t="s">
        <v>205</v>
      </c>
      <c r="Y70" t="s">
        <v>205</v>
      </c>
      <c r="Z70" t="s">
        <v>205</v>
      </c>
      <c r="AA70">
        <v>5</v>
      </c>
      <c r="AB70">
        <v>2</v>
      </c>
      <c r="AC70">
        <v>1</v>
      </c>
      <c r="AD70">
        <v>4</v>
      </c>
      <c r="AE70">
        <v>3</v>
      </c>
      <c r="AF70">
        <v>4</v>
      </c>
      <c r="AG70">
        <v>2</v>
      </c>
      <c r="AH70">
        <v>4</v>
      </c>
      <c r="AI70">
        <v>3</v>
      </c>
      <c r="AJ70">
        <v>0</v>
      </c>
      <c r="AK70">
        <v>0</v>
      </c>
      <c r="AL70">
        <v>0</v>
      </c>
      <c r="AM70">
        <v>1</v>
      </c>
      <c r="AN70">
        <v>2</v>
      </c>
      <c r="AO70">
        <v>0</v>
      </c>
      <c r="AP70">
        <v>6</v>
      </c>
      <c r="AQ70">
        <v>1</v>
      </c>
      <c r="AR70">
        <v>2</v>
      </c>
      <c r="AS70">
        <v>3</v>
      </c>
      <c r="AT70">
        <v>0</v>
      </c>
      <c r="AU70">
        <v>1</v>
      </c>
      <c r="AV70">
        <v>1</v>
      </c>
      <c r="AW70">
        <v>0</v>
      </c>
      <c r="AX70">
        <v>1</v>
      </c>
      <c r="AY70" t="s">
        <v>205</v>
      </c>
      <c r="AZ70" t="s">
        <v>205</v>
      </c>
      <c r="BA70">
        <v>2</v>
      </c>
      <c r="BB70">
        <v>1</v>
      </c>
      <c r="BC70">
        <v>0</v>
      </c>
      <c r="BD70">
        <v>4</v>
      </c>
      <c r="BE70">
        <v>0</v>
      </c>
      <c r="BF70">
        <v>3</v>
      </c>
      <c r="BG70">
        <v>3</v>
      </c>
      <c r="BH70">
        <v>0</v>
      </c>
      <c r="BI70">
        <v>2</v>
      </c>
      <c r="BJ70">
        <v>0</v>
      </c>
      <c r="BK70" t="s">
        <v>205</v>
      </c>
      <c r="BL70" t="s">
        <v>205</v>
      </c>
    </row>
    <row r="71" spans="2:64" x14ac:dyDescent="0.25">
      <c r="B71" t="s">
        <v>256</v>
      </c>
      <c r="C71" t="s">
        <v>205</v>
      </c>
      <c r="D71" t="s">
        <v>205</v>
      </c>
      <c r="E71" t="s">
        <v>205</v>
      </c>
      <c r="F71" t="s">
        <v>205</v>
      </c>
      <c r="G71" t="s">
        <v>205</v>
      </c>
      <c r="H71" t="s">
        <v>205</v>
      </c>
      <c r="I71" t="s">
        <v>205</v>
      </c>
      <c r="J71" t="s">
        <v>205</v>
      </c>
      <c r="K71" t="s">
        <v>205</v>
      </c>
      <c r="L71" t="s">
        <v>205</v>
      </c>
      <c r="M71" t="s">
        <v>205</v>
      </c>
      <c r="N71" t="s">
        <v>205</v>
      </c>
      <c r="O71" t="s">
        <v>205</v>
      </c>
      <c r="P71" t="s">
        <v>205</v>
      </c>
      <c r="Q71" t="s">
        <v>205</v>
      </c>
      <c r="R71" t="s">
        <v>205</v>
      </c>
      <c r="S71" t="s">
        <v>205</v>
      </c>
      <c r="T71" t="s">
        <v>205</v>
      </c>
      <c r="U71">
        <v>40</v>
      </c>
      <c r="V71">
        <v>43</v>
      </c>
      <c r="W71">
        <v>33</v>
      </c>
      <c r="X71">
        <v>30</v>
      </c>
      <c r="Y71">
        <v>23</v>
      </c>
      <c r="Z71">
        <v>2</v>
      </c>
      <c r="AA71">
        <v>42</v>
      </c>
      <c r="AB71">
        <v>20</v>
      </c>
      <c r="AC71">
        <v>13</v>
      </c>
      <c r="AD71">
        <v>16</v>
      </c>
      <c r="AE71">
        <v>21</v>
      </c>
      <c r="AF71">
        <v>14</v>
      </c>
      <c r="AG71">
        <v>14</v>
      </c>
      <c r="AH71">
        <v>14</v>
      </c>
      <c r="AI71">
        <v>15</v>
      </c>
      <c r="AJ71">
        <v>8</v>
      </c>
      <c r="AK71">
        <v>8</v>
      </c>
      <c r="AL71">
        <v>8</v>
      </c>
      <c r="AM71">
        <v>10</v>
      </c>
      <c r="AN71">
        <v>17</v>
      </c>
      <c r="AO71">
        <v>10</v>
      </c>
      <c r="AP71">
        <v>12</v>
      </c>
      <c r="AQ71">
        <v>32</v>
      </c>
      <c r="AR71">
        <v>1</v>
      </c>
      <c r="AS71">
        <v>6</v>
      </c>
      <c r="AT71">
        <v>10</v>
      </c>
      <c r="AU71">
        <v>7</v>
      </c>
      <c r="AV71">
        <v>11</v>
      </c>
      <c r="AW71">
        <v>7</v>
      </c>
      <c r="AX71">
        <v>5</v>
      </c>
      <c r="AY71">
        <v>11</v>
      </c>
      <c r="AZ71">
        <v>7</v>
      </c>
      <c r="BA71">
        <v>8</v>
      </c>
      <c r="BB71">
        <v>4</v>
      </c>
      <c r="BC71">
        <v>7</v>
      </c>
      <c r="BD71">
        <v>8</v>
      </c>
      <c r="BE71">
        <v>9</v>
      </c>
      <c r="BF71">
        <v>9</v>
      </c>
      <c r="BG71">
        <v>8</v>
      </c>
      <c r="BH71">
        <v>6</v>
      </c>
      <c r="BI71">
        <v>7</v>
      </c>
      <c r="BJ71">
        <v>1</v>
      </c>
      <c r="BK71">
        <v>7</v>
      </c>
      <c r="BL71">
        <v>5</v>
      </c>
    </row>
    <row r="72" spans="2:64" x14ac:dyDescent="0.25">
      <c r="B72" t="s">
        <v>257</v>
      </c>
      <c r="C72" t="s">
        <v>205</v>
      </c>
      <c r="D72" t="s">
        <v>205</v>
      </c>
      <c r="E72" t="s">
        <v>205</v>
      </c>
      <c r="F72" t="s">
        <v>205</v>
      </c>
      <c r="G72" t="s">
        <v>205</v>
      </c>
      <c r="H72" t="s">
        <v>205</v>
      </c>
      <c r="I72" t="s">
        <v>205</v>
      </c>
      <c r="J72" t="s">
        <v>205</v>
      </c>
      <c r="K72" t="s">
        <v>205</v>
      </c>
      <c r="L72" t="s">
        <v>205</v>
      </c>
      <c r="M72" t="s">
        <v>205</v>
      </c>
      <c r="N72" t="s">
        <v>205</v>
      </c>
      <c r="O72" t="s">
        <v>205</v>
      </c>
      <c r="P72" t="s">
        <v>205</v>
      </c>
      <c r="Q72" t="s">
        <v>205</v>
      </c>
      <c r="R72" t="s">
        <v>205</v>
      </c>
      <c r="S72" t="s">
        <v>205</v>
      </c>
      <c r="T72" t="s">
        <v>205</v>
      </c>
      <c r="U72" t="s">
        <v>205</v>
      </c>
      <c r="V72" t="s">
        <v>205</v>
      </c>
      <c r="W72" t="s">
        <v>205</v>
      </c>
      <c r="X72" t="s">
        <v>205</v>
      </c>
      <c r="Y72" t="s">
        <v>205</v>
      </c>
      <c r="Z72" t="s">
        <v>205</v>
      </c>
      <c r="AA72" t="s">
        <v>205</v>
      </c>
      <c r="AB72" t="s">
        <v>205</v>
      </c>
      <c r="AC72" t="s">
        <v>205</v>
      </c>
      <c r="AD72" t="s">
        <v>205</v>
      </c>
      <c r="AE72" t="s">
        <v>205</v>
      </c>
      <c r="AF72" t="s">
        <v>205</v>
      </c>
      <c r="AG72" t="s">
        <v>205</v>
      </c>
      <c r="AH72" t="s">
        <v>205</v>
      </c>
      <c r="AI72" t="s">
        <v>205</v>
      </c>
      <c r="AJ72" t="s">
        <v>205</v>
      </c>
      <c r="AK72" t="s">
        <v>205</v>
      </c>
      <c r="AL72" t="s">
        <v>205</v>
      </c>
      <c r="AM72" t="s">
        <v>205</v>
      </c>
      <c r="AN72" t="s">
        <v>205</v>
      </c>
      <c r="AO72" t="s">
        <v>205</v>
      </c>
      <c r="AP72" t="s">
        <v>205</v>
      </c>
      <c r="AQ72" t="s">
        <v>205</v>
      </c>
      <c r="AR72" t="s">
        <v>205</v>
      </c>
      <c r="AS72" t="s">
        <v>205</v>
      </c>
      <c r="AT72" t="s">
        <v>205</v>
      </c>
      <c r="AU72" t="s">
        <v>205</v>
      </c>
      <c r="AV72" t="s">
        <v>205</v>
      </c>
      <c r="AW72" t="s">
        <v>205</v>
      </c>
      <c r="AX72" t="s">
        <v>205</v>
      </c>
      <c r="AY72">
        <v>8</v>
      </c>
      <c r="AZ72">
        <v>1</v>
      </c>
      <c r="BA72">
        <v>3</v>
      </c>
      <c r="BB72">
        <v>6</v>
      </c>
      <c r="BC72">
        <v>6</v>
      </c>
      <c r="BD72">
        <v>5</v>
      </c>
      <c r="BE72">
        <v>7</v>
      </c>
      <c r="BF72">
        <v>3</v>
      </c>
      <c r="BG72">
        <v>5</v>
      </c>
      <c r="BH72">
        <v>2</v>
      </c>
      <c r="BI72">
        <v>2</v>
      </c>
      <c r="BJ72">
        <v>1</v>
      </c>
      <c r="BK72">
        <v>3</v>
      </c>
      <c r="BL72">
        <v>2</v>
      </c>
    </row>
    <row r="73" spans="2:64" x14ac:dyDescent="0.25">
      <c r="B73" t="s">
        <v>258</v>
      </c>
      <c r="C73">
        <v>68</v>
      </c>
      <c r="D73" s="2">
        <f>(174-68)/2</f>
        <v>53</v>
      </c>
      <c r="E73" s="2">
        <f>(174-68)/2</f>
        <v>53</v>
      </c>
      <c r="F73">
        <v>50</v>
      </c>
      <c r="G73">
        <v>49</v>
      </c>
      <c r="H73">
        <v>39</v>
      </c>
      <c r="I73">
        <v>44</v>
      </c>
      <c r="J73">
        <v>51</v>
      </c>
      <c r="K73">
        <v>46</v>
      </c>
      <c r="L73">
        <v>44</v>
      </c>
      <c r="M73">
        <v>39</v>
      </c>
      <c r="N73">
        <v>12</v>
      </c>
      <c r="O73">
        <v>33</v>
      </c>
      <c r="P73">
        <v>18</v>
      </c>
      <c r="Q73">
        <v>22</v>
      </c>
      <c r="R73">
        <v>31</v>
      </c>
      <c r="S73">
        <v>33</v>
      </c>
      <c r="T73">
        <v>13</v>
      </c>
      <c r="U73">
        <v>19</v>
      </c>
      <c r="V73">
        <v>18</v>
      </c>
      <c r="W73">
        <v>67</v>
      </c>
      <c r="X73">
        <v>43</v>
      </c>
      <c r="Y73">
        <v>23</v>
      </c>
      <c r="Z73">
        <v>7</v>
      </c>
      <c r="AA73">
        <v>6</v>
      </c>
      <c r="AB73">
        <v>13</v>
      </c>
      <c r="AC73">
        <v>19</v>
      </c>
      <c r="AD73">
        <v>13</v>
      </c>
      <c r="AE73">
        <v>16</v>
      </c>
      <c r="AF73">
        <v>20</v>
      </c>
      <c r="AG73">
        <v>31</v>
      </c>
      <c r="AH73">
        <v>39</v>
      </c>
      <c r="AI73">
        <v>19</v>
      </c>
      <c r="AJ73">
        <v>16</v>
      </c>
      <c r="AK73">
        <v>14</v>
      </c>
      <c r="AL73">
        <v>8</v>
      </c>
      <c r="AM73">
        <v>7</v>
      </c>
      <c r="AN73">
        <v>13</v>
      </c>
      <c r="AO73">
        <v>4</v>
      </c>
      <c r="AP73">
        <v>42</v>
      </c>
      <c r="AQ73">
        <v>28</v>
      </c>
      <c r="AR73">
        <v>48</v>
      </c>
      <c r="AS73">
        <v>52</v>
      </c>
      <c r="AT73">
        <v>53</v>
      </c>
      <c r="AU73">
        <v>65</v>
      </c>
      <c r="AV73">
        <v>39</v>
      </c>
      <c r="AW73">
        <v>47</v>
      </c>
      <c r="AX73">
        <v>18</v>
      </c>
      <c r="AY73">
        <v>32</v>
      </c>
      <c r="AZ73">
        <v>35</v>
      </c>
      <c r="BA73">
        <v>14</v>
      </c>
      <c r="BB73">
        <v>35</v>
      </c>
      <c r="BC73">
        <v>44</v>
      </c>
      <c r="BD73">
        <v>32</v>
      </c>
      <c r="BE73">
        <v>28</v>
      </c>
      <c r="BF73">
        <v>37</v>
      </c>
      <c r="BG73">
        <v>9</v>
      </c>
      <c r="BH73">
        <v>59</v>
      </c>
      <c r="BI73">
        <v>17</v>
      </c>
      <c r="BJ73">
        <v>38</v>
      </c>
      <c r="BK73">
        <v>16</v>
      </c>
      <c r="BL73">
        <v>24</v>
      </c>
    </row>
    <row r="74" spans="2:64" x14ac:dyDescent="0.25">
      <c r="B74" t="s">
        <v>54</v>
      </c>
      <c r="C74" t="s">
        <v>205</v>
      </c>
      <c r="D74" t="s">
        <v>205</v>
      </c>
      <c r="E74" t="s">
        <v>205</v>
      </c>
      <c r="F74" t="s">
        <v>205</v>
      </c>
      <c r="G74" t="s">
        <v>205</v>
      </c>
      <c r="H74" t="s">
        <v>205</v>
      </c>
      <c r="I74" t="s">
        <v>205</v>
      </c>
      <c r="J74" t="s">
        <v>205</v>
      </c>
      <c r="K74" t="s">
        <v>205</v>
      </c>
      <c r="L74" t="s">
        <v>205</v>
      </c>
      <c r="M74" t="s">
        <v>205</v>
      </c>
      <c r="N74" t="s">
        <v>205</v>
      </c>
      <c r="O74" t="s">
        <v>205</v>
      </c>
      <c r="P74" t="s">
        <v>205</v>
      </c>
      <c r="Q74" t="s">
        <v>205</v>
      </c>
      <c r="R74" t="s">
        <v>205</v>
      </c>
      <c r="S74" t="s">
        <v>205</v>
      </c>
      <c r="T74" t="s">
        <v>205</v>
      </c>
      <c r="U74" t="s">
        <v>205</v>
      </c>
      <c r="V74" t="s">
        <v>205</v>
      </c>
      <c r="W74" t="s">
        <v>205</v>
      </c>
      <c r="X74" t="s">
        <v>205</v>
      </c>
      <c r="Y74" t="s">
        <v>205</v>
      </c>
      <c r="Z74" t="s">
        <v>205</v>
      </c>
      <c r="AA74" t="s">
        <v>205</v>
      </c>
      <c r="AB74" t="s">
        <v>205</v>
      </c>
      <c r="AC74" t="s">
        <v>205</v>
      </c>
      <c r="AD74" t="s">
        <v>205</v>
      </c>
      <c r="AE74" t="s">
        <v>205</v>
      </c>
      <c r="AF74" t="s">
        <v>205</v>
      </c>
      <c r="AG74" t="s">
        <v>205</v>
      </c>
      <c r="AH74" t="s">
        <v>205</v>
      </c>
      <c r="AI74" t="s">
        <v>205</v>
      </c>
      <c r="AJ74" t="s">
        <v>205</v>
      </c>
      <c r="AK74" t="s">
        <v>205</v>
      </c>
      <c r="AL74" t="s">
        <v>205</v>
      </c>
      <c r="AM74">
        <v>67</v>
      </c>
      <c r="AN74">
        <v>86</v>
      </c>
      <c r="AO74">
        <v>91</v>
      </c>
      <c r="AP74">
        <v>178</v>
      </c>
      <c r="AQ74">
        <v>207</v>
      </c>
      <c r="AR74">
        <v>210</v>
      </c>
      <c r="AS74" s="2">
        <v>263</v>
      </c>
      <c r="AT74">
        <v>220</v>
      </c>
      <c r="AU74">
        <v>153</v>
      </c>
      <c r="AV74">
        <v>108</v>
      </c>
      <c r="AW74">
        <v>141</v>
      </c>
      <c r="AX74">
        <v>159</v>
      </c>
      <c r="AY74">
        <v>111</v>
      </c>
      <c r="AZ74">
        <v>106</v>
      </c>
      <c r="BA74">
        <v>179</v>
      </c>
      <c r="BB74">
        <v>156</v>
      </c>
      <c r="BC74">
        <v>204</v>
      </c>
      <c r="BD74">
        <v>215</v>
      </c>
      <c r="BE74" t="s">
        <v>205</v>
      </c>
      <c r="BF74" t="s">
        <v>205</v>
      </c>
      <c r="BG74" t="s">
        <v>205</v>
      </c>
      <c r="BH74" t="s">
        <v>205</v>
      </c>
      <c r="BI74" t="s">
        <v>205</v>
      </c>
      <c r="BJ74" t="s">
        <v>205</v>
      </c>
      <c r="BK74">
        <v>97</v>
      </c>
      <c r="BL74">
        <v>148</v>
      </c>
    </row>
    <row r="75" spans="2:64" x14ac:dyDescent="0.25">
      <c r="B75" t="s">
        <v>51</v>
      </c>
      <c r="C75" t="s">
        <v>205</v>
      </c>
      <c r="D75" t="s">
        <v>205</v>
      </c>
      <c r="E75" t="s">
        <v>205</v>
      </c>
      <c r="F75" t="s">
        <v>205</v>
      </c>
      <c r="G75" t="s">
        <v>205</v>
      </c>
      <c r="H75" t="s">
        <v>205</v>
      </c>
      <c r="I75" t="s">
        <v>205</v>
      </c>
      <c r="J75" t="s">
        <v>205</v>
      </c>
      <c r="K75" t="s">
        <v>205</v>
      </c>
      <c r="L75" t="s">
        <v>205</v>
      </c>
      <c r="M75" t="s">
        <v>205</v>
      </c>
      <c r="N75" t="s">
        <v>205</v>
      </c>
      <c r="O75" t="s">
        <v>205</v>
      </c>
      <c r="P75" t="s">
        <v>205</v>
      </c>
      <c r="Q75" t="s">
        <v>205</v>
      </c>
      <c r="R75" t="s">
        <v>205</v>
      </c>
      <c r="S75" t="s">
        <v>205</v>
      </c>
      <c r="T75" t="s">
        <v>205</v>
      </c>
      <c r="U75" t="s">
        <v>205</v>
      </c>
      <c r="V75" t="s">
        <v>205</v>
      </c>
      <c r="W75" t="s">
        <v>205</v>
      </c>
      <c r="X75" t="s">
        <v>205</v>
      </c>
      <c r="Y75" t="s">
        <v>205</v>
      </c>
      <c r="Z75" t="s">
        <v>205</v>
      </c>
      <c r="AA75" t="s">
        <v>205</v>
      </c>
      <c r="AB75" t="s">
        <v>205</v>
      </c>
      <c r="AC75" t="s">
        <v>205</v>
      </c>
      <c r="AD75" t="s">
        <v>205</v>
      </c>
      <c r="AE75" t="s">
        <v>205</v>
      </c>
      <c r="AF75" t="s">
        <v>205</v>
      </c>
      <c r="AG75" t="s">
        <v>205</v>
      </c>
      <c r="AH75" t="s">
        <v>205</v>
      </c>
      <c r="AI75" t="s">
        <v>205</v>
      </c>
      <c r="AJ75" t="s">
        <v>205</v>
      </c>
      <c r="AK75" t="s">
        <v>205</v>
      </c>
      <c r="AL75" t="s">
        <v>205</v>
      </c>
      <c r="AM75" t="s">
        <v>205</v>
      </c>
      <c r="AN75" t="s">
        <v>205</v>
      </c>
      <c r="AO75" t="s">
        <v>205</v>
      </c>
      <c r="AP75" t="s">
        <v>205</v>
      </c>
      <c r="AQ75" t="s">
        <v>205</v>
      </c>
      <c r="AR75" t="s">
        <v>205</v>
      </c>
      <c r="AS75" t="s">
        <v>205</v>
      </c>
      <c r="AT75" t="s">
        <v>205</v>
      </c>
      <c r="AU75" t="s">
        <v>205</v>
      </c>
      <c r="AV75" t="s">
        <v>205</v>
      </c>
      <c r="AW75" t="s">
        <v>205</v>
      </c>
      <c r="AX75" t="s">
        <v>205</v>
      </c>
      <c r="AY75">
        <v>159</v>
      </c>
      <c r="AZ75">
        <v>130</v>
      </c>
      <c r="BA75">
        <v>159</v>
      </c>
      <c r="BB75">
        <v>104</v>
      </c>
      <c r="BC75">
        <v>161</v>
      </c>
      <c r="BD75">
        <v>144</v>
      </c>
      <c r="BE75">
        <v>128</v>
      </c>
      <c r="BF75" t="s">
        <v>205</v>
      </c>
      <c r="BG75" t="s">
        <v>205</v>
      </c>
      <c r="BH75" t="s">
        <v>205</v>
      </c>
      <c r="BI75" t="s">
        <v>205</v>
      </c>
      <c r="BJ75" t="s">
        <v>205</v>
      </c>
      <c r="BK75">
        <v>162</v>
      </c>
      <c r="BL75">
        <v>121</v>
      </c>
    </row>
    <row r="76" spans="2:64" x14ac:dyDescent="0.25">
      <c r="B76" t="s">
        <v>193</v>
      </c>
      <c r="C76" t="s">
        <v>205</v>
      </c>
      <c r="D76" t="s">
        <v>205</v>
      </c>
      <c r="E76" t="s">
        <v>205</v>
      </c>
      <c r="F76" t="s">
        <v>205</v>
      </c>
      <c r="G76" t="s">
        <v>205</v>
      </c>
      <c r="H76" t="s">
        <v>205</v>
      </c>
      <c r="I76" t="s">
        <v>205</v>
      </c>
      <c r="J76" t="s">
        <v>205</v>
      </c>
      <c r="K76" t="s">
        <v>205</v>
      </c>
      <c r="L76" t="s">
        <v>205</v>
      </c>
      <c r="M76" t="s">
        <v>205</v>
      </c>
      <c r="N76" t="s">
        <v>205</v>
      </c>
      <c r="O76" t="s">
        <v>205</v>
      </c>
      <c r="P76" t="s">
        <v>205</v>
      </c>
      <c r="Q76" t="s">
        <v>205</v>
      </c>
      <c r="R76" t="s">
        <v>205</v>
      </c>
      <c r="S76" t="s">
        <v>205</v>
      </c>
      <c r="T76" t="s">
        <v>205</v>
      </c>
      <c r="U76" t="s">
        <v>205</v>
      </c>
      <c r="V76" t="s">
        <v>205</v>
      </c>
      <c r="W76" t="s">
        <v>205</v>
      </c>
      <c r="X76" t="s">
        <v>205</v>
      </c>
      <c r="Y76" t="s">
        <v>205</v>
      </c>
      <c r="Z76" t="s">
        <v>205</v>
      </c>
      <c r="AA76" t="s">
        <v>205</v>
      </c>
      <c r="AB76" t="s">
        <v>205</v>
      </c>
      <c r="AC76" t="s">
        <v>205</v>
      </c>
      <c r="AD76" t="s">
        <v>205</v>
      </c>
      <c r="AE76" t="s">
        <v>205</v>
      </c>
      <c r="AF76" t="s">
        <v>205</v>
      </c>
      <c r="AG76" t="s">
        <v>205</v>
      </c>
      <c r="AH76" t="s">
        <v>205</v>
      </c>
      <c r="AI76" t="s">
        <v>205</v>
      </c>
      <c r="AJ76" t="s">
        <v>205</v>
      </c>
      <c r="AK76" t="s">
        <v>205</v>
      </c>
      <c r="AL76" t="s">
        <v>205</v>
      </c>
      <c r="AM76" t="s">
        <v>205</v>
      </c>
      <c r="AN76" t="s">
        <v>205</v>
      </c>
      <c r="AO76" t="s">
        <v>205</v>
      </c>
      <c r="AP76" t="s">
        <v>205</v>
      </c>
      <c r="AQ76" t="s">
        <v>205</v>
      </c>
      <c r="AR76" t="s">
        <v>205</v>
      </c>
      <c r="AS76" t="s">
        <v>205</v>
      </c>
      <c r="AT76" t="s">
        <v>205</v>
      </c>
      <c r="AU76" t="s">
        <v>205</v>
      </c>
      <c r="AV76" t="s">
        <v>205</v>
      </c>
      <c r="AW76" t="s">
        <v>205</v>
      </c>
      <c r="AX76" t="s">
        <v>205</v>
      </c>
      <c r="AY76" t="s">
        <v>205</v>
      </c>
      <c r="AZ76" t="s">
        <v>205</v>
      </c>
      <c r="BA76" t="s">
        <v>205</v>
      </c>
      <c r="BB76" t="s">
        <v>205</v>
      </c>
      <c r="BC76" t="s">
        <v>205</v>
      </c>
      <c r="BD76" t="s">
        <v>205</v>
      </c>
      <c r="BE76" t="s">
        <v>205</v>
      </c>
      <c r="BF76" t="s">
        <v>205</v>
      </c>
      <c r="BG76" t="s">
        <v>205</v>
      </c>
      <c r="BH76" t="s">
        <v>205</v>
      </c>
      <c r="BI76" t="s">
        <v>205</v>
      </c>
      <c r="BJ76" t="s">
        <v>205</v>
      </c>
      <c r="BK76">
        <v>133</v>
      </c>
      <c r="BL76">
        <v>71</v>
      </c>
    </row>
    <row r="77" spans="2:64" x14ac:dyDescent="0.25">
      <c r="B77" t="s">
        <v>194</v>
      </c>
      <c r="C77" t="s">
        <v>205</v>
      </c>
      <c r="D77" t="s">
        <v>205</v>
      </c>
      <c r="E77" t="s">
        <v>205</v>
      </c>
      <c r="F77" t="s">
        <v>205</v>
      </c>
      <c r="G77" t="s">
        <v>205</v>
      </c>
      <c r="H77" t="s">
        <v>205</v>
      </c>
      <c r="I77" t="s">
        <v>205</v>
      </c>
      <c r="J77" t="s">
        <v>205</v>
      </c>
      <c r="K77" t="s">
        <v>205</v>
      </c>
      <c r="L77" t="s">
        <v>205</v>
      </c>
      <c r="M77" t="s">
        <v>205</v>
      </c>
      <c r="N77" t="s">
        <v>205</v>
      </c>
      <c r="O77" t="s">
        <v>205</v>
      </c>
      <c r="P77" t="s">
        <v>205</v>
      </c>
      <c r="Q77" t="s">
        <v>205</v>
      </c>
      <c r="R77" t="s">
        <v>205</v>
      </c>
      <c r="S77" t="s">
        <v>205</v>
      </c>
      <c r="T77" t="s">
        <v>205</v>
      </c>
      <c r="U77" t="s">
        <v>205</v>
      </c>
      <c r="V77" t="s">
        <v>205</v>
      </c>
      <c r="W77" t="s">
        <v>205</v>
      </c>
      <c r="X77" t="s">
        <v>205</v>
      </c>
      <c r="Y77" t="s">
        <v>205</v>
      </c>
      <c r="Z77" t="s">
        <v>205</v>
      </c>
      <c r="AA77" t="s">
        <v>205</v>
      </c>
      <c r="AB77" t="s">
        <v>205</v>
      </c>
      <c r="AC77" t="s">
        <v>205</v>
      </c>
      <c r="AD77" t="s">
        <v>205</v>
      </c>
      <c r="AE77" t="s">
        <v>205</v>
      </c>
      <c r="AF77" t="s">
        <v>205</v>
      </c>
      <c r="AG77" t="s">
        <v>205</v>
      </c>
      <c r="AH77" t="s">
        <v>205</v>
      </c>
      <c r="AI77" t="s">
        <v>205</v>
      </c>
      <c r="AJ77" t="s">
        <v>205</v>
      </c>
      <c r="AK77" t="s">
        <v>205</v>
      </c>
      <c r="AL77" t="s">
        <v>205</v>
      </c>
      <c r="AM77" t="s">
        <v>205</v>
      </c>
      <c r="AN77" t="s">
        <v>205</v>
      </c>
      <c r="AO77" t="s">
        <v>205</v>
      </c>
      <c r="AP77" t="s">
        <v>205</v>
      </c>
      <c r="AQ77" t="s">
        <v>205</v>
      </c>
      <c r="AR77" t="s">
        <v>205</v>
      </c>
      <c r="AS77" t="s">
        <v>205</v>
      </c>
      <c r="AT77" t="s">
        <v>205</v>
      </c>
      <c r="AU77" t="s">
        <v>205</v>
      </c>
      <c r="AV77" t="s">
        <v>205</v>
      </c>
      <c r="AW77" t="s">
        <v>205</v>
      </c>
      <c r="AX77" t="s">
        <v>205</v>
      </c>
      <c r="AY77" s="2">
        <f t="shared" ref="AY77:BB77" si="2">585/5</f>
        <v>117</v>
      </c>
      <c r="AZ77" s="2">
        <f t="shared" si="2"/>
        <v>117</v>
      </c>
      <c r="BA77" s="2">
        <f t="shared" si="2"/>
        <v>117</v>
      </c>
      <c r="BB77" s="2">
        <f t="shared" si="2"/>
        <v>117</v>
      </c>
      <c r="BC77" s="2">
        <f>585/5</f>
        <v>117</v>
      </c>
      <c r="BD77">
        <v>118</v>
      </c>
      <c r="BE77">
        <v>69</v>
      </c>
      <c r="BF77">
        <v>70</v>
      </c>
      <c r="BG77">
        <v>95</v>
      </c>
      <c r="BH77">
        <v>64</v>
      </c>
      <c r="BI77">
        <v>102</v>
      </c>
      <c r="BJ77">
        <v>22</v>
      </c>
      <c r="BK77">
        <v>296</v>
      </c>
      <c r="BL77">
        <v>262</v>
      </c>
    </row>
    <row r="78" spans="2:64" x14ac:dyDescent="0.25">
      <c r="B78" t="s">
        <v>259</v>
      </c>
      <c r="C78" t="s">
        <v>205</v>
      </c>
      <c r="D78" t="s">
        <v>205</v>
      </c>
      <c r="E78" t="s">
        <v>205</v>
      </c>
      <c r="F78" t="s">
        <v>205</v>
      </c>
      <c r="G78" t="s">
        <v>205</v>
      </c>
      <c r="H78" t="s">
        <v>205</v>
      </c>
      <c r="I78" t="s">
        <v>205</v>
      </c>
      <c r="J78" t="s">
        <v>205</v>
      </c>
      <c r="K78" t="s">
        <v>205</v>
      </c>
      <c r="L78" t="s">
        <v>205</v>
      </c>
      <c r="M78" t="s">
        <v>205</v>
      </c>
      <c r="N78" t="s">
        <v>205</v>
      </c>
      <c r="O78" t="s">
        <v>205</v>
      </c>
      <c r="P78" t="s">
        <v>205</v>
      </c>
      <c r="Q78" t="s">
        <v>205</v>
      </c>
      <c r="R78" t="s">
        <v>205</v>
      </c>
      <c r="S78" t="s">
        <v>205</v>
      </c>
      <c r="T78" t="s">
        <v>205</v>
      </c>
      <c r="U78" t="s">
        <v>205</v>
      </c>
      <c r="V78" t="s">
        <v>205</v>
      </c>
      <c r="W78" t="s">
        <v>205</v>
      </c>
      <c r="X78" t="s">
        <v>205</v>
      </c>
      <c r="Y78" t="s">
        <v>205</v>
      </c>
      <c r="Z78" t="s">
        <v>205</v>
      </c>
      <c r="AA78" t="s">
        <v>205</v>
      </c>
      <c r="AB78" t="s">
        <v>205</v>
      </c>
      <c r="AC78" t="s">
        <v>205</v>
      </c>
      <c r="AD78" t="s">
        <v>205</v>
      </c>
      <c r="AE78" t="s">
        <v>205</v>
      </c>
      <c r="AF78" t="s">
        <v>205</v>
      </c>
      <c r="AG78" t="s">
        <v>205</v>
      </c>
      <c r="AH78" t="s">
        <v>205</v>
      </c>
      <c r="AI78" t="s">
        <v>205</v>
      </c>
      <c r="AJ78" t="s">
        <v>205</v>
      </c>
      <c r="AK78" t="s">
        <v>205</v>
      </c>
      <c r="AL78" t="s">
        <v>205</v>
      </c>
      <c r="AM78" t="s">
        <v>205</v>
      </c>
      <c r="AN78" t="s">
        <v>205</v>
      </c>
      <c r="AO78" t="s">
        <v>205</v>
      </c>
      <c r="AP78" t="s">
        <v>205</v>
      </c>
      <c r="AQ78" t="s">
        <v>205</v>
      </c>
      <c r="AR78" t="s">
        <v>205</v>
      </c>
      <c r="AS78" t="s">
        <v>205</v>
      </c>
      <c r="AT78" t="s">
        <v>205</v>
      </c>
      <c r="AU78" t="s">
        <v>205</v>
      </c>
      <c r="AV78" t="s">
        <v>205</v>
      </c>
      <c r="AW78" t="s">
        <v>205</v>
      </c>
      <c r="AX78" t="s">
        <v>205</v>
      </c>
      <c r="AY78" t="s">
        <v>205</v>
      </c>
      <c r="AZ78" t="s">
        <v>205</v>
      </c>
      <c r="BA78" t="s">
        <v>205</v>
      </c>
      <c r="BB78" t="s">
        <v>205</v>
      </c>
      <c r="BC78" t="s">
        <v>205</v>
      </c>
      <c r="BD78" t="s">
        <v>205</v>
      </c>
      <c r="BE78" t="s">
        <v>205</v>
      </c>
      <c r="BF78" t="s">
        <v>205</v>
      </c>
      <c r="BG78" t="s">
        <v>205</v>
      </c>
      <c r="BH78" t="s">
        <v>205</v>
      </c>
      <c r="BI78" t="s">
        <v>205</v>
      </c>
      <c r="BJ78" t="s">
        <v>205</v>
      </c>
      <c r="BK78">
        <v>69</v>
      </c>
      <c r="BL78">
        <v>28</v>
      </c>
    </row>
    <row r="79" spans="2:64" x14ac:dyDescent="0.25">
      <c r="B79" t="s">
        <v>260</v>
      </c>
      <c r="C79" t="s">
        <v>205</v>
      </c>
      <c r="D79" t="s">
        <v>205</v>
      </c>
      <c r="E79" t="s">
        <v>205</v>
      </c>
      <c r="F79" t="s">
        <v>205</v>
      </c>
      <c r="G79" t="s">
        <v>205</v>
      </c>
      <c r="H79" t="s">
        <v>205</v>
      </c>
      <c r="I79" t="s">
        <v>205</v>
      </c>
      <c r="J79" t="s">
        <v>205</v>
      </c>
      <c r="K79" t="s">
        <v>205</v>
      </c>
      <c r="L79" t="s">
        <v>205</v>
      </c>
      <c r="M79" t="s">
        <v>205</v>
      </c>
      <c r="N79" t="s">
        <v>205</v>
      </c>
      <c r="O79" t="s">
        <v>205</v>
      </c>
      <c r="P79" t="s">
        <v>205</v>
      </c>
      <c r="Q79" t="s">
        <v>205</v>
      </c>
      <c r="R79" t="s">
        <v>205</v>
      </c>
      <c r="S79" t="s">
        <v>205</v>
      </c>
      <c r="T79" t="s">
        <v>205</v>
      </c>
      <c r="U79" t="s">
        <v>205</v>
      </c>
      <c r="V79">
        <v>2</v>
      </c>
      <c r="W79">
        <v>0</v>
      </c>
      <c r="X79">
        <v>0</v>
      </c>
      <c r="Y79">
        <v>0</v>
      </c>
      <c r="Z79">
        <v>0</v>
      </c>
      <c r="AA79" t="s">
        <v>205</v>
      </c>
      <c r="AB79" t="s">
        <v>205</v>
      </c>
      <c r="AC79" t="s">
        <v>205</v>
      </c>
      <c r="AD79" t="s">
        <v>205</v>
      </c>
      <c r="AE79" t="s">
        <v>205</v>
      </c>
      <c r="AF79" t="s">
        <v>205</v>
      </c>
      <c r="AG79" t="s">
        <v>205</v>
      </c>
      <c r="AH79" t="s">
        <v>205</v>
      </c>
      <c r="AI79" t="s">
        <v>205</v>
      </c>
      <c r="AJ79" t="s">
        <v>205</v>
      </c>
      <c r="AK79" t="s">
        <v>205</v>
      </c>
      <c r="AL79" t="s">
        <v>205</v>
      </c>
      <c r="AM79" t="s">
        <v>205</v>
      </c>
      <c r="AN79" t="s">
        <v>205</v>
      </c>
      <c r="AO79" t="s">
        <v>205</v>
      </c>
      <c r="AP79" t="s">
        <v>205</v>
      </c>
      <c r="AQ79" t="s">
        <v>205</v>
      </c>
      <c r="AR79" t="s">
        <v>205</v>
      </c>
      <c r="AS79" t="s">
        <v>205</v>
      </c>
      <c r="AT79" t="s">
        <v>205</v>
      </c>
      <c r="AU79" t="s">
        <v>205</v>
      </c>
      <c r="AV79" t="s">
        <v>205</v>
      </c>
      <c r="AW79" t="s">
        <v>205</v>
      </c>
      <c r="AX79" t="s">
        <v>205</v>
      </c>
      <c r="AY79" t="s">
        <v>205</v>
      </c>
      <c r="AZ79" t="s">
        <v>205</v>
      </c>
      <c r="BA79" t="s">
        <v>205</v>
      </c>
      <c r="BB79" t="s">
        <v>205</v>
      </c>
      <c r="BC79" t="s">
        <v>205</v>
      </c>
      <c r="BD79" t="s">
        <v>205</v>
      </c>
      <c r="BE79" t="s">
        <v>205</v>
      </c>
      <c r="BF79" t="s">
        <v>205</v>
      </c>
      <c r="BG79" t="s">
        <v>205</v>
      </c>
      <c r="BH79" t="s">
        <v>205</v>
      </c>
      <c r="BI79" t="s">
        <v>205</v>
      </c>
      <c r="BJ79" t="s">
        <v>205</v>
      </c>
      <c r="BK79" t="s">
        <v>205</v>
      </c>
      <c r="BL79" t="s">
        <v>205</v>
      </c>
    </row>
    <row r="80" spans="2:64" x14ac:dyDescent="0.25">
      <c r="B80" t="s">
        <v>261</v>
      </c>
      <c r="C80" t="s">
        <v>205</v>
      </c>
      <c r="D80" t="s">
        <v>205</v>
      </c>
      <c r="E80" t="s">
        <v>205</v>
      </c>
      <c r="F80">
        <v>1</v>
      </c>
      <c r="G80">
        <v>0</v>
      </c>
      <c r="H80">
        <v>1</v>
      </c>
      <c r="I80">
        <v>1</v>
      </c>
      <c r="J80">
        <v>5</v>
      </c>
      <c r="K80">
        <v>0</v>
      </c>
      <c r="L80">
        <v>2</v>
      </c>
      <c r="M80">
        <v>0</v>
      </c>
      <c r="N80">
        <v>1</v>
      </c>
      <c r="O80" t="s">
        <v>205</v>
      </c>
      <c r="P80">
        <v>3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 t="s">
        <v>205</v>
      </c>
      <c r="AB80" t="s">
        <v>205</v>
      </c>
      <c r="AC80" t="s">
        <v>205</v>
      </c>
      <c r="AD80" t="s">
        <v>205</v>
      </c>
      <c r="AE80" t="s">
        <v>205</v>
      </c>
      <c r="AF80" t="s">
        <v>205</v>
      </c>
      <c r="AG80" t="s">
        <v>205</v>
      </c>
      <c r="AH80" t="s">
        <v>205</v>
      </c>
      <c r="AI80" t="s">
        <v>205</v>
      </c>
      <c r="AJ80" t="s">
        <v>205</v>
      </c>
      <c r="AK80" t="s">
        <v>205</v>
      </c>
      <c r="AL80" t="s">
        <v>205</v>
      </c>
      <c r="AM80" t="s">
        <v>205</v>
      </c>
      <c r="AN80" t="s">
        <v>205</v>
      </c>
      <c r="AO80" t="s">
        <v>205</v>
      </c>
      <c r="AP80" t="s">
        <v>205</v>
      </c>
      <c r="AQ80" t="s">
        <v>205</v>
      </c>
      <c r="AR80" t="s">
        <v>205</v>
      </c>
      <c r="AS80" t="s">
        <v>205</v>
      </c>
      <c r="AT80" t="s">
        <v>205</v>
      </c>
      <c r="AU80" t="s">
        <v>205</v>
      </c>
      <c r="AV80" t="s">
        <v>205</v>
      </c>
      <c r="AW80" t="s">
        <v>205</v>
      </c>
      <c r="AX80" t="s">
        <v>205</v>
      </c>
      <c r="AY80" t="s">
        <v>205</v>
      </c>
      <c r="AZ80" t="s">
        <v>205</v>
      </c>
      <c r="BA80" t="s">
        <v>205</v>
      </c>
      <c r="BB80" t="s">
        <v>205</v>
      </c>
      <c r="BC80" t="s">
        <v>205</v>
      </c>
      <c r="BD80" t="s">
        <v>205</v>
      </c>
      <c r="BE80" t="s">
        <v>205</v>
      </c>
      <c r="BF80" t="s">
        <v>205</v>
      </c>
      <c r="BG80" t="s">
        <v>205</v>
      </c>
      <c r="BH80" t="s">
        <v>205</v>
      </c>
      <c r="BI80" t="s">
        <v>205</v>
      </c>
      <c r="BJ80" t="s">
        <v>205</v>
      </c>
      <c r="BK80" t="s">
        <v>205</v>
      </c>
      <c r="BL80" t="s">
        <v>205</v>
      </c>
    </row>
    <row r="81" spans="2:64" x14ac:dyDescent="0.25">
      <c r="B81" t="s">
        <v>262</v>
      </c>
      <c r="C81" t="s">
        <v>205</v>
      </c>
      <c r="D81" t="s">
        <v>205</v>
      </c>
      <c r="E81" t="s">
        <v>205</v>
      </c>
      <c r="F81" t="s">
        <v>205</v>
      </c>
      <c r="G81" t="s">
        <v>205</v>
      </c>
      <c r="H81" t="s">
        <v>205</v>
      </c>
      <c r="I81" t="s">
        <v>205</v>
      </c>
      <c r="J81" t="s">
        <v>205</v>
      </c>
      <c r="K81" t="s">
        <v>205</v>
      </c>
      <c r="L81" t="s">
        <v>205</v>
      </c>
      <c r="M81" t="s">
        <v>205</v>
      </c>
      <c r="N81" t="s">
        <v>205</v>
      </c>
      <c r="O81" t="s">
        <v>205</v>
      </c>
      <c r="P81" t="s">
        <v>205</v>
      </c>
      <c r="Q81" t="s">
        <v>205</v>
      </c>
      <c r="R81" t="s">
        <v>205</v>
      </c>
      <c r="S81" t="s">
        <v>205</v>
      </c>
      <c r="T81" t="s">
        <v>205</v>
      </c>
      <c r="U81" t="s">
        <v>205</v>
      </c>
      <c r="V81" t="s">
        <v>205</v>
      </c>
      <c r="W81">
        <v>2</v>
      </c>
      <c r="X81">
        <v>0</v>
      </c>
      <c r="Y81">
        <v>0</v>
      </c>
      <c r="Z81">
        <v>0</v>
      </c>
      <c r="AA81" t="s">
        <v>205</v>
      </c>
      <c r="AB81" t="s">
        <v>205</v>
      </c>
      <c r="AC81" t="s">
        <v>205</v>
      </c>
      <c r="AD81" t="s">
        <v>205</v>
      </c>
      <c r="AE81" t="s">
        <v>205</v>
      </c>
      <c r="AF81" t="s">
        <v>205</v>
      </c>
      <c r="AG81" t="s">
        <v>205</v>
      </c>
      <c r="AH81" t="s">
        <v>205</v>
      </c>
      <c r="AI81" t="s">
        <v>205</v>
      </c>
      <c r="AJ81" t="s">
        <v>205</v>
      </c>
      <c r="AK81" t="s">
        <v>205</v>
      </c>
      <c r="AL81" t="s">
        <v>205</v>
      </c>
      <c r="AM81" t="s">
        <v>205</v>
      </c>
      <c r="AN81" t="s">
        <v>205</v>
      </c>
      <c r="AO81" t="s">
        <v>205</v>
      </c>
      <c r="AP81" t="s">
        <v>205</v>
      </c>
      <c r="AQ81" t="s">
        <v>205</v>
      </c>
      <c r="AR81" t="s">
        <v>205</v>
      </c>
      <c r="AS81" t="s">
        <v>205</v>
      </c>
      <c r="AT81" t="s">
        <v>205</v>
      </c>
      <c r="AU81" t="s">
        <v>205</v>
      </c>
      <c r="AV81" t="s">
        <v>205</v>
      </c>
      <c r="AW81" t="s">
        <v>205</v>
      </c>
      <c r="AX81" t="s">
        <v>205</v>
      </c>
      <c r="AY81" t="s">
        <v>205</v>
      </c>
      <c r="AZ81" t="s">
        <v>205</v>
      </c>
      <c r="BA81" t="s">
        <v>205</v>
      </c>
      <c r="BB81" t="s">
        <v>205</v>
      </c>
      <c r="BC81" t="s">
        <v>205</v>
      </c>
      <c r="BD81" t="s">
        <v>205</v>
      </c>
      <c r="BE81" t="s">
        <v>205</v>
      </c>
      <c r="BF81" t="s">
        <v>205</v>
      </c>
      <c r="BG81" t="s">
        <v>205</v>
      </c>
      <c r="BH81" t="s">
        <v>205</v>
      </c>
      <c r="BI81" t="s">
        <v>205</v>
      </c>
      <c r="BJ81" t="s">
        <v>205</v>
      </c>
      <c r="BK81" t="s">
        <v>205</v>
      </c>
      <c r="BL81" t="s">
        <v>205</v>
      </c>
    </row>
    <row r="82" spans="2:64" x14ac:dyDescent="0.25">
      <c r="B82" t="s">
        <v>263</v>
      </c>
      <c r="C82">
        <v>4</v>
      </c>
      <c r="D82" s="2">
        <f>(17-4-1)/2</f>
        <v>6</v>
      </c>
      <c r="E82" s="2">
        <f>(17-4+1)/2</f>
        <v>7</v>
      </c>
      <c r="F82">
        <v>3</v>
      </c>
      <c r="G82">
        <v>12</v>
      </c>
      <c r="H82">
        <v>3</v>
      </c>
      <c r="I82">
        <v>3</v>
      </c>
      <c r="J82">
        <v>5</v>
      </c>
      <c r="K82">
        <v>4</v>
      </c>
      <c r="L82">
        <v>7</v>
      </c>
      <c r="M82">
        <v>9</v>
      </c>
      <c r="N82">
        <v>2</v>
      </c>
      <c r="O82" s="2">
        <v>5</v>
      </c>
      <c r="P82" s="2">
        <v>5</v>
      </c>
      <c r="Q82" s="2">
        <v>5</v>
      </c>
      <c r="R82" s="2">
        <v>3</v>
      </c>
      <c r="S82" s="2">
        <v>2</v>
      </c>
      <c r="T82" t="s">
        <v>205</v>
      </c>
      <c r="U82" t="s">
        <v>205</v>
      </c>
      <c r="V82" t="s">
        <v>205</v>
      </c>
      <c r="W82">
        <f>34-20</f>
        <v>14</v>
      </c>
      <c r="X82" t="s">
        <v>205</v>
      </c>
      <c r="Y82" t="s">
        <v>205</v>
      </c>
      <c r="Z82">
        <f>41-34</f>
        <v>7</v>
      </c>
      <c r="AA82">
        <v>4</v>
      </c>
      <c r="AB82" t="s">
        <v>205</v>
      </c>
      <c r="AC82" t="s">
        <v>205</v>
      </c>
      <c r="AD82">
        <v>9</v>
      </c>
      <c r="AE82" t="s">
        <v>205</v>
      </c>
      <c r="AF82">
        <v>14</v>
      </c>
      <c r="AG82">
        <v>3</v>
      </c>
      <c r="AH82">
        <v>2</v>
      </c>
      <c r="AI82">
        <v>0</v>
      </c>
      <c r="AJ82">
        <v>2</v>
      </c>
      <c r="AK82">
        <v>0</v>
      </c>
      <c r="AL82">
        <v>0</v>
      </c>
      <c r="AM82" t="s">
        <v>205</v>
      </c>
      <c r="AN82" t="s">
        <v>205</v>
      </c>
      <c r="AO82" t="s">
        <v>205</v>
      </c>
      <c r="AP82" t="s">
        <v>205</v>
      </c>
      <c r="AQ82" t="s">
        <v>205</v>
      </c>
      <c r="AR82" t="s">
        <v>205</v>
      </c>
      <c r="AS82" t="s">
        <v>205</v>
      </c>
      <c r="AT82" t="s">
        <v>205</v>
      </c>
      <c r="AU82" t="s">
        <v>205</v>
      </c>
      <c r="AV82" t="s">
        <v>205</v>
      </c>
      <c r="AW82" t="s">
        <v>205</v>
      </c>
      <c r="AX82" t="s">
        <v>205</v>
      </c>
      <c r="AY82" t="s">
        <v>205</v>
      </c>
      <c r="AZ82" t="s">
        <v>205</v>
      </c>
      <c r="BA82" t="s">
        <v>205</v>
      </c>
      <c r="BB82" t="s">
        <v>205</v>
      </c>
      <c r="BC82" t="s">
        <v>205</v>
      </c>
      <c r="BD82" t="s">
        <v>205</v>
      </c>
      <c r="BE82" t="s">
        <v>205</v>
      </c>
      <c r="BF82" t="s">
        <v>205</v>
      </c>
      <c r="BG82" t="s">
        <v>205</v>
      </c>
      <c r="BH82" t="s">
        <v>205</v>
      </c>
      <c r="BI82" t="s">
        <v>205</v>
      </c>
      <c r="BJ82" t="s">
        <v>205</v>
      </c>
      <c r="BK82" t="s">
        <v>205</v>
      </c>
      <c r="BL82" t="s">
        <v>205</v>
      </c>
    </row>
    <row r="83" spans="2:64" x14ac:dyDescent="0.25">
      <c r="B83" t="s">
        <v>264</v>
      </c>
      <c r="C83" t="s">
        <v>205</v>
      </c>
      <c r="D83" t="s">
        <v>205</v>
      </c>
      <c r="E83" t="s">
        <v>205</v>
      </c>
      <c r="F83" t="s">
        <v>205</v>
      </c>
      <c r="G83" t="s">
        <v>205</v>
      </c>
      <c r="H83" t="s">
        <v>205</v>
      </c>
      <c r="I83" t="s">
        <v>205</v>
      </c>
      <c r="J83" t="s">
        <v>205</v>
      </c>
      <c r="K83" t="s">
        <v>205</v>
      </c>
      <c r="L83" t="s">
        <v>205</v>
      </c>
      <c r="M83" t="s">
        <v>205</v>
      </c>
      <c r="N83" t="s">
        <v>205</v>
      </c>
      <c r="O83">
        <v>1</v>
      </c>
      <c r="P83" t="s">
        <v>205</v>
      </c>
      <c r="Q83" t="s">
        <v>205</v>
      </c>
      <c r="R83" t="s">
        <v>205</v>
      </c>
      <c r="S83" t="s">
        <v>205</v>
      </c>
      <c r="T83" t="s">
        <v>205</v>
      </c>
      <c r="U83" t="s">
        <v>205</v>
      </c>
      <c r="V83" t="s">
        <v>205</v>
      </c>
      <c r="W83" t="s">
        <v>205</v>
      </c>
      <c r="X83" t="s">
        <v>205</v>
      </c>
      <c r="Y83" t="s">
        <v>205</v>
      </c>
      <c r="Z83" t="s">
        <v>205</v>
      </c>
      <c r="AA83" t="s">
        <v>205</v>
      </c>
      <c r="AB83" t="s">
        <v>205</v>
      </c>
      <c r="AC83" t="s">
        <v>205</v>
      </c>
      <c r="AD83" t="s">
        <v>205</v>
      </c>
      <c r="AE83" t="s">
        <v>205</v>
      </c>
      <c r="AF83" t="s">
        <v>205</v>
      </c>
      <c r="AG83" t="s">
        <v>205</v>
      </c>
      <c r="AH83" t="s">
        <v>205</v>
      </c>
      <c r="AI83" t="s">
        <v>205</v>
      </c>
      <c r="AJ83" t="s">
        <v>205</v>
      </c>
      <c r="AK83" t="s">
        <v>205</v>
      </c>
      <c r="AL83" t="s">
        <v>205</v>
      </c>
      <c r="AM83" t="s">
        <v>205</v>
      </c>
      <c r="AN83" t="s">
        <v>205</v>
      </c>
      <c r="AO83" t="s">
        <v>205</v>
      </c>
      <c r="AP83" t="s">
        <v>205</v>
      </c>
      <c r="AQ83" t="s">
        <v>205</v>
      </c>
      <c r="AR83" t="s">
        <v>205</v>
      </c>
      <c r="AS83" t="s">
        <v>205</v>
      </c>
      <c r="AT83" t="s">
        <v>205</v>
      </c>
      <c r="AU83" t="s">
        <v>205</v>
      </c>
      <c r="AV83" t="s">
        <v>205</v>
      </c>
      <c r="AW83" t="s">
        <v>205</v>
      </c>
      <c r="AX83" t="s">
        <v>205</v>
      </c>
      <c r="AY83" t="s">
        <v>205</v>
      </c>
      <c r="AZ83" t="s">
        <v>205</v>
      </c>
      <c r="BA83" t="s">
        <v>205</v>
      </c>
      <c r="BB83" t="s">
        <v>205</v>
      </c>
      <c r="BC83" t="s">
        <v>205</v>
      </c>
      <c r="BD83" t="s">
        <v>205</v>
      </c>
      <c r="BE83" t="s">
        <v>205</v>
      </c>
      <c r="BF83" t="s">
        <v>205</v>
      </c>
      <c r="BG83" t="s">
        <v>205</v>
      </c>
      <c r="BH83" t="s">
        <v>205</v>
      </c>
      <c r="BI83" t="s">
        <v>205</v>
      </c>
      <c r="BJ83" t="s">
        <v>205</v>
      </c>
      <c r="BK83" t="s">
        <v>205</v>
      </c>
      <c r="BL83" t="s">
        <v>205</v>
      </c>
    </row>
    <row r="84" spans="2:64" x14ac:dyDescent="0.25">
      <c r="B84" t="s">
        <v>265</v>
      </c>
      <c r="C84">
        <v>35</v>
      </c>
      <c r="D84" s="2">
        <f>(95-35)/2</f>
        <v>30</v>
      </c>
      <c r="E84" s="2">
        <f>(95-35)/2</f>
        <v>30</v>
      </c>
      <c r="F84">
        <v>34</v>
      </c>
      <c r="G84">
        <v>48</v>
      </c>
      <c r="H84">
        <v>35</v>
      </c>
      <c r="I84">
        <v>20</v>
      </c>
      <c r="J84">
        <v>20</v>
      </c>
      <c r="K84">
        <v>29</v>
      </c>
      <c r="L84">
        <v>31</v>
      </c>
      <c r="M84">
        <v>28</v>
      </c>
      <c r="N84">
        <v>30</v>
      </c>
      <c r="O84">
        <v>29</v>
      </c>
      <c r="P84">
        <v>12</v>
      </c>
      <c r="Q84">
        <v>16</v>
      </c>
      <c r="R84">
        <v>33</v>
      </c>
      <c r="S84">
        <v>49</v>
      </c>
      <c r="T84">
        <v>35</v>
      </c>
      <c r="U84">
        <v>41</v>
      </c>
      <c r="V84">
        <v>49</v>
      </c>
      <c r="W84">
        <v>34</v>
      </c>
      <c r="X84">
        <v>61</v>
      </c>
      <c r="Y84">
        <v>47</v>
      </c>
      <c r="Z84">
        <v>23</v>
      </c>
      <c r="AA84">
        <v>24</v>
      </c>
      <c r="AB84">
        <v>31</v>
      </c>
      <c r="AC84">
        <v>44</v>
      </c>
      <c r="AD84">
        <v>29</v>
      </c>
      <c r="AE84">
        <v>21</v>
      </c>
      <c r="AF84">
        <v>23</v>
      </c>
      <c r="AG84">
        <v>34</v>
      </c>
      <c r="AH84">
        <v>42</v>
      </c>
      <c r="AI84">
        <v>47</v>
      </c>
      <c r="AJ84">
        <v>45</v>
      </c>
      <c r="AK84">
        <v>50</v>
      </c>
      <c r="AL84">
        <v>45</v>
      </c>
      <c r="AM84">
        <v>39</v>
      </c>
      <c r="AN84">
        <v>33</v>
      </c>
      <c r="AO84">
        <v>37</v>
      </c>
      <c r="AP84">
        <v>50</v>
      </c>
      <c r="AQ84">
        <v>46</v>
      </c>
      <c r="AR84">
        <v>46</v>
      </c>
      <c r="AS84">
        <v>43</v>
      </c>
      <c r="AT84">
        <v>50</v>
      </c>
      <c r="AU84">
        <v>11</v>
      </c>
      <c r="AV84">
        <v>58</v>
      </c>
      <c r="AW84">
        <v>23</v>
      </c>
      <c r="AX84">
        <v>25</v>
      </c>
      <c r="AY84">
        <v>28</v>
      </c>
      <c r="AZ84">
        <v>20</v>
      </c>
      <c r="BA84">
        <v>26</v>
      </c>
      <c r="BB84">
        <v>31</v>
      </c>
      <c r="BC84">
        <v>57</v>
      </c>
      <c r="BD84">
        <v>90</v>
      </c>
      <c r="BE84">
        <v>70</v>
      </c>
      <c r="BF84">
        <v>52</v>
      </c>
      <c r="BG84">
        <v>30</v>
      </c>
      <c r="BH84">
        <v>39</v>
      </c>
      <c r="BI84">
        <v>34</v>
      </c>
      <c r="BJ84">
        <v>34</v>
      </c>
      <c r="BK84">
        <v>39</v>
      </c>
      <c r="BL84">
        <v>38</v>
      </c>
    </row>
    <row r="85" spans="2:64" x14ac:dyDescent="0.25">
      <c r="B85" t="s">
        <v>266</v>
      </c>
      <c r="C85" t="s">
        <v>205</v>
      </c>
      <c r="D85" t="s">
        <v>205</v>
      </c>
      <c r="E85" t="s">
        <v>205</v>
      </c>
      <c r="F85" t="s">
        <v>205</v>
      </c>
      <c r="G85" t="s">
        <v>205</v>
      </c>
      <c r="H85" t="s">
        <v>205</v>
      </c>
      <c r="I85" t="s">
        <v>205</v>
      </c>
      <c r="J85" t="s">
        <v>205</v>
      </c>
      <c r="K85" t="s">
        <v>205</v>
      </c>
      <c r="L85" t="s">
        <v>205</v>
      </c>
      <c r="M85" t="s">
        <v>205</v>
      </c>
      <c r="N85" t="s">
        <v>205</v>
      </c>
      <c r="O85">
        <v>1</v>
      </c>
      <c r="P85" t="s">
        <v>205</v>
      </c>
      <c r="Q85" t="s">
        <v>205</v>
      </c>
      <c r="R85" t="s">
        <v>205</v>
      </c>
      <c r="S85" t="s">
        <v>205</v>
      </c>
      <c r="T85" t="s">
        <v>205</v>
      </c>
      <c r="U85" t="s">
        <v>205</v>
      </c>
      <c r="V85" t="s">
        <v>205</v>
      </c>
      <c r="W85" t="s">
        <v>205</v>
      </c>
      <c r="X85" t="s">
        <v>205</v>
      </c>
      <c r="Y85" t="s">
        <v>205</v>
      </c>
      <c r="Z85" t="s">
        <v>205</v>
      </c>
      <c r="AA85" t="s">
        <v>205</v>
      </c>
      <c r="AB85" t="s">
        <v>205</v>
      </c>
      <c r="AC85" t="s">
        <v>205</v>
      </c>
      <c r="AD85" t="s">
        <v>205</v>
      </c>
      <c r="AE85" t="s">
        <v>205</v>
      </c>
      <c r="AF85" t="s">
        <v>205</v>
      </c>
      <c r="AG85" t="s">
        <v>205</v>
      </c>
      <c r="AH85" t="s">
        <v>205</v>
      </c>
      <c r="AI85" t="s">
        <v>205</v>
      </c>
      <c r="AJ85" t="s">
        <v>205</v>
      </c>
      <c r="AK85" t="s">
        <v>205</v>
      </c>
      <c r="AL85" t="s">
        <v>205</v>
      </c>
      <c r="AM85" t="s">
        <v>205</v>
      </c>
      <c r="AN85" t="s">
        <v>205</v>
      </c>
      <c r="AO85" t="s">
        <v>205</v>
      </c>
      <c r="AP85" t="s">
        <v>205</v>
      </c>
      <c r="AQ85" t="s">
        <v>205</v>
      </c>
      <c r="AR85" t="s">
        <v>205</v>
      </c>
      <c r="AS85" t="s">
        <v>205</v>
      </c>
      <c r="AT85" t="s">
        <v>205</v>
      </c>
      <c r="AU85" t="s">
        <v>205</v>
      </c>
      <c r="AV85" t="s">
        <v>205</v>
      </c>
      <c r="AW85" t="s">
        <v>205</v>
      </c>
      <c r="AX85" t="s">
        <v>205</v>
      </c>
      <c r="AY85" t="s">
        <v>205</v>
      </c>
      <c r="AZ85" t="s">
        <v>205</v>
      </c>
      <c r="BA85" t="s">
        <v>205</v>
      </c>
      <c r="BB85" t="s">
        <v>205</v>
      </c>
      <c r="BC85" t="s">
        <v>205</v>
      </c>
      <c r="BD85" t="s">
        <v>205</v>
      </c>
      <c r="BE85" t="s">
        <v>205</v>
      </c>
      <c r="BF85" t="s">
        <v>205</v>
      </c>
      <c r="BG85" t="s">
        <v>205</v>
      </c>
      <c r="BH85" t="s">
        <v>205</v>
      </c>
      <c r="BI85" t="s">
        <v>205</v>
      </c>
      <c r="BJ85" t="s">
        <v>205</v>
      </c>
      <c r="BK85" t="s">
        <v>205</v>
      </c>
      <c r="BL85" t="s">
        <v>205</v>
      </c>
    </row>
    <row r="86" spans="2:64" x14ac:dyDescent="0.25">
      <c r="B86" t="s">
        <v>267</v>
      </c>
      <c r="C86" t="s">
        <v>205</v>
      </c>
      <c r="D86" t="s">
        <v>205</v>
      </c>
      <c r="E86" t="s">
        <v>205</v>
      </c>
      <c r="F86" t="s">
        <v>205</v>
      </c>
      <c r="G86" t="s">
        <v>205</v>
      </c>
      <c r="H86" t="s">
        <v>205</v>
      </c>
      <c r="I86" t="s">
        <v>205</v>
      </c>
      <c r="J86" t="s">
        <v>205</v>
      </c>
      <c r="K86" t="s">
        <v>205</v>
      </c>
      <c r="L86" t="s">
        <v>205</v>
      </c>
      <c r="M86" t="s">
        <v>205</v>
      </c>
      <c r="N86" t="s">
        <v>205</v>
      </c>
      <c r="O86" t="s">
        <v>205</v>
      </c>
      <c r="P86" t="s">
        <v>205</v>
      </c>
      <c r="Q86" t="s">
        <v>205</v>
      </c>
      <c r="R86" t="s">
        <v>205</v>
      </c>
      <c r="S86" t="s">
        <v>205</v>
      </c>
      <c r="T86" t="s">
        <v>205</v>
      </c>
      <c r="U86" t="s">
        <v>205</v>
      </c>
      <c r="V86">
        <v>157</v>
      </c>
      <c r="W86">
        <v>12</v>
      </c>
      <c r="X86">
        <v>5</v>
      </c>
      <c r="Y86">
        <v>5</v>
      </c>
      <c r="Z86">
        <v>4</v>
      </c>
      <c r="AA86" t="s">
        <v>205</v>
      </c>
      <c r="AB86" t="s">
        <v>205</v>
      </c>
      <c r="AC86" t="s">
        <v>205</v>
      </c>
      <c r="AD86" t="s">
        <v>205</v>
      </c>
      <c r="AE86" t="s">
        <v>205</v>
      </c>
      <c r="AF86" t="s">
        <v>205</v>
      </c>
      <c r="AG86" t="s">
        <v>205</v>
      </c>
      <c r="AH86" t="s">
        <v>205</v>
      </c>
      <c r="AI86" t="s">
        <v>205</v>
      </c>
      <c r="AJ86" t="s">
        <v>205</v>
      </c>
      <c r="AK86" t="s">
        <v>205</v>
      </c>
      <c r="AL86" t="s">
        <v>205</v>
      </c>
      <c r="AM86" t="s">
        <v>205</v>
      </c>
      <c r="AN86" t="s">
        <v>205</v>
      </c>
      <c r="AO86" t="s">
        <v>205</v>
      </c>
      <c r="AP86" t="s">
        <v>205</v>
      </c>
      <c r="AQ86" t="s">
        <v>205</v>
      </c>
      <c r="AR86" t="s">
        <v>205</v>
      </c>
      <c r="AS86" t="s">
        <v>205</v>
      </c>
      <c r="AT86" t="s">
        <v>205</v>
      </c>
      <c r="AU86" t="s">
        <v>205</v>
      </c>
      <c r="AV86" t="s">
        <v>205</v>
      </c>
      <c r="AW86" t="s">
        <v>205</v>
      </c>
      <c r="AX86" t="s">
        <v>205</v>
      </c>
      <c r="AY86" t="s">
        <v>205</v>
      </c>
      <c r="AZ86" t="s">
        <v>205</v>
      </c>
      <c r="BA86" t="s">
        <v>205</v>
      </c>
      <c r="BB86" t="s">
        <v>205</v>
      </c>
      <c r="BC86" t="s">
        <v>205</v>
      </c>
      <c r="BD86" t="s">
        <v>205</v>
      </c>
      <c r="BE86" t="s">
        <v>205</v>
      </c>
      <c r="BF86" t="s">
        <v>205</v>
      </c>
      <c r="BG86" t="s">
        <v>205</v>
      </c>
      <c r="BH86" t="s">
        <v>205</v>
      </c>
      <c r="BI86" t="s">
        <v>205</v>
      </c>
      <c r="BJ86" t="s">
        <v>205</v>
      </c>
      <c r="BK86" t="s">
        <v>205</v>
      </c>
      <c r="BL86" t="s">
        <v>205</v>
      </c>
    </row>
    <row r="87" spans="2:64" x14ac:dyDescent="0.25">
      <c r="B87" t="s">
        <v>268</v>
      </c>
      <c r="C87">
        <v>30</v>
      </c>
      <c r="D87" s="2">
        <f>(166-30)/2</f>
        <v>68</v>
      </c>
      <c r="E87" s="2">
        <f>(166-30)/2</f>
        <v>68</v>
      </c>
      <c r="F87">
        <v>59</v>
      </c>
      <c r="G87">
        <v>72</v>
      </c>
      <c r="H87">
        <v>39</v>
      </c>
      <c r="I87">
        <v>46</v>
      </c>
      <c r="J87">
        <v>37</v>
      </c>
      <c r="K87">
        <v>124</v>
      </c>
      <c r="L87">
        <v>36</v>
      </c>
      <c r="M87">
        <v>54</v>
      </c>
      <c r="N87">
        <v>32</v>
      </c>
      <c r="O87">
        <v>51</v>
      </c>
      <c r="P87">
        <v>31</v>
      </c>
      <c r="Q87">
        <v>40</v>
      </c>
      <c r="R87">
        <v>35</v>
      </c>
      <c r="S87">
        <v>17</v>
      </c>
      <c r="T87">
        <v>29</v>
      </c>
      <c r="U87">
        <v>4</v>
      </c>
      <c r="V87">
        <v>16</v>
      </c>
      <c r="W87">
        <v>52</v>
      </c>
      <c r="X87">
        <v>41</v>
      </c>
      <c r="Y87">
        <v>29</v>
      </c>
      <c r="Z87">
        <v>22</v>
      </c>
      <c r="AA87">
        <v>41</v>
      </c>
      <c r="AB87">
        <v>37</v>
      </c>
      <c r="AC87">
        <v>54</v>
      </c>
      <c r="AD87">
        <v>27</v>
      </c>
      <c r="AE87">
        <v>23</v>
      </c>
      <c r="AF87">
        <v>32</v>
      </c>
      <c r="AG87">
        <v>50</v>
      </c>
      <c r="AH87">
        <v>56</v>
      </c>
      <c r="AI87">
        <v>1</v>
      </c>
      <c r="AJ87">
        <v>45</v>
      </c>
      <c r="AK87">
        <v>0</v>
      </c>
      <c r="AL87">
        <v>47</v>
      </c>
      <c r="AM87">
        <v>98</v>
      </c>
      <c r="AN87">
        <v>32</v>
      </c>
      <c r="AO87">
        <v>26</v>
      </c>
      <c r="AP87">
        <v>37</v>
      </c>
      <c r="AQ87">
        <v>55</v>
      </c>
      <c r="AR87">
        <v>43</v>
      </c>
      <c r="AS87">
        <v>22</v>
      </c>
      <c r="AT87">
        <v>57</v>
      </c>
      <c r="AU87">
        <v>74</v>
      </c>
      <c r="AV87">
        <v>35</v>
      </c>
      <c r="AW87">
        <v>8</v>
      </c>
      <c r="AX87">
        <v>3</v>
      </c>
      <c r="AY87">
        <v>4</v>
      </c>
      <c r="AZ87">
        <v>2</v>
      </c>
      <c r="BA87">
        <v>1</v>
      </c>
      <c r="BB87">
        <v>11</v>
      </c>
      <c r="BC87">
        <v>68</v>
      </c>
      <c r="BD87">
        <v>38</v>
      </c>
      <c r="BE87">
        <v>22</v>
      </c>
      <c r="BF87">
        <v>34</v>
      </c>
      <c r="BG87">
        <v>45</v>
      </c>
      <c r="BH87" s="2">
        <v>17</v>
      </c>
      <c r="BI87" s="2">
        <v>26</v>
      </c>
      <c r="BJ87" s="2">
        <v>5</v>
      </c>
      <c r="BK87">
        <v>30</v>
      </c>
      <c r="BL87">
        <v>19</v>
      </c>
    </row>
    <row r="88" spans="2:64" x14ac:dyDescent="0.25">
      <c r="B88" t="s">
        <v>36</v>
      </c>
      <c r="C88" t="s">
        <v>205</v>
      </c>
      <c r="D88" t="s">
        <v>205</v>
      </c>
      <c r="E88" t="s">
        <v>205</v>
      </c>
      <c r="F88" t="s">
        <v>205</v>
      </c>
      <c r="G88" t="s">
        <v>205</v>
      </c>
      <c r="H88" t="s">
        <v>205</v>
      </c>
      <c r="I88" t="s">
        <v>205</v>
      </c>
      <c r="J88" t="s">
        <v>205</v>
      </c>
      <c r="K88" t="s">
        <v>205</v>
      </c>
      <c r="L88" t="s">
        <v>205</v>
      </c>
      <c r="M88" t="s">
        <v>205</v>
      </c>
      <c r="N88" t="s">
        <v>205</v>
      </c>
      <c r="O88" t="s">
        <v>205</v>
      </c>
      <c r="P88" t="s">
        <v>205</v>
      </c>
      <c r="Q88" t="s">
        <v>205</v>
      </c>
      <c r="R88" t="s">
        <v>205</v>
      </c>
      <c r="S88" t="s">
        <v>205</v>
      </c>
      <c r="T88" t="s">
        <v>205</v>
      </c>
      <c r="U88" t="s">
        <v>205</v>
      </c>
      <c r="V88" t="s">
        <v>205</v>
      </c>
      <c r="W88" t="s">
        <v>205</v>
      </c>
      <c r="X88" t="s">
        <v>205</v>
      </c>
      <c r="Y88" t="s">
        <v>205</v>
      </c>
      <c r="Z88" t="s">
        <v>205</v>
      </c>
      <c r="AA88">
        <v>174</v>
      </c>
      <c r="AB88">
        <v>238</v>
      </c>
      <c r="AC88">
        <v>341</v>
      </c>
      <c r="AD88">
        <v>311</v>
      </c>
      <c r="AE88">
        <v>248</v>
      </c>
      <c r="AF88">
        <v>211</v>
      </c>
      <c r="AG88">
        <v>217</v>
      </c>
      <c r="AH88">
        <v>280</v>
      </c>
      <c r="AI88">
        <v>346</v>
      </c>
      <c r="AJ88">
        <v>229</v>
      </c>
      <c r="AK88">
        <v>230</v>
      </c>
      <c r="AL88">
        <v>163</v>
      </c>
      <c r="AM88">
        <v>326</v>
      </c>
      <c r="AN88">
        <v>157</v>
      </c>
      <c r="AO88">
        <v>204</v>
      </c>
      <c r="AP88">
        <v>280</v>
      </c>
      <c r="AQ88">
        <f>421-22</f>
        <v>399</v>
      </c>
      <c r="AR88">
        <f>465+22</f>
        <v>487</v>
      </c>
      <c r="AS88">
        <v>126</v>
      </c>
      <c r="AT88">
        <v>88</v>
      </c>
      <c r="AU88">
        <v>222</v>
      </c>
      <c r="AV88">
        <v>527</v>
      </c>
      <c r="AW88">
        <v>578</v>
      </c>
      <c r="AX88">
        <v>561</v>
      </c>
      <c r="AY88">
        <v>145</v>
      </c>
      <c r="AZ88">
        <v>553</v>
      </c>
      <c r="BA88">
        <v>739</v>
      </c>
      <c r="BB88">
        <v>569</v>
      </c>
      <c r="BC88">
        <v>553</v>
      </c>
      <c r="BD88">
        <v>590</v>
      </c>
      <c r="BE88">
        <v>552</v>
      </c>
      <c r="BF88">
        <v>405</v>
      </c>
      <c r="BG88">
        <v>455</v>
      </c>
      <c r="BH88">
        <v>365</v>
      </c>
      <c r="BI88">
        <v>406</v>
      </c>
      <c r="BJ88">
        <v>355</v>
      </c>
      <c r="BK88">
        <v>164</v>
      </c>
      <c r="BL88">
        <v>414</v>
      </c>
    </row>
    <row r="89" spans="2:64" x14ac:dyDescent="0.25">
      <c r="B89" t="s">
        <v>269</v>
      </c>
      <c r="C89" t="s">
        <v>205</v>
      </c>
      <c r="D89" t="s">
        <v>205</v>
      </c>
      <c r="E89" t="s">
        <v>205</v>
      </c>
      <c r="F89" t="s">
        <v>205</v>
      </c>
      <c r="G89" t="s">
        <v>205</v>
      </c>
      <c r="H89" t="s">
        <v>205</v>
      </c>
      <c r="I89" t="s">
        <v>205</v>
      </c>
      <c r="J89" t="s">
        <v>205</v>
      </c>
      <c r="K89" t="s">
        <v>205</v>
      </c>
      <c r="L89" t="s">
        <v>205</v>
      </c>
      <c r="M89" t="s">
        <v>205</v>
      </c>
      <c r="N89" t="s">
        <v>205</v>
      </c>
      <c r="O89" t="s">
        <v>205</v>
      </c>
      <c r="P89">
        <v>1</v>
      </c>
      <c r="Q89">
        <v>80</v>
      </c>
      <c r="R89">
        <v>87</v>
      </c>
      <c r="S89">
        <v>95</v>
      </c>
      <c r="T89" s="2">
        <f>395-263</f>
        <v>132</v>
      </c>
      <c r="U89" s="2">
        <f>489-395</f>
        <v>94</v>
      </c>
      <c r="V89">
        <v>90</v>
      </c>
      <c r="W89">
        <v>106</v>
      </c>
      <c r="X89">
        <v>76</v>
      </c>
      <c r="Y89">
        <v>65</v>
      </c>
      <c r="Z89">
        <v>41</v>
      </c>
      <c r="AA89">
        <v>29</v>
      </c>
      <c r="AB89">
        <v>44</v>
      </c>
      <c r="AC89">
        <v>45</v>
      </c>
      <c r="AD89">
        <v>35</v>
      </c>
      <c r="AE89">
        <v>41</v>
      </c>
      <c r="AF89">
        <v>42</v>
      </c>
      <c r="AG89">
        <v>55</v>
      </c>
      <c r="AH89">
        <v>29</v>
      </c>
      <c r="AI89">
        <v>24</v>
      </c>
      <c r="AJ89">
        <v>50</v>
      </c>
      <c r="AK89">
        <v>24</v>
      </c>
      <c r="AL89">
        <v>40</v>
      </c>
      <c r="AM89">
        <v>21</v>
      </c>
      <c r="AN89">
        <v>37</v>
      </c>
      <c r="AO89">
        <v>31</v>
      </c>
      <c r="AP89">
        <v>28</v>
      </c>
      <c r="AQ89">
        <v>64</v>
      </c>
      <c r="AR89">
        <v>6</v>
      </c>
      <c r="AS89">
        <v>44</v>
      </c>
      <c r="AT89">
        <v>41</v>
      </c>
      <c r="AU89">
        <v>46</v>
      </c>
      <c r="AV89">
        <v>21</v>
      </c>
      <c r="AW89">
        <v>34</v>
      </c>
      <c r="AX89">
        <v>28</v>
      </c>
      <c r="AY89">
        <v>11</v>
      </c>
      <c r="AZ89">
        <v>7</v>
      </c>
      <c r="BA89">
        <v>10</v>
      </c>
      <c r="BB89">
        <v>5</v>
      </c>
      <c r="BC89">
        <v>10</v>
      </c>
      <c r="BD89">
        <v>52</v>
      </c>
      <c r="BE89">
        <v>54</v>
      </c>
      <c r="BF89">
        <v>38</v>
      </c>
      <c r="BG89">
        <v>29</v>
      </c>
      <c r="BH89">
        <v>20</v>
      </c>
      <c r="BI89">
        <v>19</v>
      </c>
      <c r="BJ89">
        <v>23</v>
      </c>
      <c r="BK89">
        <v>10</v>
      </c>
      <c r="BL89">
        <v>14</v>
      </c>
    </row>
    <row r="90" spans="2:64" x14ac:dyDescent="0.25">
      <c r="B90" t="s">
        <v>30</v>
      </c>
      <c r="C90">
        <v>210</v>
      </c>
      <c r="D90">
        <v>214</v>
      </c>
      <c r="E90">
        <v>179</v>
      </c>
      <c r="F90">
        <v>113</v>
      </c>
      <c r="G90">
        <v>179</v>
      </c>
      <c r="H90">
        <v>138</v>
      </c>
      <c r="I90">
        <v>174</v>
      </c>
      <c r="J90">
        <v>213</v>
      </c>
      <c r="K90">
        <v>257</v>
      </c>
      <c r="L90">
        <v>277</v>
      </c>
      <c r="M90">
        <v>206</v>
      </c>
      <c r="N90">
        <v>138</v>
      </c>
      <c r="O90">
        <v>265</v>
      </c>
      <c r="P90">
        <v>287</v>
      </c>
      <c r="Q90">
        <v>297</v>
      </c>
      <c r="R90">
        <v>455</v>
      </c>
      <c r="S90">
        <v>330</v>
      </c>
      <c r="T90">
        <v>340</v>
      </c>
      <c r="U90">
        <v>268</v>
      </c>
      <c r="V90">
        <v>448</v>
      </c>
      <c r="W90">
        <v>349</v>
      </c>
      <c r="X90">
        <v>716</v>
      </c>
      <c r="Y90">
        <v>512</v>
      </c>
      <c r="Z90">
        <v>337</v>
      </c>
      <c r="AA90">
        <v>650</v>
      </c>
      <c r="AB90">
        <v>484</v>
      </c>
      <c r="AC90">
        <v>425</v>
      </c>
      <c r="AD90">
        <v>451</v>
      </c>
      <c r="AE90">
        <v>342</v>
      </c>
      <c r="AF90">
        <v>313</v>
      </c>
      <c r="AG90">
        <v>313</v>
      </c>
      <c r="AH90">
        <v>400</v>
      </c>
      <c r="AI90">
        <v>367</v>
      </c>
      <c r="AJ90">
        <v>372</v>
      </c>
      <c r="AK90">
        <v>311</v>
      </c>
      <c r="AL90">
        <v>353</v>
      </c>
      <c r="AM90">
        <v>309</v>
      </c>
      <c r="AN90">
        <v>247</v>
      </c>
      <c r="AO90">
        <v>526</v>
      </c>
      <c r="AP90">
        <v>167</v>
      </c>
      <c r="AQ90">
        <v>176</v>
      </c>
      <c r="AR90">
        <v>186</v>
      </c>
      <c r="AS90">
        <v>239</v>
      </c>
      <c r="AT90">
        <v>338</v>
      </c>
      <c r="AU90">
        <v>492</v>
      </c>
      <c r="AV90">
        <v>355</v>
      </c>
      <c r="AW90">
        <v>135</v>
      </c>
      <c r="AX90">
        <v>19</v>
      </c>
      <c r="AY90">
        <v>284</v>
      </c>
      <c r="AZ90">
        <v>453</v>
      </c>
      <c r="BA90">
        <v>676</v>
      </c>
      <c r="BB90">
        <v>541</v>
      </c>
      <c r="BC90">
        <v>320</v>
      </c>
      <c r="BD90">
        <v>318</v>
      </c>
      <c r="BE90">
        <v>237</v>
      </c>
      <c r="BF90">
        <v>318</v>
      </c>
      <c r="BG90">
        <v>199</v>
      </c>
      <c r="BH90">
        <v>321</v>
      </c>
      <c r="BI90">
        <v>238</v>
      </c>
      <c r="BJ90">
        <v>257</v>
      </c>
      <c r="BK90" s="2">
        <v>352</v>
      </c>
      <c r="BL90" s="2">
        <v>408</v>
      </c>
    </row>
    <row r="91" spans="2:64" x14ac:dyDescent="0.25">
      <c r="B91" t="s">
        <v>270</v>
      </c>
      <c r="C91">
        <v>10</v>
      </c>
      <c r="D91" s="2">
        <f>(93-10-1)/2</f>
        <v>41</v>
      </c>
      <c r="E91" s="2">
        <f>(93-10+1)/2</f>
        <v>42</v>
      </c>
      <c r="F91">
        <v>17</v>
      </c>
      <c r="G91">
        <v>21</v>
      </c>
      <c r="H91">
        <v>10</v>
      </c>
      <c r="I91">
        <v>14</v>
      </c>
      <c r="J91">
        <v>6</v>
      </c>
      <c r="K91">
        <v>12</v>
      </c>
      <c r="L91">
        <v>7</v>
      </c>
      <c r="M91">
        <v>7</v>
      </c>
      <c r="N91">
        <v>4</v>
      </c>
      <c r="O91">
        <v>9</v>
      </c>
      <c r="P91">
        <v>14</v>
      </c>
      <c r="Q91">
        <v>3</v>
      </c>
      <c r="R91">
        <v>5</v>
      </c>
      <c r="S91">
        <v>5</v>
      </c>
      <c r="T91">
        <v>11</v>
      </c>
      <c r="U91">
        <v>13</v>
      </c>
      <c r="V91">
        <v>10</v>
      </c>
      <c r="W91">
        <v>26</v>
      </c>
      <c r="X91">
        <v>26</v>
      </c>
      <c r="Y91">
        <v>22</v>
      </c>
      <c r="Z91">
        <v>20</v>
      </c>
      <c r="AA91">
        <v>32</v>
      </c>
      <c r="AB91">
        <v>16</v>
      </c>
      <c r="AC91">
        <v>16</v>
      </c>
      <c r="AD91">
        <v>11</v>
      </c>
      <c r="AE91">
        <v>8</v>
      </c>
      <c r="AF91">
        <v>12</v>
      </c>
      <c r="AG91">
        <v>12</v>
      </c>
      <c r="AH91">
        <v>4</v>
      </c>
      <c r="AI91">
        <v>9</v>
      </c>
      <c r="AJ91">
        <v>15</v>
      </c>
      <c r="AK91">
        <v>10</v>
      </c>
      <c r="AL91">
        <v>5</v>
      </c>
      <c r="AM91">
        <v>1</v>
      </c>
      <c r="AN91">
        <v>10</v>
      </c>
      <c r="AO91">
        <v>19</v>
      </c>
      <c r="AP91">
        <v>1</v>
      </c>
      <c r="AQ91">
        <v>7</v>
      </c>
      <c r="AR91">
        <v>10</v>
      </c>
      <c r="AS91">
        <v>3</v>
      </c>
      <c r="AT91">
        <v>4</v>
      </c>
      <c r="AU91">
        <v>9</v>
      </c>
      <c r="AV91">
        <v>5</v>
      </c>
      <c r="AW91">
        <v>4</v>
      </c>
      <c r="AX91">
        <v>6</v>
      </c>
      <c r="AY91">
        <v>4</v>
      </c>
      <c r="AZ91">
        <v>4</v>
      </c>
      <c r="BA91">
        <v>8</v>
      </c>
      <c r="BB91">
        <v>3</v>
      </c>
      <c r="BC91">
        <v>3</v>
      </c>
      <c r="BD91">
        <v>1</v>
      </c>
      <c r="BE91">
        <v>6</v>
      </c>
      <c r="BF91">
        <v>10</v>
      </c>
      <c r="BG91">
        <v>1</v>
      </c>
      <c r="BH91">
        <v>7</v>
      </c>
      <c r="BI91">
        <v>2</v>
      </c>
      <c r="BJ91">
        <v>0</v>
      </c>
      <c r="BK91" t="s">
        <v>205</v>
      </c>
      <c r="BL91" t="s">
        <v>205</v>
      </c>
    </row>
    <row r="92" spans="2:64" x14ac:dyDescent="0.25">
      <c r="B92" t="s">
        <v>271</v>
      </c>
      <c r="C92" t="s">
        <v>205</v>
      </c>
      <c r="D92" t="s">
        <v>205</v>
      </c>
      <c r="E92" t="s">
        <v>205</v>
      </c>
      <c r="F92" t="s">
        <v>205</v>
      </c>
      <c r="G92" t="s">
        <v>205</v>
      </c>
      <c r="H92" t="s">
        <v>205</v>
      </c>
      <c r="I92" t="s">
        <v>205</v>
      </c>
      <c r="J92" t="s">
        <v>205</v>
      </c>
      <c r="K92" t="s">
        <v>205</v>
      </c>
      <c r="L92" t="s">
        <v>205</v>
      </c>
      <c r="M92" t="s">
        <v>205</v>
      </c>
      <c r="N92" t="s">
        <v>205</v>
      </c>
      <c r="O92" t="s">
        <v>205</v>
      </c>
      <c r="P92" t="s">
        <v>205</v>
      </c>
      <c r="Q92" t="s">
        <v>205</v>
      </c>
      <c r="R92" t="s">
        <v>205</v>
      </c>
      <c r="S92" t="s">
        <v>205</v>
      </c>
      <c r="T92" t="s">
        <v>205</v>
      </c>
      <c r="U92" t="s">
        <v>205</v>
      </c>
      <c r="V92" t="s">
        <v>205</v>
      </c>
      <c r="W92" t="s">
        <v>205</v>
      </c>
      <c r="X92">
        <v>118</v>
      </c>
      <c r="Y92">
        <v>26</v>
      </c>
      <c r="Z92">
        <v>20</v>
      </c>
      <c r="AA92">
        <v>54</v>
      </c>
      <c r="AB92">
        <v>45</v>
      </c>
      <c r="AC92">
        <v>51</v>
      </c>
      <c r="AD92">
        <v>31</v>
      </c>
      <c r="AE92">
        <v>31</v>
      </c>
      <c r="AF92">
        <v>27</v>
      </c>
      <c r="AG92">
        <v>34</v>
      </c>
      <c r="AH92">
        <v>27</v>
      </c>
      <c r="AI92">
        <v>18</v>
      </c>
      <c r="AJ92">
        <v>29</v>
      </c>
      <c r="AK92">
        <v>23</v>
      </c>
      <c r="AL92">
        <v>10</v>
      </c>
      <c r="AM92">
        <v>10</v>
      </c>
      <c r="AN92">
        <v>19</v>
      </c>
      <c r="AO92">
        <v>21</v>
      </c>
      <c r="AP92">
        <v>14</v>
      </c>
      <c r="AQ92">
        <v>18</v>
      </c>
      <c r="AR92">
        <v>17</v>
      </c>
      <c r="AS92">
        <v>22</v>
      </c>
      <c r="AT92">
        <v>6</v>
      </c>
      <c r="AU92">
        <v>11</v>
      </c>
      <c r="AV92">
        <v>10</v>
      </c>
      <c r="AW92">
        <v>11</v>
      </c>
      <c r="AX92">
        <v>11</v>
      </c>
      <c r="AY92">
        <v>12</v>
      </c>
      <c r="AZ92">
        <v>10</v>
      </c>
      <c r="BA92">
        <v>17</v>
      </c>
      <c r="BB92">
        <v>6</v>
      </c>
      <c r="BC92">
        <v>5</v>
      </c>
      <c r="BD92">
        <v>8</v>
      </c>
      <c r="BE92">
        <v>7</v>
      </c>
      <c r="BF92">
        <v>13</v>
      </c>
      <c r="BG92">
        <v>10</v>
      </c>
      <c r="BH92">
        <v>8</v>
      </c>
      <c r="BI92">
        <v>5</v>
      </c>
      <c r="BJ92">
        <v>2</v>
      </c>
      <c r="BK92">
        <v>6</v>
      </c>
      <c r="BL92">
        <v>2</v>
      </c>
    </row>
    <row r="93" spans="2:64" x14ac:dyDescent="0.25">
      <c r="B93" t="s">
        <v>272</v>
      </c>
      <c r="C93" t="s">
        <v>205</v>
      </c>
      <c r="D93" t="s">
        <v>205</v>
      </c>
      <c r="E93" t="s">
        <v>205</v>
      </c>
      <c r="F93" t="s">
        <v>205</v>
      </c>
      <c r="G93" t="s">
        <v>205</v>
      </c>
      <c r="H93" t="s">
        <v>205</v>
      </c>
      <c r="I93" t="s">
        <v>205</v>
      </c>
      <c r="J93" t="s">
        <v>205</v>
      </c>
      <c r="K93" t="s">
        <v>205</v>
      </c>
      <c r="L93" t="s">
        <v>205</v>
      </c>
      <c r="M93" t="s">
        <v>205</v>
      </c>
      <c r="N93" t="s">
        <v>205</v>
      </c>
      <c r="O93" t="s">
        <v>205</v>
      </c>
      <c r="P93" t="s">
        <v>205</v>
      </c>
      <c r="Q93" t="s">
        <v>205</v>
      </c>
      <c r="R93" t="s">
        <v>205</v>
      </c>
      <c r="S93" t="s">
        <v>205</v>
      </c>
      <c r="T93" t="s">
        <v>205</v>
      </c>
      <c r="U93" t="s">
        <v>205</v>
      </c>
      <c r="V93" t="s">
        <v>205</v>
      </c>
      <c r="W93" t="s">
        <v>205</v>
      </c>
      <c r="X93" t="s">
        <v>205</v>
      </c>
      <c r="Y93" t="s">
        <v>205</v>
      </c>
      <c r="Z93" t="s">
        <v>205</v>
      </c>
      <c r="AA93" t="s">
        <v>205</v>
      </c>
      <c r="AB93" t="s">
        <v>205</v>
      </c>
      <c r="AC93" t="s">
        <v>205</v>
      </c>
      <c r="AD93" t="s">
        <v>205</v>
      </c>
      <c r="AE93" t="s">
        <v>205</v>
      </c>
      <c r="AF93" t="s">
        <v>205</v>
      </c>
      <c r="AG93" t="s">
        <v>205</v>
      </c>
      <c r="AH93">
        <v>37</v>
      </c>
      <c r="AI93">
        <v>14</v>
      </c>
      <c r="AJ93">
        <v>13</v>
      </c>
      <c r="AK93">
        <v>31</v>
      </c>
      <c r="AL93">
        <v>23</v>
      </c>
      <c r="AM93">
        <v>34</v>
      </c>
      <c r="AN93">
        <v>22</v>
      </c>
      <c r="AO93">
        <v>56</v>
      </c>
      <c r="AP93">
        <v>16</v>
      </c>
      <c r="AQ93">
        <v>22</v>
      </c>
      <c r="AR93">
        <v>17</v>
      </c>
      <c r="AS93">
        <v>14</v>
      </c>
      <c r="AT93">
        <v>15</v>
      </c>
      <c r="AU93">
        <v>14</v>
      </c>
      <c r="AV93">
        <v>36</v>
      </c>
      <c r="AW93">
        <v>24</v>
      </c>
      <c r="AX93">
        <v>22</v>
      </c>
      <c r="AY93">
        <v>48</v>
      </c>
      <c r="AZ93">
        <v>40</v>
      </c>
      <c r="BA93">
        <v>17</v>
      </c>
      <c r="BB93">
        <v>12</v>
      </c>
      <c r="BC93">
        <v>16</v>
      </c>
      <c r="BD93">
        <v>53</v>
      </c>
      <c r="BE93">
        <v>60</v>
      </c>
      <c r="BF93">
        <v>32</v>
      </c>
      <c r="BG93">
        <v>32</v>
      </c>
      <c r="BH93">
        <v>22</v>
      </c>
      <c r="BI93">
        <v>48</v>
      </c>
      <c r="BJ93">
        <v>1</v>
      </c>
      <c r="BK93">
        <v>18</v>
      </c>
      <c r="BL93">
        <v>28</v>
      </c>
    </row>
    <row r="94" spans="2:64" x14ac:dyDescent="0.25">
      <c r="B94" t="s">
        <v>273</v>
      </c>
      <c r="C94" s="2">
        <v>1</v>
      </c>
      <c r="D94" s="2">
        <v>1</v>
      </c>
      <c r="E94" s="2">
        <v>1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 t="s">
        <v>205</v>
      </c>
      <c r="P94" t="s">
        <v>205</v>
      </c>
      <c r="Q94" t="s">
        <v>205</v>
      </c>
      <c r="R94" t="s">
        <v>205</v>
      </c>
      <c r="S94" t="s">
        <v>205</v>
      </c>
      <c r="T94" t="s">
        <v>205</v>
      </c>
      <c r="U94" t="s">
        <v>205</v>
      </c>
      <c r="V94" t="s">
        <v>205</v>
      </c>
      <c r="W94" t="s">
        <v>205</v>
      </c>
      <c r="X94" t="s">
        <v>205</v>
      </c>
      <c r="Y94" t="s">
        <v>205</v>
      </c>
      <c r="Z94" t="s">
        <v>205</v>
      </c>
      <c r="AA94" t="s">
        <v>205</v>
      </c>
      <c r="AB94" t="s">
        <v>205</v>
      </c>
      <c r="AC94" t="s">
        <v>205</v>
      </c>
      <c r="AD94" t="s">
        <v>205</v>
      </c>
      <c r="AE94" t="s">
        <v>205</v>
      </c>
      <c r="AF94" t="s">
        <v>205</v>
      </c>
      <c r="AG94" t="s">
        <v>205</v>
      </c>
      <c r="AH94" t="s">
        <v>205</v>
      </c>
      <c r="AI94" t="s">
        <v>205</v>
      </c>
      <c r="AJ94" t="s">
        <v>205</v>
      </c>
      <c r="AK94" t="s">
        <v>205</v>
      </c>
      <c r="AL94" t="s">
        <v>205</v>
      </c>
      <c r="AM94" t="s">
        <v>205</v>
      </c>
      <c r="AN94" t="s">
        <v>205</v>
      </c>
      <c r="AO94" t="s">
        <v>205</v>
      </c>
      <c r="AP94" t="s">
        <v>205</v>
      </c>
      <c r="AQ94" t="s">
        <v>205</v>
      </c>
      <c r="AR94" t="s">
        <v>205</v>
      </c>
      <c r="AS94" t="s">
        <v>205</v>
      </c>
      <c r="AT94" t="s">
        <v>205</v>
      </c>
      <c r="AU94" t="s">
        <v>205</v>
      </c>
      <c r="AV94" t="s">
        <v>205</v>
      </c>
      <c r="AW94" t="s">
        <v>205</v>
      </c>
      <c r="AX94" t="s">
        <v>205</v>
      </c>
      <c r="AY94" t="s">
        <v>205</v>
      </c>
      <c r="AZ94" t="s">
        <v>205</v>
      </c>
      <c r="BA94" t="s">
        <v>205</v>
      </c>
      <c r="BB94" t="s">
        <v>205</v>
      </c>
      <c r="BC94" t="s">
        <v>205</v>
      </c>
      <c r="BD94" t="s">
        <v>205</v>
      </c>
      <c r="BE94" t="s">
        <v>205</v>
      </c>
      <c r="BF94" t="s">
        <v>205</v>
      </c>
      <c r="BG94" t="s">
        <v>205</v>
      </c>
      <c r="BH94" t="s">
        <v>205</v>
      </c>
      <c r="BI94" t="s">
        <v>205</v>
      </c>
      <c r="BJ94" t="s">
        <v>205</v>
      </c>
      <c r="BK94" t="s">
        <v>205</v>
      </c>
      <c r="BL94" t="s">
        <v>205</v>
      </c>
    </row>
    <row r="95" spans="2:64" x14ac:dyDescent="0.25">
      <c r="B95" t="s">
        <v>274</v>
      </c>
      <c r="C95" t="s">
        <v>205</v>
      </c>
      <c r="D95" t="s">
        <v>205</v>
      </c>
      <c r="E95" t="s">
        <v>205</v>
      </c>
      <c r="F95" t="s">
        <v>205</v>
      </c>
      <c r="G95" t="s">
        <v>205</v>
      </c>
      <c r="H95" t="s">
        <v>205</v>
      </c>
      <c r="I95" t="s">
        <v>205</v>
      </c>
      <c r="J95" t="s">
        <v>205</v>
      </c>
      <c r="K95" t="s">
        <v>205</v>
      </c>
      <c r="L95" t="s">
        <v>205</v>
      </c>
      <c r="M95" t="s">
        <v>205</v>
      </c>
      <c r="N95" t="s">
        <v>205</v>
      </c>
      <c r="O95" t="s">
        <v>205</v>
      </c>
      <c r="P95" t="s">
        <v>205</v>
      </c>
      <c r="Q95" t="s">
        <v>205</v>
      </c>
      <c r="R95" t="s">
        <v>205</v>
      </c>
      <c r="S95" t="s">
        <v>205</v>
      </c>
      <c r="T95" t="s">
        <v>205</v>
      </c>
      <c r="U95" t="s">
        <v>205</v>
      </c>
      <c r="V95" t="s">
        <v>205</v>
      </c>
      <c r="W95" t="s">
        <v>205</v>
      </c>
      <c r="X95" t="s">
        <v>205</v>
      </c>
      <c r="Y95" t="s">
        <v>205</v>
      </c>
      <c r="Z95" t="s">
        <v>205</v>
      </c>
      <c r="AA95" t="s">
        <v>205</v>
      </c>
      <c r="AB95" t="s">
        <v>205</v>
      </c>
      <c r="AC95" t="s">
        <v>205</v>
      </c>
      <c r="AD95" t="s">
        <v>205</v>
      </c>
      <c r="AE95" t="s">
        <v>205</v>
      </c>
      <c r="AF95" t="s">
        <v>205</v>
      </c>
      <c r="AG95" t="s">
        <v>205</v>
      </c>
      <c r="AH95" t="s">
        <v>205</v>
      </c>
      <c r="AI95" t="s">
        <v>205</v>
      </c>
      <c r="AJ95">
        <v>32</v>
      </c>
      <c r="AK95">
        <v>14</v>
      </c>
      <c r="AL95">
        <v>12</v>
      </c>
      <c r="AM95">
        <v>36</v>
      </c>
      <c r="AN95">
        <v>33</v>
      </c>
      <c r="AO95">
        <v>26</v>
      </c>
      <c r="AP95">
        <v>51</v>
      </c>
      <c r="AQ95">
        <v>25</v>
      </c>
      <c r="AR95">
        <v>35</v>
      </c>
      <c r="AS95">
        <v>27</v>
      </c>
      <c r="AT95">
        <v>13</v>
      </c>
      <c r="AU95">
        <v>17</v>
      </c>
      <c r="AV95">
        <v>10</v>
      </c>
      <c r="AW95">
        <v>32</v>
      </c>
      <c r="AX95">
        <v>9</v>
      </c>
      <c r="AY95">
        <v>13</v>
      </c>
      <c r="AZ95">
        <v>14</v>
      </c>
      <c r="BA95">
        <v>18</v>
      </c>
      <c r="BB95">
        <v>8</v>
      </c>
      <c r="BC95">
        <v>12</v>
      </c>
      <c r="BD95">
        <v>8</v>
      </c>
      <c r="BE95">
        <v>16</v>
      </c>
      <c r="BF95">
        <v>31</v>
      </c>
      <c r="BG95">
        <v>6</v>
      </c>
      <c r="BH95">
        <v>8</v>
      </c>
      <c r="BI95">
        <v>10</v>
      </c>
      <c r="BJ95">
        <v>4</v>
      </c>
      <c r="BK95">
        <v>13</v>
      </c>
      <c r="BL95">
        <v>5</v>
      </c>
    </row>
    <row r="96" spans="2:64" x14ac:dyDescent="0.25">
      <c r="B96" t="s">
        <v>8</v>
      </c>
      <c r="C96" t="s">
        <v>205</v>
      </c>
      <c r="D96" t="s">
        <v>205</v>
      </c>
      <c r="E96" t="s">
        <v>205</v>
      </c>
      <c r="F96" t="s">
        <v>205</v>
      </c>
      <c r="G96" t="s">
        <v>205</v>
      </c>
      <c r="H96" t="s">
        <v>205</v>
      </c>
      <c r="I96" t="s">
        <v>205</v>
      </c>
      <c r="J96" t="s">
        <v>205</v>
      </c>
      <c r="K96" t="s">
        <v>205</v>
      </c>
      <c r="L96" t="s">
        <v>205</v>
      </c>
      <c r="M96" t="s">
        <v>205</v>
      </c>
      <c r="N96" t="s">
        <v>205</v>
      </c>
      <c r="O96" t="s">
        <v>205</v>
      </c>
      <c r="P96" t="s">
        <v>205</v>
      </c>
      <c r="Q96" t="s">
        <v>205</v>
      </c>
      <c r="R96" t="s">
        <v>205</v>
      </c>
      <c r="S96" t="s">
        <v>205</v>
      </c>
      <c r="T96" t="s">
        <v>205</v>
      </c>
      <c r="U96" t="s">
        <v>205</v>
      </c>
      <c r="V96" t="s">
        <v>205</v>
      </c>
      <c r="W96" t="s">
        <v>205</v>
      </c>
      <c r="X96" t="s">
        <v>205</v>
      </c>
      <c r="Y96" t="s">
        <v>205</v>
      </c>
      <c r="Z96" t="s">
        <v>205</v>
      </c>
      <c r="AA96">
        <f>1486-SUM(AB96:AE96)+1</f>
        <v>100</v>
      </c>
      <c r="AB96">
        <v>292</v>
      </c>
      <c r="AC96">
        <v>403</v>
      </c>
      <c r="AD96">
        <v>334</v>
      </c>
      <c r="AE96">
        <v>358</v>
      </c>
      <c r="AF96">
        <v>208</v>
      </c>
      <c r="AG96">
        <v>259</v>
      </c>
      <c r="AH96">
        <v>199</v>
      </c>
      <c r="AI96">
        <v>189</v>
      </c>
      <c r="AJ96">
        <v>296</v>
      </c>
      <c r="AK96">
        <v>191</v>
      </c>
      <c r="AL96">
        <v>146</v>
      </c>
      <c r="AM96">
        <v>315</v>
      </c>
      <c r="AN96">
        <v>247</v>
      </c>
      <c r="AO96">
        <v>272</v>
      </c>
      <c r="AP96">
        <v>147</v>
      </c>
      <c r="AQ96">
        <v>188</v>
      </c>
      <c r="AR96" t="s">
        <v>205</v>
      </c>
      <c r="AS96" t="s">
        <v>205</v>
      </c>
      <c r="AT96" t="s">
        <v>205</v>
      </c>
      <c r="AU96" t="s">
        <v>205</v>
      </c>
      <c r="AV96" t="s">
        <v>205</v>
      </c>
      <c r="AW96" t="s">
        <v>205</v>
      </c>
      <c r="AX96" t="s">
        <v>205</v>
      </c>
      <c r="AY96" t="s">
        <v>205</v>
      </c>
      <c r="AZ96" t="s">
        <v>205</v>
      </c>
      <c r="BA96" t="s">
        <v>205</v>
      </c>
      <c r="BB96" t="s">
        <v>205</v>
      </c>
      <c r="BC96" t="s">
        <v>205</v>
      </c>
      <c r="BD96" t="s">
        <v>205</v>
      </c>
      <c r="BE96" t="s">
        <v>205</v>
      </c>
      <c r="BF96" t="s">
        <v>205</v>
      </c>
      <c r="BG96" t="s">
        <v>205</v>
      </c>
      <c r="BH96" t="s">
        <v>205</v>
      </c>
      <c r="BI96" t="s">
        <v>205</v>
      </c>
      <c r="BJ96" t="s">
        <v>205</v>
      </c>
      <c r="BK96" t="s">
        <v>205</v>
      </c>
      <c r="BL96" t="s">
        <v>205</v>
      </c>
    </row>
    <row r="97" spans="2:64" x14ac:dyDescent="0.25">
      <c r="B97" t="s">
        <v>275</v>
      </c>
      <c r="C97" t="s">
        <v>205</v>
      </c>
      <c r="D97" t="s">
        <v>205</v>
      </c>
      <c r="E97" t="s">
        <v>205</v>
      </c>
      <c r="F97" t="s">
        <v>205</v>
      </c>
      <c r="G97" t="s">
        <v>205</v>
      </c>
      <c r="H97" t="s">
        <v>205</v>
      </c>
      <c r="I97" t="s">
        <v>205</v>
      </c>
      <c r="J97" t="s">
        <v>205</v>
      </c>
      <c r="K97" t="s">
        <v>205</v>
      </c>
      <c r="L97" t="s">
        <v>205</v>
      </c>
      <c r="M97" t="s">
        <v>205</v>
      </c>
      <c r="N97" t="s">
        <v>205</v>
      </c>
      <c r="O97" t="s">
        <v>205</v>
      </c>
      <c r="P97" t="s">
        <v>205</v>
      </c>
      <c r="Q97" t="s">
        <v>205</v>
      </c>
      <c r="R97" t="s">
        <v>205</v>
      </c>
      <c r="S97" t="s">
        <v>205</v>
      </c>
      <c r="T97" t="s">
        <v>205</v>
      </c>
      <c r="U97" t="s">
        <v>205</v>
      </c>
      <c r="V97" t="s">
        <v>205</v>
      </c>
      <c r="W97" t="s">
        <v>205</v>
      </c>
      <c r="X97" t="s">
        <v>205</v>
      </c>
      <c r="Y97" t="s">
        <v>205</v>
      </c>
      <c r="Z97" t="s">
        <v>205</v>
      </c>
      <c r="AA97" t="s">
        <v>205</v>
      </c>
      <c r="AB97" t="s">
        <v>205</v>
      </c>
      <c r="AC97" t="s">
        <v>205</v>
      </c>
      <c r="AD97" t="s">
        <v>205</v>
      </c>
      <c r="AE97" t="s">
        <v>205</v>
      </c>
      <c r="AF97" t="s">
        <v>205</v>
      </c>
      <c r="AG97" t="s">
        <v>205</v>
      </c>
      <c r="AH97" t="s">
        <v>205</v>
      </c>
      <c r="AI97" t="s">
        <v>205</v>
      </c>
      <c r="AJ97" t="s">
        <v>205</v>
      </c>
      <c r="AK97" t="s">
        <v>205</v>
      </c>
      <c r="AL97" t="s">
        <v>205</v>
      </c>
      <c r="AM97" t="s">
        <v>205</v>
      </c>
      <c r="AN97" t="s">
        <v>205</v>
      </c>
      <c r="AO97" t="s">
        <v>205</v>
      </c>
      <c r="AP97" t="s">
        <v>205</v>
      </c>
      <c r="AQ97" t="s">
        <v>205</v>
      </c>
      <c r="AR97" t="s">
        <v>205</v>
      </c>
      <c r="AS97" t="s">
        <v>205</v>
      </c>
      <c r="AT97" t="s">
        <v>205</v>
      </c>
      <c r="AU97" t="s">
        <v>205</v>
      </c>
      <c r="AV97" t="s">
        <v>205</v>
      </c>
      <c r="AW97" t="s">
        <v>205</v>
      </c>
      <c r="AX97" t="s">
        <v>205</v>
      </c>
      <c r="AY97" t="s">
        <v>205</v>
      </c>
      <c r="AZ97" t="s">
        <v>205</v>
      </c>
      <c r="BA97" t="s">
        <v>205</v>
      </c>
      <c r="BB97" t="s">
        <v>205</v>
      </c>
      <c r="BC97" t="s">
        <v>205</v>
      </c>
      <c r="BD97" t="s">
        <v>205</v>
      </c>
      <c r="BE97" t="s">
        <v>205</v>
      </c>
      <c r="BF97" t="s">
        <v>205</v>
      </c>
      <c r="BG97" t="s">
        <v>205</v>
      </c>
      <c r="BH97" t="s">
        <v>205</v>
      </c>
      <c r="BI97" t="s">
        <v>205</v>
      </c>
      <c r="BJ97" t="s">
        <v>205</v>
      </c>
      <c r="BK97" t="s">
        <v>205</v>
      </c>
      <c r="BL97" t="s">
        <v>205</v>
      </c>
    </row>
    <row r="98" spans="2:64" x14ac:dyDescent="0.25">
      <c r="B98" t="s">
        <v>276</v>
      </c>
      <c r="C98" t="s">
        <v>205</v>
      </c>
      <c r="D98" t="s">
        <v>205</v>
      </c>
      <c r="E98" t="s">
        <v>205</v>
      </c>
      <c r="F98" t="s">
        <v>205</v>
      </c>
      <c r="G98" t="s">
        <v>205</v>
      </c>
      <c r="H98" t="s">
        <v>205</v>
      </c>
      <c r="I98" t="s">
        <v>205</v>
      </c>
      <c r="J98" t="s">
        <v>205</v>
      </c>
      <c r="K98" t="s">
        <v>205</v>
      </c>
      <c r="L98" t="s">
        <v>205</v>
      </c>
      <c r="M98" t="s">
        <v>205</v>
      </c>
      <c r="N98" t="s">
        <v>205</v>
      </c>
      <c r="O98" t="s">
        <v>205</v>
      </c>
      <c r="P98">
        <v>2</v>
      </c>
      <c r="Q98">
        <v>28</v>
      </c>
      <c r="R98">
        <v>14</v>
      </c>
      <c r="S98">
        <v>15</v>
      </c>
      <c r="T98">
        <v>26</v>
      </c>
      <c r="U98">
        <v>30</v>
      </c>
      <c r="V98">
        <v>16</v>
      </c>
      <c r="W98">
        <v>7</v>
      </c>
      <c r="X98">
        <v>11</v>
      </c>
      <c r="Y98">
        <v>12</v>
      </c>
      <c r="Z98">
        <v>10</v>
      </c>
      <c r="AA98">
        <v>13</v>
      </c>
      <c r="AB98">
        <v>5</v>
      </c>
      <c r="AC98">
        <v>13</v>
      </c>
      <c r="AD98">
        <v>13</v>
      </c>
      <c r="AE98">
        <v>9</v>
      </c>
      <c r="AF98">
        <v>5</v>
      </c>
      <c r="AG98">
        <v>8</v>
      </c>
      <c r="AH98">
        <v>3</v>
      </c>
      <c r="AI98">
        <v>11</v>
      </c>
      <c r="AJ98">
        <v>7</v>
      </c>
      <c r="AK98">
        <v>3</v>
      </c>
      <c r="AL98">
        <v>2</v>
      </c>
      <c r="AM98">
        <v>2</v>
      </c>
      <c r="AN98">
        <v>6</v>
      </c>
      <c r="AO98">
        <v>3</v>
      </c>
      <c r="AP98">
        <v>4</v>
      </c>
      <c r="AQ98">
        <v>3</v>
      </c>
      <c r="AR98">
        <v>2</v>
      </c>
      <c r="AS98">
        <v>7</v>
      </c>
      <c r="AT98">
        <v>5</v>
      </c>
      <c r="AU98">
        <v>17</v>
      </c>
      <c r="AV98">
        <v>1</v>
      </c>
      <c r="AW98">
        <v>1</v>
      </c>
      <c r="AX98">
        <v>2</v>
      </c>
      <c r="AY98">
        <v>4</v>
      </c>
      <c r="AZ98">
        <v>2</v>
      </c>
      <c r="BA98">
        <v>6</v>
      </c>
      <c r="BB98">
        <v>0</v>
      </c>
      <c r="BC98">
        <v>0</v>
      </c>
      <c r="BD98">
        <v>2</v>
      </c>
      <c r="BE98">
        <v>0</v>
      </c>
      <c r="BF98">
        <v>0</v>
      </c>
      <c r="BG98">
        <v>0</v>
      </c>
      <c r="BH98">
        <v>2</v>
      </c>
      <c r="BI98">
        <v>2</v>
      </c>
      <c r="BJ98">
        <v>0</v>
      </c>
      <c r="BK98" t="s">
        <v>205</v>
      </c>
      <c r="BL98">
        <v>2</v>
      </c>
    </row>
    <row r="99" spans="2:64" x14ac:dyDescent="0.25">
      <c r="B99" t="s">
        <v>277</v>
      </c>
      <c r="C99" t="s">
        <v>205</v>
      </c>
      <c r="D99" t="s">
        <v>205</v>
      </c>
      <c r="E99" t="s">
        <v>205</v>
      </c>
      <c r="F99" t="s">
        <v>205</v>
      </c>
      <c r="G99" t="s">
        <v>205</v>
      </c>
      <c r="H99" t="s">
        <v>205</v>
      </c>
      <c r="I99" t="s">
        <v>205</v>
      </c>
      <c r="J99" t="s">
        <v>205</v>
      </c>
      <c r="K99" t="s">
        <v>205</v>
      </c>
      <c r="L99" t="s">
        <v>205</v>
      </c>
      <c r="M99" t="s">
        <v>205</v>
      </c>
      <c r="N99" t="s">
        <v>205</v>
      </c>
      <c r="O99" t="s">
        <v>205</v>
      </c>
      <c r="P99" t="s">
        <v>205</v>
      </c>
      <c r="Q99" t="s">
        <v>205</v>
      </c>
      <c r="R99" t="s">
        <v>205</v>
      </c>
      <c r="S99" t="s">
        <v>205</v>
      </c>
      <c r="T99" t="s">
        <v>205</v>
      </c>
      <c r="U99" t="s">
        <v>205</v>
      </c>
      <c r="V99" t="s">
        <v>205</v>
      </c>
      <c r="W99" t="s">
        <v>205</v>
      </c>
      <c r="X99" t="s">
        <v>205</v>
      </c>
      <c r="Y99" t="s">
        <v>205</v>
      </c>
      <c r="Z99" t="s">
        <v>205</v>
      </c>
      <c r="AA99">
        <v>1</v>
      </c>
      <c r="AB99">
        <v>2</v>
      </c>
      <c r="AC99" t="s">
        <v>205</v>
      </c>
      <c r="AD99">
        <v>6</v>
      </c>
      <c r="AE99">
        <v>0</v>
      </c>
      <c r="AF99" t="s">
        <v>205</v>
      </c>
      <c r="AG99" t="s">
        <v>205</v>
      </c>
      <c r="AH99" t="s">
        <v>205</v>
      </c>
      <c r="AI99" t="s">
        <v>205</v>
      </c>
      <c r="AJ99" t="s">
        <v>205</v>
      </c>
      <c r="AK99" t="s">
        <v>205</v>
      </c>
      <c r="AL99" t="s">
        <v>205</v>
      </c>
      <c r="AM99" t="s">
        <v>205</v>
      </c>
      <c r="AN99" t="s">
        <v>205</v>
      </c>
      <c r="AO99" t="s">
        <v>205</v>
      </c>
      <c r="AP99" t="s">
        <v>205</v>
      </c>
      <c r="AQ99" t="s">
        <v>205</v>
      </c>
      <c r="AR99" t="s">
        <v>205</v>
      </c>
      <c r="AS99" t="s">
        <v>205</v>
      </c>
      <c r="AT99" t="s">
        <v>205</v>
      </c>
      <c r="AU99" t="s">
        <v>205</v>
      </c>
      <c r="AV99" t="s">
        <v>205</v>
      </c>
      <c r="AW99" t="s">
        <v>205</v>
      </c>
      <c r="AX99" t="s">
        <v>205</v>
      </c>
      <c r="AY99" t="s">
        <v>205</v>
      </c>
      <c r="AZ99" t="s">
        <v>205</v>
      </c>
      <c r="BA99" t="s">
        <v>205</v>
      </c>
      <c r="BB99" t="s">
        <v>205</v>
      </c>
      <c r="BC99" t="s">
        <v>205</v>
      </c>
      <c r="BD99" t="s">
        <v>205</v>
      </c>
      <c r="BE99" t="s">
        <v>205</v>
      </c>
      <c r="BF99" t="s">
        <v>205</v>
      </c>
      <c r="BG99" t="s">
        <v>205</v>
      </c>
      <c r="BH99" t="s">
        <v>205</v>
      </c>
      <c r="BI99" t="s">
        <v>205</v>
      </c>
      <c r="BJ99" t="s">
        <v>205</v>
      </c>
      <c r="BK99" t="s">
        <v>205</v>
      </c>
      <c r="BL99" t="s">
        <v>205</v>
      </c>
    </row>
    <row r="100" spans="2:64" x14ac:dyDescent="0.25">
      <c r="B100" t="s">
        <v>278</v>
      </c>
      <c r="C100" s="2">
        <v>2</v>
      </c>
      <c r="D100" s="2">
        <v>2</v>
      </c>
      <c r="E100" s="2">
        <v>2</v>
      </c>
      <c r="F100">
        <v>11</v>
      </c>
      <c r="G100">
        <v>2</v>
      </c>
      <c r="H100">
        <v>0</v>
      </c>
      <c r="I100">
        <v>0</v>
      </c>
      <c r="J100">
        <v>0</v>
      </c>
      <c r="K100">
        <v>0</v>
      </c>
      <c r="L100">
        <v>104</v>
      </c>
      <c r="M100">
        <v>28</v>
      </c>
      <c r="N100">
        <v>7</v>
      </c>
      <c r="O100">
        <v>12</v>
      </c>
      <c r="P100">
        <v>4</v>
      </c>
      <c r="Q100">
        <v>2</v>
      </c>
      <c r="R100">
        <v>4</v>
      </c>
      <c r="S100">
        <v>2</v>
      </c>
      <c r="T100">
        <v>4</v>
      </c>
      <c r="U100">
        <v>3</v>
      </c>
      <c r="V100">
        <v>11</v>
      </c>
      <c r="W100">
        <v>15</v>
      </c>
      <c r="X100">
        <v>17</v>
      </c>
      <c r="Y100">
        <v>5</v>
      </c>
      <c r="Z100">
        <v>9</v>
      </c>
      <c r="AA100">
        <v>6</v>
      </c>
      <c r="AB100">
        <v>2</v>
      </c>
      <c r="AC100">
        <v>3</v>
      </c>
      <c r="AD100">
        <v>1</v>
      </c>
      <c r="AE100">
        <v>0</v>
      </c>
      <c r="AF100">
        <v>3</v>
      </c>
      <c r="AG100">
        <v>0</v>
      </c>
      <c r="AH100">
        <v>1</v>
      </c>
      <c r="AI100">
        <v>2</v>
      </c>
      <c r="AJ100">
        <v>0</v>
      </c>
      <c r="AK100">
        <v>0</v>
      </c>
      <c r="AL100">
        <v>0</v>
      </c>
      <c r="AM100" t="s">
        <v>205</v>
      </c>
      <c r="AN100" t="s">
        <v>205</v>
      </c>
      <c r="AO100" t="s">
        <v>205</v>
      </c>
      <c r="AP100" t="s">
        <v>205</v>
      </c>
      <c r="AQ100" t="s">
        <v>205</v>
      </c>
      <c r="AR100" t="s">
        <v>205</v>
      </c>
      <c r="AS100" t="s">
        <v>205</v>
      </c>
      <c r="AT100" t="s">
        <v>205</v>
      </c>
      <c r="AU100" t="s">
        <v>205</v>
      </c>
      <c r="AV100" t="s">
        <v>205</v>
      </c>
      <c r="AW100" t="s">
        <v>205</v>
      </c>
      <c r="AX100" t="s">
        <v>205</v>
      </c>
      <c r="AY100" t="s">
        <v>205</v>
      </c>
      <c r="AZ100" t="s">
        <v>205</v>
      </c>
      <c r="BA100" t="s">
        <v>205</v>
      </c>
      <c r="BB100" t="s">
        <v>205</v>
      </c>
      <c r="BC100" t="s">
        <v>205</v>
      </c>
      <c r="BD100" t="s">
        <v>205</v>
      </c>
      <c r="BE100" t="s">
        <v>205</v>
      </c>
      <c r="BF100" t="s">
        <v>205</v>
      </c>
      <c r="BG100" t="s">
        <v>205</v>
      </c>
      <c r="BH100" t="s">
        <v>205</v>
      </c>
      <c r="BI100" t="s">
        <v>205</v>
      </c>
      <c r="BJ100" t="s">
        <v>205</v>
      </c>
      <c r="BK100" t="s">
        <v>205</v>
      </c>
      <c r="BL100" t="s">
        <v>205</v>
      </c>
    </row>
    <row r="101" spans="2:64" x14ac:dyDescent="0.25">
      <c r="B101" t="s">
        <v>21</v>
      </c>
      <c r="C101" t="s">
        <v>205</v>
      </c>
      <c r="D101" t="s">
        <v>205</v>
      </c>
      <c r="E101" t="s">
        <v>205</v>
      </c>
      <c r="F101" t="s">
        <v>205</v>
      </c>
      <c r="G101" t="s">
        <v>205</v>
      </c>
      <c r="H101" t="s">
        <v>205</v>
      </c>
      <c r="I101" t="s">
        <v>205</v>
      </c>
      <c r="J101" t="s">
        <v>205</v>
      </c>
      <c r="K101" t="s">
        <v>205</v>
      </c>
      <c r="L101" t="s">
        <v>205</v>
      </c>
      <c r="M101" t="s">
        <v>205</v>
      </c>
      <c r="N101" t="s">
        <v>205</v>
      </c>
      <c r="O101" t="s">
        <v>205</v>
      </c>
      <c r="P101" t="s">
        <v>205</v>
      </c>
      <c r="Q101" t="s">
        <v>205</v>
      </c>
      <c r="R101" t="s">
        <v>205</v>
      </c>
      <c r="S101" t="s">
        <v>205</v>
      </c>
      <c r="T101" t="s">
        <v>205</v>
      </c>
      <c r="U101" t="s">
        <v>205</v>
      </c>
      <c r="V101" t="s">
        <v>205</v>
      </c>
      <c r="W101" t="s">
        <v>205</v>
      </c>
      <c r="X101" t="s">
        <v>205</v>
      </c>
      <c r="Y101" t="s">
        <v>205</v>
      </c>
      <c r="Z101" t="s">
        <v>205</v>
      </c>
      <c r="AA101" t="s">
        <v>205</v>
      </c>
      <c r="AB101" t="s">
        <v>205</v>
      </c>
      <c r="AC101" t="s">
        <v>205</v>
      </c>
      <c r="AD101" t="s">
        <v>205</v>
      </c>
      <c r="AE101" t="s">
        <v>205</v>
      </c>
      <c r="AF101" t="s">
        <v>205</v>
      </c>
      <c r="AG101">
        <v>252</v>
      </c>
      <c r="AH101">
        <v>39</v>
      </c>
      <c r="AI101">
        <v>69</v>
      </c>
      <c r="AJ101">
        <v>54</v>
      </c>
      <c r="AK101">
        <v>25</v>
      </c>
      <c r="AL101">
        <v>29</v>
      </c>
      <c r="AM101">
        <v>36</v>
      </c>
      <c r="AN101">
        <v>22</v>
      </c>
      <c r="AO101">
        <v>31</v>
      </c>
      <c r="AP101">
        <v>30</v>
      </c>
      <c r="AQ101">
        <v>30</v>
      </c>
      <c r="AR101">
        <v>31</v>
      </c>
      <c r="AS101">
        <v>35</v>
      </c>
      <c r="AT101">
        <v>31</v>
      </c>
      <c r="AU101">
        <v>28</v>
      </c>
      <c r="AV101">
        <v>18</v>
      </c>
      <c r="AW101">
        <v>95</v>
      </c>
      <c r="AX101">
        <v>55</v>
      </c>
      <c r="AY101">
        <v>89</v>
      </c>
      <c r="AZ101">
        <v>84</v>
      </c>
      <c r="BA101">
        <v>83</v>
      </c>
      <c r="BB101">
        <v>170</v>
      </c>
      <c r="BC101">
        <v>188</v>
      </c>
      <c r="BD101">
        <v>225</v>
      </c>
      <c r="BE101">
        <v>192</v>
      </c>
      <c r="BF101">
        <v>148</v>
      </c>
      <c r="BG101">
        <v>102</v>
      </c>
      <c r="BH101">
        <v>118</v>
      </c>
      <c r="BI101">
        <v>119</v>
      </c>
      <c r="BJ101">
        <v>302</v>
      </c>
      <c r="BK101" t="s">
        <v>205</v>
      </c>
      <c r="BL101" t="s">
        <v>205</v>
      </c>
    </row>
    <row r="102" spans="2:64" x14ac:dyDescent="0.25">
      <c r="B102" t="s">
        <v>279</v>
      </c>
      <c r="C102">
        <v>32</v>
      </c>
      <c r="D102">
        <f>134/2</f>
        <v>67</v>
      </c>
      <c r="E102">
        <f>134/2</f>
        <v>67</v>
      </c>
      <c r="F102">
        <v>54</v>
      </c>
      <c r="G102">
        <v>47</v>
      </c>
      <c r="H102">
        <v>30</v>
      </c>
      <c r="I102">
        <v>36</v>
      </c>
      <c r="J102">
        <v>58</v>
      </c>
      <c r="K102">
        <v>40</v>
      </c>
      <c r="L102">
        <v>20</v>
      </c>
      <c r="M102">
        <v>28</v>
      </c>
      <c r="N102">
        <v>9</v>
      </c>
      <c r="O102">
        <v>47</v>
      </c>
      <c r="P102">
        <v>18</v>
      </c>
      <c r="Q102" t="s">
        <v>205</v>
      </c>
      <c r="R102" t="s">
        <v>205</v>
      </c>
      <c r="S102" t="s">
        <v>205</v>
      </c>
      <c r="T102" t="s">
        <v>205</v>
      </c>
      <c r="U102" t="s">
        <v>205</v>
      </c>
      <c r="V102" t="s">
        <v>205</v>
      </c>
      <c r="W102" t="s">
        <v>205</v>
      </c>
      <c r="X102" t="s">
        <v>205</v>
      </c>
      <c r="Y102" t="s">
        <v>205</v>
      </c>
      <c r="Z102" t="s">
        <v>205</v>
      </c>
      <c r="AA102" t="s">
        <v>205</v>
      </c>
      <c r="AB102" t="s">
        <v>205</v>
      </c>
      <c r="AC102" t="s">
        <v>205</v>
      </c>
      <c r="AD102" t="s">
        <v>205</v>
      </c>
      <c r="AE102">
        <v>43</v>
      </c>
      <c r="AF102">
        <v>9</v>
      </c>
      <c r="AG102">
        <v>9</v>
      </c>
      <c r="AH102">
        <v>2</v>
      </c>
      <c r="AI102">
        <v>7</v>
      </c>
      <c r="AJ102">
        <v>7</v>
      </c>
      <c r="AK102">
        <v>3</v>
      </c>
      <c r="AL102">
        <v>2</v>
      </c>
      <c r="AM102">
        <v>74</v>
      </c>
      <c r="AN102">
        <v>46</v>
      </c>
      <c r="AO102">
        <v>59</v>
      </c>
      <c r="AP102">
        <v>93</v>
      </c>
      <c r="AQ102">
        <v>109</v>
      </c>
      <c r="AR102">
        <v>78</v>
      </c>
      <c r="AS102">
        <v>70</v>
      </c>
      <c r="AT102">
        <v>68</v>
      </c>
      <c r="AU102">
        <v>65</v>
      </c>
      <c r="AV102">
        <v>66</v>
      </c>
      <c r="AW102">
        <v>51</v>
      </c>
      <c r="AX102">
        <v>45</v>
      </c>
      <c r="AY102">
        <v>47</v>
      </c>
      <c r="AZ102">
        <v>56</v>
      </c>
      <c r="BA102">
        <v>55</v>
      </c>
      <c r="BB102">
        <v>49</v>
      </c>
      <c r="BC102">
        <v>92</v>
      </c>
      <c r="BD102">
        <v>54</v>
      </c>
      <c r="BE102">
        <v>35</v>
      </c>
      <c r="BF102">
        <v>40</v>
      </c>
      <c r="BG102">
        <v>56</v>
      </c>
      <c r="BH102">
        <v>34</v>
      </c>
      <c r="BI102">
        <v>45</v>
      </c>
      <c r="BJ102">
        <v>33</v>
      </c>
      <c r="BK102">
        <v>18</v>
      </c>
      <c r="BL102">
        <v>17</v>
      </c>
    </row>
    <row r="103" spans="2:64" x14ac:dyDescent="0.25">
      <c r="B103" t="s">
        <v>142</v>
      </c>
      <c r="C103" t="s">
        <v>205</v>
      </c>
      <c r="D103" t="s">
        <v>205</v>
      </c>
      <c r="E103" t="s">
        <v>205</v>
      </c>
      <c r="F103" t="s">
        <v>205</v>
      </c>
      <c r="G103" t="s">
        <v>205</v>
      </c>
      <c r="H103" t="s">
        <v>205</v>
      </c>
      <c r="I103" t="s">
        <v>205</v>
      </c>
      <c r="J103" t="s">
        <v>205</v>
      </c>
      <c r="K103" t="s">
        <v>205</v>
      </c>
      <c r="L103" t="s">
        <v>205</v>
      </c>
      <c r="M103" t="s">
        <v>205</v>
      </c>
      <c r="N103" t="s">
        <v>205</v>
      </c>
      <c r="O103" t="s">
        <v>205</v>
      </c>
      <c r="P103" t="s">
        <v>205</v>
      </c>
      <c r="Q103" t="s">
        <v>205</v>
      </c>
      <c r="R103" t="s">
        <v>205</v>
      </c>
      <c r="S103" t="s">
        <v>205</v>
      </c>
      <c r="T103" t="s">
        <v>205</v>
      </c>
      <c r="U103" t="s">
        <v>205</v>
      </c>
      <c r="V103" t="s">
        <v>205</v>
      </c>
      <c r="W103" t="s">
        <v>205</v>
      </c>
      <c r="X103" t="s">
        <v>205</v>
      </c>
      <c r="Y103" t="s">
        <v>205</v>
      </c>
      <c r="Z103" t="s">
        <v>205</v>
      </c>
      <c r="AA103" t="s">
        <v>205</v>
      </c>
      <c r="AB103" t="s">
        <v>205</v>
      </c>
      <c r="AC103" t="s">
        <v>205</v>
      </c>
      <c r="AD103" t="s">
        <v>205</v>
      </c>
      <c r="AE103" t="s">
        <v>205</v>
      </c>
      <c r="AF103" t="s">
        <v>205</v>
      </c>
      <c r="AG103" t="s">
        <v>205</v>
      </c>
      <c r="AH103" t="s">
        <v>205</v>
      </c>
      <c r="AI103" t="s">
        <v>205</v>
      </c>
      <c r="AJ103" t="s">
        <v>205</v>
      </c>
      <c r="AK103" t="s">
        <v>205</v>
      </c>
      <c r="AL103" t="s">
        <v>205</v>
      </c>
      <c r="AM103" t="s">
        <v>205</v>
      </c>
      <c r="AN103" t="s">
        <v>205</v>
      </c>
      <c r="AO103" t="s">
        <v>205</v>
      </c>
      <c r="AP103" t="s">
        <v>205</v>
      </c>
      <c r="AQ103" t="s">
        <v>205</v>
      </c>
      <c r="AR103" t="s">
        <v>205</v>
      </c>
      <c r="AS103" t="s">
        <v>205</v>
      </c>
      <c r="AT103" t="s">
        <v>205</v>
      </c>
      <c r="AU103" t="s">
        <v>205</v>
      </c>
      <c r="AV103" t="s">
        <v>205</v>
      </c>
      <c r="AW103" t="s">
        <v>205</v>
      </c>
      <c r="AX103" t="s">
        <v>205</v>
      </c>
      <c r="AY103" t="s">
        <v>205</v>
      </c>
      <c r="AZ103" t="s">
        <v>205</v>
      </c>
      <c r="BA103" t="s">
        <v>205</v>
      </c>
      <c r="BB103" t="s">
        <v>205</v>
      </c>
      <c r="BC103" t="s">
        <v>205</v>
      </c>
      <c r="BD103" t="s">
        <v>205</v>
      </c>
      <c r="BE103" t="s">
        <v>205</v>
      </c>
      <c r="BF103" t="s">
        <v>205</v>
      </c>
      <c r="BG103" t="s">
        <v>205</v>
      </c>
      <c r="BH103" t="s">
        <v>205</v>
      </c>
      <c r="BI103" t="s">
        <v>205</v>
      </c>
      <c r="BJ103" t="s">
        <v>205</v>
      </c>
      <c r="BK103">
        <v>6</v>
      </c>
      <c r="BL103">
        <v>4</v>
      </c>
    </row>
    <row r="104" spans="2:64" x14ac:dyDescent="0.25">
      <c r="B104" t="s">
        <v>280</v>
      </c>
      <c r="C104" t="s">
        <v>205</v>
      </c>
      <c r="D104" t="s">
        <v>205</v>
      </c>
      <c r="E104" t="s">
        <v>205</v>
      </c>
      <c r="F104" t="s">
        <v>205</v>
      </c>
      <c r="G104" t="s">
        <v>205</v>
      </c>
      <c r="H104" t="s">
        <v>205</v>
      </c>
      <c r="I104" t="s">
        <v>205</v>
      </c>
      <c r="J104" t="s">
        <v>205</v>
      </c>
      <c r="K104" t="s">
        <v>205</v>
      </c>
      <c r="L104" t="s">
        <v>205</v>
      </c>
      <c r="M104" t="s">
        <v>205</v>
      </c>
      <c r="N104" t="s">
        <v>205</v>
      </c>
      <c r="O104" t="s">
        <v>205</v>
      </c>
      <c r="P104" t="s">
        <v>205</v>
      </c>
      <c r="Q104" t="s">
        <v>205</v>
      </c>
      <c r="R104" t="s">
        <v>205</v>
      </c>
      <c r="S104" t="s">
        <v>205</v>
      </c>
      <c r="T104" t="s">
        <v>205</v>
      </c>
      <c r="U104" t="s">
        <v>205</v>
      </c>
      <c r="V104" t="s">
        <v>205</v>
      </c>
      <c r="W104" t="s">
        <v>205</v>
      </c>
      <c r="X104" t="s">
        <v>205</v>
      </c>
      <c r="Y104" t="s">
        <v>205</v>
      </c>
      <c r="Z104" t="s">
        <v>205</v>
      </c>
      <c r="AA104" t="s">
        <v>205</v>
      </c>
      <c r="AB104" t="s">
        <v>205</v>
      </c>
      <c r="AC104" t="s">
        <v>205</v>
      </c>
      <c r="AD104" t="s">
        <v>205</v>
      </c>
      <c r="AE104" t="s">
        <v>205</v>
      </c>
      <c r="AF104" t="s">
        <v>205</v>
      </c>
      <c r="AG104" t="s">
        <v>205</v>
      </c>
      <c r="AH104" t="s">
        <v>205</v>
      </c>
      <c r="AI104" t="s">
        <v>205</v>
      </c>
      <c r="AJ104" t="s">
        <v>205</v>
      </c>
      <c r="AK104" t="s">
        <v>205</v>
      </c>
      <c r="AL104" t="s">
        <v>205</v>
      </c>
      <c r="AM104" t="s">
        <v>205</v>
      </c>
      <c r="AN104">
        <v>10</v>
      </c>
      <c r="AO104" t="s">
        <v>205</v>
      </c>
      <c r="AP104" t="s">
        <v>205</v>
      </c>
      <c r="AQ104" t="s">
        <v>205</v>
      </c>
      <c r="AR104" t="s">
        <v>205</v>
      </c>
      <c r="AS104" t="s">
        <v>205</v>
      </c>
      <c r="AT104" t="s">
        <v>205</v>
      </c>
      <c r="AU104" t="s">
        <v>205</v>
      </c>
      <c r="AV104" t="s">
        <v>205</v>
      </c>
      <c r="AW104" t="s">
        <v>205</v>
      </c>
      <c r="AX104" t="s">
        <v>205</v>
      </c>
      <c r="AY104">
        <v>3</v>
      </c>
      <c r="AZ104">
        <v>0</v>
      </c>
      <c r="BA104">
        <v>2</v>
      </c>
      <c r="BB104">
        <v>2</v>
      </c>
      <c r="BC104">
        <v>1</v>
      </c>
      <c r="BD104">
        <v>2</v>
      </c>
      <c r="BE104">
        <v>0</v>
      </c>
      <c r="BF104">
        <v>2</v>
      </c>
      <c r="BG104">
        <v>1</v>
      </c>
      <c r="BH104">
        <v>0</v>
      </c>
      <c r="BI104">
        <v>0</v>
      </c>
      <c r="BJ104" t="s">
        <v>205</v>
      </c>
      <c r="BK104" t="s">
        <v>205</v>
      </c>
      <c r="BL104" t="s">
        <v>205</v>
      </c>
    </row>
    <row r="105" spans="2:64" x14ac:dyDescent="0.25">
      <c r="B105" t="s">
        <v>281</v>
      </c>
      <c r="C105">
        <v>39</v>
      </c>
      <c r="D105" s="2">
        <f>(107-39)/2</f>
        <v>34</v>
      </c>
      <c r="E105" s="2">
        <f>(107-39)/2</f>
        <v>34</v>
      </c>
      <c r="F105">
        <v>26</v>
      </c>
      <c r="G105">
        <v>25</v>
      </c>
      <c r="H105">
        <v>16</v>
      </c>
      <c r="I105">
        <v>14</v>
      </c>
      <c r="J105">
        <v>27</v>
      </c>
      <c r="K105">
        <v>17</v>
      </c>
      <c r="L105">
        <v>16</v>
      </c>
      <c r="M105">
        <v>18</v>
      </c>
      <c r="N105">
        <v>10</v>
      </c>
      <c r="O105">
        <v>27</v>
      </c>
      <c r="P105">
        <v>14</v>
      </c>
      <c r="Q105">
        <v>12</v>
      </c>
      <c r="R105">
        <v>6</v>
      </c>
      <c r="S105">
        <v>15</v>
      </c>
      <c r="T105">
        <v>12</v>
      </c>
      <c r="U105">
        <v>6</v>
      </c>
      <c r="V105">
        <v>11</v>
      </c>
      <c r="W105">
        <v>8</v>
      </c>
      <c r="X105">
        <v>3</v>
      </c>
      <c r="Y105">
        <v>6</v>
      </c>
      <c r="Z105">
        <v>2</v>
      </c>
      <c r="AA105">
        <v>4</v>
      </c>
      <c r="AB105">
        <v>4</v>
      </c>
      <c r="AC105">
        <v>2</v>
      </c>
      <c r="AD105">
        <v>14</v>
      </c>
      <c r="AE105">
        <v>7</v>
      </c>
      <c r="AF105">
        <v>2</v>
      </c>
      <c r="AG105">
        <v>7</v>
      </c>
      <c r="AH105">
        <v>2</v>
      </c>
      <c r="AI105">
        <v>2</v>
      </c>
      <c r="AJ105">
        <v>2</v>
      </c>
      <c r="AK105">
        <v>0</v>
      </c>
      <c r="AL105">
        <v>0</v>
      </c>
      <c r="AM105" t="s">
        <v>205</v>
      </c>
      <c r="AN105" t="s">
        <v>205</v>
      </c>
      <c r="AO105" t="s">
        <v>205</v>
      </c>
      <c r="AP105" t="s">
        <v>205</v>
      </c>
      <c r="AQ105" t="s">
        <v>205</v>
      </c>
      <c r="AR105" t="s">
        <v>205</v>
      </c>
      <c r="AS105" t="s">
        <v>205</v>
      </c>
      <c r="AT105" t="s">
        <v>205</v>
      </c>
      <c r="AU105" t="s">
        <v>205</v>
      </c>
      <c r="AV105" t="s">
        <v>205</v>
      </c>
      <c r="AW105" t="s">
        <v>205</v>
      </c>
      <c r="AX105" t="s">
        <v>205</v>
      </c>
      <c r="AY105" t="s">
        <v>205</v>
      </c>
      <c r="AZ105" t="s">
        <v>205</v>
      </c>
      <c r="BA105" t="s">
        <v>205</v>
      </c>
      <c r="BB105" t="s">
        <v>205</v>
      </c>
      <c r="BC105" t="s">
        <v>205</v>
      </c>
      <c r="BD105" t="s">
        <v>205</v>
      </c>
      <c r="BE105" t="s">
        <v>205</v>
      </c>
      <c r="BF105" t="s">
        <v>205</v>
      </c>
      <c r="BG105" t="s">
        <v>205</v>
      </c>
      <c r="BH105" t="s">
        <v>205</v>
      </c>
      <c r="BI105" t="s">
        <v>205</v>
      </c>
      <c r="BJ105" t="s">
        <v>205</v>
      </c>
      <c r="BK105" t="s">
        <v>205</v>
      </c>
      <c r="BL105" t="s">
        <v>205</v>
      </c>
    </row>
    <row r="106" spans="2:64" x14ac:dyDescent="0.25">
      <c r="B106" t="s">
        <v>282</v>
      </c>
      <c r="C106" t="s">
        <v>205</v>
      </c>
      <c r="D106" t="s">
        <v>205</v>
      </c>
      <c r="E106" t="s">
        <v>205</v>
      </c>
      <c r="F106" t="s">
        <v>205</v>
      </c>
      <c r="G106" t="s">
        <v>205</v>
      </c>
      <c r="H106" t="s">
        <v>205</v>
      </c>
      <c r="I106" t="s">
        <v>205</v>
      </c>
      <c r="J106" t="s">
        <v>205</v>
      </c>
      <c r="K106" t="s">
        <v>205</v>
      </c>
      <c r="L106" t="s">
        <v>205</v>
      </c>
      <c r="M106" t="s">
        <v>205</v>
      </c>
      <c r="N106" t="s">
        <v>205</v>
      </c>
      <c r="O106" t="s">
        <v>205</v>
      </c>
      <c r="P106" t="s">
        <v>205</v>
      </c>
      <c r="Q106" t="s">
        <v>205</v>
      </c>
      <c r="R106" t="s">
        <v>205</v>
      </c>
      <c r="S106" t="s">
        <v>205</v>
      </c>
      <c r="T106" t="s">
        <v>205</v>
      </c>
      <c r="U106" t="s">
        <v>205</v>
      </c>
      <c r="V106" t="s">
        <v>205</v>
      </c>
      <c r="W106" t="s">
        <v>205</v>
      </c>
      <c r="X106" t="s">
        <v>205</v>
      </c>
      <c r="Y106" t="s">
        <v>205</v>
      </c>
      <c r="Z106" t="s">
        <v>205</v>
      </c>
      <c r="AA106" t="s">
        <v>205</v>
      </c>
      <c r="AB106" t="s">
        <v>205</v>
      </c>
      <c r="AC106" t="s">
        <v>205</v>
      </c>
      <c r="AD106" t="s">
        <v>205</v>
      </c>
      <c r="AE106" t="s">
        <v>205</v>
      </c>
      <c r="AF106" t="s">
        <v>205</v>
      </c>
      <c r="AG106">
        <v>6</v>
      </c>
      <c r="AH106">
        <v>49</v>
      </c>
      <c r="AI106">
        <v>22</v>
      </c>
      <c r="AJ106">
        <v>19</v>
      </c>
      <c r="AK106">
        <v>37</v>
      </c>
      <c r="AL106">
        <v>25</v>
      </c>
      <c r="AM106">
        <v>17</v>
      </c>
      <c r="AN106">
        <v>20</v>
      </c>
      <c r="AO106">
        <v>18</v>
      </c>
      <c r="AP106">
        <v>19</v>
      </c>
      <c r="AQ106">
        <v>21</v>
      </c>
      <c r="AR106">
        <v>17</v>
      </c>
      <c r="AS106">
        <v>16</v>
      </c>
      <c r="AT106">
        <v>29</v>
      </c>
      <c r="AU106">
        <v>14</v>
      </c>
      <c r="AV106">
        <v>17</v>
      </c>
      <c r="AW106">
        <v>24</v>
      </c>
      <c r="AX106">
        <v>13</v>
      </c>
      <c r="AY106">
        <v>25</v>
      </c>
      <c r="AZ106">
        <v>16</v>
      </c>
      <c r="BA106">
        <v>26</v>
      </c>
      <c r="BB106">
        <v>31</v>
      </c>
      <c r="BC106">
        <v>12</v>
      </c>
      <c r="BD106">
        <v>22</v>
      </c>
      <c r="BE106">
        <v>10</v>
      </c>
      <c r="BF106">
        <v>25</v>
      </c>
      <c r="BG106" s="2">
        <f>188-SUM(AY106:BF106)</f>
        <v>21</v>
      </c>
      <c r="BH106" s="2">
        <f>37-22</f>
        <v>15</v>
      </c>
      <c r="BI106">
        <v>7</v>
      </c>
      <c r="BJ106">
        <v>12</v>
      </c>
      <c r="BK106">
        <v>16</v>
      </c>
      <c r="BL106">
        <v>16</v>
      </c>
    </row>
    <row r="107" spans="2:64" x14ac:dyDescent="0.25">
      <c r="B107" t="s">
        <v>46</v>
      </c>
      <c r="C107" t="s">
        <v>205</v>
      </c>
      <c r="D107" t="s">
        <v>205</v>
      </c>
      <c r="E107" t="s">
        <v>205</v>
      </c>
      <c r="F107" t="s">
        <v>205</v>
      </c>
      <c r="G107" t="s">
        <v>205</v>
      </c>
      <c r="H107" t="s">
        <v>205</v>
      </c>
      <c r="I107" t="s">
        <v>205</v>
      </c>
      <c r="J107" t="s">
        <v>205</v>
      </c>
      <c r="K107" t="s">
        <v>205</v>
      </c>
      <c r="L107" t="s">
        <v>205</v>
      </c>
      <c r="M107" t="s">
        <v>205</v>
      </c>
      <c r="N107" t="s">
        <v>205</v>
      </c>
      <c r="O107" t="s">
        <v>205</v>
      </c>
      <c r="P107" t="s">
        <v>205</v>
      </c>
      <c r="Q107" t="s">
        <v>205</v>
      </c>
      <c r="R107" t="s">
        <v>205</v>
      </c>
      <c r="S107">
        <v>7</v>
      </c>
      <c r="T107">
        <v>78</v>
      </c>
      <c r="U107">
        <v>76</v>
      </c>
      <c r="V107">
        <v>167</v>
      </c>
      <c r="W107">
        <v>65</v>
      </c>
      <c r="X107">
        <v>91</v>
      </c>
      <c r="Y107">
        <v>120</v>
      </c>
      <c r="Z107">
        <v>72</v>
      </c>
      <c r="AA107">
        <v>183</v>
      </c>
      <c r="AB107">
        <v>184</v>
      </c>
      <c r="AC107">
        <v>115</v>
      </c>
      <c r="AD107">
        <v>99</v>
      </c>
      <c r="AE107">
        <v>90</v>
      </c>
      <c r="AF107">
        <v>110</v>
      </c>
      <c r="AG107">
        <v>72</v>
      </c>
      <c r="AH107">
        <v>70</v>
      </c>
      <c r="AI107">
        <v>83</v>
      </c>
      <c r="AJ107">
        <v>82</v>
      </c>
      <c r="AK107">
        <v>76</v>
      </c>
      <c r="AL107">
        <v>87</v>
      </c>
      <c r="AM107">
        <v>34</v>
      </c>
      <c r="AN107">
        <v>43</v>
      </c>
      <c r="AO107">
        <v>53</v>
      </c>
      <c r="AP107">
        <v>75</v>
      </c>
      <c r="AQ107">
        <v>67</v>
      </c>
      <c r="AR107">
        <v>54</v>
      </c>
      <c r="AS107">
        <v>50</v>
      </c>
      <c r="AT107">
        <v>73</v>
      </c>
      <c r="AU107">
        <v>73</v>
      </c>
      <c r="AV107">
        <v>67</v>
      </c>
      <c r="AW107">
        <v>55</v>
      </c>
      <c r="AX107">
        <v>65</v>
      </c>
      <c r="AY107">
        <v>60</v>
      </c>
      <c r="AZ107">
        <v>72</v>
      </c>
      <c r="BA107">
        <v>63</v>
      </c>
      <c r="BB107">
        <v>61</v>
      </c>
      <c r="BC107">
        <v>44</v>
      </c>
      <c r="BD107">
        <v>71</v>
      </c>
      <c r="BE107">
        <v>114</v>
      </c>
      <c r="BF107">
        <v>135</v>
      </c>
      <c r="BG107">
        <v>110</v>
      </c>
      <c r="BH107" s="2">
        <f>832-SUM(AY107:BG107)</f>
        <v>102</v>
      </c>
      <c r="BI107" s="2">
        <v>112</v>
      </c>
      <c r="BJ107">
        <v>59</v>
      </c>
      <c r="BK107">
        <v>166</v>
      </c>
      <c r="BL107">
        <v>75</v>
      </c>
    </row>
    <row r="108" spans="2:64" x14ac:dyDescent="0.25">
      <c r="B108" t="s">
        <v>69</v>
      </c>
      <c r="C108">
        <v>32</v>
      </c>
      <c r="D108" s="2">
        <f>(75-32-1)/2</f>
        <v>21</v>
      </c>
      <c r="E108" s="2">
        <f>(75-32+1)/2</f>
        <v>22</v>
      </c>
      <c r="F108">
        <v>6</v>
      </c>
      <c r="G108">
        <v>2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 t="s">
        <v>205</v>
      </c>
      <c r="P108" t="s">
        <v>205</v>
      </c>
      <c r="Q108" t="s">
        <v>205</v>
      </c>
      <c r="R108" t="s">
        <v>205</v>
      </c>
      <c r="S108" t="s">
        <v>205</v>
      </c>
      <c r="T108" t="s">
        <v>205</v>
      </c>
      <c r="U108" t="s">
        <v>205</v>
      </c>
      <c r="V108" t="s">
        <v>205</v>
      </c>
      <c r="W108" t="s">
        <v>205</v>
      </c>
      <c r="X108" t="s">
        <v>205</v>
      </c>
      <c r="Y108" t="s">
        <v>205</v>
      </c>
      <c r="Z108" t="s">
        <v>205</v>
      </c>
      <c r="AA108" t="s">
        <v>205</v>
      </c>
      <c r="AB108" t="s">
        <v>205</v>
      </c>
      <c r="AC108" t="s">
        <v>205</v>
      </c>
      <c r="AD108" t="s">
        <v>205</v>
      </c>
      <c r="AE108" t="s">
        <v>205</v>
      </c>
      <c r="AF108" t="s">
        <v>205</v>
      </c>
      <c r="AG108" t="s">
        <v>205</v>
      </c>
      <c r="AH108" t="s">
        <v>205</v>
      </c>
      <c r="AI108" t="s">
        <v>205</v>
      </c>
      <c r="AJ108" t="s">
        <v>205</v>
      </c>
      <c r="AK108" t="s">
        <v>205</v>
      </c>
      <c r="AL108" t="s">
        <v>205</v>
      </c>
      <c r="AM108" t="s">
        <v>205</v>
      </c>
      <c r="AN108" t="s">
        <v>205</v>
      </c>
      <c r="AO108" t="s">
        <v>205</v>
      </c>
      <c r="AP108" t="s">
        <v>205</v>
      </c>
      <c r="AQ108" t="s">
        <v>205</v>
      </c>
      <c r="AR108" t="s">
        <v>205</v>
      </c>
      <c r="AS108" t="s">
        <v>205</v>
      </c>
      <c r="AT108" t="s">
        <v>205</v>
      </c>
      <c r="AU108" t="s">
        <v>205</v>
      </c>
      <c r="AV108" t="s">
        <v>205</v>
      </c>
      <c r="AW108" t="s">
        <v>205</v>
      </c>
      <c r="AX108" t="s">
        <v>205</v>
      </c>
      <c r="AY108" t="s">
        <v>205</v>
      </c>
      <c r="AZ108" t="s">
        <v>205</v>
      </c>
      <c r="BA108" t="s">
        <v>205</v>
      </c>
      <c r="BB108" t="s">
        <v>205</v>
      </c>
      <c r="BC108" t="s">
        <v>205</v>
      </c>
      <c r="BD108" t="s">
        <v>205</v>
      </c>
      <c r="BE108" t="s">
        <v>205</v>
      </c>
      <c r="BF108" t="s">
        <v>205</v>
      </c>
      <c r="BG108" t="s">
        <v>205</v>
      </c>
      <c r="BH108" t="s">
        <v>205</v>
      </c>
      <c r="BI108" t="s">
        <v>205</v>
      </c>
      <c r="BJ108" t="s">
        <v>205</v>
      </c>
      <c r="BK108" t="s">
        <v>205</v>
      </c>
      <c r="BL108" t="s">
        <v>205</v>
      </c>
    </row>
    <row r="109" spans="2:64" x14ac:dyDescent="0.25">
      <c r="B109" t="s">
        <v>39</v>
      </c>
      <c r="C109" t="s">
        <v>205</v>
      </c>
      <c r="D109" t="s">
        <v>205</v>
      </c>
      <c r="E109" t="s">
        <v>205</v>
      </c>
      <c r="F109" t="s">
        <v>205</v>
      </c>
      <c r="G109">
        <v>191</v>
      </c>
      <c r="H109">
        <v>133</v>
      </c>
      <c r="I109">
        <v>104</v>
      </c>
      <c r="J109">
        <v>188</v>
      </c>
      <c r="K109">
        <v>195</v>
      </c>
      <c r="L109">
        <v>264</v>
      </c>
      <c r="M109">
        <v>195</v>
      </c>
      <c r="N109">
        <v>88</v>
      </c>
      <c r="O109">
        <v>194</v>
      </c>
      <c r="P109">
        <v>187</v>
      </c>
      <c r="Q109">
        <v>148</v>
      </c>
      <c r="R109">
        <v>175</v>
      </c>
      <c r="S109">
        <v>194</v>
      </c>
      <c r="T109">
        <v>118</v>
      </c>
      <c r="U109">
        <v>111</v>
      </c>
      <c r="V109">
        <v>144</v>
      </c>
      <c r="W109">
        <v>143</v>
      </c>
      <c r="X109">
        <v>131</v>
      </c>
      <c r="Y109">
        <v>88</v>
      </c>
      <c r="Z109">
        <v>45</v>
      </c>
      <c r="AA109">
        <v>106</v>
      </c>
      <c r="AB109">
        <v>61</v>
      </c>
      <c r="AC109">
        <v>90</v>
      </c>
      <c r="AD109">
        <v>119</v>
      </c>
      <c r="AE109">
        <v>75</v>
      </c>
      <c r="AF109">
        <v>74</v>
      </c>
      <c r="AG109">
        <v>54</v>
      </c>
      <c r="AH109">
        <v>80</v>
      </c>
      <c r="AI109">
        <v>96</v>
      </c>
      <c r="AJ109">
        <v>64</v>
      </c>
      <c r="AK109">
        <v>59</v>
      </c>
      <c r="AL109">
        <v>60</v>
      </c>
      <c r="AM109">
        <v>44</v>
      </c>
      <c r="AN109">
        <v>45</v>
      </c>
      <c r="AO109">
        <v>76</v>
      </c>
      <c r="AP109">
        <v>67</v>
      </c>
      <c r="AQ109">
        <v>53</v>
      </c>
      <c r="AR109">
        <v>45</v>
      </c>
      <c r="AS109">
        <v>74</v>
      </c>
      <c r="AT109">
        <v>67</v>
      </c>
      <c r="AU109">
        <v>62</v>
      </c>
      <c r="AV109">
        <v>56</v>
      </c>
      <c r="AW109">
        <v>54</v>
      </c>
      <c r="AX109">
        <v>54</v>
      </c>
      <c r="AY109">
        <v>45</v>
      </c>
      <c r="AZ109">
        <v>56</v>
      </c>
      <c r="BA109">
        <v>64</v>
      </c>
      <c r="BB109">
        <v>79</v>
      </c>
      <c r="BC109">
        <v>114</v>
      </c>
      <c r="BD109">
        <v>64</v>
      </c>
      <c r="BE109">
        <v>35</v>
      </c>
      <c r="BF109">
        <v>69</v>
      </c>
      <c r="BG109">
        <v>48</v>
      </c>
      <c r="BH109">
        <v>92</v>
      </c>
      <c r="BI109">
        <v>75</v>
      </c>
      <c r="BJ109">
        <v>25</v>
      </c>
      <c r="BK109">
        <v>58</v>
      </c>
      <c r="BL109">
        <v>29</v>
      </c>
    </row>
    <row r="110" spans="2:64" x14ac:dyDescent="0.25">
      <c r="B110" t="s">
        <v>17</v>
      </c>
      <c r="C110" t="s">
        <v>205</v>
      </c>
      <c r="D110" t="s">
        <v>205</v>
      </c>
      <c r="E110" t="s">
        <v>205</v>
      </c>
      <c r="F110" t="s">
        <v>205</v>
      </c>
      <c r="G110" t="s">
        <v>205</v>
      </c>
      <c r="H110" t="s">
        <v>205</v>
      </c>
      <c r="I110" t="s">
        <v>205</v>
      </c>
      <c r="J110" t="s">
        <v>205</v>
      </c>
      <c r="K110" t="s">
        <v>205</v>
      </c>
      <c r="L110" t="s">
        <v>205</v>
      </c>
      <c r="M110" t="s">
        <v>205</v>
      </c>
      <c r="N110" t="s">
        <v>205</v>
      </c>
      <c r="O110" t="s">
        <v>205</v>
      </c>
      <c r="P110" t="s">
        <v>205</v>
      </c>
      <c r="Q110" t="s">
        <v>205</v>
      </c>
      <c r="R110" t="s">
        <v>205</v>
      </c>
      <c r="S110" t="s">
        <v>205</v>
      </c>
      <c r="T110" t="s">
        <v>205</v>
      </c>
      <c r="U110">
        <v>347</v>
      </c>
      <c r="V110">
        <v>34</v>
      </c>
      <c r="W110">
        <v>22</v>
      </c>
      <c r="X110">
        <v>10</v>
      </c>
      <c r="Y110">
        <v>17</v>
      </c>
      <c r="Z110">
        <v>19</v>
      </c>
      <c r="AA110">
        <v>63</v>
      </c>
      <c r="AB110">
        <v>65</v>
      </c>
      <c r="AC110">
        <v>37</v>
      </c>
      <c r="AD110">
        <v>51</v>
      </c>
      <c r="AE110">
        <v>52</v>
      </c>
      <c r="AF110">
        <v>73</v>
      </c>
      <c r="AG110">
        <v>52</v>
      </c>
      <c r="AH110">
        <v>70</v>
      </c>
      <c r="AI110">
        <v>44</v>
      </c>
      <c r="AJ110">
        <v>32</v>
      </c>
      <c r="AK110">
        <v>34</v>
      </c>
      <c r="AL110">
        <v>33</v>
      </c>
      <c r="AM110">
        <v>36</v>
      </c>
      <c r="AN110">
        <v>21</v>
      </c>
      <c r="AO110">
        <v>24</v>
      </c>
      <c r="AP110">
        <v>63</v>
      </c>
      <c r="AQ110">
        <v>44</v>
      </c>
      <c r="AR110">
        <v>44</v>
      </c>
      <c r="AS110">
        <v>50</v>
      </c>
      <c r="AT110">
        <v>73</v>
      </c>
      <c r="AU110">
        <v>44</v>
      </c>
      <c r="AV110">
        <v>64</v>
      </c>
      <c r="AW110">
        <v>36</v>
      </c>
      <c r="AX110">
        <v>21</v>
      </c>
      <c r="AY110">
        <v>29</v>
      </c>
      <c r="AZ110">
        <v>33</v>
      </c>
      <c r="BA110">
        <v>33</v>
      </c>
      <c r="BB110">
        <v>47</v>
      </c>
      <c r="BC110">
        <v>18</v>
      </c>
      <c r="BD110">
        <v>16</v>
      </c>
      <c r="BE110">
        <v>19</v>
      </c>
      <c r="BF110">
        <v>21</v>
      </c>
      <c r="BG110">
        <v>21</v>
      </c>
      <c r="BH110">
        <v>58</v>
      </c>
      <c r="BI110">
        <v>57</v>
      </c>
      <c r="BJ110">
        <v>60</v>
      </c>
      <c r="BK110">
        <v>216</v>
      </c>
      <c r="BL110">
        <v>191</v>
      </c>
    </row>
    <row r="111" spans="2:64" x14ac:dyDescent="0.25">
      <c r="B111" t="s">
        <v>283</v>
      </c>
      <c r="C111" t="s">
        <v>205</v>
      </c>
      <c r="D111" t="s">
        <v>205</v>
      </c>
      <c r="E111" t="s">
        <v>205</v>
      </c>
      <c r="F111" t="s">
        <v>205</v>
      </c>
      <c r="G111" t="s">
        <v>205</v>
      </c>
      <c r="H111" t="s">
        <v>205</v>
      </c>
      <c r="I111" t="s">
        <v>205</v>
      </c>
      <c r="J111" t="s">
        <v>205</v>
      </c>
      <c r="K111" t="s">
        <v>205</v>
      </c>
      <c r="L111" t="s">
        <v>205</v>
      </c>
      <c r="M111" t="s">
        <v>205</v>
      </c>
      <c r="N111" t="s">
        <v>205</v>
      </c>
      <c r="O111" t="s">
        <v>205</v>
      </c>
      <c r="P111" t="s">
        <v>205</v>
      </c>
      <c r="Q111" t="s">
        <v>205</v>
      </c>
      <c r="R111" t="s">
        <v>205</v>
      </c>
      <c r="S111" t="s">
        <v>205</v>
      </c>
      <c r="T111" t="s">
        <v>205</v>
      </c>
      <c r="U111" t="s">
        <v>205</v>
      </c>
      <c r="V111" t="s">
        <v>205</v>
      </c>
      <c r="W111" t="s">
        <v>205</v>
      </c>
      <c r="X111" t="s">
        <v>205</v>
      </c>
      <c r="Y111" t="s">
        <v>205</v>
      </c>
      <c r="Z111" t="s">
        <v>205</v>
      </c>
      <c r="AA111" t="s">
        <v>205</v>
      </c>
      <c r="AB111" t="s">
        <v>205</v>
      </c>
      <c r="AC111" t="s">
        <v>205</v>
      </c>
      <c r="AD111" t="s">
        <v>205</v>
      </c>
      <c r="AE111">
        <v>1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 t="s">
        <v>205</v>
      </c>
      <c r="AN111" t="s">
        <v>205</v>
      </c>
      <c r="AO111" t="s">
        <v>205</v>
      </c>
      <c r="AP111" t="s">
        <v>205</v>
      </c>
      <c r="AQ111" t="s">
        <v>205</v>
      </c>
      <c r="AR111" t="s">
        <v>205</v>
      </c>
      <c r="AS111" t="s">
        <v>205</v>
      </c>
      <c r="AT111" t="s">
        <v>205</v>
      </c>
      <c r="AU111" t="s">
        <v>205</v>
      </c>
      <c r="AV111" t="s">
        <v>205</v>
      </c>
      <c r="AW111" t="s">
        <v>205</v>
      </c>
      <c r="AX111" t="s">
        <v>205</v>
      </c>
      <c r="AY111" t="s">
        <v>205</v>
      </c>
      <c r="AZ111" t="s">
        <v>205</v>
      </c>
      <c r="BA111" t="s">
        <v>205</v>
      </c>
      <c r="BB111" t="s">
        <v>205</v>
      </c>
      <c r="BC111" t="s">
        <v>205</v>
      </c>
      <c r="BD111" t="s">
        <v>205</v>
      </c>
      <c r="BE111" t="s">
        <v>205</v>
      </c>
      <c r="BF111" t="s">
        <v>205</v>
      </c>
      <c r="BG111" t="s">
        <v>205</v>
      </c>
      <c r="BH111" t="s">
        <v>205</v>
      </c>
      <c r="BI111" t="s">
        <v>205</v>
      </c>
      <c r="BJ111" t="s">
        <v>205</v>
      </c>
      <c r="BK111" t="s">
        <v>205</v>
      </c>
      <c r="BL111" t="s">
        <v>205</v>
      </c>
    </row>
    <row r="112" spans="2:64" x14ac:dyDescent="0.25">
      <c r="B112" t="s">
        <v>47</v>
      </c>
      <c r="C112">
        <v>86</v>
      </c>
      <c r="D112">
        <f>252/2</f>
        <v>126</v>
      </c>
      <c r="E112">
        <f>252/2</f>
        <v>126</v>
      </c>
      <c r="F112">
        <v>50</v>
      </c>
      <c r="G112">
        <v>54</v>
      </c>
      <c r="H112">
        <v>54</v>
      </c>
      <c r="I112">
        <v>57</v>
      </c>
      <c r="J112">
        <v>38</v>
      </c>
      <c r="K112">
        <v>21</v>
      </c>
      <c r="L112">
        <v>43</v>
      </c>
      <c r="M112">
        <v>22</v>
      </c>
      <c r="N112">
        <v>13</v>
      </c>
      <c r="O112">
        <v>24</v>
      </c>
      <c r="P112">
        <v>26</v>
      </c>
      <c r="Q112">
        <v>13</v>
      </c>
      <c r="R112">
        <v>12</v>
      </c>
      <c r="S112">
        <v>14</v>
      </c>
      <c r="T112">
        <v>10</v>
      </c>
      <c r="U112">
        <v>9</v>
      </c>
      <c r="V112">
        <v>19</v>
      </c>
      <c r="W112">
        <v>19</v>
      </c>
      <c r="X112">
        <v>88</v>
      </c>
      <c r="Y112">
        <v>85</v>
      </c>
      <c r="Z112">
        <v>47</v>
      </c>
      <c r="AA112">
        <v>160</v>
      </c>
      <c r="AB112">
        <v>157</v>
      </c>
      <c r="AC112">
        <v>153</v>
      </c>
      <c r="AD112">
        <v>136</v>
      </c>
      <c r="AE112">
        <v>145</v>
      </c>
      <c r="AF112">
        <v>130</v>
      </c>
      <c r="AG112">
        <v>177</v>
      </c>
      <c r="AH112">
        <v>233</v>
      </c>
      <c r="AI112">
        <v>145</v>
      </c>
      <c r="AJ112">
        <v>260</v>
      </c>
      <c r="AK112">
        <v>204</v>
      </c>
      <c r="AL112">
        <v>206</v>
      </c>
      <c r="AM112">
        <v>110</v>
      </c>
      <c r="AN112">
        <v>121</v>
      </c>
      <c r="AO112">
        <v>168</v>
      </c>
      <c r="AP112">
        <v>181</v>
      </c>
      <c r="AQ112">
        <f>198-2</f>
        <v>196</v>
      </c>
      <c r="AR112">
        <f>201+2</f>
        <v>203</v>
      </c>
      <c r="AS112">
        <v>174</v>
      </c>
      <c r="AT112">
        <v>145</v>
      </c>
      <c r="AU112">
        <v>112</v>
      </c>
      <c r="AV112">
        <v>170</v>
      </c>
      <c r="AW112">
        <v>136</v>
      </c>
      <c r="AX112">
        <v>131</v>
      </c>
      <c r="AY112">
        <v>176</v>
      </c>
      <c r="AZ112">
        <v>140</v>
      </c>
      <c r="BA112">
        <v>142</v>
      </c>
      <c r="BB112">
        <v>170</v>
      </c>
      <c r="BC112">
        <v>152</v>
      </c>
      <c r="BD112">
        <v>153</v>
      </c>
      <c r="BE112">
        <v>84</v>
      </c>
      <c r="BF112">
        <v>127</v>
      </c>
      <c r="BG112">
        <v>67</v>
      </c>
      <c r="BH112">
        <v>56</v>
      </c>
      <c r="BI112">
        <v>135</v>
      </c>
      <c r="BJ112">
        <v>76</v>
      </c>
      <c r="BK112">
        <v>75</v>
      </c>
      <c r="BL112">
        <v>74</v>
      </c>
    </row>
    <row r="113" spans="2:64" x14ac:dyDescent="0.25">
      <c r="B113" t="s">
        <v>284</v>
      </c>
      <c r="C113" t="s">
        <v>205</v>
      </c>
      <c r="D113" t="s">
        <v>205</v>
      </c>
      <c r="E113" t="s">
        <v>205</v>
      </c>
      <c r="F113" t="s">
        <v>205</v>
      </c>
      <c r="G113" t="s">
        <v>205</v>
      </c>
      <c r="H113" t="s">
        <v>205</v>
      </c>
      <c r="I113" t="s">
        <v>205</v>
      </c>
      <c r="J113" t="s">
        <v>205</v>
      </c>
      <c r="K113" t="s">
        <v>205</v>
      </c>
      <c r="L113" t="s">
        <v>205</v>
      </c>
      <c r="M113" t="s">
        <v>205</v>
      </c>
      <c r="N113" t="s">
        <v>205</v>
      </c>
      <c r="O113" t="s">
        <v>205</v>
      </c>
      <c r="P113" t="s">
        <v>205</v>
      </c>
      <c r="Q113" t="s">
        <v>205</v>
      </c>
      <c r="R113" t="s">
        <v>205</v>
      </c>
      <c r="S113" t="s">
        <v>205</v>
      </c>
      <c r="T113" t="s">
        <v>205</v>
      </c>
      <c r="U113" t="s">
        <v>205</v>
      </c>
      <c r="V113" t="s">
        <v>205</v>
      </c>
      <c r="W113" t="s">
        <v>205</v>
      </c>
      <c r="X113" t="s">
        <v>205</v>
      </c>
      <c r="Y113" t="s">
        <v>205</v>
      </c>
      <c r="Z113" t="s">
        <v>205</v>
      </c>
      <c r="AA113" t="s">
        <v>205</v>
      </c>
      <c r="AB113" t="s">
        <v>205</v>
      </c>
      <c r="AC113" t="s">
        <v>205</v>
      </c>
      <c r="AD113" t="s">
        <v>205</v>
      </c>
      <c r="AE113" t="s">
        <v>205</v>
      </c>
      <c r="AF113" t="s">
        <v>205</v>
      </c>
      <c r="AG113" t="s">
        <v>205</v>
      </c>
      <c r="AH113" t="s">
        <v>205</v>
      </c>
      <c r="AI113" t="s">
        <v>205</v>
      </c>
      <c r="AJ113" t="s">
        <v>205</v>
      </c>
      <c r="AK113" t="s">
        <v>205</v>
      </c>
      <c r="AL113" t="s">
        <v>205</v>
      </c>
      <c r="AM113">
        <v>18</v>
      </c>
      <c r="AN113">
        <v>24</v>
      </c>
      <c r="AO113">
        <v>23</v>
      </c>
      <c r="AP113">
        <v>31</v>
      </c>
      <c r="AQ113">
        <v>25</v>
      </c>
      <c r="AR113">
        <v>29</v>
      </c>
      <c r="AS113">
        <v>9</v>
      </c>
      <c r="AT113">
        <v>64</v>
      </c>
      <c r="AU113">
        <v>23</v>
      </c>
      <c r="AV113">
        <v>26</v>
      </c>
      <c r="AW113">
        <v>29</v>
      </c>
      <c r="AX113">
        <v>21</v>
      </c>
      <c r="AY113">
        <v>19</v>
      </c>
      <c r="AZ113">
        <v>20</v>
      </c>
      <c r="BA113">
        <v>9</v>
      </c>
      <c r="BB113">
        <v>19</v>
      </c>
      <c r="BC113">
        <v>19</v>
      </c>
      <c r="BD113">
        <v>15</v>
      </c>
      <c r="BE113">
        <v>15</v>
      </c>
      <c r="BF113">
        <v>19</v>
      </c>
      <c r="BG113">
        <v>21</v>
      </c>
      <c r="BH113">
        <v>9</v>
      </c>
      <c r="BI113">
        <v>5</v>
      </c>
      <c r="BJ113">
        <v>2</v>
      </c>
      <c r="BK113">
        <v>2</v>
      </c>
      <c r="BL113">
        <v>8</v>
      </c>
    </row>
    <row r="114" spans="2:64" x14ac:dyDescent="0.25">
      <c r="B114" t="s">
        <v>29</v>
      </c>
      <c r="C114">
        <v>186</v>
      </c>
      <c r="D114">
        <v>169</v>
      </c>
      <c r="E114">
        <v>133</v>
      </c>
      <c r="F114">
        <v>128</v>
      </c>
      <c r="G114">
        <v>198</v>
      </c>
      <c r="H114">
        <v>156</v>
      </c>
      <c r="I114">
        <v>128</v>
      </c>
      <c r="J114">
        <v>96</v>
      </c>
      <c r="K114">
        <v>51</v>
      </c>
      <c r="L114">
        <v>80</v>
      </c>
      <c r="M114">
        <v>107</v>
      </c>
      <c r="N114">
        <v>67</v>
      </c>
      <c r="O114">
        <v>180</v>
      </c>
      <c r="P114">
        <v>91</v>
      </c>
      <c r="Q114">
        <v>72</v>
      </c>
      <c r="R114">
        <v>98</v>
      </c>
      <c r="S114">
        <v>137</v>
      </c>
      <c r="T114">
        <v>73</v>
      </c>
      <c r="U114">
        <v>71</v>
      </c>
      <c r="V114">
        <v>90</v>
      </c>
      <c r="W114">
        <v>77</v>
      </c>
      <c r="X114">
        <v>62</v>
      </c>
      <c r="Y114">
        <v>36</v>
      </c>
      <c r="Z114">
        <v>33</v>
      </c>
      <c r="AA114">
        <v>75</v>
      </c>
      <c r="AB114">
        <v>60</v>
      </c>
      <c r="AC114">
        <v>35</v>
      </c>
      <c r="AD114">
        <v>29</v>
      </c>
      <c r="AE114">
        <v>33</v>
      </c>
      <c r="AF114">
        <v>48</v>
      </c>
      <c r="AG114">
        <v>15</v>
      </c>
      <c r="AH114">
        <v>32</v>
      </c>
      <c r="AI114">
        <v>101</v>
      </c>
      <c r="AJ114">
        <v>39</v>
      </c>
      <c r="AK114">
        <v>62</v>
      </c>
      <c r="AL114">
        <v>60</v>
      </c>
      <c r="AM114">
        <v>34</v>
      </c>
      <c r="AN114">
        <v>52</v>
      </c>
      <c r="AO114">
        <v>54</v>
      </c>
      <c r="AP114">
        <v>25</v>
      </c>
      <c r="AQ114">
        <v>36</v>
      </c>
      <c r="AR114">
        <v>26</v>
      </c>
      <c r="AS114">
        <v>27</v>
      </c>
      <c r="AT114">
        <v>52</v>
      </c>
      <c r="AU114">
        <v>34</v>
      </c>
      <c r="AV114">
        <v>41</v>
      </c>
      <c r="AW114">
        <v>38</v>
      </c>
      <c r="AX114">
        <v>41</v>
      </c>
      <c r="AY114">
        <v>26</v>
      </c>
      <c r="AZ114">
        <v>36</v>
      </c>
      <c r="BA114">
        <v>29</v>
      </c>
      <c r="BB114">
        <v>31</v>
      </c>
      <c r="BC114">
        <v>20</v>
      </c>
      <c r="BD114">
        <v>21</v>
      </c>
      <c r="BE114">
        <v>24</v>
      </c>
      <c r="BF114">
        <v>31</v>
      </c>
      <c r="BG114">
        <v>18</v>
      </c>
      <c r="BH114">
        <v>20</v>
      </c>
      <c r="BI114">
        <v>22</v>
      </c>
      <c r="BJ114">
        <v>20</v>
      </c>
      <c r="BK114">
        <v>18</v>
      </c>
      <c r="BL114">
        <v>25</v>
      </c>
    </row>
    <row r="115" spans="2:64" x14ac:dyDescent="0.25">
      <c r="B115" t="s">
        <v>285</v>
      </c>
      <c r="C115" t="s">
        <v>205</v>
      </c>
      <c r="D115" t="s">
        <v>205</v>
      </c>
      <c r="E115" t="s">
        <v>205</v>
      </c>
      <c r="F115" t="s">
        <v>205</v>
      </c>
      <c r="G115" t="s">
        <v>205</v>
      </c>
      <c r="H115" t="s">
        <v>205</v>
      </c>
      <c r="I115" t="s">
        <v>205</v>
      </c>
      <c r="J115" t="s">
        <v>205</v>
      </c>
      <c r="K115" t="s">
        <v>205</v>
      </c>
      <c r="L115" t="s">
        <v>205</v>
      </c>
      <c r="M115" t="s">
        <v>205</v>
      </c>
      <c r="N115" t="s">
        <v>205</v>
      </c>
      <c r="O115" t="s">
        <v>205</v>
      </c>
      <c r="P115" t="s">
        <v>205</v>
      </c>
      <c r="Q115" t="s">
        <v>205</v>
      </c>
      <c r="R115" t="s">
        <v>205</v>
      </c>
      <c r="S115" t="s">
        <v>205</v>
      </c>
      <c r="T115" t="s">
        <v>205</v>
      </c>
      <c r="U115" t="s">
        <v>205</v>
      </c>
      <c r="V115" t="s">
        <v>205</v>
      </c>
      <c r="W115" t="s">
        <v>205</v>
      </c>
      <c r="X115" t="s">
        <v>205</v>
      </c>
      <c r="Y115" t="s">
        <v>205</v>
      </c>
      <c r="Z115" t="s">
        <v>205</v>
      </c>
      <c r="AA115" t="s">
        <v>205</v>
      </c>
      <c r="AB115" t="s">
        <v>205</v>
      </c>
      <c r="AC115" t="s">
        <v>205</v>
      </c>
      <c r="AD115" t="s">
        <v>205</v>
      </c>
      <c r="AE115" t="s">
        <v>205</v>
      </c>
      <c r="AF115" t="s">
        <v>205</v>
      </c>
      <c r="AG115" t="s">
        <v>205</v>
      </c>
      <c r="AH115" t="s">
        <v>205</v>
      </c>
      <c r="AI115" t="s">
        <v>205</v>
      </c>
      <c r="AJ115" t="s">
        <v>205</v>
      </c>
      <c r="AK115">
        <v>1</v>
      </c>
      <c r="AL115">
        <v>0</v>
      </c>
      <c r="AM115" t="s">
        <v>205</v>
      </c>
      <c r="AN115" t="s">
        <v>205</v>
      </c>
      <c r="AO115" t="s">
        <v>205</v>
      </c>
      <c r="AP115" t="s">
        <v>205</v>
      </c>
      <c r="AQ115" t="s">
        <v>205</v>
      </c>
      <c r="AR115" t="s">
        <v>205</v>
      </c>
      <c r="AS115" t="s">
        <v>205</v>
      </c>
      <c r="AT115" t="s">
        <v>205</v>
      </c>
      <c r="AU115" t="s">
        <v>205</v>
      </c>
      <c r="AV115" t="s">
        <v>205</v>
      </c>
      <c r="AW115" t="s">
        <v>205</v>
      </c>
      <c r="AX115" t="s">
        <v>205</v>
      </c>
      <c r="AY115" t="s">
        <v>205</v>
      </c>
      <c r="AZ115" t="s">
        <v>205</v>
      </c>
      <c r="BA115" t="s">
        <v>205</v>
      </c>
      <c r="BB115" t="s">
        <v>205</v>
      </c>
      <c r="BC115" t="s">
        <v>205</v>
      </c>
      <c r="BD115" t="s">
        <v>205</v>
      </c>
      <c r="BE115" t="s">
        <v>205</v>
      </c>
      <c r="BF115" t="s">
        <v>205</v>
      </c>
      <c r="BG115" t="s">
        <v>205</v>
      </c>
      <c r="BH115" t="s">
        <v>205</v>
      </c>
      <c r="BI115" t="s">
        <v>205</v>
      </c>
      <c r="BJ115" t="s">
        <v>205</v>
      </c>
      <c r="BK115" t="s">
        <v>205</v>
      </c>
      <c r="BL115" t="s">
        <v>205</v>
      </c>
    </row>
    <row r="116" spans="2:64" x14ac:dyDescent="0.25">
      <c r="B116" t="s">
        <v>286</v>
      </c>
      <c r="C116">
        <v>8</v>
      </c>
      <c r="D116" s="2">
        <f>(57-8-1)/2</f>
        <v>24</v>
      </c>
      <c r="E116" s="2">
        <f>(57-8+1)/2</f>
        <v>25</v>
      </c>
      <c r="F116">
        <v>61</v>
      </c>
      <c r="G116">
        <v>13</v>
      </c>
      <c r="H116">
        <v>9</v>
      </c>
      <c r="I116">
        <v>11</v>
      </c>
      <c r="J116">
        <v>81</v>
      </c>
      <c r="K116">
        <v>34</v>
      </c>
      <c r="L116">
        <v>86</v>
      </c>
      <c r="M116">
        <v>41</v>
      </c>
      <c r="N116">
        <v>14</v>
      </c>
      <c r="O116">
        <v>12</v>
      </c>
      <c r="P116">
        <v>8</v>
      </c>
      <c r="Q116">
        <v>2</v>
      </c>
      <c r="R116">
        <v>2</v>
      </c>
      <c r="S116">
        <v>0</v>
      </c>
      <c r="T116">
        <v>2</v>
      </c>
      <c r="U116">
        <v>0</v>
      </c>
      <c r="V116">
        <v>4</v>
      </c>
      <c r="W116">
        <v>0</v>
      </c>
      <c r="X116">
        <v>21</v>
      </c>
      <c r="Y116">
        <v>34</v>
      </c>
      <c r="Z116">
        <v>3</v>
      </c>
      <c r="AA116">
        <v>4</v>
      </c>
      <c r="AB116">
        <v>11</v>
      </c>
      <c r="AC116">
        <v>8</v>
      </c>
      <c r="AD116">
        <v>27</v>
      </c>
      <c r="AE116">
        <v>34</v>
      </c>
      <c r="AF116">
        <v>10</v>
      </c>
      <c r="AG116">
        <v>7</v>
      </c>
      <c r="AH116">
        <v>50</v>
      </c>
      <c r="AI116">
        <v>30</v>
      </c>
      <c r="AJ116">
        <v>73</v>
      </c>
      <c r="AK116">
        <v>17</v>
      </c>
      <c r="AL116">
        <v>38</v>
      </c>
      <c r="AM116">
        <v>60</v>
      </c>
      <c r="AN116">
        <v>54</v>
      </c>
      <c r="AO116">
        <v>87</v>
      </c>
      <c r="AP116">
        <v>61</v>
      </c>
      <c r="AQ116">
        <v>37</v>
      </c>
      <c r="AR116">
        <v>43</v>
      </c>
      <c r="AS116">
        <v>32</v>
      </c>
      <c r="AT116">
        <v>49</v>
      </c>
      <c r="AU116">
        <v>52</v>
      </c>
      <c r="AV116">
        <v>25</v>
      </c>
      <c r="AW116">
        <v>11</v>
      </c>
      <c r="AX116">
        <v>59</v>
      </c>
      <c r="AY116">
        <v>45</v>
      </c>
      <c r="AZ116">
        <v>42</v>
      </c>
      <c r="BA116">
        <v>31</v>
      </c>
      <c r="BB116">
        <v>28</v>
      </c>
      <c r="BC116">
        <v>12</v>
      </c>
      <c r="BD116">
        <v>33</v>
      </c>
      <c r="BE116">
        <v>8</v>
      </c>
      <c r="BF116">
        <v>23</v>
      </c>
      <c r="BG116">
        <v>41</v>
      </c>
      <c r="BH116">
        <v>37</v>
      </c>
      <c r="BI116">
        <v>28</v>
      </c>
      <c r="BJ116">
        <v>7</v>
      </c>
      <c r="BK116">
        <v>20</v>
      </c>
      <c r="BL116">
        <v>24</v>
      </c>
    </row>
    <row r="117" spans="2:64" x14ac:dyDescent="0.25">
      <c r="B117" t="s">
        <v>287</v>
      </c>
      <c r="C117" t="s">
        <v>205</v>
      </c>
      <c r="D117" t="s">
        <v>205</v>
      </c>
      <c r="E117" t="s">
        <v>205</v>
      </c>
      <c r="F117" t="s">
        <v>205</v>
      </c>
      <c r="G117" t="s">
        <v>205</v>
      </c>
      <c r="H117" t="s">
        <v>205</v>
      </c>
      <c r="I117" t="s">
        <v>205</v>
      </c>
      <c r="J117" t="s">
        <v>205</v>
      </c>
      <c r="K117" t="s">
        <v>205</v>
      </c>
      <c r="L117" t="s">
        <v>205</v>
      </c>
      <c r="M117" t="s">
        <v>205</v>
      </c>
      <c r="N117" t="s">
        <v>205</v>
      </c>
      <c r="O117" t="s">
        <v>205</v>
      </c>
      <c r="P117" t="s">
        <v>205</v>
      </c>
      <c r="Q117" t="s">
        <v>205</v>
      </c>
      <c r="R117" t="s">
        <v>205</v>
      </c>
      <c r="S117" t="s">
        <v>205</v>
      </c>
      <c r="T117" t="s">
        <v>205</v>
      </c>
      <c r="U117" t="s">
        <v>205</v>
      </c>
      <c r="V117" t="s">
        <v>205</v>
      </c>
      <c r="W117" t="s">
        <v>205</v>
      </c>
      <c r="X117" t="s">
        <v>205</v>
      </c>
      <c r="Y117" t="s">
        <v>205</v>
      </c>
      <c r="Z117" t="s">
        <v>205</v>
      </c>
      <c r="AA117" t="s">
        <v>205</v>
      </c>
      <c r="AB117" t="s">
        <v>205</v>
      </c>
      <c r="AC117" t="s">
        <v>205</v>
      </c>
      <c r="AD117" t="s">
        <v>205</v>
      </c>
      <c r="AE117" t="s">
        <v>205</v>
      </c>
      <c r="AF117" t="s">
        <v>205</v>
      </c>
      <c r="AG117" t="s">
        <v>205</v>
      </c>
      <c r="AH117" t="s">
        <v>205</v>
      </c>
      <c r="AI117" t="s">
        <v>205</v>
      </c>
      <c r="AJ117" t="s">
        <v>205</v>
      </c>
      <c r="AK117" t="s">
        <v>205</v>
      </c>
      <c r="AL117" t="s">
        <v>205</v>
      </c>
      <c r="AM117">
        <v>2</v>
      </c>
      <c r="AN117">
        <v>3</v>
      </c>
      <c r="AO117" t="s">
        <v>205</v>
      </c>
      <c r="AP117">
        <v>9</v>
      </c>
      <c r="AQ117">
        <v>0</v>
      </c>
      <c r="AR117">
        <v>1</v>
      </c>
      <c r="AS117">
        <v>0</v>
      </c>
      <c r="AT117">
        <v>1</v>
      </c>
      <c r="AU117">
        <v>0</v>
      </c>
      <c r="AV117">
        <v>1</v>
      </c>
      <c r="AW117">
        <v>6</v>
      </c>
      <c r="AX117">
        <v>4</v>
      </c>
      <c r="AY117">
        <v>3</v>
      </c>
      <c r="AZ117">
        <v>3</v>
      </c>
      <c r="BA117">
        <v>1</v>
      </c>
      <c r="BB117">
        <v>6</v>
      </c>
      <c r="BC117">
        <v>10</v>
      </c>
      <c r="BD117">
        <v>1</v>
      </c>
      <c r="BE117">
        <v>3</v>
      </c>
      <c r="BF117">
        <v>4</v>
      </c>
      <c r="BG117">
        <v>2</v>
      </c>
      <c r="BH117">
        <v>1</v>
      </c>
      <c r="BI117">
        <v>4</v>
      </c>
      <c r="BJ117">
        <v>4</v>
      </c>
      <c r="BK117">
        <v>1</v>
      </c>
      <c r="BL117">
        <v>2</v>
      </c>
    </row>
    <row r="118" spans="2:64" x14ac:dyDescent="0.25">
      <c r="B118" t="s">
        <v>288</v>
      </c>
      <c r="C118" t="s">
        <v>205</v>
      </c>
      <c r="D118" t="s">
        <v>205</v>
      </c>
      <c r="E118" t="s">
        <v>205</v>
      </c>
      <c r="F118" t="s">
        <v>205</v>
      </c>
      <c r="G118" t="s">
        <v>205</v>
      </c>
      <c r="H118" t="s">
        <v>205</v>
      </c>
      <c r="I118" t="s">
        <v>205</v>
      </c>
      <c r="J118" t="s">
        <v>205</v>
      </c>
      <c r="K118" t="s">
        <v>205</v>
      </c>
      <c r="L118" t="s">
        <v>205</v>
      </c>
      <c r="M118" t="s">
        <v>205</v>
      </c>
      <c r="N118" t="s">
        <v>205</v>
      </c>
      <c r="O118" t="s">
        <v>205</v>
      </c>
      <c r="P118" t="s">
        <v>205</v>
      </c>
      <c r="Q118" t="s">
        <v>205</v>
      </c>
      <c r="R118" t="s">
        <v>205</v>
      </c>
      <c r="S118" t="s">
        <v>205</v>
      </c>
      <c r="T118" t="s">
        <v>205</v>
      </c>
      <c r="U118" t="s">
        <v>205</v>
      </c>
      <c r="V118" t="s">
        <v>205</v>
      </c>
      <c r="W118" t="s">
        <v>205</v>
      </c>
      <c r="X118" t="s">
        <v>205</v>
      </c>
      <c r="Y118" t="s">
        <v>205</v>
      </c>
      <c r="Z118" t="s">
        <v>205</v>
      </c>
      <c r="AA118" t="s">
        <v>205</v>
      </c>
      <c r="AB118" t="s">
        <v>205</v>
      </c>
      <c r="AC118" t="s">
        <v>205</v>
      </c>
      <c r="AD118" t="s">
        <v>205</v>
      </c>
      <c r="AE118" t="s">
        <v>205</v>
      </c>
      <c r="AF118" t="s">
        <v>205</v>
      </c>
      <c r="AG118" t="s">
        <v>205</v>
      </c>
      <c r="AH118" t="s">
        <v>205</v>
      </c>
      <c r="AI118" t="s">
        <v>205</v>
      </c>
      <c r="AJ118" t="s">
        <v>205</v>
      </c>
      <c r="AK118" t="s">
        <v>205</v>
      </c>
      <c r="AL118" t="s">
        <v>205</v>
      </c>
      <c r="AM118">
        <v>6</v>
      </c>
      <c r="AN118" t="s">
        <v>205</v>
      </c>
      <c r="AO118" t="s">
        <v>205</v>
      </c>
      <c r="AP118" t="s">
        <v>205</v>
      </c>
      <c r="AQ118" t="s">
        <v>205</v>
      </c>
      <c r="AR118" t="s">
        <v>205</v>
      </c>
      <c r="AS118" t="s">
        <v>205</v>
      </c>
      <c r="AT118" t="s">
        <v>205</v>
      </c>
      <c r="AU118" t="s">
        <v>205</v>
      </c>
      <c r="AV118" t="s">
        <v>205</v>
      </c>
      <c r="AW118" t="s">
        <v>205</v>
      </c>
      <c r="AX118" t="s">
        <v>205</v>
      </c>
      <c r="AY118">
        <v>30</v>
      </c>
      <c r="AZ118">
        <v>13</v>
      </c>
      <c r="BA118">
        <v>12</v>
      </c>
      <c r="BB118">
        <v>12</v>
      </c>
      <c r="BC118">
        <v>11</v>
      </c>
      <c r="BD118">
        <v>12</v>
      </c>
      <c r="BE118">
        <v>5</v>
      </c>
      <c r="BF118">
        <v>16</v>
      </c>
      <c r="BG118">
        <v>9</v>
      </c>
      <c r="BH118">
        <v>3</v>
      </c>
      <c r="BI118">
        <v>4</v>
      </c>
      <c r="BJ118">
        <v>6</v>
      </c>
      <c r="BK118">
        <v>33</v>
      </c>
      <c r="BL118">
        <v>15</v>
      </c>
    </row>
    <row r="119" spans="2:64" x14ac:dyDescent="0.25">
      <c r="B119" t="s">
        <v>289</v>
      </c>
      <c r="C119" t="s">
        <v>205</v>
      </c>
      <c r="D119" t="s">
        <v>205</v>
      </c>
      <c r="E119" t="s">
        <v>205</v>
      </c>
      <c r="F119" t="s">
        <v>205</v>
      </c>
      <c r="G119" t="s">
        <v>205</v>
      </c>
      <c r="H119" t="s">
        <v>205</v>
      </c>
      <c r="I119" t="s">
        <v>205</v>
      </c>
      <c r="J119" t="s">
        <v>205</v>
      </c>
      <c r="K119" t="s">
        <v>205</v>
      </c>
      <c r="L119" t="s">
        <v>205</v>
      </c>
      <c r="M119" t="s">
        <v>205</v>
      </c>
      <c r="N119" t="s">
        <v>205</v>
      </c>
      <c r="O119" t="s">
        <v>205</v>
      </c>
      <c r="P119" t="s">
        <v>205</v>
      </c>
      <c r="Q119" t="s">
        <v>205</v>
      </c>
      <c r="R119" t="s">
        <v>205</v>
      </c>
      <c r="S119" t="s">
        <v>205</v>
      </c>
      <c r="T119" t="s">
        <v>205</v>
      </c>
      <c r="U119" t="s">
        <v>205</v>
      </c>
      <c r="V119" t="s">
        <v>205</v>
      </c>
      <c r="W119" t="s">
        <v>205</v>
      </c>
      <c r="X119" t="s">
        <v>205</v>
      </c>
      <c r="Y119" t="s">
        <v>205</v>
      </c>
      <c r="Z119" t="s">
        <v>205</v>
      </c>
      <c r="AA119" t="s">
        <v>205</v>
      </c>
      <c r="AB119" t="s">
        <v>205</v>
      </c>
      <c r="AC119" t="s">
        <v>205</v>
      </c>
      <c r="AD119" t="s">
        <v>205</v>
      </c>
      <c r="AE119" t="s">
        <v>205</v>
      </c>
      <c r="AF119" t="s">
        <v>205</v>
      </c>
      <c r="AG119" t="s">
        <v>205</v>
      </c>
      <c r="AH119" t="s">
        <v>205</v>
      </c>
      <c r="AI119" t="s">
        <v>205</v>
      </c>
      <c r="AJ119" t="s">
        <v>205</v>
      </c>
      <c r="AK119" t="s">
        <v>205</v>
      </c>
      <c r="AL119" t="s">
        <v>205</v>
      </c>
      <c r="AM119" t="s">
        <v>205</v>
      </c>
      <c r="AN119" t="s">
        <v>205</v>
      </c>
      <c r="AO119" t="s">
        <v>205</v>
      </c>
      <c r="AP119" t="s">
        <v>205</v>
      </c>
      <c r="AQ119" t="s">
        <v>205</v>
      </c>
      <c r="AR119" t="s">
        <v>205</v>
      </c>
      <c r="AS119" t="s">
        <v>205</v>
      </c>
      <c r="AT119" t="s">
        <v>205</v>
      </c>
      <c r="AU119" t="s">
        <v>205</v>
      </c>
      <c r="AV119" t="s">
        <v>205</v>
      </c>
      <c r="AW119" t="s">
        <v>205</v>
      </c>
      <c r="AX119" t="s">
        <v>205</v>
      </c>
      <c r="AY119">
        <v>4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 t="s">
        <v>205</v>
      </c>
      <c r="BL119" t="s">
        <v>205</v>
      </c>
    </row>
    <row r="120" spans="2:64" x14ac:dyDescent="0.25">
      <c r="B120" t="s">
        <v>290</v>
      </c>
      <c r="C120" t="s">
        <v>205</v>
      </c>
      <c r="D120" t="s">
        <v>205</v>
      </c>
      <c r="E120" t="s">
        <v>205</v>
      </c>
      <c r="F120" t="s">
        <v>205</v>
      </c>
      <c r="G120" t="s">
        <v>205</v>
      </c>
      <c r="H120" t="s">
        <v>205</v>
      </c>
      <c r="I120" t="s">
        <v>205</v>
      </c>
      <c r="J120" t="s">
        <v>205</v>
      </c>
      <c r="K120" t="s">
        <v>205</v>
      </c>
      <c r="L120" t="s">
        <v>205</v>
      </c>
      <c r="M120" t="s">
        <v>205</v>
      </c>
      <c r="N120" t="s">
        <v>205</v>
      </c>
      <c r="O120" t="s">
        <v>205</v>
      </c>
      <c r="P120" t="s">
        <v>205</v>
      </c>
      <c r="Q120" t="s">
        <v>205</v>
      </c>
      <c r="R120" t="s">
        <v>205</v>
      </c>
      <c r="S120" t="s">
        <v>205</v>
      </c>
      <c r="T120" t="s">
        <v>205</v>
      </c>
      <c r="U120" t="s">
        <v>205</v>
      </c>
      <c r="V120" t="s">
        <v>205</v>
      </c>
      <c r="W120" t="s">
        <v>205</v>
      </c>
      <c r="X120">
        <v>20</v>
      </c>
      <c r="Y120">
        <v>23</v>
      </c>
      <c r="Z120">
        <v>32</v>
      </c>
      <c r="AA120">
        <v>15</v>
      </c>
      <c r="AB120">
        <v>27</v>
      </c>
      <c r="AC120">
        <v>145</v>
      </c>
      <c r="AD120">
        <v>85</v>
      </c>
      <c r="AE120">
        <v>67</v>
      </c>
      <c r="AF120">
        <v>45</v>
      </c>
      <c r="AG120">
        <v>47</v>
      </c>
      <c r="AH120">
        <v>45</v>
      </c>
      <c r="AI120">
        <v>25</v>
      </c>
      <c r="AJ120">
        <v>18</v>
      </c>
      <c r="AK120">
        <v>27</v>
      </c>
      <c r="AL120">
        <v>30</v>
      </c>
      <c r="AM120">
        <v>31</v>
      </c>
      <c r="AN120" t="s">
        <v>205</v>
      </c>
      <c r="AO120" t="s">
        <v>205</v>
      </c>
      <c r="AP120" t="s">
        <v>205</v>
      </c>
      <c r="AQ120" t="s">
        <v>205</v>
      </c>
      <c r="AR120" t="s">
        <v>205</v>
      </c>
      <c r="AS120" t="s">
        <v>205</v>
      </c>
      <c r="AT120" t="s">
        <v>205</v>
      </c>
      <c r="AU120" t="s">
        <v>205</v>
      </c>
      <c r="AV120" t="s">
        <v>205</v>
      </c>
      <c r="AW120" t="s">
        <v>205</v>
      </c>
      <c r="AX120" t="s">
        <v>205</v>
      </c>
      <c r="AY120" t="s">
        <v>205</v>
      </c>
      <c r="AZ120" t="s">
        <v>205</v>
      </c>
      <c r="BA120" t="s">
        <v>205</v>
      </c>
      <c r="BB120" t="s">
        <v>205</v>
      </c>
      <c r="BC120" t="s">
        <v>205</v>
      </c>
      <c r="BD120" t="s">
        <v>205</v>
      </c>
      <c r="BE120" t="s">
        <v>205</v>
      </c>
      <c r="BF120" t="s">
        <v>205</v>
      </c>
      <c r="BG120" t="s">
        <v>205</v>
      </c>
      <c r="BH120">
        <v>286</v>
      </c>
      <c r="BI120">
        <v>42</v>
      </c>
      <c r="BJ120">
        <v>48</v>
      </c>
      <c r="BK120" t="s">
        <v>205</v>
      </c>
      <c r="BL120" t="s">
        <v>205</v>
      </c>
    </row>
    <row r="121" spans="2:64" x14ac:dyDescent="0.25">
      <c r="B121" t="s">
        <v>291</v>
      </c>
      <c r="C121">
        <v>4</v>
      </c>
      <c r="D121" s="2">
        <f>(16-4)/2</f>
        <v>6</v>
      </c>
      <c r="E121" s="2">
        <f>(16-4)/2</f>
        <v>6</v>
      </c>
      <c r="F121">
        <v>0</v>
      </c>
      <c r="G121">
        <v>5</v>
      </c>
      <c r="H121">
        <v>12</v>
      </c>
      <c r="I121">
        <v>3</v>
      </c>
      <c r="J121">
        <v>11</v>
      </c>
      <c r="K121">
        <v>2</v>
      </c>
      <c r="L121">
        <v>8</v>
      </c>
      <c r="M121">
        <v>15</v>
      </c>
      <c r="N121">
        <v>26</v>
      </c>
      <c r="O121">
        <v>34</v>
      </c>
      <c r="P121">
        <v>20</v>
      </c>
      <c r="Q121">
        <v>28</v>
      </c>
      <c r="R121">
        <v>60</v>
      </c>
      <c r="S121">
        <v>65</v>
      </c>
      <c r="T121">
        <v>33</v>
      </c>
      <c r="U121">
        <v>52</v>
      </c>
      <c r="V121">
        <v>82</v>
      </c>
      <c r="W121">
        <v>49</v>
      </c>
      <c r="X121">
        <v>68</v>
      </c>
      <c r="Y121">
        <v>53</v>
      </c>
      <c r="Z121">
        <v>30</v>
      </c>
      <c r="AA121">
        <v>46</v>
      </c>
      <c r="AB121">
        <v>21</v>
      </c>
      <c r="AC121">
        <v>71</v>
      </c>
      <c r="AD121">
        <v>41</v>
      </c>
      <c r="AE121">
        <v>35</v>
      </c>
      <c r="AF121">
        <v>24</v>
      </c>
      <c r="AG121">
        <v>35</v>
      </c>
      <c r="AH121">
        <v>38</v>
      </c>
      <c r="AI121">
        <v>45</v>
      </c>
      <c r="AJ121">
        <v>108</v>
      </c>
      <c r="AK121">
        <v>23</v>
      </c>
      <c r="AL121">
        <v>33</v>
      </c>
      <c r="AM121">
        <v>9</v>
      </c>
      <c r="AN121">
        <v>30</v>
      </c>
      <c r="AO121">
        <v>14</v>
      </c>
      <c r="AP121">
        <v>16</v>
      </c>
      <c r="AQ121">
        <v>11</v>
      </c>
      <c r="AR121">
        <v>15</v>
      </c>
      <c r="AS121">
        <v>19</v>
      </c>
      <c r="AT121">
        <v>30</v>
      </c>
      <c r="AU121">
        <v>39</v>
      </c>
      <c r="AV121">
        <v>73</v>
      </c>
      <c r="AW121">
        <v>2</v>
      </c>
      <c r="AX121">
        <v>2</v>
      </c>
      <c r="AY121">
        <v>2</v>
      </c>
      <c r="AZ121">
        <v>3</v>
      </c>
      <c r="BA121">
        <v>11</v>
      </c>
      <c r="BB121">
        <v>7</v>
      </c>
      <c r="BC121">
        <v>4</v>
      </c>
      <c r="BD121">
        <v>10</v>
      </c>
      <c r="BE121">
        <v>4</v>
      </c>
      <c r="BF121">
        <v>20</v>
      </c>
      <c r="BG121">
        <v>5</v>
      </c>
      <c r="BH121">
        <v>3</v>
      </c>
      <c r="BI121">
        <v>1</v>
      </c>
      <c r="BJ121">
        <v>48</v>
      </c>
      <c r="BK121">
        <v>26</v>
      </c>
      <c r="BL121">
        <v>15</v>
      </c>
    </row>
    <row r="122" spans="2:64" x14ac:dyDescent="0.25">
      <c r="B122" t="s">
        <v>292</v>
      </c>
      <c r="C122" t="s">
        <v>205</v>
      </c>
      <c r="D122" t="s">
        <v>205</v>
      </c>
      <c r="E122" t="s">
        <v>205</v>
      </c>
      <c r="F122" t="s">
        <v>205</v>
      </c>
      <c r="G122" t="s">
        <v>205</v>
      </c>
      <c r="H122" t="s">
        <v>205</v>
      </c>
      <c r="I122" t="s">
        <v>205</v>
      </c>
      <c r="J122" t="s">
        <v>205</v>
      </c>
      <c r="K122" t="s">
        <v>205</v>
      </c>
      <c r="L122" t="s">
        <v>205</v>
      </c>
      <c r="M122" t="s">
        <v>205</v>
      </c>
      <c r="N122" t="s">
        <v>205</v>
      </c>
      <c r="O122" t="s">
        <v>205</v>
      </c>
      <c r="P122" t="s">
        <v>205</v>
      </c>
      <c r="Q122" t="s">
        <v>205</v>
      </c>
      <c r="R122" t="s">
        <v>205</v>
      </c>
      <c r="S122" t="s">
        <v>205</v>
      </c>
      <c r="T122" t="s">
        <v>205</v>
      </c>
      <c r="U122" t="s">
        <v>205</v>
      </c>
      <c r="V122" t="s">
        <v>205</v>
      </c>
      <c r="W122" t="s">
        <v>205</v>
      </c>
      <c r="X122" t="s">
        <v>205</v>
      </c>
      <c r="Y122" t="s">
        <v>205</v>
      </c>
      <c r="Z122" t="s">
        <v>205</v>
      </c>
      <c r="AA122">
        <v>2</v>
      </c>
      <c r="AB122">
        <v>4</v>
      </c>
      <c r="AC122">
        <v>1</v>
      </c>
      <c r="AD122">
        <v>1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 t="s">
        <v>205</v>
      </c>
      <c r="AN122" t="s">
        <v>205</v>
      </c>
      <c r="AO122" t="s">
        <v>205</v>
      </c>
      <c r="AP122" t="s">
        <v>205</v>
      </c>
      <c r="AQ122" t="s">
        <v>205</v>
      </c>
      <c r="AR122" t="s">
        <v>205</v>
      </c>
      <c r="AS122" t="s">
        <v>205</v>
      </c>
      <c r="AT122" t="s">
        <v>205</v>
      </c>
      <c r="AU122" t="s">
        <v>205</v>
      </c>
      <c r="AV122" t="s">
        <v>205</v>
      </c>
      <c r="AW122" t="s">
        <v>205</v>
      </c>
      <c r="AX122" t="s">
        <v>205</v>
      </c>
      <c r="AY122" t="s">
        <v>205</v>
      </c>
      <c r="AZ122" t="s">
        <v>205</v>
      </c>
      <c r="BA122" t="s">
        <v>205</v>
      </c>
      <c r="BB122" t="s">
        <v>205</v>
      </c>
      <c r="BC122" t="s">
        <v>205</v>
      </c>
      <c r="BD122" t="s">
        <v>205</v>
      </c>
      <c r="BE122" t="s">
        <v>205</v>
      </c>
      <c r="BF122" t="s">
        <v>205</v>
      </c>
      <c r="BG122" t="s">
        <v>205</v>
      </c>
      <c r="BH122" t="s">
        <v>205</v>
      </c>
      <c r="BI122" t="s">
        <v>205</v>
      </c>
      <c r="BJ122" t="s">
        <v>205</v>
      </c>
      <c r="BK122" t="s">
        <v>205</v>
      </c>
      <c r="BL122" t="s">
        <v>205</v>
      </c>
    </row>
    <row r="123" spans="2:64" x14ac:dyDescent="0.25">
      <c r="B123" t="s">
        <v>293</v>
      </c>
      <c r="C123" t="s">
        <v>205</v>
      </c>
      <c r="D123" t="s">
        <v>205</v>
      </c>
      <c r="E123" t="s">
        <v>205</v>
      </c>
      <c r="F123" t="s">
        <v>205</v>
      </c>
      <c r="G123" t="s">
        <v>205</v>
      </c>
      <c r="H123" t="s">
        <v>205</v>
      </c>
      <c r="I123" t="s">
        <v>205</v>
      </c>
      <c r="J123" t="s">
        <v>205</v>
      </c>
      <c r="K123" t="s">
        <v>205</v>
      </c>
      <c r="L123" t="s">
        <v>205</v>
      </c>
      <c r="M123" t="s">
        <v>205</v>
      </c>
      <c r="N123" t="s">
        <v>205</v>
      </c>
      <c r="O123" t="s">
        <v>205</v>
      </c>
      <c r="P123" t="s">
        <v>205</v>
      </c>
      <c r="Q123" t="s">
        <v>205</v>
      </c>
      <c r="R123" t="s">
        <v>205</v>
      </c>
      <c r="S123" t="s">
        <v>205</v>
      </c>
      <c r="T123" t="s">
        <v>205</v>
      </c>
      <c r="U123" t="s">
        <v>205</v>
      </c>
      <c r="V123" t="s">
        <v>205</v>
      </c>
      <c r="W123" t="s">
        <v>205</v>
      </c>
      <c r="X123" t="s">
        <v>205</v>
      </c>
      <c r="Y123" t="s">
        <v>205</v>
      </c>
      <c r="Z123" t="s">
        <v>205</v>
      </c>
      <c r="AA123" t="s">
        <v>205</v>
      </c>
      <c r="AB123" t="s">
        <v>205</v>
      </c>
      <c r="AC123" t="s">
        <v>205</v>
      </c>
      <c r="AD123" t="s">
        <v>205</v>
      </c>
      <c r="AE123" t="s">
        <v>205</v>
      </c>
      <c r="AF123" t="s">
        <v>205</v>
      </c>
      <c r="AG123" t="s">
        <v>205</v>
      </c>
      <c r="AH123" t="s">
        <v>205</v>
      </c>
      <c r="AI123" t="s">
        <v>205</v>
      </c>
      <c r="AJ123" t="s">
        <v>205</v>
      </c>
      <c r="AK123" t="s">
        <v>205</v>
      </c>
      <c r="AL123" t="s">
        <v>205</v>
      </c>
      <c r="AM123" t="s">
        <v>205</v>
      </c>
      <c r="AN123" t="s">
        <v>205</v>
      </c>
      <c r="AO123" t="s">
        <v>205</v>
      </c>
      <c r="AP123" t="s">
        <v>205</v>
      </c>
      <c r="AQ123" t="s">
        <v>205</v>
      </c>
      <c r="AR123" t="s">
        <v>205</v>
      </c>
      <c r="AS123" t="s">
        <v>205</v>
      </c>
      <c r="AT123" t="s">
        <v>205</v>
      </c>
      <c r="AU123">
        <v>86</v>
      </c>
      <c r="AV123">
        <v>15</v>
      </c>
      <c r="AW123">
        <v>27</v>
      </c>
      <c r="AX123">
        <v>43</v>
      </c>
      <c r="AY123">
        <v>25</v>
      </c>
      <c r="AZ123">
        <v>30</v>
      </c>
      <c r="BA123">
        <v>54</v>
      </c>
      <c r="BB123">
        <v>37</v>
      </c>
      <c r="BC123">
        <v>29</v>
      </c>
      <c r="BD123">
        <v>37</v>
      </c>
      <c r="BE123">
        <v>11</v>
      </c>
      <c r="BF123">
        <v>20</v>
      </c>
      <c r="BG123">
        <v>30</v>
      </c>
      <c r="BH123" s="2">
        <f>286-SUM(AY123:BG123)</f>
        <v>13</v>
      </c>
      <c r="BI123" s="2">
        <v>33</v>
      </c>
      <c r="BJ123">
        <v>29</v>
      </c>
      <c r="BK123">
        <v>11</v>
      </c>
      <c r="BL123">
        <v>16</v>
      </c>
    </row>
    <row r="124" spans="2:64" x14ac:dyDescent="0.25">
      <c r="B124" t="s">
        <v>294</v>
      </c>
      <c r="C124">
        <v>2</v>
      </c>
      <c r="D124" s="2">
        <v>5</v>
      </c>
      <c r="E124" s="2">
        <v>5</v>
      </c>
      <c r="F124">
        <v>2</v>
      </c>
      <c r="G124">
        <v>0</v>
      </c>
      <c r="H124">
        <v>1</v>
      </c>
      <c r="I124">
        <v>2</v>
      </c>
      <c r="J124">
        <v>2</v>
      </c>
      <c r="K124">
        <v>2</v>
      </c>
      <c r="L124">
        <v>2</v>
      </c>
      <c r="M124">
        <v>0</v>
      </c>
      <c r="N124">
        <v>3</v>
      </c>
      <c r="O124">
        <v>3</v>
      </c>
      <c r="P124">
        <v>1</v>
      </c>
      <c r="Q124">
        <v>2</v>
      </c>
      <c r="R124">
        <v>0</v>
      </c>
      <c r="S124">
        <v>1</v>
      </c>
      <c r="T124">
        <v>1</v>
      </c>
      <c r="U124">
        <v>0</v>
      </c>
      <c r="V124">
        <v>0</v>
      </c>
      <c r="W124">
        <v>1</v>
      </c>
      <c r="X124">
        <v>1</v>
      </c>
      <c r="Y124">
        <v>1</v>
      </c>
      <c r="Z124">
        <v>2</v>
      </c>
      <c r="AA124">
        <v>1</v>
      </c>
      <c r="AB124">
        <v>0</v>
      </c>
      <c r="AC124">
        <v>1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 t="s">
        <v>205</v>
      </c>
      <c r="AN124" t="s">
        <v>205</v>
      </c>
      <c r="AO124" t="s">
        <v>205</v>
      </c>
      <c r="AP124" t="s">
        <v>205</v>
      </c>
      <c r="AQ124" t="s">
        <v>205</v>
      </c>
      <c r="AR124" t="s">
        <v>205</v>
      </c>
      <c r="AS124" t="s">
        <v>205</v>
      </c>
      <c r="AT124" t="s">
        <v>205</v>
      </c>
      <c r="AU124" t="s">
        <v>205</v>
      </c>
      <c r="AV124" t="s">
        <v>205</v>
      </c>
      <c r="AW124" t="s">
        <v>205</v>
      </c>
      <c r="AX124" t="s">
        <v>205</v>
      </c>
      <c r="AY124" t="s">
        <v>205</v>
      </c>
      <c r="AZ124" t="s">
        <v>205</v>
      </c>
      <c r="BA124" t="s">
        <v>205</v>
      </c>
      <c r="BB124" t="s">
        <v>205</v>
      </c>
      <c r="BC124" t="s">
        <v>205</v>
      </c>
      <c r="BD124" t="s">
        <v>205</v>
      </c>
      <c r="BE124" t="s">
        <v>205</v>
      </c>
      <c r="BF124" t="s">
        <v>205</v>
      </c>
      <c r="BG124" t="s">
        <v>205</v>
      </c>
      <c r="BH124" t="s">
        <v>205</v>
      </c>
      <c r="BI124" t="s">
        <v>205</v>
      </c>
      <c r="BJ124" t="s">
        <v>205</v>
      </c>
      <c r="BK124" t="s">
        <v>205</v>
      </c>
      <c r="BL124" t="s">
        <v>205</v>
      </c>
    </row>
    <row r="125" spans="2:64" x14ac:dyDescent="0.25">
      <c r="B125" t="s">
        <v>295</v>
      </c>
      <c r="C125">
        <v>34</v>
      </c>
      <c r="D125" s="2">
        <f>(137-34-1)/2</f>
        <v>51</v>
      </c>
      <c r="E125" s="2">
        <f>(137-34+1)/2</f>
        <v>52</v>
      </c>
      <c r="F125">
        <v>32</v>
      </c>
      <c r="G125">
        <v>52</v>
      </c>
      <c r="H125">
        <v>96</v>
      </c>
      <c r="I125">
        <v>61</v>
      </c>
      <c r="J125">
        <v>46</v>
      </c>
      <c r="K125">
        <v>26</v>
      </c>
      <c r="L125">
        <v>46</v>
      </c>
      <c r="M125">
        <v>19</v>
      </c>
      <c r="N125">
        <v>16</v>
      </c>
      <c r="O125">
        <v>19</v>
      </c>
      <c r="P125">
        <v>11</v>
      </c>
      <c r="Q125">
        <v>26</v>
      </c>
      <c r="R125">
        <v>19</v>
      </c>
      <c r="S125">
        <v>7</v>
      </c>
      <c r="T125">
        <v>10</v>
      </c>
      <c r="U125">
        <v>39</v>
      </c>
      <c r="V125">
        <v>36</v>
      </c>
      <c r="W125">
        <v>11</v>
      </c>
      <c r="X125">
        <v>20</v>
      </c>
      <c r="Y125">
        <v>16</v>
      </c>
      <c r="Z125">
        <v>9</v>
      </c>
      <c r="AA125">
        <v>10</v>
      </c>
      <c r="AB125">
        <v>7</v>
      </c>
      <c r="AC125">
        <v>5</v>
      </c>
      <c r="AD125">
        <v>10</v>
      </c>
      <c r="AE125">
        <v>12</v>
      </c>
      <c r="AF125">
        <v>9</v>
      </c>
      <c r="AG125">
        <v>7</v>
      </c>
      <c r="AH125">
        <v>5</v>
      </c>
      <c r="AI125">
        <v>6</v>
      </c>
      <c r="AJ125">
        <v>11</v>
      </c>
      <c r="AK125">
        <v>1</v>
      </c>
      <c r="AL125">
        <v>10</v>
      </c>
      <c r="AM125">
        <v>8</v>
      </c>
      <c r="AN125">
        <v>15</v>
      </c>
      <c r="AO125">
        <v>12</v>
      </c>
      <c r="AP125">
        <v>8</v>
      </c>
      <c r="AQ125">
        <v>8</v>
      </c>
      <c r="AR125">
        <v>6</v>
      </c>
      <c r="AS125">
        <v>8</v>
      </c>
      <c r="AT125">
        <v>5</v>
      </c>
      <c r="AU125">
        <v>10</v>
      </c>
      <c r="AV125">
        <v>30</v>
      </c>
      <c r="AW125">
        <v>0</v>
      </c>
      <c r="AX125">
        <v>0</v>
      </c>
      <c r="AY125">
        <v>1</v>
      </c>
      <c r="AZ125">
        <v>1</v>
      </c>
      <c r="BA125">
        <v>44</v>
      </c>
      <c r="BB125">
        <v>9</v>
      </c>
      <c r="BC125">
        <v>12</v>
      </c>
      <c r="BD125">
        <v>6</v>
      </c>
      <c r="BE125">
        <v>8</v>
      </c>
      <c r="BF125">
        <v>23</v>
      </c>
      <c r="BG125">
        <v>24</v>
      </c>
      <c r="BH125">
        <v>9</v>
      </c>
      <c r="BI125">
        <v>12</v>
      </c>
      <c r="BJ125">
        <v>4</v>
      </c>
      <c r="BK125">
        <v>5</v>
      </c>
      <c r="BL125">
        <v>7</v>
      </c>
    </row>
    <row r="126" spans="2:64" x14ac:dyDescent="0.25">
      <c r="B126" t="s">
        <v>296</v>
      </c>
      <c r="C126" t="s">
        <v>205</v>
      </c>
      <c r="D126" t="s">
        <v>205</v>
      </c>
      <c r="E126" t="s">
        <v>205</v>
      </c>
      <c r="F126" t="s">
        <v>205</v>
      </c>
      <c r="G126" t="s">
        <v>205</v>
      </c>
      <c r="H126" t="s">
        <v>205</v>
      </c>
      <c r="I126" t="s">
        <v>205</v>
      </c>
      <c r="J126" t="s">
        <v>205</v>
      </c>
      <c r="K126" t="s">
        <v>205</v>
      </c>
      <c r="L126" t="s">
        <v>205</v>
      </c>
      <c r="M126" t="s">
        <v>205</v>
      </c>
      <c r="N126" t="s">
        <v>205</v>
      </c>
      <c r="O126" t="s">
        <v>205</v>
      </c>
      <c r="P126" t="s">
        <v>205</v>
      </c>
      <c r="Q126" t="s">
        <v>205</v>
      </c>
      <c r="R126" t="s">
        <v>205</v>
      </c>
      <c r="S126" t="s">
        <v>205</v>
      </c>
      <c r="T126" t="s">
        <v>205</v>
      </c>
      <c r="U126" t="s">
        <v>205</v>
      </c>
      <c r="V126" t="s">
        <v>205</v>
      </c>
      <c r="W126" t="s">
        <v>205</v>
      </c>
      <c r="X126" t="s">
        <v>205</v>
      </c>
      <c r="Y126" t="s">
        <v>205</v>
      </c>
      <c r="Z126" t="s">
        <v>205</v>
      </c>
      <c r="AA126" t="s">
        <v>205</v>
      </c>
      <c r="AB126" t="s">
        <v>205</v>
      </c>
      <c r="AC126" t="s">
        <v>205</v>
      </c>
      <c r="AD126" t="s">
        <v>205</v>
      </c>
      <c r="AE126" t="s">
        <v>205</v>
      </c>
      <c r="AF126" t="s">
        <v>205</v>
      </c>
      <c r="AG126" t="s">
        <v>205</v>
      </c>
      <c r="AH126" t="s">
        <v>205</v>
      </c>
      <c r="AI126" t="s">
        <v>205</v>
      </c>
      <c r="AJ126" t="s">
        <v>205</v>
      </c>
      <c r="AK126" t="s">
        <v>205</v>
      </c>
      <c r="AL126" t="s">
        <v>205</v>
      </c>
      <c r="AM126" t="s">
        <v>205</v>
      </c>
      <c r="AN126" t="s">
        <v>205</v>
      </c>
      <c r="AO126" t="s">
        <v>205</v>
      </c>
      <c r="AP126" t="s">
        <v>205</v>
      </c>
      <c r="AQ126" t="s">
        <v>205</v>
      </c>
      <c r="AR126" t="s">
        <v>205</v>
      </c>
      <c r="AS126" t="s">
        <v>205</v>
      </c>
      <c r="AT126" t="s">
        <v>205</v>
      </c>
      <c r="AU126" t="s">
        <v>205</v>
      </c>
      <c r="AV126" t="s">
        <v>205</v>
      </c>
      <c r="AW126" t="s">
        <v>205</v>
      </c>
      <c r="AX126" t="s">
        <v>205</v>
      </c>
      <c r="AY126" t="s">
        <v>205</v>
      </c>
      <c r="AZ126" t="s">
        <v>205</v>
      </c>
      <c r="BA126" t="s">
        <v>205</v>
      </c>
      <c r="BB126">
        <v>1</v>
      </c>
      <c r="BC126">
        <v>29</v>
      </c>
      <c r="BD126">
        <v>6</v>
      </c>
      <c r="BE126">
        <v>7</v>
      </c>
      <c r="BF126">
        <v>18</v>
      </c>
      <c r="BG126">
        <v>16</v>
      </c>
      <c r="BH126">
        <v>12</v>
      </c>
      <c r="BI126">
        <v>14</v>
      </c>
      <c r="BJ126">
        <v>10</v>
      </c>
      <c r="BK126" t="s">
        <v>205</v>
      </c>
      <c r="BL126">
        <v>11</v>
      </c>
    </row>
    <row r="127" spans="2:64" x14ac:dyDescent="0.25">
      <c r="B127" t="s">
        <v>53</v>
      </c>
      <c r="C127" t="s">
        <v>205</v>
      </c>
      <c r="D127" t="s">
        <v>205</v>
      </c>
      <c r="E127" t="s">
        <v>205</v>
      </c>
      <c r="F127" t="s">
        <v>205</v>
      </c>
      <c r="G127" t="s">
        <v>205</v>
      </c>
      <c r="H127" t="s">
        <v>205</v>
      </c>
      <c r="I127" t="s">
        <v>205</v>
      </c>
      <c r="J127" t="s">
        <v>205</v>
      </c>
      <c r="K127" t="s">
        <v>205</v>
      </c>
      <c r="L127" t="s">
        <v>205</v>
      </c>
      <c r="M127" t="s">
        <v>205</v>
      </c>
      <c r="N127" t="s">
        <v>205</v>
      </c>
      <c r="O127" t="s">
        <v>205</v>
      </c>
      <c r="P127" t="s">
        <v>205</v>
      </c>
      <c r="Q127" t="s">
        <v>205</v>
      </c>
      <c r="R127" t="s">
        <v>205</v>
      </c>
      <c r="S127" t="s">
        <v>205</v>
      </c>
      <c r="T127" t="s">
        <v>205</v>
      </c>
      <c r="U127" t="s">
        <v>205</v>
      </c>
      <c r="V127" t="s">
        <v>205</v>
      </c>
      <c r="W127" t="s">
        <v>205</v>
      </c>
      <c r="X127" t="s">
        <v>205</v>
      </c>
      <c r="Y127" t="s">
        <v>205</v>
      </c>
      <c r="Z127" t="s">
        <v>205</v>
      </c>
      <c r="AA127" t="s">
        <v>205</v>
      </c>
      <c r="AB127" t="s">
        <v>205</v>
      </c>
      <c r="AC127">
        <v>16</v>
      </c>
      <c r="AD127">
        <v>7</v>
      </c>
      <c r="AE127">
        <v>2</v>
      </c>
      <c r="AF127">
        <v>42</v>
      </c>
      <c r="AG127">
        <v>41</v>
      </c>
      <c r="AH127">
        <v>34</v>
      </c>
      <c r="AI127">
        <v>43</v>
      </c>
      <c r="AJ127">
        <v>58</v>
      </c>
      <c r="AK127">
        <v>102</v>
      </c>
      <c r="AL127">
        <v>88</v>
      </c>
      <c r="AM127">
        <v>79</v>
      </c>
      <c r="AN127">
        <v>54</v>
      </c>
      <c r="AO127">
        <v>228</v>
      </c>
      <c r="AP127">
        <v>154</v>
      </c>
      <c r="AQ127">
        <v>103</v>
      </c>
      <c r="AR127">
        <v>431</v>
      </c>
      <c r="AS127">
        <v>24</v>
      </c>
      <c r="AT127">
        <v>22</v>
      </c>
      <c r="AU127">
        <v>112</v>
      </c>
      <c r="AV127">
        <v>77</v>
      </c>
      <c r="AW127">
        <v>121</v>
      </c>
      <c r="AX127">
        <v>229</v>
      </c>
      <c r="AY127">
        <v>197</v>
      </c>
      <c r="AZ127">
        <v>50</v>
      </c>
      <c r="BA127">
        <v>291</v>
      </c>
      <c r="BB127">
        <v>230</v>
      </c>
      <c r="BC127">
        <v>64</v>
      </c>
      <c r="BD127">
        <v>398</v>
      </c>
      <c r="BE127">
        <v>79</v>
      </c>
      <c r="BF127">
        <v>15</v>
      </c>
      <c r="BG127">
        <f>138+20</f>
        <v>158</v>
      </c>
      <c r="BH127">
        <f>181-20</f>
        <v>161</v>
      </c>
      <c r="BI127">
        <v>100</v>
      </c>
      <c r="BJ127">
        <v>75</v>
      </c>
      <c r="BK127">
        <v>240</v>
      </c>
      <c r="BL127">
        <v>279</v>
      </c>
    </row>
    <row r="128" spans="2:64" x14ac:dyDescent="0.25">
      <c r="B128" t="s">
        <v>150</v>
      </c>
      <c r="C128" t="s">
        <v>205</v>
      </c>
      <c r="D128" t="s">
        <v>205</v>
      </c>
      <c r="E128" t="s">
        <v>205</v>
      </c>
      <c r="F128" t="s">
        <v>205</v>
      </c>
      <c r="G128">
        <v>2</v>
      </c>
      <c r="H128">
        <v>0</v>
      </c>
      <c r="I128">
        <v>0</v>
      </c>
      <c r="J128" t="s">
        <v>205</v>
      </c>
      <c r="K128" t="s">
        <v>205</v>
      </c>
      <c r="L128" t="s">
        <v>205</v>
      </c>
      <c r="M128" t="s">
        <v>205</v>
      </c>
      <c r="N128" t="s">
        <v>205</v>
      </c>
      <c r="O128" t="s">
        <v>205</v>
      </c>
      <c r="P128">
        <v>1</v>
      </c>
      <c r="Q128">
        <v>0</v>
      </c>
      <c r="R128">
        <v>0</v>
      </c>
      <c r="S128">
        <v>0</v>
      </c>
      <c r="T128">
        <v>0</v>
      </c>
      <c r="U128">
        <v>0</v>
      </c>
      <c r="V128" t="s">
        <v>205</v>
      </c>
      <c r="W128">
        <v>1</v>
      </c>
      <c r="X128" t="s">
        <v>205</v>
      </c>
      <c r="Y128" t="s">
        <v>205</v>
      </c>
      <c r="Z128">
        <v>1</v>
      </c>
      <c r="AA128" t="s">
        <v>205</v>
      </c>
      <c r="AB128" t="s">
        <v>205</v>
      </c>
      <c r="AC128" t="s">
        <v>205</v>
      </c>
      <c r="AD128" t="s">
        <v>205</v>
      </c>
      <c r="AE128" t="s">
        <v>205</v>
      </c>
      <c r="AF128" t="s">
        <v>205</v>
      </c>
      <c r="AG128" t="s">
        <v>205</v>
      </c>
      <c r="AH128" t="s">
        <v>205</v>
      </c>
      <c r="AI128" t="s">
        <v>205</v>
      </c>
      <c r="AJ128" t="s">
        <v>205</v>
      </c>
      <c r="AK128" t="s">
        <v>205</v>
      </c>
      <c r="AL128" t="s">
        <v>205</v>
      </c>
      <c r="AM128" t="s">
        <v>205</v>
      </c>
      <c r="AN128" t="s">
        <v>205</v>
      </c>
      <c r="AO128" t="s">
        <v>205</v>
      </c>
      <c r="AP128" t="s">
        <v>205</v>
      </c>
      <c r="AQ128" t="s">
        <v>205</v>
      </c>
      <c r="AR128" t="s">
        <v>205</v>
      </c>
      <c r="AS128" t="s">
        <v>205</v>
      </c>
      <c r="AT128" t="s">
        <v>205</v>
      </c>
      <c r="AU128" t="s">
        <v>205</v>
      </c>
      <c r="AV128" t="s">
        <v>205</v>
      </c>
      <c r="AW128" t="s">
        <v>205</v>
      </c>
      <c r="AX128" t="s">
        <v>205</v>
      </c>
      <c r="AY128" t="s">
        <v>205</v>
      </c>
      <c r="AZ128" t="s">
        <v>205</v>
      </c>
      <c r="BA128" t="s">
        <v>205</v>
      </c>
      <c r="BB128" t="s">
        <v>205</v>
      </c>
      <c r="BC128" t="s">
        <v>205</v>
      </c>
      <c r="BD128" t="s">
        <v>205</v>
      </c>
      <c r="BE128" t="s">
        <v>205</v>
      </c>
      <c r="BF128" t="s">
        <v>205</v>
      </c>
      <c r="BG128" t="s">
        <v>205</v>
      </c>
      <c r="BH128" t="s">
        <v>205</v>
      </c>
      <c r="BI128" t="s">
        <v>205</v>
      </c>
      <c r="BJ128" t="s">
        <v>205</v>
      </c>
      <c r="BK128" t="s">
        <v>205</v>
      </c>
      <c r="BL128" t="s">
        <v>205</v>
      </c>
    </row>
    <row r="129" spans="2:64" x14ac:dyDescent="0.25">
      <c r="B129" t="s">
        <v>297</v>
      </c>
      <c r="C129" t="s">
        <v>205</v>
      </c>
      <c r="D129" t="s">
        <v>205</v>
      </c>
      <c r="E129" t="s">
        <v>205</v>
      </c>
      <c r="F129" t="s">
        <v>205</v>
      </c>
      <c r="G129" t="s">
        <v>205</v>
      </c>
      <c r="H129" t="s">
        <v>205</v>
      </c>
      <c r="I129" t="s">
        <v>205</v>
      </c>
      <c r="J129" t="s">
        <v>205</v>
      </c>
      <c r="K129" t="s">
        <v>205</v>
      </c>
      <c r="L129" t="s">
        <v>205</v>
      </c>
      <c r="M129" t="s">
        <v>205</v>
      </c>
      <c r="N129" t="s">
        <v>205</v>
      </c>
      <c r="O129" t="s">
        <v>205</v>
      </c>
      <c r="P129" t="s">
        <v>205</v>
      </c>
      <c r="Q129" t="s">
        <v>205</v>
      </c>
      <c r="R129" t="s">
        <v>205</v>
      </c>
      <c r="S129" t="s">
        <v>205</v>
      </c>
      <c r="T129" t="s">
        <v>205</v>
      </c>
      <c r="U129" t="s">
        <v>205</v>
      </c>
      <c r="V129" t="s">
        <v>205</v>
      </c>
      <c r="W129" t="s">
        <v>205</v>
      </c>
      <c r="X129" t="s">
        <v>205</v>
      </c>
      <c r="Y129" t="s">
        <v>205</v>
      </c>
      <c r="Z129" t="s">
        <v>205</v>
      </c>
      <c r="AA129" t="s">
        <v>205</v>
      </c>
      <c r="AB129" t="s">
        <v>205</v>
      </c>
      <c r="AC129" t="s">
        <v>205</v>
      </c>
      <c r="AD129" t="s">
        <v>205</v>
      </c>
      <c r="AE129" t="s">
        <v>205</v>
      </c>
      <c r="AF129" t="s">
        <v>205</v>
      </c>
      <c r="AG129" t="s">
        <v>205</v>
      </c>
      <c r="AH129" t="s">
        <v>205</v>
      </c>
      <c r="AI129" t="s">
        <v>205</v>
      </c>
      <c r="AJ129" t="s">
        <v>205</v>
      </c>
      <c r="AK129" t="s">
        <v>205</v>
      </c>
      <c r="AL129" t="s">
        <v>205</v>
      </c>
      <c r="AM129" t="s">
        <v>205</v>
      </c>
      <c r="AN129" t="s">
        <v>205</v>
      </c>
      <c r="AO129" t="s">
        <v>205</v>
      </c>
      <c r="AP129" t="s">
        <v>205</v>
      </c>
      <c r="AQ129" t="s">
        <v>205</v>
      </c>
      <c r="AR129">
        <v>1</v>
      </c>
      <c r="AS129">
        <v>0</v>
      </c>
      <c r="AT129" t="s">
        <v>205</v>
      </c>
      <c r="AU129" t="s">
        <v>205</v>
      </c>
      <c r="AV129" t="s">
        <v>205</v>
      </c>
      <c r="AW129" t="s">
        <v>205</v>
      </c>
      <c r="AX129" t="s">
        <v>205</v>
      </c>
      <c r="AY129" t="s">
        <v>205</v>
      </c>
      <c r="AZ129" t="s">
        <v>205</v>
      </c>
      <c r="BA129" t="s">
        <v>205</v>
      </c>
      <c r="BB129" t="s">
        <v>205</v>
      </c>
      <c r="BC129" t="s">
        <v>205</v>
      </c>
      <c r="BD129" t="s">
        <v>205</v>
      </c>
      <c r="BE129" t="s">
        <v>205</v>
      </c>
      <c r="BF129" t="s">
        <v>205</v>
      </c>
      <c r="BG129" t="s">
        <v>205</v>
      </c>
      <c r="BH129" t="s">
        <v>205</v>
      </c>
      <c r="BI129" t="s">
        <v>205</v>
      </c>
      <c r="BJ129" t="s">
        <v>205</v>
      </c>
      <c r="BK129" t="s">
        <v>205</v>
      </c>
      <c r="BL129" t="s">
        <v>205</v>
      </c>
    </row>
    <row r="130" spans="2:64" x14ac:dyDescent="0.25">
      <c r="B130" t="s">
        <v>298</v>
      </c>
      <c r="C130" t="s">
        <v>205</v>
      </c>
      <c r="D130" t="s">
        <v>205</v>
      </c>
      <c r="E130" t="s">
        <v>205</v>
      </c>
      <c r="F130" t="s">
        <v>205</v>
      </c>
      <c r="G130" t="s">
        <v>205</v>
      </c>
      <c r="H130" t="s">
        <v>205</v>
      </c>
      <c r="I130" t="s">
        <v>205</v>
      </c>
      <c r="J130" t="s">
        <v>205</v>
      </c>
      <c r="K130" t="s">
        <v>205</v>
      </c>
      <c r="L130" t="s">
        <v>205</v>
      </c>
      <c r="M130" t="s">
        <v>205</v>
      </c>
      <c r="N130" t="s">
        <v>205</v>
      </c>
      <c r="O130" t="s">
        <v>205</v>
      </c>
      <c r="P130" t="s">
        <v>205</v>
      </c>
      <c r="Q130" t="s">
        <v>205</v>
      </c>
      <c r="R130" t="s">
        <v>205</v>
      </c>
      <c r="S130" t="s">
        <v>205</v>
      </c>
      <c r="T130" t="s">
        <v>205</v>
      </c>
      <c r="U130" t="s">
        <v>205</v>
      </c>
      <c r="V130" t="s">
        <v>205</v>
      </c>
      <c r="W130" t="s">
        <v>205</v>
      </c>
      <c r="X130" t="s">
        <v>205</v>
      </c>
      <c r="Y130">
        <v>1</v>
      </c>
      <c r="Z130">
        <v>0</v>
      </c>
      <c r="AA130" t="s">
        <v>205</v>
      </c>
      <c r="AB130" t="s">
        <v>205</v>
      </c>
      <c r="AC130" t="s">
        <v>205</v>
      </c>
      <c r="AD130" t="s">
        <v>205</v>
      </c>
      <c r="AE130" t="s">
        <v>205</v>
      </c>
      <c r="AF130" t="s">
        <v>205</v>
      </c>
      <c r="AG130" t="s">
        <v>205</v>
      </c>
      <c r="AH130" t="s">
        <v>205</v>
      </c>
      <c r="AI130" t="s">
        <v>205</v>
      </c>
      <c r="AJ130" t="s">
        <v>205</v>
      </c>
      <c r="AK130" t="s">
        <v>205</v>
      </c>
      <c r="AL130" t="s">
        <v>205</v>
      </c>
      <c r="AM130" t="s">
        <v>205</v>
      </c>
      <c r="AN130" t="s">
        <v>205</v>
      </c>
      <c r="AO130" t="s">
        <v>205</v>
      </c>
      <c r="AP130" t="s">
        <v>205</v>
      </c>
      <c r="AQ130" t="s">
        <v>205</v>
      </c>
      <c r="AR130" t="s">
        <v>205</v>
      </c>
      <c r="AS130" t="s">
        <v>205</v>
      </c>
      <c r="AT130" t="s">
        <v>205</v>
      </c>
      <c r="AU130" t="s">
        <v>205</v>
      </c>
      <c r="AV130" t="s">
        <v>205</v>
      </c>
      <c r="AW130" t="s">
        <v>205</v>
      </c>
      <c r="AX130" t="s">
        <v>205</v>
      </c>
      <c r="AY130" t="s">
        <v>205</v>
      </c>
      <c r="AZ130" t="s">
        <v>205</v>
      </c>
      <c r="BA130" t="s">
        <v>205</v>
      </c>
      <c r="BB130" t="s">
        <v>205</v>
      </c>
      <c r="BC130" t="s">
        <v>205</v>
      </c>
      <c r="BD130" t="s">
        <v>205</v>
      </c>
      <c r="BE130" t="s">
        <v>205</v>
      </c>
      <c r="BF130" t="s">
        <v>205</v>
      </c>
      <c r="BG130" t="s">
        <v>205</v>
      </c>
      <c r="BH130" t="s">
        <v>205</v>
      </c>
      <c r="BI130" t="s">
        <v>205</v>
      </c>
      <c r="BJ130" t="s">
        <v>205</v>
      </c>
      <c r="BK130" t="s">
        <v>205</v>
      </c>
      <c r="BL130" t="s">
        <v>205</v>
      </c>
    </row>
    <row r="131" spans="2:64" x14ac:dyDescent="0.25">
      <c r="B131" t="s">
        <v>299</v>
      </c>
      <c r="C131" t="s">
        <v>205</v>
      </c>
      <c r="D131" t="s">
        <v>205</v>
      </c>
      <c r="E131" t="s">
        <v>205</v>
      </c>
      <c r="F131" t="s">
        <v>205</v>
      </c>
      <c r="G131" t="s">
        <v>205</v>
      </c>
      <c r="H131" t="s">
        <v>205</v>
      </c>
      <c r="I131" t="s">
        <v>205</v>
      </c>
      <c r="J131">
        <v>53</v>
      </c>
      <c r="K131">
        <v>32</v>
      </c>
      <c r="L131">
        <v>68</v>
      </c>
      <c r="M131">
        <v>49</v>
      </c>
      <c r="N131">
        <v>62</v>
      </c>
      <c r="O131">
        <v>82</v>
      </c>
      <c r="P131">
        <v>87</v>
      </c>
      <c r="Q131">
        <v>39</v>
      </c>
      <c r="R131">
        <v>69</v>
      </c>
      <c r="S131">
        <v>41</v>
      </c>
      <c r="T131">
        <v>24</v>
      </c>
      <c r="U131">
        <v>27</v>
      </c>
      <c r="V131">
        <v>39</v>
      </c>
      <c r="W131">
        <v>36</v>
      </c>
      <c r="X131">
        <v>27</v>
      </c>
      <c r="Y131">
        <v>31</v>
      </c>
      <c r="Z131">
        <v>42</v>
      </c>
      <c r="AA131">
        <v>8</v>
      </c>
      <c r="AB131">
        <v>20</v>
      </c>
      <c r="AC131">
        <v>20</v>
      </c>
      <c r="AD131">
        <v>18</v>
      </c>
      <c r="AE131">
        <v>17</v>
      </c>
      <c r="AF131">
        <v>14</v>
      </c>
      <c r="AG131">
        <v>30</v>
      </c>
      <c r="AH131">
        <v>35</v>
      </c>
      <c r="AI131">
        <v>24</v>
      </c>
      <c r="AJ131">
        <v>19</v>
      </c>
      <c r="AK131">
        <v>17</v>
      </c>
      <c r="AL131">
        <v>19</v>
      </c>
      <c r="AM131">
        <v>16</v>
      </c>
      <c r="AN131">
        <v>6</v>
      </c>
      <c r="AO131">
        <v>15</v>
      </c>
      <c r="AP131">
        <v>6</v>
      </c>
      <c r="AQ131">
        <v>15</v>
      </c>
      <c r="AR131">
        <v>14</v>
      </c>
      <c r="AS131">
        <v>20</v>
      </c>
      <c r="AT131">
        <v>20</v>
      </c>
      <c r="AU131">
        <v>18</v>
      </c>
      <c r="AV131">
        <v>19</v>
      </c>
      <c r="AW131">
        <v>12</v>
      </c>
      <c r="AX131">
        <v>10</v>
      </c>
      <c r="AY131">
        <v>9</v>
      </c>
      <c r="AZ131">
        <v>10</v>
      </c>
      <c r="BA131">
        <v>16</v>
      </c>
      <c r="BB131">
        <v>18</v>
      </c>
      <c r="BC131">
        <v>12</v>
      </c>
      <c r="BD131">
        <v>20</v>
      </c>
      <c r="BE131">
        <v>13</v>
      </c>
      <c r="BF131">
        <v>8</v>
      </c>
      <c r="BG131">
        <v>19</v>
      </c>
      <c r="BH131">
        <v>11</v>
      </c>
      <c r="BI131">
        <v>13</v>
      </c>
      <c r="BJ131">
        <v>24</v>
      </c>
      <c r="BK131">
        <v>10</v>
      </c>
      <c r="BL131">
        <v>7</v>
      </c>
    </row>
    <row r="132" spans="2:64" x14ac:dyDescent="0.25">
      <c r="B132" t="s">
        <v>147</v>
      </c>
      <c r="C132">
        <v>100</v>
      </c>
      <c r="D132" s="2">
        <f>(323-100+1)/2</f>
        <v>112</v>
      </c>
      <c r="E132" s="2">
        <f>(323-100-1)/2</f>
        <v>111</v>
      </c>
      <c r="F132">
        <v>104</v>
      </c>
      <c r="G132">
        <v>77</v>
      </c>
      <c r="H132">
        <v>56</v>
      </c>
      <c r="I132">
        <v>76</v>
      </c>
      <c r="J132">
        <v>72</v>
      </c>
      <c r="K132">
        <v>57</v>
      </c>
      <c r="L132">
        <v>82</v>
      </c>
      <c r="M132">
        <v>61</v>
      </c>
      <c r="N132">
        <v>40</v>
      </c>
      <c r="O132">
        <v>30</v>
      </c>
      <c r="P132">
        <v>34</v>
      </c>
      <c r="Q132">
        <v>66</v>
      </c>
      <c r="R132">
        <v>94</v>
      </c>
      <c r="S132">
        <v>69</v>
      </c>
      <c r="T132">
        <v>49</v>
      </c>
      <c r="U132">
        <v>43</v>
      </c>
      <c r="V132">
        <v>34</v>
      </c>
      <c r="W132">
        <v>37</v>
      </c>
      <c r="X132">
        <v>37</v>
      </c>
      <c r="Y132">
        <v>41</v>
      </c>
      <c r="Z132">
        <v>36</v>
      </c>
      <c r="AA132">
        <v>21</v>
      </c>
      <c r="AB132">
        <v>38</v>
      </c>
      <c r="AC132">
        <v>33</v>
      </c>
      <c r="AD132">
        <v>34</v>
      </c>
      <c r="AE132">
        <v>27</v>
      </c>
      <c r="AF132">
        <v>21</v>
      </c>
      <c r="AG132">
        <v>24</v>
      </c>
      <c r="AH132">
        <v>33</v>
      </c>
      <c r="AI132">
        <v>26</v>
      </c>
      <c r="AJ132">
        <v>37</v>
      </c>
      <c r="AK132">
        <v>16</v>
      </c>
      <c r="AL132">
        <v>48</v>
      </c>
      <c r="AM132">
        <v>65</v>
      </c>
      <c r="AN132">
        <v>55</v>
      </c>
      <c r="AO132">
        <v>82</v>
      </c>
      <c r="AP132">
        <v>106</v>
      </c>
      <c r="AQ132">
        <v>111</v>
      </c>
      <c r="AR132">
        <v>143</v>
      </c>
      <c r="AS132">
        <v>31</v>
      </c>
      <c r="AT132">
        <v>219</v>
      </c>
      <c r="AU132">
        <v>99</v>
      </c>
      <c r="AV132">
        <v>86</v>
      </c>
      <c r="AW132">
        <v>70</v>
      </c>
      <c r="AX132">
        <v>72</v>
      </c>
      <c r="AY132">
        <v>63</v>
      </c>
      <c r="AZ132">
        <v>71</v>
      </c>
      <c r="BA132">
        <v>83</v>
      </c>
      <c r="BB132">
        <v>103</v>
      </c>
      <c r="BC132">
        <v>60</v>
      </c>
      <c r="BD132">
        <v>118</v>
      </c>
      <c r="BE132">
        <v>86</v>
      </c>
      <c r="BF132">
        <v>69</v>
      </c>
      <c r="BG132">
        <v>103</v>
      </c>
      <c r="BH132" s="2">
        <f>833-SUM(AY132:BG132)</f>
        <v>77</v>
      </c>
      <c r="BI132" s="2">
        <v>94</v>
      </c>
      <c r="BJ132">
        <v>61</v>
      </c>
      <c r="BK132">
        <v>62</v>
      </c>
      <c r="BL132">
        <v>55</v>
      </c>
    </row>
    <row r="133" spans="2:64" x14ac:dyDescent="0.25">
      <c r="B133" t="s">
        <v>191</v>
      </c>
      <c r="C133" t="s">
        <v>205</v>
      </c>
      <c r="D133" t="s">
        <v>205</v>
      </c>
      <c r="E133" t="s">
        <v>205</v>
      </c>
      <c r="F133" t="s">
        <v>205</v>
      </c>
      <c r="G133" t="s">
        <v>205</v>
      </c>
      <c r="H133" t="s">
        <v>205</v>
      </c>
      <c r="I133" t="s">
        <v>205</v>
      </c>
      <c r="J133" t="s">
        <v>205</v>
      </c>
      <c r="K133" t="s">
        <v>205</v>
      </c>
      <c r="L133" t="s">
        <v>205</v>
      </c>
      <c r="M133" t="s">
        <v>205</v>
      </c>
      <c r="N133">
        <v>5</v>
      </c>
      <c r="O133" t="s">
        <v>205</v>
      </c>
      <c r="P133">
        <v>35</v>
      </c>
      <c r="Q133">
        <v>25</v>
      </c>
      <c r="R133">
        <v>46</v>
      </c>
      <c r="S133">
        <v>48</v>
      </c>
      <c r="T133">
        <v>32</v>
      </c>
      <c r="U133">
        <v>18</v>
      </c>
      <c r="V133">
        <v>17</v>
      </c>
      <c r="W133">
        <v>20</v>
      </c>
      <c r="X133">
        <v>19</v>
      </c>
      <c r="Y133">
        <v>61</v>
      </c>
      <c r="Z133">
        <v>63</v>
      </c>
      <c r="AA133">
        <v>33</v>
      </c>
      <c r="AB133">
        <v>62</v>
      </c>
      <c r="AC133">
        <v>70</v>
      </c>
      <c r="AD133">
        <v>96</v>
      </c>
      <c r="AE133">
        <v>75</v>
      </c>
      <c r="AF133">
        <v>65</v>
      </c>
      <c r="AG133">
        <v>81</v>
      </c>
      <c r="AH133">
        <v>54</v>
      </c>
      <c r="AI133">
        <v>41</v>
      </c>
      <c r="AJ133">
        <v>57</v>
      </c>
      <c r="AK133">
        <v>46</v>
      </c>
      <c r="AL133">
        <v>58</v>
      </c>
      <c r="AM133">
        <v>16</v>
      </c>
      <c r="AN133">
        <v>29</v>
      </c>
      <c r="AO133">
        <v>44</v>
      </c>
      <c r="AP133">
        <v>45</v>
      </c>
      <c r="AQ133">
        <v>53</v>
      </c>
      <c r="AR133">
        <v>49</v>
      </c>
      <c r="AS133">
        <v>34</v>
      </c>
      <c r="AT133">
        <v>35</v>
      </c>
      <c r="AU133">
        <v>49</v>
      </c>
      <c r="AV133">
        <v>46</v>
      </c>
      <c r="AW133">
        <v>15</v>
      </c>
      <c r="AX133">
        <v>44</v>
      </c>
      <c r="AY133">
        <v>22</v>
      </c>
      <c r="AZ133">
        <v>24</v>
      </c>
      <c r="BA133">
        <v>46</v>
      </c>
      <c r="BB133">
        <v>51</v>
      </c>
      <c r="BC133">
        <v>52</v>
      </c>
      <c r="BD133">
        <v>49</v>
      </c>
      <c r="BE133">
        <v>34</v>
      </c>
      <c r="BF133">
        <v>29</v>
      </c>
      <c r="BG133">
        <v>26</v>
      </c>
      <c r="BH133">
        <v>22</v>
      </c>
      <c r="BI133">
        <v>34</v>
      </c>
      <c r="BJ133">
        <v>39</v>
      </c>
      <c r="BK133">
        <v>22</v>
      </c>
      <c r="BL133">
        <v>21</v>
      </c>
    </row>
    <row r="134" spans="2:64" x14ac:dyDescent="0.25">
      <c r="B134" t="s">
        <v>300</v>
      </c>
      <c r="C134" t="s">
        <v>205</v>
      </c>
      <c r="D134" t="s">
        <v>205</v>
      </c>
      <c r="E134" t="s">
        <v>205</v>
      </c>
      <c r="F134" t="s">
        <v>205</v>
      </c>
      <c r="G134" t="s">
        <v>205</v>
      </c>
      <c r="H134" t="s">
        <v>205</v>
      </c>
      <c r="I134" t="s">
        <v>205</v>
      </c>
      <c r="J134" t="s">
        <v>205</v>
      </c>
      <c r="K134" t="s">
        <v>205</v>
      </c>
      <c r="L134" t="s">
        <v>205</v>
      </c>
      <c r="M134" t="s">
        <v>205</v>
      </c>
      <c r="N134" t="s">
        <v>205</v>
      </c>
      <c r="O134" t="s">
        <v>205</v>
      </c>
      <c r="P134" t="s">
        <v>205</v>
      </c>
      <c r="Q134" t="s">
        <v>205</v>
      </c>
      <c r="R134" t="s">
        <v>205</v>
      </c>
      <c r="S134" t="s">
        <v>205</v>
      </c>
      <c r="T134" t="s">
        <v>205</v>
      </c>
      <c r="U134" t="s">
        <v>205</v>
      </c>
      <c r="V134" t="s">
        <v>205</v>
      </c>
      <c r="W134" t="s">
        <v>205</v>
      </c>
      <c r="X134" t="s">
        <v>205</v>
      </c>
      <c r="Y134" t="s">
        <v>205</v>
      </c>
      <c r="Z134" t="s">
        <v>205</v>
      </c>
      <c r="AA134" t="s">
        <v>205</v>
      </c>
      <c r="AB134" t="s">
        <v>205</v>
      </c>
      <c r="AC134" t="s">
        <v>205</v>
      </c>
      <c r="AD134" t="s">
        <v>205</v>
      </c>
      <c r="AE134" t="s">
        <v>205</v>
      </c>
      <c r="AF134" t="s">
        <v>205</v>
      </c>
      <c r="AG134" t="s">
        <v>205</v>
      </c>
      <c r="AH134" t="s">
        <v>205</v>
      </c>
      <c r="AI134" t="s">
        <v>205</v>
      </c>
      <c r="AJ134" t="s">
        <v>205</v>
      </c>
      <c r="AK134" t="s">
        <v>205</v>
      </c>
      <c r="AL134" t="s">
        <v>205</v>
      </c>
      <c r="AM134" t="s">
        <v>205</v>
      </c>
      <c r="AN134" t="s">
        <v>205</v>
      </c>
      <c r="AO134">
        <v>1</v>
      </c>
      <c r="AP134">
        <v>2</v>
      </c>
      <c r="AQ134">
        <v>0</v>
      </c>
      <c r="AR134">
        <v>0</v>
      </c>
      <c r="AS134">
        <v>0</v>
      </c>
      <c r="AT134">
        <v>0</v>
      </c>
      <c r="AU134">
        <v>1</v>
      </c>
      <c r="AV134">
        <v>0</v>
      </c>
      <c r="AW134">
        <v>3</v>
      </c>
      <c r="AX134">
        <v>2</v>
      </c>
      <c r="AY134">
        <v>1</v>
      </c>
      <c r="AZ134">
        <v>1</v>
      </c>
      <c r="BA134">
        <v>1</v>
      </c>
      <c r="BB134">
        <v>1</v>
      </c>
      <c r="BC134">
        <v>0</v>
      </c>
      <c r="BD134">
        <v>1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 t="s">
        <v>205</v>
      </c>
      <c r="BL134" t="s">
        <v>205</v>
      </c>
    </row>
    <row r="135" spans="2:64" x14ac:dyDescent="0.25">
      <c r="B135" t="s">
        <v>301</v>
      </c>
      <c r="C135">
        <v>3</v>
      </c>
      <c r="D135" s="2">
        <f>(11-3)/2</f>
        <v>4</v>
      </c>
      <c r="E135" s="2">
        <f>(11-3)/2</f>
        <v>4</v>
      </c>
      <c r="F135">
        <v>3</v>
      </c>
      <c r="G135">
        <v>9</v>
      </c>
      <c r="H135">
        <v>4</v>
      </c>
      <c r="I135">
        <v>1</v>
      </c>
      <c r="J135">
        <v>9</v>
      </c>
      <c r="K135">
        <v>5</v>
      </c>
      <c r="L135">
        <v>3</v>
      </c>
      <c r="M135">
        <v>0</v>
      </c>
      <c r="N135">
        <v>3</v>
      </c>
      <c r="O135">
        <v>1</v>
      </c>
      <c r="P135">
        <v>0</v>
      </c>
      <c r="Q135">
        <v>7</v>
      </c>
      <c r="R135">
        <v>3</v>
      </c>
      <c r="S135">
        <v>1</v>
      </c>
      <c r="T135">
        <v>1</v>
      </c>
      <c r="U135">
        <v>3</v>
      </c>
      <c r="V135">
        <v>1</v>
      </c>
      <c r="W135">
        <v>5</v>
      </c>
      <c r="X135">
        <v>4</v>
      </c>
      <c r="Y135">
        <v>0</v>
      </c>
      <c r="Z135">
        <v>3</v>
      </c>
      <c r="AA135">
        <v>2</v>
      </c>
      <c r="AB135">
        <v>2</v>
      </c>
      <c r="AC135">
        <v>0</v>
      </c>
      <c r="AD135">
        <v>0</v>
      </c>
      <c r="AE135">
        <v>1</v>
      </c>
      <c r="AF135">
        <v>1</v>
      </c>
      <c r="AG135">
        <v>1</v>
      </c>
      <c r="AH135">
        <v>2</v>
      </c>
      <c r="AI135">
        <v>0</v>
      </c>
      <c r="AJ135">
        <v>1</v>
      </c>
      <c r="AK135">
        <v>0</v>
      </c>
      <c r="AL135">
        <v>0</v>
      </c>
      <c r="AM135" t="s">
        <v>205</v>
      </c>
      <c r="AN135">
        <v>3</v>
      </c>
      <c r="AO135">
        <v>2</v>
      </c>
      <c r="AP135">
        <v>4</v>
      </c>
      <c r="AQ135">
        <v>26</v>
      </c>
      <c r="AR135">
        <v>16</v>
      </c>
      <c r="AS135">
        <v>8</v>
      </c>
      <c r="AT135">
        <v>7</v>
      </c>
      <c r="AU135">
        <v>16</v>
      </c>
      <c r="AV135">
        <v>8</v>
      </c>
      <c r="AW135">
        <v>6</v>
      </c>
      <c r="AX135">
        <v>14</v>
      </c>
      <c r="AY135">
        <v>5</v>
      </c>
      <c r="AZ135">
        <v>10</v>
      </c>
      <c r="BA135">
        <v>5</v>
      </c>
      <c r="BB135">
        <v>10</v>
      </c>
      <c r="BC135">
        <v>6</v>
      </c>
      <c r="BD135">
        <v>4</v>
      </c>
      <c r="BE135">
        <v>1</v>
      </c>
      <c r="BF135">
        <v>1</v>
      </c>
      <c r="BG135">
        <v>4</v>
      </c>
      <c r="BH135">
        <v>2</v>
      </c>
      <c r="BI135">
        <v>2</v>
      </c>
      <c r="BJ135">
        <v>1</v>
      </c>
      <c r="BK135">
        <v>1</v>
      </c>
      <c r="BL135">
        <v>0</v>
      </c>
    </row>
    <row r="136" spans="2:64" x14ac:dyDescent="0.25">
      <c r="B136" t="s">
        <v>302</v>
      </c>
      <c r="C136" t="s">
        <v>205</v>
      </c>
      <c r="D136" t="s">
        <v>205</v>
      </c>
      <c r="E136" t="s">
        <v>205</v>
      </c>
      <c r="F136" t="s">
        <v>205</v>
      </c>
      <c r="G136" t="s">
        <v>205</v>
      </c>
      <c r="H136" t="s">
        <v>205</v>
      </c>
      <c r="I136" t="s">
        <v>205</v>
      </c>
      <c r="J136" t="s">
        <v>205</v>
      </c>
      <c r="K136" t="s">
        <v>205</v>
      </c>
      <c r="L136" t="s">
        <v>205</v>
      </c>
      <c r="M136" t="s">
        <v>205</v>
      </c>
      <c r="N136" t="s">
        <v>205</v>
      </c>
      <c r="O136" t="s">
        <v>205</v>
      </c>
      <c r="P136" t="s">
        <v>205</v>
      </c>
      <c r="Q136" t="s">
        <v>205</v>
      </c>
      <c r="R136" t="s">
        <v>205</v>
      </c>
      <c r="S136" t="s">
        <v>205</v>
      </c>
      <c r="T136" t="s">
        <v>205</v>
      </c>
      <c r="U136" t="s">
        <v>205</v>
      </c>
      <c r="V136" t="s">
        <v>205</v>
      </c>
      <c r="W136" t="s">
        <v>205</v>
      </c>
      <c r="X136" t="s">
        <v>205</v>
      </c>
      <c r="Y136" t="s">
        <v>205</v>
      </c>
      <c r="Z136" t="s">
        <v>205</v>
      </c>
      <c r="AA136" t="s">
        <v>205</v>
      </c>
      <c r="AB136" t="s">
        <v>205</v>
      </c>
      <c r="AC136" t="s">
        <v>205</v>
      </c>
      <c r="AD136" t="s">
        <v>205</v>
      </c>
      <c r="AE136" t="s">
        <v>205</v>
      </c>
      <c r="AF136" t="s">
        <v>205</v>
      </c>
      <c r="AG136" t="s">
        <v>205</v>
      </c>
      <c r="AH136" t="s">
        <v>205</v>
      </c>
      <c r="AI136" t="s">
        <v>205</v>
      </c>
      <c r="AJ136" t="s">
        <v>205</v>
      </c>
      <c r="AK136" t="s">
        <v>205</v>
      </c>
      <c r="AL136" t="s">
        <v>205</v>
      </c>
      <c r="AM136" t="s">
        <v>205</v>
      </c>
      <c r="AN136" t="s">
        <v>205</v>
      </c>
      <c r="AO136" t="s">
        <v>205</v>
      </c>
      <c r="AP136" t="s">
        <v>205</v>
      </c>
      <c r="AQ136" t="s">
        <v>205</v>
      </c>
      <c r="AR136" t="s">
        <v>205</v>
      </c>
      <c r="AS136" t="s">
        <v>205</v>
      </c>
      <c r="AT136" t="s">
        <v>205</v>
      </c>
      <c r="AU136" t="s">
        <v>205</v>
      </c>
      <c r="AV136" t="s">
        <v>205</v>
      </c>
      <c r="AW136" t="s">
        <v>205</v>
      </c>
      <c r="AX136" t="s">
        <v>205</v>
      </c>
      <c r="AY136">
        <v>8</v>
      </c>
      <c r="AZ136">
        <v>8</v>
      </c>
      <c r="BA136">
        <v>4</v>
      </c>
      <c r="BB136">
        <v>6</v>
      </c>
      <c r="BC136" t="s">
        <v>205</v>
      </c>
      <c r="BD136" t="s">
        <v>205</v>
      </c>
      <c r="BE136" t="s">
        <v>205</v>
      </c>
      <c r="BF136" t="s">
        <v>205</v>
      </c>
      <c r="BG136" t="s">
        <v>205</v>
      </c>
      <c r="BH136" t="s">
        <v>205</v>
      </c>
      <c r="BI136" t="s">
        <v>205</v>
      </c>
      <c r="BJ136" t="s">
        <v>205</v>
      </c>
      <c r="BK136" t="s">
        <v>205</v>
      </c>
      <c r="BL136">
        <v>1</v>
      </c>
    </row>
    <row r="137" spans="2:64" x14ac:dyDescent="0.25">
      <c r="B137" t="s">
        <v>303</v>
      </c>
      <c r="C137" t="s">
        <v>205</v>
      </c>
      <c r="D137" t="s">
        <v>205</v>
      </c>
      <c r="E137" t="s">
        <v>205</v>
      </c>
      <c r="F137" t="s">
        <v>205</v>
      </c>
      <c r="G137" t="s">
        <v>205</v>
      </c>
      <c r="H137">
        <v>1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 t="s">
        <v>205</v>
      </c>
      <c r="P137" t="s">
        <v>205</v>
      </c>
      <c r="Q137" t="s">
        <v>205</v>
      </c>
      <c r="R137" t="s">
        <v>205</v>
      </c>
      <c r="S137" t="s">
        <v>205</v>
      </c>
      <c r="T137" t="s">
        <v>205</v>
      </c>
      <c r="U137" t="s">
        <v>205</v>
      </c>
      <c r="V137" t="s">
        <v>205</v>
      </c>
      <c r="W137" t="s">
        <v>205</v>
      </c>
      <c r="X137" t="s">
        <v>205</v>
      </c>
      <c r="Y137" t="s">
        <v>205</v>
      </c>
      <c r="Z137" t="s">
        <v>205</v>
      </c>
      <c r="AA137" t="s">
        <v>205</v>
      </c>
      <c r="AB137" t="s">
        <v>205</v>
      </c>
      <c r="AC137" t="s">
        <v>205</v>
      </c>
      <c r="AD137" t="s">
        <v>205</v>
      </c>
      <c r="AE137" t="s">
        <v>205</v>
      </c>
      <c r="AF137" t="s">
        <v>205</v>
      </c>
      <c r="AG137" t="s">
        <v>205</v>
      </c>
      <c r="AH137" t="s">
        <v>205</v>
      </c>
      <c r="AI137" t="s">
        <v>205</v>
      </c>
      <c r="AJ137" t="s">
        <v>205</v>
      </c>
      <c r="AK137" t="s">
        <v>205</v>
      </c>
      <c r="AL137" t="s">
        <v>205</v>
      </c>
      <c r="AM137" t="s">
        <v>205</v>
      </c>
      <c r="AN137" t="s">
        <v>205</v>
      </c>
      <c r="AO137" t="s">
        <v>205</v>
      </c>
      <c r="AP137" t="s">
        <v>205</v>
      </c>
      <c r="AQ137" t="s">
        <v>205</v>
      </c>
      <c r="AR137" t="s">
        <v>205</v>
      </c>
      <c r="AS137" t="s">
        <v>205</v>
      </c>
      <c r="AT137" t="s">
        <v>205</v>
      </c>
      <c r="AU137" t="s">
        <v>205</v>
      </c>
      <c r="AV137" t="s">
        <v>205</v>
      </c>
      <c r="AW137" t="s">
        <v>205</v>
      </c>
      <c r="AX137" t="s">
        <v>205</v>
      </c>
      <c r="AY137" t="s">
        <v>205</v>
      </c>
      <c r="AZ137" t="s">
        <v>205</v>
      </c>
      <c r="BA137" t="s">
        <v>205</v>
      </c>
      <c r="BB137" t="s">
        <v>205</v>
      </c>
      <c r="BC137" t="s">
        <v>205</v>
      </c>
      <c r="BD137" t="s">
        <v>205</v>
      </c>
      <c r="BE137" t="s">
        <v>205</v>
      </c>
      <c r="BF137" t="s">
        <v>205</v>
      </c>
      <c r="BG137" t="s">
        <v>205</v>
      </c>
      <c r="BH137" t="s">
        <v>205</v>
      </c>
      <c r="BI137" t="s">
        <v>205</v>
      </c>
      <c r="BJ137" t="s">
        <v>205</v>
      </c>
      <c r="BK137" t="s">
        <v>205</v>
      </c>
      <c r="BL137" t="s">
        <v>205</v>
      </c>
    </row>
    <row r="138" spans="2:64" x14ac:dyDescent="0.25">
      <c r="B138" t="s">
        <v>304</v>
      </c>
      <c r="C138" s="2">
        <v>9</v>
      </c>
      <c r="D138" s="2">
        <v>9</v>
      </c>
      <c r="E138" s="2">
        <v>9</v>
      </c>
      <c r="F138">
        <v>9</v>
      </c>
      <c r="G138">
        <v>8</v>
      </c>
      <c r="H138">
        <v>10</v>
      </c>
      <c r="I138">
        <v>10</v>
      </c>
      <c r="J138">
        <v>9</v>
      </c>
      <c r="K138">
        <v>13</v>
      </c>
      <c r="L138">
        <v>10</v>
      </c>
      <c r="M138">
        <v>5</v>
      </c>
      <c r="N138">
        <v>10</v>
      </c>
      <c r="O138">
        <v>7</v>
      </c>
      <c r="P138">
        <v>6</v>
      </c>
      <c r="Q138">
        <v>3</v>
      </c>
      <c r="R138">
        <v>10</v>
      </c>
      <c r="S138">
        <v>15</v>
      </c>
      <c r="T138">
        <v>17</v>
      </c>
      <c r="U138">
        <v>6</v>
      </c>
      <c r="V138" s="2">
        <v>10</v>
      </c>
      <c r="W138" s="2">
        <v>11</v>
      </c>
      <c r="X138">
        <v>12</v>
      </c>
      <c r="Y138" s="2">
        <v>14</v>
      </c>
      <c r="Z138" s="2">
        <v>13</v>
      </c>
      <c r="AA138" t="s">
        <v>205</v>
      </c>
      <c r="AB138" t="s">
        <v>205</v>
      </c>
      <c r="AC138" t="s">
        <v>205</v>
      </c>
      <c r="AD138" t="s">
        <v>205</v>
      </c>
      <c r="AE138" t="s">
        <v>205</v>
      </c>
      <c r="AF138" t="s">
        <v>205</v>
      </c>
      <c r="AG138" t="s">
        <v>205</v>
      </c>
      <c r="AH138" t="s">
        <v>205</v>
      </c>
      <c r="AI138" t="s">
        <v>205</v>
      </c>
      <c r="AJ138" t="s">
        <v>205</v>
      </c>
      <c r="AK138" t="s">
        <v>205</v>
      </c>
      <c r="AL138" t="s">
        <v>205</v>
      </c>
      <c r="AM138" t="s">
        <v>205</v>
      </c>
      <c r="AN138" t="s">
        <v>205</v>
      </c>
      <c r="AO138" t="s">
        <v>205</v>
      </c>
      <c r="AP138" t="s">
        <v>205</v>
      </c>
      <c r="AQ138" t="s">
        <v>205</v>
      </c>
      <c r="AR138" t="s">
        <v>205</v>
      </c>
      <c r="AS138" t="s">
        <v>205</v>
      </c>
      <c r="AT138" t="s">
        <v>205</v>
      </c>
      <c r="AU138" t="s">
        <v>205</v>
      </c>
      <c r="AV138" t="s">
        <v>205</v>
      </c>
      <c r="AW138" t="s">
        <v>205</v>
      </c>
      <c r="AX138" t="s">
        <v>205</v>
      </c>
      <c r="AY138" t="s">
        <v>205</v>
      </c>
      <c r="AZ138" t="s">
        <v>205</v>
      </c>
      <c r="BA138" t="s">
        <v>205</v>
      </c>
      <c r="BB138" t="s">
        <v>205</v>
      </c>
      <c r="BC138" t="s">
        <v>205</v>
      </c>
      <c r="BD138" t="s">
        <v>205</v>
      </c>
      <c r="BE138" t="s">
        <v>205</v>
      </c>
      <c r="BF138" t="s">
        <v>205</v>
      </c>
      <c r="BG138" t="s">
        <v>205</v>
      </c>
      <c r="BH138" t="s">
        <v>205</v>
      </c>
      <c r="BI138" t="s">
        <v>205</v>
      </c>
      <c r="BJ138" t="s">
        <v>205</v>
      </c>
      <c r="BK138" t="s">
        <v>205</v>
      </c>
      <c r="BL138" t="s">
        <v>205</v>
      </c>
    </row>
    <row r="139" spans="2:64" x14ac:dyDescent="0.25">
      <c r="B139" t="s">
        <v>305</v>
      </c>
      <c r="C139">
        <v>9</v>
      </c>
      <c r="D139" s="2">
        <f>(20-9-1)/2</f>
        <v>5</v>
      </c>
      <c r="E139" s="2">
        <f>(20-9+1)/2</f>
        <v>6</v>
      </c>
      <c r="F139">
        <v>3</v>
      </c>
      <c r="G139">
        <v>6</v>
      </c>
      <c r="H139">
        <v>8</v>
      </c>
      <c r="I139">
        <v>6</v>
      </c>
      <c r="J139">
        <v>4</v>
      </c>
      <c r="K139">
        <v>1</v>
      </c>
      <c r="L139">
        <v>12</v>
      </c>
      <c r="M139">
        <v>56</v>
      </c>
      <c r="N139">
        <v>5</v>
      </c>
      <c r="O139">
        <v>22</v>
      </c>
      <c r="P139">
        <v>10</v>
      </c>
      <c r="Q139">
        <v>4</v>
      </c>
      <c r="R139">
        <v>0</v>
      </c>
      <c r="S139">
        <v>5</v>
      </c>
      <c r="T139">
        <v>3</v>
      </c>
      <c r="U139">
        <v>3</v>
      </c>
      <c r="V139">
        <v>6</v>
      </c>
      <c r="W139">
        <v>4</v>
      </c>
      <c r="X139">
        <v>3</v>
      </c>
      <c r="Y139">
        <v>2</v>
      </c>
      <c r="Z139">
        <v>10</v>
      </c>
      <c r="AA139">
        <v>2</v>
      </c>
      <c r="AB139">
        <v>2</v>
      </c>
      <c r="AC139">
        <v>3</v>
      </c>
      <c r="AD139">
        <v>0</v>
      </c>
      <c r="AE139">
        <v>9</v>
      </c>
      <c r="AF139">
        <v>0</v>
      </c>
      <c r="AG139">
        <v>3</v>
      </c>
      <c r="AH139">
        <v>0</v>
      </c>
      <c r="AI139">
        <v>1</v>
      </c>
      <c r="AJ139">
        <v>1</v>
      </c>
      <c r="AK139">
        <v>3</v>
      </c>
      <c r="AL139">
        <v>0</v>
      </c>
      <c r="AM139" t="s">
        <v>205</v>
      </c>
      <c r="AN139">
        <v>4</v>
      </c>
      <c r="AO139">
        <v>1</v>
      </c>
      <c r="AP139">
        <v>0</v>
      </c>
      <c r="AQ139">
        <v>0</v>
      </c>
      <c r="AR139">
        <v>1</v>
      </c>
      <c r="AS139">
        <v>0</v>
      </c>
      <c r="AT139">
        <v>0</v>
      </c>
      <c r="AU139">
        <v>-1</v>
      </c>
      <c r="AV139">
        <v>3</v>
      </c>
      <c r="AW139">
        <v>-2</v>
      </c>
      <c r="AX139">
        <v>1</v>
      </c>
      <c r="AY139" t="s">
        <v>205</v>
      </c>
      <c r="AZ139" t="s">
        <v>205</v>
      </c>
      <c r="BA139" t="s">
        <v>205</v>
      </c>
      <c r="BB139" t="s">
        <v>205</v>
      </c>
      <c r="BC139" t="s">
        <v>205</v>
      </c>
      <c r="BD139" t="s">
        <v>205</v>
      </c>
      <c r="BE139" t="s">
        <v>205</v>
      </c>
      <c r="BF139" t="s">
        <v>205</v>
      </c>
      <c r="BG139" t="s">
        <v>205</v>
      </c>
      <c r="BH139" t="s">
        <v>205</v>
      </c>
      <c r="BI139" t="s">
        <v>205</v>
      </c>
      <c r="BJ139" t="s">
        <v>205</v>
      </c>
      <c r="BK139" t="s">
        <v>205</v>
      </c>
      <c r="BL139" t="s">
        <v>205</v>
      </c>
    </row>
    <row r="140" spans="2:64" x14ac:dyDescent="0.25">
      <c r="B140" t="s">
        <v>306</v>
      </c>
      <c r="C140" t="s">
        <v>205</v>
      </c>
      <c r="D140" t="s">
        <v>205</v>
      </c>
      <c r="E140" t="s">
        <v>205</v>
      </c>
      <c r="F140" t="s">
        <v>205</v>
      </c>
      <c r="G140" t="s">
        <v>205</v>
      </c>
      <c r="H140" t="s">
        <v>205</v>
      </c>
      <c r="I140" t="s">
        <v>205</v>
      </c>
      <c r="J140" t="s">
        <v>205</v>
      </c>
      <c r="K140" t="s">
        <v>205</v>
      </c>
      <c r="L140" t="s">
        <v>205</v>
      </c>
      <c r="M140" t="s">
        <v>205</v>
      </c>
      <c r="N140" t="s">
        <v>205</v>
      </c>
      <c r="O140" t="s">
        <v>205</v>
      </c>
      <c r="P140" t="s">
        <v>205</v>
      </c>
      <c r="Q140" t="s">
        <v>205</v>
      </c>
      <c r="R140" t="s">
        <v>205</v>
      </c>
      <c r="S140" t="s">
        <v>205</v>
      </c>
      <c r="T140" t="s">
        <v>205</v>
      </c>
      <c r="U140" t="s">
        <v>205</v>
      </c>
      <c r="V140" t="s">
        <v>205</v>
      </c>
      <c r="W140" t="s">
        <v>205</v>
      </c>
      <c r="X140" t="s">
        <v>205</v>
      </c>
      <c r="Y140" t="s">
        <v>205</v>
      </c>
      <c r="Z140" t="s">
        <v>205</v>
      </c>
      <c r="AA140" t="s">
        <v>205</v>
      </c>
      <c r="AB140" t="s">
        <v>205</v>
      </c>
      <c r="AC140" t="s">
        <v>205</v>
      </c>
      <c r="AD140" t="s">
        <v>205</v>
      </c>
      <c r="AE140" t="s">
        <v>205</v>
      </c>
      <c r="AF140" t="s">
        <v>205</v>
      </c>
      <c r="AG140" t="s">
        <v>205</v>
      </c>
      <c r="AH140" t="s">
        <v>205</v>
      </c>
      <c r="AI140" t="s">
        <v>205</v>
      </c>
      <c r="AJ140" t="s">
        <v>205</v>
      </c>
      <c r="AK140" t="s">
        <v>205</v>
      </c>
      <c r="AL140" t="s">
        <v>205</v>
      </c>
      <c r="AM140" t="s">
        <v>205</v>
      </c>
      <c r="AN140" t="s">
        <v>205</v>
      </c>
      <c r="AO140" t="s">
        <v>205</v>
      </c>
      <c r="AP140" t="s">
        <v>205</v>
      </c>
      <c r="AQ140" t="s">
        <v>205</v>
      </c>
      <c r="AR140" t="s">
        <v>205</v>
      </c>
      <c r="AS140" t="s">
        <v>205</v>
      </c>
      <c r="AT140" t="s">
        <v>205</v>
      </c>
      <c r="AU140" t="s">
        <v>205</v>
      </c>
      <c r="AV140" t="s">
        <v>205</v>
      </c>
      <c r="AW140" t="s">
        <v>205</v>
      </c>
      <c r="AX140" t="s">
        <v>205</v>
      </c>
      <c r="AY140" t="s">
        <v>205</v>
      </c>
      <c r="AZ140" t="s">
        <v>205</v>
      </c>
      <c r="BA140" t="s">
        <v>205</v>
      </c>
      <c r="BB140" t="s">
        <v>205</v>
      </c>
      <c r="BC140" t="s">
        <v>205</v>
      </c>
      <c r="BD140" t="s">
        <v>205</v>
      </c>
      <c r="BE140" t="s">
        <v>205</v>
      </c>
      <c r="BF140" t="s">
        <v>205</v>
      </c>
      <c r="BG140" t="s">
        <v>205</v>
      </c>
      <c r="BH140" t="s">
        <v>205</v>
      </c>
      <c r="BI140">
        <v>83</v>
      </c>
      <c r="BJ140">
        <v>138</v>
      </c>
      <c r="BK140">
        <v>35</v>
      </c>
      <c r="BL140">
        <v>138</v>
      </c>
    </row>
    <row r="141" spans="2:64" x14ac:dyDescent="0.25">
      <c r="B141" t="s">
        <v>20</v>
      </c>
      <c r="C141" t="s">
        <v>205</v>
      </c>
      <c r="D141" t="s">
        <v>205</v>
      </c>
      <c r="E141" t="s">
        <v>205</v>
      </c>
      <c r="F141" t="s">
        <v>205</v>
      </c>
      <c r="G141" t="s">
        <v>205</v>
      </c>
      <c r="H141" t="s">
        <v>205</v>
      </c>
      <c r="I141" t="s">
        <v>205</v>
      </c>
      <c r="J141" t="s">
        <v>205</v>
      </c>
      <c r="K141" t="s">
        <v>205</v>
      </c>
      <c r="L141" t="s">
        <v>205</v>
      </c>
      <c r="M141" t="s">
        <v>205</v>
      </c>
      <c r="N141" t="s">
        <v>205</v>
      </c>
      <c r="O141" t="s">
        <v>205</v>
      </c>
      <c r="P141" t="s">
        <v>205</v>
      </c>
      <c r="Q141" t="s">
        <v>205</v>
      </c>
      <c r="R141" t="s">
        <v>205</v>
      </c>
      <c r="S141" t="s">
        <v>205</v>
      </c>
      <c r="T141" t="s">
        <v>205</v>
      </c>
      <c r="U141" t="s">
        <v>205</v>
      </c>
      <c r="V141" t="s">
        <v>205</v>
      </c>
      <c r="W141" t="s">
        <v>205</v>
      </c>
      <c r="X141" t="s">
        <v>205</v>
      </c>
      <c r="Y141" t="s">
        <v>205</v>
      </c>
      <c r="Z141" t="s">
        <v>205</v>
      </c>
      <c r="AA141" t="s">
        <v>205</v>
      </c>
      <c r="AB141" t="s">
        <v>205</v>
      </c>
      <c r="AC141" t="s">
        <v>205</v>
      </c>
      <c r="AD141" t="s">
        <v>205</v>
      </c>
      <c r="AE141" t="s">
        <v>205</v>
      </c>
      <c r="AF141" t="s">
        <v>205</v>
      </c>
      <c r="AG141" t="s">
        <v>205</v>
      </c>
      <c r="AH141" t="s">
        <v>205</v>
      </c>
      <c r="AI141" t="s">
        <v>205</v>
      </c>
      <c r="AJ141" t="s">
        <v>205</v>
      </c>
      <c r="AK141" t="s">
        <v>205</v>
      </c>
      <c r="AL141" t="s">
        <v>205</v>
      </c>
      <c r="AM141">
        <v>108</v>
      </c>
      <c r="AN141">
        <v>57</v>
      </c>
      <c r="AO141">
        <v>62</v>
      </c>
      <c r="AP141">
        <v>50</v>
      </c>
      <c r="AQ141">
        <v>32</v>
      </c>
      <c r="AR141">
        <v>43</v>
      </c>
      <c r="AS141">
        <v>45</v>
      </c>
      <c r="AT141">
        <v>31</v>
      </c>
      <c r="AU141">
        <v>44</v>
      </c>
      <c r="AV141">
        <v>54</v>
      </c>
      <c r="AW141">
        <v>24</v>
      </c>
      <c r="AX141">
        <v>16</v>
      </c>
      <c r="AY141">
        <v>59</v>
      </c>
      <c r="AZ141">
        <v>52</v>
      </c>
      <c r="BA141">
        <v>62</v>
      </c>
      <c r="BB141">
        <v>37</v>
      </c>
      <c r="BC141">
        <v>34</v>
      </c>
      <c r="BD141">
        <v>28</v>
      </c>
      <c r="BE141">
        <v>15</v>
      </c>
      <c r="BF141">
        <v>31</v>
      </c>
      <c r="BG141">
        <v>37</v>
      </c>
      <c r="BH141">
        <v>6</v>
      </c>
      <c r="BI141">
        <v>37</v>
      </c>
      <c r="BJ141">
        <v>20</v>
      </c>
      <c r="BK141">
        <v>16</v>
      </c>
      <c r="BL141">
        <v>30</v>
      </c>
    </row>
    <row r="142" spans="2:64" x14ac:dyDescent="0.25">
      <c r="B142" t="s">
        <v>307</v>
      </c>
      <c r="C142" t="s">
        <v>205</v>
      </c>
      <c r="D142" t="s">
        <v>205</v>
      </c>
      <c r="E142" t="s">
        <v>205</v>
      </c>
      <c r="F142" t="s">
        <v>205</v>
      </c>
      <c r="G142" t="s">
        <v>205</v>
      </c>
      <c r="H142" t="s">
        <v>205</v>
      </c>
      <c r="I142" t="s">
        <v>205</v>
      </c>
      <c r="J142" t="s">
        <v>205</v>
      </c>
      <c r="K142" t="s">
        <v>205</v>
      </c>
      <c r="L142" t="s">
        <v>205</v>
      </c>
      <c r="M142" t="s">
        <v>205</v>
      </c>
      <c r="N142" t="s">
        <v>205</v>
      </c>
      <c r="O142" t="s">
        <v>205</v>
      </c>
      <c r="P142" t="s">
        <v>205</v>
      </c>
      <c r="Q142" t="s">
        <v>205</v>
      </c>
      <c r="R142" t="s">
        <v>205</v>
      </c>
      <c r="S142" t="s">
        <v>205</v>
      </c>
      <c r="T142" t="s">
        <v>205</v>
      </c>
      <c r="U142" t="s">
        <v>205</v>
      </c>
      <c r="V142" t="s">
        <v>205</v>
      </c>
      <c r="W142" t="s">
        <v>205</v>
      </c>
      <c r="X142" t="s">
        <v>205</v>
      </c>
      <c r="Y142" t="s">
        <v>205</v>
      </c>
      <c r="Z142" t="s">
        <v>205</v>
      </c>
      <c r="AA142" t="s">
        <v>205</v>
      </c>
      <c r="AB142" t="s">
        <v>205</v>
      </c>
      <c r="AC142" t="s">
        <v>205</v>
      </c>
      <c r="AD142" t="s">
        <v>205</v>
      </c>
      <c r="AE142" t="s">
        <v>205</v>
      </c>
      <c r="AF142" t="s">
        <v>205</v>
      </c>
      <c r="AG142">
        <v>2</v>
      </c>
      <c r="AH142">
        <v>0</v>
      </c>
      <c r="AI142">
        <v>0</v>
      </c>
      <c r="AJ142">
        <v>0</v>
      </c>
      <c r="AK142">
        <v>0</v>
      </c>
      <c r="AL142">
        <v>0</v>
      </c>
      <c r="AM142" t="s">
        <v>205</v>
      </c>
      <c r="AN142" t="s">
        <v>205</v>
      </c>
      <c r="AO142" t="s">
        <v>205</v>
      </c>
      <c r="AP142" t="s">
        <v>205</v>
      </c>
      <c r="AQ142" t="s">
        <v>205</v>
      </c>
      <c r="AR142" t="s">
        <v>205</v>
      </c>
      <c r="AS142" t="s">
        <v>205</v>
      </c>
      <c r="AT142" t="s">
        <v>205</v>
      </c>
      <c r="AU142" t="s">
        <v>205</v>
      </c>
      <c r="AV142" t="s">
        <v>205</v>
      </c>
      <c r="AW142" t="s">
        <v>205</v>
      </c>
      <c r="AX142" t="s">
        <v>205</v>
      </c>
      <c r="AY142" t="s">
        <v>205</v>
      </c>
      <c r="AZ142" t="s">
        <v>205</v>
      </c>
      <c r="BA142" t="s">
        <v>205</v>
      </c>
      <c r="BB142" t="s">
        <v>205</v>
      </c>
      <c r="BC142" t="s">
        <v>205</v>
      </c>
      <c r="BD142" t="s">
        <v>205</v>
      </c>
      <c r="BE142" t="s">
        <v>205</v>
      </c>
      <c r="BF142" t="s">
        <v>205</v>
      </c>
      <c r="BG142" t="s">
        <v>205</v>
      </c>
      <c r="BH142" t="s">
        <v>205</v>
      </c>
      <c r="BI142" t="s">
        <v>205</v>
      </c>
      <c r="BJ142" t="s">
        <v>205</v>
      </c>
      <c r="BK142" t="s">
        <v>205</v>
      </c>
      <c r="BL142" t="s">
        <v>205</v>
      </c>
    </row>
    <row r="143" spans="2:64" x14ac:dyDescent="0.25">
      <c r="B143" t="s">
        <v>308</v>
      </c>
      <c r="C143" t="s">
        <v>205</v>
      </c>
      <c r="D143" t="s">
        <v>205</v>
      </c>
      <c r="E143" t="s">
        <v>205</v>
      </c>
      <c r="F143" t="s">
        <v>205</v>
      </c>
      <c r="G143" t="s">
        <v>205</v>
      </c>
      <c r="H143" t="s">
        <v>205</v>
      </c>
      <c r="I143" t="s">
        <v>205</v>
      </c>
      <c r="J143" t="s">
        <v>205</v>
      </c>
      <c r="K143" t="s">
        <v>205</v>
      </c>
      <c r="L143" t="s">
        <v>205</v>
      </c>
      <c r="M143" t="s">
        <v>205</v>
      </c>
      <c r="N143" t="s">
        <v>205</v>
      </c>
      <c r="O143" t="s">
        <v>205</v>
      </c>
      <c r="P143" t="s">
        <v>205</v>
      </c>
      <c r="Q143" t="s">
        <v>205</v>
      </c>
      <c r="R143" t="s">
        <v>205</v>
      </c>
      <c r="S143" t="s">
        <v>205</v>
      </c>
      <c r="T143" t="s">
        <v>205</v>
      </c>
      <c r="U143" t="s">
        <v>205</v>
      </c>
      <c r="V143" t="s">
        <v>205</v>
      </c>
      <c r="W143">
        <v>1</v>
      </c>
      <c r="X143">
        <v>0</v>
      </c>
      <c r="Y143">
        <v>0</v>
      </c>
      <c r="Z143">
        <v>0</v>
      </c>
      <c r="AA143" t="s">
        <v>205</v>
      </c>
      <c r="AB143" t="s">
        <v>205</v>
      </c>
      <c r="AC143" t="s">
        <v>205</v>
      </c>
      <c r="AD143" t="s">
        <v>205</v>
      </c>
      <c r="AE143" t="s">
        <v>205</v>
      </c>
      <c r="AF143" t="s">
        <v>205</v>
      </c>
      <c r="AG143" t="s">
        <v>205</v>
      </c>
      <c r="AH143" t="s">
        <v>205</v>
      </c>
      <c r="AI143" t="s">
        <v>205</v>
      </c>
      <c r="AJ143" t="s">
        <v>205</v>
      </c>
      <c r="AK143" t="s">
        <v>205</v>
      </c>
      <c r="AL143" t="s">
        <v>205</v>
      </c>
      <c r="AM143" t="s">
        <v>205</v>
      </c>
      <c r="AN143" t="s">
        <v>205</v>
      </c>
      <c r="AO143" t="s">
        <v>205</v>
      </c>
      <c r="AP143" t="s">
        <v>205</v>
      </c>
      <c r="AQ143" t="s">
        <v>205</v>
      </c>
      <c r="AR143" t="s">
        <v>205</v>
      </c>
      <c r="AS143" t="s">
        <v>205</v>
      </c>
      <c r="AT143" t="s">
        <v>205</v>
      </c>
      <c r="AU143" t="s">
        <v>205</v>
      </c>
      <c r="AV143" t="s">
        <v>205</v>
      </c>
      <c r="AW143" t="s">
        <v>205</v>
      </c>
      <c r="AX143" t="s">
        <v>205</v>
      </c>
      <c r="AY143" t="s">
        <v>205</v>
      </c>
      <c r="AZ143" t="s">
        <v>205</v>
      </c>
      <c r="BA143" t="s">
        <v>205</v>
      </c>
      <c r="BB143" t="s">
        <v>205</v>
      </c>
      <c r="BC143" t="s">
        <v>205</v>
      </c>
      <c r="BD143" t="s">
        <v>205</v>
      </c>
      <c r="BE143" t="s">
        <v>205</v>
      </c>
      <c r="BF143" t="s">
        <v>205</v>
      </c>
      <c r="BG143" t="s">
        <v>205</v>
      </c>
      <c r="BH143" t="s">
        <v>205</v>
      </c>
      <c r="BI143" t="s">
        <v>205</v>
      </c>
      <c r="BJ143" t="s">
        <v>205</v>
      </c>
      <c r="BK143" t="s">
        <v>205</v>
      </c>
      <c r="BL143" t="s">
        <v>205</v>
      </c>
    </row>
    <row r="144" spans="2:64" x14ac:dyDescent="0.25">
      <c r="B144" t="s">
        <v>44</v>
      </c>
      <c r="C144" t="s">
        <v>205</v>
      </c>
      <c r="D144" t="s">
        <v>205</v>
      </c>
      <c r="E144" t="s">
        <v>205</v>
      </c>
      <c r="F144" t="s">
        <v>205</v>
      </c>
      <c r="G144" t="s">
        <v>205</v>
      </c>
      <c r="H144" t="s">
        <v>205</v>
      </c>
      <c r="I144" t="s">
        <v>205</v>
      </c>
      <c r="J144" t="s">
        <v>205</v>
      </c>
      <c r="K144" t="s">
        <v>205</v>
      </c>
      <c r="L144" t="s">
        <v>205</v>
      </c>
      <c r="M144" t="s">
        <v>205</v>
      </c>
      <c r="N144" t="s">
        <v>205</v>
      </c>
      <c r="O144" t="s">
        <v>205</v>
      </c>
      <c r="P144" t="s">
        <v>205</v>
      </c>
      <c r="Q144" t="s">
        <v>205</v>
      </c>
      <c r="R144" t="s">
        <v>205</v>
      </c>
      <c r="S144" t="s">
        <v>205</v>
      </c>
      <c r="T144" t="s">
        <v>205</v>
      </c>
      <c r="U144">
        <v>5</v>
      </c>
      <c r="V144">
        <v>184</v>
      </c>
      <c r="W144">
        <v>616</v>
      </c>
      <c r="X144">
        <v>98</v>
      </c>
      <c r="Y144">
        <v>527</v>
      </c>
      <c r="Z144">
        <v>553</v>
      </c>
      <c r="AA144">
        <v>132</v>
      </c>
      <c r="AB144">
        <v>431</v>
      </c>
      <c r="AC144">
        <v>1493</v>
      </c>
      <c r="AD144">
        <v>171</v>
      </c>
      <c r="AE144">
        <v>371</v>
      </c>
      <c r="AF144">
        <v>536</v>
      </c>
      <c r="AG144">
        <v>114</v>
      </c>
      <c r="AH144">
        <v>183</v>
      </c>
      <c r="AI144">
        <v>104</v>
      </c>
      <c r="AJ144">
        <v>36</v>
      </c>
      <c r="AK144">
        <v>202</v>
      </c>
      <c r="AL144">
        <v>267</v>
      </c>
      <c r="AM144">
        <v>71</v>
      </c>
      <c r="AN144">
        <v>321</v>
      </c>
      <c r="AO144">
        <v>1140</v>
      </c>
      <c r="AP144">
        <v>230</v>
      </c>
      <c r="AQ144">
        <v>346</v>
      </c>
      <c r="AR144">
        <v>566</v>
      </c>
      <c r="AS144">
        <f>301-79</f>
        <v>222</v>
      </c>
      <c r="AT144">
        <f>521-301</f>
        <v>220</v>
      </c>
      <c r="AU144">
        <v>127</v>
      </c>
      <c r="AV144">
        <v>198</v>
      </c>
      <c r="AW144">
        <v>225</v>
      </c>
      <c r="AX144">
        <v>373</v>
      </c>
      <c r="AY144">
        <v>105</v>
      </c>
      <c r="AZ144">
        <v>113</v>
      </c>
      <c r="BA144">
        <v>487</v>
      </c>
      <c r="BB144">
        <v>96</v>
      </c>
      <c r="BC144">
        <v>156</v>
      </c>
      <c r="BD144">
        <v>284</v>
      </c>
      <c r="BE144">
        <v>43</v>
      </c>
      <c r="BF144">
        <v>170</v>
      </c>
      <c r="BG144">
        <v>247</v>
      </c>
      <c r="BH144">
        <v>39</v>
      </c>
      <c r="BI144">
        <v>48</v>
      </c>
      <c r="BJ144">
        <v>263</v>
      </c>
      <c r="BK144">
        <v>367</v>
      </c>
      <c r="BL144">
        <f>238-183</f>
        <v>55</v>
      </c>
    </row>
    <row r="145" spans="2:64" x14ac:dyDescent="0.25">
      <c r="B145" t="s">
        <v>309</v>
      </c>
      <c r="C145">
        <v>2</v>
      </c>
      <c r="D145" s="2">
        <v>2</v>
      </c>
      <c r="E145" s="2">
        <v>2</v>
      </c>
      <c r="F145">
        <v>4</v>
      </c>
      <c r="G145">
        <v>3</v>
      </c>
      <c r="H145">
        <v>5</v>
      </c>
      <c r="I145">
        <v>3</v>
      </c>
      <c r="J145">
        <v>3</v>
      </c>
      <c r="K145">
        <v>3</v>
      </c>
      <c r="L145">
        <v>3</v>
      </c>
      <c r="M145">
        <v>0</v>
      </c>
      <c r="N145">
        <v>2</v>
      </c>
      <c r="O145" t="s">
        <v>205</v>
      </c>
      <c r="P145" t="s">
        <v>205</v>
      </c>
      <c r="Q145">
        <v>1</v>
      </c>
      <c r="R145">
        <v>1</v>
      </c>
      <c r="S145">
        <v>0</v>
      </c>
      <c r="T145">
        <v>0</v>
      </c>
      <c r="U145">
        <v>0</v>
      </c>
      <c r="V145">
        <v>1</v>
      </c>
      <c r="W145">
        <v>0</v>
      </c>
      <c r="X145">
        <v>0</v>
      </c>
      <c r="Y145">
        <v>0</v>
      </c>
      <c r="Z145">
        <v>0</v>
      </c>
      <c r="AA145" t="s">
        <v>205</v>
      </c>
      <c r="AB145" t="s">
        <v>205</v>
      </c>
      <c r="AC145" t="s">
        <v>205</v>
      </c>
      <c r="AD145" t="s">
        <v>205</v>
      </c>
      <c r="AE145">
        <v>2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 t="s">
        <v>205</v>
      </c>
      <c r="AN145" t="s">
        <v>205</v>
      </c>
      <c r="AO145" t="s">
        <v>205</v>
      </c>
      <c r="AP145" t="s">
        <v>205</v>
      </c>
      <c r="AQ145" t="s">
        <v>205</v>
      </c>
      <c r="AR145" t="s">
        <v>205</v>
      </c>
      <c r="AS145" t="s">
        <v>205</v>
      </c>
      <c r="AT145" t="s">
        <v>205</v>
      </c>
      <c r="AU145" t="s">
        <v>205</v>
      </c>
      <c r="AV145" t="s">
        <v>205</v>
      </c>
      <c r="AW145" t="s">
        <v>205</v>
      </c>
      <c r="AX145" t="s">
        <v>205</v>
      </c>
      <c r="AY145" t="s">
        <v>205</v>
      </c>
      <c r="AZ145" t="s">
        <v>205</v>
      </c>
      <c r="BA145" t="s">
        <v>205</v>
      </c>
      <c r="BB145" t="s">
        <v>205</v>
      </c>
      <c r="BC145" t="s">
        <v>205</v>
      </c>
      <c r="BD145" t="s">
        <v>205</v>
      </c>
      <c r="BE145" t="s">
        <v>205</v>
      </c>
      <c r="BF145" t="s">
        <v>205</v>
      </c>
      <c r="BG145" t="s">
        <v>205</v>
      </c>
      <c r="BH145" t="s">
        <v>205</v>
      </c>
      <c r="BI145" t="s">
        <v>205</v>
      </c>
      <c r="BJ145" t="s">
        <v>205</v>
      </c>
      <c r="BK145" t="s">
        <v>205</v>
      </c>
      <c r="BL145" t="s">
        <v>205</v>
      </c>
    </row>
    <row r="146" spans="2:64" x14ac:dyDescent="0.25">
      <c r="B146" t="s">
        <v>310</v>
      </c>
      <c r="C146" t="s">
        <v>205</v>
      </c>
      <c r="D146" t="s">
        <v>205</v>
      </c>
      <c r="E146">
        <v>4</v>
      </c>
      <c r="F146">
        <v>2</v>
      </c>
      <c r="G146">
        <v>1</v>
      </c>
      <c r="H146">
        <v>1</v>
      </c>
      <c r="I146">
        <v>0</v>
      </c>
      <c r="J146">
        <v>5</v>
      </c>
      <c r="K146">
        <v>3</v>
      </c>
      <c r="L146">
        <v>0</v>
      </c>
      <c r="M146">
        <v>0</v>
      </c>
      <c r="N146">
        <v>1</v>
      </c>
      <c r="O146">
        <v>1</v>
      </c>
      <c r="P146">
        <v>1</v>
      </c>
      <c r="Q146">
        <v>0</v>
      </c>
      <c r="R146">
        <v>1</v>
      </c>
      <c r="S146">
        <v>0</v>
      </c>
      <c r="T146">
        <v>1</v>
      </c>
      <c r="U146">
        <v>0</v>
      </c>
      <c r="V146">
        <v>0</v>
      </c>
      <c r="W146">
        <v>0</v>
      </c>
      <c r="X146">
        <v>0</v>
      </c>
      <c r="Y146">
        <v>4</v>
      </c>
      <c r="Z146">
        <v>0</v>
      </c>
      <c r="AA146" t="s">
        <v>205</v>
      </c>
      <c r="AB146" t="s">
        <v>205</v>
      </c>
      <c r="AC146" t="s">
        <v>205</v>
      </c>
      <c r="AD146" t="s">
        <v>205</v>
      </c>
      <c r="AE146" t="s">
        <v>205</v>
      </c>
      <c r="AF146" t="s">
        <v>205</v>
      </c>
      <c r="AG146" t="s">
        <v>205</v>
      </c>
      <c r="AH146" t="s">
        <v>205</v>
      </c>
      <c r="AI146" t="s">
        <v>205</v>
      </c>
      <c r="AJ146" t="s">
        <v>205</v>
      </c>
      <c r="AK146" t="s">
        <v>205</v>
      </c>
      <c r="AL146" t="s">
        <v>205</v>
      </c>
      <c r="AM146" t="s">
        <v>205</v>
      </c>
      <c r="AN146" t="s">
        <v>205</v>
      </c>
      <c r="AO146" t="s">
        <v>205</v>
      </c>
      <c r="AP146" t="s">
        <v>205</v>
      </c>
      <c r="AQ146" t="s">
        <v>205</v>
      </c>
      <c r="AR146" t="s">
        <v>205</v>
      </c>
      <c r="AS146" t="s">
        <v>205</v>
      </c>
      <c r="AT146" t="s">
        <v>205</v>
      </c>
      <c r="AU146" t="s">
        <v>205</v>
      </c>
      <c r="AV146" t="s">
        <v>205</v>
      </c>
      <c r="AW146" t="s">
        <v>205</v>
      </c>
      <c r="AX146" t="s">
        <v>205</v>
      </c>
      <c r="AY146" t="s">
        <v>205</v>
      </c>
      <c r="AZ146" t="s">
        <v>205</v>
      </c>
      <c r="BA146" t="s">
        <v>205</v>
      </c>
      <c r="BB146" t="s">
        <v>205</v>
      </c>
      <c r="BC146" t="s">
        <v>205</v>
      </c>
      <c r="BD146" t="s">
        <v>205</v>
      </c>
      <c r="BE146" t="s">
        <v>205</v>
      </c>
      <c r="BF146" t="s">
        <v>205</v>
      </c>
      <c r="BG146" t="s">
        <v>205</v>
      </c>
      <c r="BH146" t="s">
        <v>205</v>
      </c>
      <c r="BI146" t="s">
        <v>205</v>
      </c>
      <c r="BJ146" t="s">
        <v>205</v>
      </c>
      <c r="BK146" t="s">
        <v>205</v>
      </c>
      <c r="BL146" t="s">
        <v>205</v>
      </c>
    </row>
    <row r="147" spans="2:64" x14ac:dyDescent="0.25">
      <c r="B147" t="s">
        <v>311</v>
      </c>
      <c r="C147" t="s">
        <v>205</v>
      </c>
      <c r="D147" t="s">
        <v>205</v>
      </c>
      <c r="E147" t="s">
        <v>205</v>
      </c>
      <c r="F147" t="s">
        <v>205</v>
      </c>
      <c r="G147" t="s">
        <v>205</v>
      </c>
      <c r="H147" t="s">
        <v>205</v>
      </c>
      <c r="I147">
        <v>1</v>
      </c>
      <c r="J147">
        <v>0</v>
      </c>
      <c r="K147">
        <v>0</v>
      </c>
      <c r="L147">
        <v>0</v>
      </c>
      <c r="M147">
        <v>0</v>
      </c>
      <c r="N147">
        <v>0</v>
      </c>
      <c r="O147" t="s">
        <v>205</v>
      </c>
      <c r="P147" t="s">
        <v>205</v>
      </c>
      <c r="Q147" t="s">
        <v>205</v>
      </c>
      <c r="R147" t="s">
        <v>205</v>
      </c>
      <c r="S147" t="s">
        <v>205</v>
      </c>
      <c r="T147" t="s">
        <v>205</v>
      </c>
      <c r="U147" t="s">
        <v>205</v>
      </c>
      <c r="V147" t="s">
        <v>205</v>
      </c>
      <c r="W147" t="s">
        <v>205</v>
      </c>
      <c r="X147" t="s">
        <v>205</v>
      </c>
      <c r="Y147" t="s">
        <v>205</v>
      </c>
      <c r="Z147" t="s">
        <v>205</v>
      </c>
      <c r="AA147" t="s">
        <v>205</v>
      </c>
      <c r="AB147" t="s">
        <v>205</v>
      </c>
      <c r="AC147" t="s">
        <v>205</v>
      </c>
      <c r="AD147" t="s">
        <v>205</v>
      </c>
      <c r="AE147" t="s">
        <v>205</v>
      </c>
      <c r="AF147" t="s">
        <v>205</v>
      </c>
      <c r="AG147" t="s">
        <v>205</v>
      </c>
      <c r="AH147" t="s">
        <v>205</v>
      </c>
      <c r="AI147" t="s">
        <v>205</v>
      </c>
      <c r="AJ147" t="s">
        <v>205</v>
      </c>
      <c r="AK147" t="s">
        <v>205</v>
      </c>
      <c r="AL147" t="s">
        <v>205</v>
      </c>
      <c r="AM147" t="s">
        <v>205</v>
      </c>
      <c r="AN147" t="s">
        <v>205</v>
      </c>
      <c r="AO147" t="s">
        <v>205</v>
      </c>
      <c r="AP147" t="s">
        <v>205</v>
      </c>
      <c r="AQ147" t="s">
        <v>205</v>
      </c>
      <c r="AR147" t="s">
        <v>205</v>
      </c>
      <c r="AS147" t="s">
        <v>205</v>
      </c>
      <c r="AT147" t="s">
        <v>205</v>
      </c>
      <c r="AU147" t="s">
        <v>205</v>
      </c>
      <c r="AV147" t="s">
        <v>205</v>
      </c>
      <c r="AW147" t="s">
        <v>205</v>
      </c>
      <c r="AX147" t="s">
        <v>205</v>
      </c>
      <c r="AY147" t="s">
        <v>205</v>
      </c>
      <c r="AZ147" t="s">
        <v>205</v>
      </c>
      <c r="BA147" t="s">
        <v>205</v>
      </c>
      <c r="BB147" t="s">
        <v>205</v>
      </c>
      <c r="BC147" t="s">
        <v>205</v>
      </c>
      <c r="BD147" t="s">
        <v>205</v>
      </c>
      <c r="BE147" t="s">
        <v>205</v>
      </c>
      <c r="BF147" t="s">
        <v>205</v>
      </c>
      <c r="BG147" t="s">
        <v>205</v>
      </c>
      <c r="BH147" t="s">
        <v>205</v>
      </c>
      <c r="BI147" t="s">
        <v>205</v>
      </c>
      <c r="BJ147" t="s">
        <v>205</v>
      </c>
      <c r="BK147" t="s">
        <v>205</v>
      </c>
      <c r="BL147" t="s">
        <v>205</v>
      </c>
    </row>
    <row r="148" spans="2:64" x14ac:dyDescent="0.25">
      <c r="B148" t="s">
        <v>312</v>
      </c>
      <c r="C148" t="s">
        <v>205</v>
      </c>
      <c r="D148" t="s">
        <v>205</v>
      </c>
      <c r="E148" t="s">
        <v>205</v>
      </c>
      <c r="F148" t="s">
        <v>205</v>
      </c>
      <c r="G148" t="s">
        <v>205</v>
      </c>
      <c r="H148" t="s">
        <v>205</v>
      </c>
      <c r="I148" t="s">
        <v>205</v>
      </c>
      <c r="J148" t="s">
        <v>205</v>
      </c>
      <c r="K148" t="s">
        <v>205</v>
      </c>
      <c r="L148" t="s">
        <v>205</v>
      </c>
      <c r="M148" t="s">
        <v>205</v>
      </c>
      <c r="N148" t="s">
        <v>205</v>
      </c>
      <c r="O148" t="s">
        <v>205</v>
      </c>
      <c r="P148" t="s">
        <v>205</v>
      </c>
      <c r="Q148" t="s">
        <v>205</v>
      </c>
      <c r="R148" t="s">
        <v>205</v>
      </c>
      <c r="S148" t="s">
        <v>205</v>
      </c>
      <c r="T148" t="s">
        <v>205</v>
      </c>
      <c r="U148" t="s">
        <v>205</v>
      </c>
      <c r="V148" t="s">
        <v>205</v>
      </c>
      <c r="W148" t="s">
        <v>205</v>
      </c>
      <c r="X148" t="s">
        <v>205</v>
      </c>
      <c r="Y148" t="s">
        <v>205</v>
      </c>
      <c r="Z148" t="s">
        <v>205</v>
      </c>
      <c r="AA148" t="s">
        <v>205</v>
      </c>
      <c r="AB148" t="s">
        <v>205</v>
      </c>
      <c r="AC148" t="s">
        <v>205</v>
      </c>
      <c r="AD148" t="s">
        <v>205</v>
      </c>
      <c r="AE148" t="s">
        <v>205</v>
      </c>
      <c r="AF148" t="s">
        <v>205</v>
      </c>
      <c r="AG148" t="s">
        <v>205</v>
      </c>
      <c r="AH148" t="s">
        <v>205</v>
      </c>
      <c r="AI148" t="s">
        <v>205</v>
      </c>
      <c r="AJ148" t="s">
        <v>205</v>
      </c>
      <c r="AK148" t="s">
        <v>205</v>
      </c>
      <c r="AL148" t="s">
        <v>205</v>
      </c>
      <c r="AM148" t="s">
        <v>205</v>
      </c>
      <c r="AN148" t="s">
        <v>205</v>
      </c>
      <c r="AO148" t="s">
        <v>205</v>
      </c>
      <c r="AP148" t="s">
        <v>205</v>
      </c>
      <c r="AQ148" t="s">
        <v>205</v>
      </c>
      <c r="AR148" t="s">
        <v>205</v>
      </c>
      <c r="AS148" t="s">
        <v>205</v>
      </c>
      <c r="AT148" t="s">
        <v>205</v>
      </c>
      <c r="AU148" t="s">
        <v>205</v>
      </c>
      <c r="AV148" t="s">
        <v>205</v>
      </c>
      <c r="AW148" t="s">
        <v>205</v>
      </c>
      <c r="AX148" t="s">
        <v>205</v>
      </c>
      <c r="AY148">
        <v>1</v>
      </c>
      <c r="AZ148" t="s">
        <v>205</v>
      </c>
      <c r="BA148" t="s">
        <v>205</v>
      </c>
      <c r="BB148" t="s">
        <v>205</v>
      </c>
      <c r="BC148" t="s">
        <v>205</v>
      </c>
      <c r="BD148" t="s">
        <v>205</v>
      </c>
      <c r="BE148" t="s">
        <v>205</v>
      </c>
      <c r="BF148" t="s">
        <v>205</v>
      </c>
      <c r="BG148" t="s">
        <v>205</v>
      </c>
      <c r="BH148" t="s">
        <v>205</v>
      </c>
      <c r="BI148" t="s">
        <v>205</v>
      </c>
      <c r="BJ148" t="s">
        <v>205</v>
      </c>
      <c r="BK148" t="s">
        <v>205</v>
      </c>
      <c r="BL148" t="s">
        <v>205</v>
      </c>
    </row>
    <row r="149" spans="2:64" x14ac:dyDescent="0.25">
      <c r="B149" t="s">
        <v>6</v>
      </c>
      <c r="C149">
        <v>184</v>
      </c>
      <c r="D149">
        <v>219</v>
      </c>
      <c r="E149">
        <v>263</v>
      </c>
      <c r="F149">
        <v>208</v>
      </c>
      <c r="G149">
        <v>299</v>
      </c>
      <c r="H149">
        <v>208</v>
      </c>
      <c r="I149">
        <v>245</v>
      </c>
      <c r="J149">
        <v>171</v>
      </c>
      <c r="K149">
        <v>173</v>
      </c>
      <c r="L149">
        <v>224</v>
      </c>
      <c r="M149">
        <v>199</v>
      </c>
      <c r="N149">
        <v>162</v>
      </c>
      <c r="O149">
        <v>169</v>
      </c>
      <c r="P149">
        <v>410</v>
      </c>
      <c r="Q149">
        <v>400</v>
      </c>
      <c r="R149">
        <v>431</v>
      </c>
      <c r="S149">
        <v>397</v>
      </c>
      <c r="T149">
        <v>269</v>
      </c>
      <c r="U149">
        <v>257</v>
      </c>
      <c r="V149">
        <v>459</v>
      </c>
      <c r="W149">
        <v>511</v>
      </c>
      <c r="X149">
        <v>679</v>
      </c>
      <c r="Y149">
        <v>525</v>
      </c>
      <c r="Z149">
        <v>311</v>
      </c>
      <c r="AA149">
        <v>563</v>
      </c>
      <c r="AB149">
        <v>453</v>
      </c>
      <c r="AC149">
        <v>472</v>
      </c>
      <c r="AD149">
        <v>418</v>
      </c>
      <c r="AE149">
        <v>408</v>
      </c>
      <c r="AF149">
        <v>399</v>
      </c>
      <c r="AG149">
        <v>456</v>
      </c>
      <c r="AH149">
        <v>461</v>
      </c>
      <c r="AI149">
        <v>537</v>
      </c>
      <c r="AJ149">
        <v>480</v>
      </c>
      <c r="AK149">
        <v>381</v>
      </c>
      <c r="AL149">
        <v>357</v>
      </c>
      <c r="AM149">
        <v>313</v>
      </c>
      <c r="AN149">
        <v>365</v>
      </c>
      <c r="AO149">
        <v>486</v>
      </c>
      <c r="AP149">
        <v>509</v>
      </c>
      <c r="AQ149">
        <v>352</v>
      </c>
      <c r="AR149">
        <v>336</v>
      </c>
      <c r="AS149">
        <v>294</v>
      </c>
      <c r="AT149">
        <v>412</v>
      </c>
      <c r="AU149">
        <v>535</v>
      </c>
      <c r="AV149">
        <v>574</v>
      </c>
      <c r="AW149">
        <v>450</v>
      </c>
      <c r="AX149">
        <v>264</v>
      </c>
      <c r="AY149">
        <v>300</v>
      </c>
      <c r="AZ149">
        <v>332</v>
      </c>
      <c r="BA149">
        <v>507</v>
      </c>
      <c r="BB149">
        <v>428</v>
      </c>
      <c r="BC149">
        <v>448</v>
      </c>
      <c r="BD149">
        <v>435</v>
      </c>
      <c r="BE149">
        <v>251</v>
      </c>
      <c r="BF149">
        <v>361</v>
      </c>
      <c r="BG149">
        <v>492</v>
      </c>
      <c r="BH149">
        <v>339</v>
      </c>
      <c r="BI149">
        <v>320</v>
      </c>
      <c r="BJ149">
        <v>206</v>
      </c>
      <c r="BK149">
        <v>280</v>
      </c>
      <c r="BL149">
        <v>289</v>
      </c>
    </row>
    <row r="150" spans="2:64" x14ac:dyDescent="0.25">
      <c r="B150" t="s">
        <v>313</v>
      </c>
      <c r="C150">
        <v>47</v>
      </c>
      <c r="D150" s="2">
        <f>(131-47)/2</f>
        <v>42</v>
      </c>
      <c r="E150" s="2">
        <f>(131-47)/2</f>
        <v>42</v>
      </c>
      <c r="F150">
        <v>56</v>
      </c>
      <c r="G150">
        <v>50</v>
      </c>
      <c r="H150">
        <v>38</v>
      </c>
      <c r="I150">
        <v>68</v>
      </c>
      <c r="J150">
        <v>70</v>
      </c>
      <c r="K150">
        <v>47</v>
      </c>
      <c r="L150">
        <v>54</v>
      </c>
      <c r="M150">
        <v>65</v>
      </c>
      <c r="N150">
        <v>17</v>
      </c>
      <c r="O150">
        <v>49</v>
      </c>
      <c r="P150">
        <v>35</v>
      </c>
      <c r="Q150">
        <v>30</v>
      </c>
      <c r="R150">
        <v>23</v>
      </c>
      <c r="S150">
        <v>21</v>
      </c>
      <c r="T150">
        <v>21</v>
      </c>
      <c r="U150">
        <v>21</v>
      </c>
      <c r="V150">
        <v>33</v>
      </c>
      <c r="W150">
        <v>22</v>
      </c>
      <c r="X150">
        <v>31</v>
      </c>
      <c r="Y150">
        <v>20</v>
      </c>
      <c r="Z150">
        <v>10</v>
      </c>
      <c r="AA150">
        <v>12</v>
      </c>
      <c r="AB150">
        <v>16</v>
      </c>
      <c r="AC150">
        <v>19</v>
      </c>
      <c r="AD150">
        <v>17</v>
      </c>
      <c r="AE150">
        <v>14</v>
      </c>
      <c r="AF150">
        <v>15</v>
      </c>
      <c r="AG150">
        <v>11</v>
      </c>
      <c r="AH150">
        <v>53</v>
      </c>
      <c r="AI150">
        <v>42</v>
      </c>
      <c r="AJ150">
        <v>40</v>
      </c>
      <c r="AK150">
        <v>85</v>
      </c>
      <c r="AL150">
        <v>67</v>
      </c>
      <c r="AM150">
        <v>41</v>
      </c>
      <c r="AN150">
        <v>38</v>
      </c>
      <c r="AO150">
        <v>40</v>
      </c>
      <c r="AP150">
        <v>20</v>
      </c>
      <c r="AQ150">
        <v>46</v>
      </c>
      <c r="AR150">
        <v>6</v>
      </c>
      <c r="AS150">
        <v>39</v>
      </c>
      <c r="AT150">
        <v>18</v>
      </c>
      <c r="AU150">
        <v>21</v>
      </c>
      <c r="AV150">
        <v>21</v>
      </c>
      <c r="AW150">
        <v>13</v>
      </c>
      <c r="AX150">
        <v>6</v>
      </c>
      <c r="AY150">
        <v>18</v>
      </c>
      <c r="AZ150">
        <v>12</v>
      </c>
      <c r="BA150">
        <v>14</v>
      </c>
      <c r="BB150">
        <v>7</v>
      </c>
      <c r="BC150">
        <v>17</v>
      </c>
      <c r="BD150">
        <v>16</v>
      </c>
      <c r="BE150">
        <v>6</v>
      </c>
      <c r="BF150">
        <v>10</v>
      </c>
      <c r="BG150">
        <v>12</v>
      </c>
      <c r="BH150">
        <v>8</v>
      </c>
      <c r="BI150">
        <v>9</v>
      </c>
      <c r="BJ150">
        <v>13</v>
      </c>
      <c r="BK150">
        <v>5</v>
      </c>
      <c r="BL150">
        <v>5</v>
      </c>
    </row>
    <row r="151" spans="2:64" x14ac:dyDescent="0.25">
      <c r="B151" t="s">
        <v>63</v>
      </c>
      <c r="C151" t="s">
        <v>205</v>
      </c>
      <c r="D151" t="s">
        <v>205</v>
      </c>
      <c r="E151" t="s">
        <v>205</v>
      </c>
      <c r="F151" t="s">
        <v>205</v>
      </c>
      <c r="G151" t="s">
        <v>205</v>
      </c>
      <c r="H151" t="s">
        <v>205</v>
      </c>
      <c r="I151" t="s">
        <v>205</v>
      </c>
      <c r="J151" t="s">
        <v>205</v>
      </c>
      <c r="K151" t="s">
        <v>205</v>
      </c>
      <c r="L151" t="s">
        <v>205</v>
      </c>
      <c r="M151" t="s">
        <v>205</v>
      </c>
      <c r="N151" t="s">
        <v>205</v>
      </c>
      <c r="O151" t="s">
        <v>205</v>
      </c>
      <c r="P151" t="s">
        <v>205</v>
      </c>
      <c r="Q151" t="s">
        <v>205</v>
      </c>
      <c r="R151" t="s">
        <v>205</v>
      </c>
      <c r="S151" t="s">
        <v>205</v>
      </c>
      <c r="T151" t="s">
        <v>205</v>
      </c>
      <c r="U151" t="s">
        <v>205</v>
      </c>
      <c r="V151" t="s">
        <v>205</v>
      </c>
      <c r="W151" t="s">
        <v>205</v>
      </c>
      <c r="X151" t="s">
        <v>205</v>
      </c>
      <c r="Y151" t="s">
        <v>205</v>
      </c>
      <c r="Z151" t="s">
        <v>205</v>
      </c>
      <c r="AA151" t="s">
        <v>205</v>
      </c>
      <c r="AB151" t="s">
        <v>205</v>
      </c>
      <c r="AC151" t="s">
        <v>205</v>
      </c>
      <c r="AD151" t="s">
        <v>205</v>
      </c>
      <c r="AE151" t="s">
        <v>205</v>
      </c>
      <c r="AF151" t="s">
        <v>205</v>
      </c>
      <c r="AG151" t="s">
        <v>205</v>
      </c>
      <c r="AH151" t="s">
        <v>205</v>
      </c>
      <c r="AI151" t="s">
        <v>205</v>
      </c>
      <c r="AJ151" t="s">
        <v>205</v>
      </c>
      <c r="AK151" t="s">
        <v>205</v>
      </c>
      <c r="AL151" t="s">
        <v>205</v>
      </c>
      <c r="AM151" t="s">
        <v>205</v>
      </c>
      <c r="AN151" t="s">
        <v>205</v>
      </c>
      <c r="AO151" t="s">
        <v>205</v>
      </c>
      <c r="AP151" t="s">
        <v>205</v>
      </c>
      <c r="AQ151" t="s">
        <v>205</v>
      </c>
      <c r="AR151" t="s">
        <v>205</v>
      </c>
      <c r="AS151" t="s">
        <v>205</v>
      </c>
      <c r="AT151" t="s">
        <v>205</v>
      </c>
      <c r="AU151" t="s">
        <v>205</v>
      </c>
      <c r="AV151" t="s">
        <v>205</v>
      </c>
      <c r="AW151" t="s">
        <v>205</v>
      </c>
      <c r="AX151" t="s">
        <v>205</v>
      </c>
      <c r="AY151" t="s">
        <v>205</v>
      </c>
      <c r="AZ151" t="s">
        <v>205</v>
      </c>
      <c r="BA151" t="s">
        <v>205</v>
      </c>
      <c r="BB151" t="s">
        <v>205</v>
      </c>
      <c r="BC151" t="s">
        <v>205</v>
      </c>
      <c r="BD151" t="s">
        <v>205</v>
      </c>
      <c r="BE151" t="s">
        <v>205</v>
      </c>
      <c r="BF151" t="s">
        <v>205</v>
      </c>
      <c r="BG151" t="s">
        <v>205</v>
      </c>
      <c r="BH151" t="s">
        <v>205</v>
      </c>
      <c r="BI151">
        <v>8</v>
      </c>
      <c r="BJ151">
        <v>179</v>
      </c>
      <c r="BK151">
        <v>246</v>
      </c>
      <c r="BL151">
        <v>252</v>
      </c>
    </row>
    <row r="152" spans="2:64" x14ac:dyDescent="0.25">
      <c r="B152" t="s">
        <v>314</v>
      </c>
      <c r="C152">
        <v>10</v>
      </c>
      <c r="D152" s="2">
        <f>(47-10+1)/2</f>
        <v>19</v>
      </c>
      <c r="E152" s="2">
        <f>(47-10-1)/2</f>
        <v>18</v>
      </c>
      <c r="F152">
        <v>16</v>
      </c>
      <c r="G152">
        <v>6</v>
      </c>
      <c r="H152">
        <v>13</v>
      </c>
      <c r="I152">
        <v>3</v>
      </c>
      <c r="J152">
        <v>9</v>
      </c>
      <c r="K152">
        <v>6</v>
      </c>
      <c r="L152">
        <v>10</v>
      </c>
      <c r="M152">
        <v>8</v>
      </c>
      <c r="N152">
        <v>1</v>
      </c>
      <c r="O152">
        <v>7</v>
      </c>
      <c r="P152">
        <v>5</v>
      </c>
      <c r="Q152">
        <v>4</v>
      </c>
      <c r="R152">
        <v>4</v>
      </c>
      <c r="S152">
        <v>1</v>
      </c>
      <c r="T152">
        <v>3</v>
      </c>
      <c r="U152">
        <v>4</v>
      </c>
      <c r="V152">
        <v>2</v>
      </c>
      <c r="W152">
        <v>5</v>
      </c>
      <c r="X152">
        <v>3</v>
      </c>
      <c r="Y152">
        <v>0</v>
      </c>
      <c r="Z152">
        <v>0</v>
      </c>
      <c r="AA152">
        <v>2</v>
      </c>
      <c r="AB152">
        <v>2</v>
      </c>
      <c r="AC152">
        <v>1</v>
      </c>
      <c r="AD152">
        <v>0</v>
      </c>
      <c r="AE152">
        <v>1</v>
      </c>
      <c r="AF152">
        <v>0</v>
      </c>
      <c r="AG152">
        <v>1</v>
      </c>
      <c r="AH152">
        <v>1</v>
      </c>
      <c r="AI152">
        <v>0</v>
      </c>
      <c r="AJ152">
        <v>0</v>
      </c>
      <c r="AK152">
        <v>0</v>
      </c>
      <c r="AL152">
        <v>0</v>
      </c>
      <c r="AM152" t="s">
        <v>205</v>
      </c>
      <c r="AN152">
        <v>1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 t="s">
        <v>205</v>
      </c>
      <c r="AZ152" t="s">
        <v>205</v>
      </c>
      <c r="BA152" t="s">
        <v>205</v>
      </c>
      <c r="BB152" t="s">
        <v>205</v>
      </c>
      <c r="BC152" t="s">
        <v>205</v>
      </c>
      <c r="BD152" t="s">
        <v>205</v>
      </c>
      <c r="BE152" t="s">
        <v>205</v>
      </c>
      <c r="BF152" t="s">
        <v>205</v>
      </c>
      <c r="BG152" t="s">
        <v>205</v>
      </c>
      <c r="BH152" t="s">
        <v>205</v>
      </c>
      <c r="BI152" t="s">
        <v>205</v>
      </c>
      <c r="BJ152" t="s">
        <v>205</v>
      </c>
      <c r="BK152" t="s">
        <v>205</v>
      </c>
      <c r="BL152" t="s">
        <v>205</v>
      </c>
    </row>
    <row r="153" spans="2:64" x14ac:dyDescent="0.25">
      <c r="B153" t="s">
        <v>315</v>
      </c>
      <c r="C153" t="s">
        <v>205</v>
      </c>
      <c r="D153" t="s">
        <v>205</v>
      </c>
      <c r="E153" t="s">
        <v>205</v>
      </c>
      <c r="F153" t="s">
        <v>205</v>
      </c>
      <c r="G153" t="s">
        <v>205</v>
      </c>
      <c r="H153" t="s">
        <v>205</v>
      </c>
      <c r="I153" t="s">
        <v>205</v>
      </c>
      <c r="J153" t="s">
        <v>205</v>
      </c>
      <c r="K153" t="s">
        <v>205</v>
      </c>
      <c r="L153" t="s">
        <v>205</v>
      </c>
      <c r="M153" t="s">
        <v>205</v>
      </c>
      <c r="N153" t="s">
        <v>205</v>
      </c>
      <c r="O153" t="s">
        <v>205</v>
      </c>
      <c r="P153" t="s">
        <v>205</v>
      </c>
      <c r="Q153" t="s">
        <v>205</v>
      </c>
      <c r="R153" t="s">
        <v>205</v>
      </c>
      <c r="S153" t="s">
        <v>205</v>
      </c>
      <c r="T153" t="s">
        <v>205</v>
      </c>
      <c r="U153" t="s">
        <v>205</v>
      </c>
      <c r="V153" t="s">
        <v>205</v>
      </c>
      <c r="W153" t="s">
        <v>205</v>
      </c>
      <c r="X153" t="s">
        <v>205</v>
      </c>
      <c r="Y153" t="s">
        <v>205</v>
      </c>
      <c r="Z153" t="s">
        <v>205</v>
      </c>
      <c r="AA153" t="s">
        <v>205</v>
      </c>
      <c r="AB153" t="s">
        <v>205</v>
      </c>
      <c r="AC153" t="s">
        <v>205</v>
      </c>
      <c r="AD153" t="s">
        <v>205</v>
      </c>
      <c r="AE153" t="s">
        <v>205</v>
      </c>
      <c r="AF153" t="s">
        <v>205</v>
      </c>
      <c r="AG153" t="s">
        <v>205</v>
      </c>
      <c r="AH153" t="s">
        <v>205</v>
      </c>
      <c r="AI153" t="s">
        <v>205</v>
      </c>
      <c r="AJ153" t="s">
        <v>205</v>
      </c>
      <c r="AK153" t="s">
        <v>205</v>
      </c>
      <c r="AL153" t="s">
        <v>205</v>
      </c>
      <c r="AM153" t="s">
        <v>205</v>
      </c>
      <c r="AN153" t="s">
        <v>205</v>
      </c>
      <c r="AO153" t="s">
        <v>205</v>
      </c>
      <c r="AP153" t="s">
        <v>205</v>
      </c>
      <c r="AQ153" t="s">
        <v>205</v>
      </c>
      <c r="AR153" t="s">
        <v>205</v>
      </c>
      <c r="AS153" t="s">
        <v>205</v>
      </c>
      <c r="AT153" t="s">
        <v>205</v>
      </c>
      <c r="AU153" t="s">
        <v>205</v>
      </c>
      <c r="AV153" t="s">
        <v>205</v>
      </c>
      <c r="AW153" t="s">
        <v>205</v>
      </c>
      <c r="AX153" t="s">
        <v>205</v>
      </c>
      <c r="AY153" t="s">
        <v>205</v>
      </c>
      <c r="AZ153">
        <v>1</v>
      </c>
      <c r="BA153">
        <v>0</v>
      </c>
      <c r="BB153">
        <v>0</v>
      </c>
      <c r="BC153">
        <v>0</v>
      </c>
      <c r="BD153">
        <v>1</v>
      </c>
      <c r="BE153">
        <v>0</v>
      </c>
      <c r="BF153">
        <v>1</v>
      </c>
      <c r="BG153">
        <v>1</v>
      </c>
      <c r="BH153">
        <v>3</v>
      </c>
      <c r="BI153">
        <v>0</v>
      </c>
      <c r="BJ153">
        <v>3</v>
      </c>
      <c r="BK153" t="s">
        <v>205</v>
      </c>
      <c r="BL153" t="s">
        <v>205</v>
      </c>
    </row>
    <row r="154" spans="2:64" x14ac:dyDescent="0.25">
      <c r="B154" t="s">
        <v>24</v>
      </c>
      <c r="C154">
        <v>102</v>
      </c>
      <c r="D154" s="2">
        <f>(326-102)/2</f>
        <v>112</v>
      </c>
      <c r="E154" s="2">
        <f>(326-102)/2</f>
        <v>112</v>
      </c>
      <c r="F154">
        <v>169</v>
      </c>
      <c r="G154">
        <v>134</v>
      </c>
      <c r="H154">
        <v>144</v>
      </c>
      <c r="I154">
        <v>113</v>
      </c>
      <c r="J154">
        <v>220</v>
      </c>
      <c r="K154">
        <v>324</v>
      </c>
      <c r="L154">
        <v>351</v>
      </c>
      <c r="M154">
        <v>279</v>
      </c>
      <c r="N154">
        <v>188</v>
      </c>
      <c r="O154">
        <v>248</v>
      </c>
      <c r="P154">
        <v>197</v>
      </c>
      <c r="Q154">
        <v>154</v>
      </c>
      <c r="R154">
        <v>151</v>
      </c>
      <c r="S154">
        <v>128</v>
      </c>
      <c r="T154">
        <v>121</v>
      </c>
      <c r="U154">
        <v>142</v>
      </c>
      <c r="V154">
        <v>112</v>
      </c>
      <c r="W154">
        <v>118</v>
      </c>
      <c r="X154">
        <v>132</v>
      </c>
      <c r="Y154">
        <v>87</v>
      </c>
      <c r="Z154">
        <v>56</v>
      </c>
      <c r="AA154">
        <v>95</v>
      </c>
      <c r="AB154">
        <v>81</v>
      </c>
      <c r="AC154">
        <v>101</v>
      </c>
      <c r="AD154">
        <v>107</v>
      </c>
      <c r="AE154">
        <v>99</v>
      </c>
      <c r="AF154">
        <v>93</v>
      </c>
      <c r="AG154">
        <v>62</v>
      </c>
      <c r="AH154">
        <v>57</v>
      </c>
      <c r="AI154">
        <v>76</v>
      </c>
      <c r="AJ154">
        <v>76</v>
      </c>
      <c r="AK154">
        <v>50</v>
      </c>
      <c r="AL154">
        <v>38</v>
      </c>
      <c r="AM154">
        <v>77</v>
      </c>
      <c r="AN154">
        <v>110</v>
      </c>
      <c r="AO154">
        <v>99</v>
      </c>
      <c r="AP154">
        <v>72</v>
      </c>
      <c r="AQ154">
        <v>75</v>
      </c>
      <c r="AR154">
        <v>86</v>
      </c>
      <c r="AS154">
        <v>76</v>
      </c>
      <c r="AT154">
        <v>97</v>
      </c>
      <c r="AU154">
        <v>108</v>
      </c>
      <c r="AV154">
        <v>90</v>
      </c>
      <c r="AW154">
        <v>81</v>
      </c>
      <c r="AX154">
        <v>74</v>
      </c>
      <c r="AY154">
        <v>55</v>
      </c>
      <c r="AZ154">
        <v>124</v>
      </c>
      <c r="BA154">
        <v>153</v>
      </c>
      <c r="BB154">
        <v>195</v>
      </c>
      <c r="BC154">
        <v>197</v>
      </c>
      <c r="BD154">
        <v>246</v>
      </c>
      <c r="BE154">
        <v>186</v>
      </c>
      <c r="BF154">
        <v>183</v>
      </c>
      <c r="BG154">
        <v>233</v>
      </c>
      <c r="BH154">
        <f>164+2</f>
        <v>166</v>
      </c>
      <c r="BI154" s="2">
        <v>143</v>
      </c>
      <c r="BJ154">
        <v>104</v>
      </c>
      <c r="BK154">
        <v>160</v>
      </c>
      <c r="BL154">
        <v>80</v>
      </c>
    </row>
    <row r="155" spans="2:64" x14ac:dyDescent="0.25">
      <c r="B155" t="s">
        <v>186</v>
      </c>
      <c r="C155" t="s">
        <v>205</v>
      </c>
      <c r="D155" t="s">
        <v>205</v>
      </c>
      <c r="E155" t="s">
        <v>205</v>
      </c>
      <c r="F155" t="s">
        <v>205</v>
      </c>
      <c r="G155" t="s">
        <v>205</v>
      </c>
      <c r="H155" t="s">
        <v>205</v>
      </c>
      <c r="I155" t="s">
        <v>205</v>
      </c>
      <c r="J155" t="s">
        <v>205</v>
      </c>
      <c r="K155" t="s">
        <v>205</v>
      </c>
      <c r="L155" t="s">
        <v>205</v>
      </c>
      <c r="M155" t="s">
        <v>205</v>
      </c>
      <c r="N155" t="s">
        <v>205</v>
      </c>
      <c r="O155" t="s">
        <v>205</v>
      </c>
      <c r="P155" t="s">
        <v>205</v>
      </c>
      <c r="Q155" t="s">
        <v>205</v>
      </c>
      <c r="R155" t="s">
        <v>205</v>
      </c>
      <c r="S155" t="s">
        <v>205</v>
      </c>
      <c r="T155" t="s">
        <v>205</v>
      </c>
      <c r="U155" t="s">
        <v>205</v>
      </c>
      <c r="V155" t="s">
        <v>205</v>
      </c>
      <c r="W155" t="s">
        <v>205</v>
      </c>
      <c r="X155" t="s">
        <v>205</v>
      </c>
      <c r="Y155" t="s">
        <v>205</v>
      </c>
      <c r="Z155" t="s">
        <v>205</v>
      </c>
      <c r="AA155" t="s">
        <v>205</v>
      </c>
      <c r="AB155" t="s">
        <v>205</v>
      </c>
      <c r="AC155" t="s">
        <v>205</v>
      </c>
      <c r="AD155" t="s">
        <v>205</v>
      </c>
      <c r="AE155" t="s">
        <v>205</v>
      </c>
      <c r="AF155" t="s">
        <v>205</v>
      </c>
      <c r="AG155" t="s">
        <v>205</v>
      </c>
      <c r="AH155" t="s">
        <v>205</v>
      </c>
      <c r="AI155" t="s">
        <v>205</v>
      </c>
      <c r="AJ155" t="s">
        <v>205</v>
      </c>
      <c r="AK155" t="s">
        <v>205</v>
      </c>
      <c r="AL155" t="s">
        <v>205</v>
      </c>
      <c r="AM155" t="s">
        <v>205</v>
      </c>
      <c r="AN155" t="s">
        <v>205</v>
      </c>
      <c r="AO155" t="s">
        <v>205</v>
      </c>
      <c r="AP155" t="s">
        <v>205</v>
      </c>
      <c r="AQ155" t="s">
        <v>205</v>
      </c>
      <c r="AR155" t="s">
        <v>205</v>
      </c>
      <c r="AS155" t="s">
        <v>205</v>
      </c>
      <c r="AT155" t="s">
        <v>205</v>
      </c>
      <c r="AU155" t="s">
        <v>205</v>
      </c>
      <c r="AV155" t="s">
        <v>205</v>
      </c>
      <c r="AW155" t="s">
        <v>205</v>
      </c>
      <c r="AX155" t="s">
        <v>205</v>
      </c>
      <c r="AY155">
        <v>328</v>
      </c>
      <c r="AZ155">
        <v>436</v>
      </c>
      <c r="BA155">
        <f>324-20</f>
        <v>304</v>
      </c>
      <c r="BB155">
        <f>264+20</f>
        <v>284</v>
      </c>
      <c r="BC155">
        <v>414</v>
      </c>
      <c r="BD155">
        <v>324</v>
      </c>
      <c r="BE155">
        <v>277</v>
      </c>
      <c r="BF155">
        <v>735</v>
      </c>
      <c r="BG155">
        <f>561+20</f>
        <v>581</v>
      </c>
      <c r="BH155">
        <f>403-18</f>
        <v>385</v>
      </c>
      <c r="BI155">
        <f>515-2</f>
        <v>513</v>
      </c>
      <c r="BJ155">
        <v>374</v>
      </c>
      <c r="BK155">
        <v>473</v>
      </c>
      <c r="BL155">
        <v>396</v>
      </c>
    </row>
    <row r="156" spans="2:64" x14ac:dyDescent="0.25">
      <c r="B156" t="s">
        <v>316</v>
      </c>
      <c r="C156" t="s">
        <v>205</v>
      </c>
      <c r="D156" t="s">
        <v>205</v>
      </c>
      <c r="E156" t="s">
        <v>205</v>
      </c>
      <c r="F156" t="s">
        <v>205</v>
      </c>
      <c r="G156" t="s">
        <v>205</v>
      </c>
      <c r="H156" t="s">
        <v>205</v>
      </c>
      <c r="I156" t="s">
        <v>205</v>
      </c>
      <c r="J156" t="s">
        <v>205</v>
      </c>
      <c r="K156" t="s">
        <v>205</v>
      </c>
      <c r="L156" t="s">
        <v>205</v>
      </c>
      <c r="M156" t="s">
        <v>205</v>
      </c>
      <c r="N156" t="s">
        <v>205</v>
      </c>
      <c r="O156" t="s">
        <v>205</v>
      </c>
      <c r="P156" t="s">
        <v>205</v>
      </c>
      <c r="Q156" t="s">
        <v>205</v>
      </c>
      <c r="R156" t="s">
        <v>205</v>
      </c>
      <c r="S156" t="s">
        <v>205</v>
      </c>
      <c r="T156" t="s">
        <v>205</v>
      </c>
      <c r="U156" t="s">
        <v>205</v>
      </c>
      <c r="V156" t="s">
        <v>205</v>
      </c>
      <c r="W156" t="s">
        <v>205</v>
      </c>
      <c r="X156" t="s">
        <v>205</v>
      </c>
      <c r="Y156" t="s">
        <v>205</v>
      </c>
      <c r="Z156" t="s">
        <v>205</v>
      </c>
      <c r="AA156" t="s">
        <v>205</v>
      </c>
      <c r="AB156" t="s">
        <v>205</v>
      </c>
      <c r="AC156" t="s">
        <v>205</v>
      </c>
      <c r="AD156" t="s">
        <v>205</v>
      </c>
      <c r="AE156" t="s">
        <v>205</v>
      </c>
      <c r="AF156" t="s">
        <v>205</v>
      </c>
      <c r="AG156" t="s">
        <v>205</v>
      </c>
      <c r="AH156" t="s">
        <v>205</v>
      </c>
      <c r="AI156" t="s">
        <v>205</v>
      </c>
      <c r="AJ156" t="s">
        <v>205</v>
      </c>
      <c r="AK156" t="s">
        <v>205</v>
      </c>
      <c r="AL156" t="s">
        <v>205</v>
      </c>
      <c r="AM156" t="s">
        <v>205</v>
      </c>
      <c r="AN156" t="s">
        <v>205</v>
      </c>
      <c r="AO156" t="s">
        <v>205</v>
      </c>
      <c r="AP156" t="s">
        <v>205</v>
      </c>
      <c r="AQ156" t="s">
        <v>205</v>
      </c>
      <c r="AR156" t="s">
        <v>205</v>
      </c>
      <c r="AS156" t="s">
        <v>205</v>
      </c>
      <c r="AT156" t="s">
        <v>205</v>
      </c>
      <c r="AU156" t="s">
        <v>205</v>
      </c>
      <c r="AV156" t="s">
        <v>205</v>
      </c>
      <c r="AW156" t="s">
        <v>205</v>
      </c>
      <c r="AX156" t="s">
        <v>205</v>
      </c>
      <c r="AY156">
        <v>1</v>
      </c>
      <c r="AZ156">
        <v>0</v>
      </c>
      <c r="BA156">
        <v>0</v>
      </c>
      <c r="BB156">
        <v>0</v>
      </c>
      <c r="BC156" t="s">
        <v>205</v>
      </c>
      <c r="BD156" t="s">
        <v>205</v>
      </c>
      <c r="BE156" t="s">
        <v>205</v>
      </c>
      <c r="BF156" t="s">
        <v>205</v>
      </c>
      <c r="BG156" t="s">
        <v>205</v>
      </c>
      <c r="BH156" t="s">
        <v>205</v>
      </c>
      <c r="BI156" t="s">
        <v>205</v>
      </c>
      <c r="BJ156" t="s">
        <v>205</v>
      </c>
      <c r="BK156" t="s">
        <v>205</v>
      </c>
      <c r="BL156" t="s">
        <v>205</v>
      </c>
    </row>
    <row r="157" spans="2:64" x14ac:dyDescent="0.25">
      <c r="B157" t="s">
        <v>317</v>
      </c>
      <c r="C157">
        <v>134</v>
      </c>
      <c r="D157" s="2">
        <f>(319-134-1)/2</f>
        <v>92</v>
      </c>
      <c r="E157" s="2">
        <f>(319-134+1)/2</f>
        <v>93</v>
      </c>
      <c r="F157">
        <v>62</v>
      </c>
      <c r="G157">
        <v>89</v>
      </c>
      <c r="H157">
        <v>84</v>
      </c>
      <c r="I157">
        <v>58</v>
      </c>
      <c r="J157">
        <v>63</v>
      </c>
      <c r="K157">
        <v>50</v>
      </c>
      <c r="L157">
        <v>70</v>
      </c>
      <c r="M157">
        <v>61</v>
      </c>
      <c r="N157">
        <v>13</v>
      </c>
      <c r="O157">
        <v>39</v>
      </c>
      <c r="P157">
        <v>36</v>
      </c>
      <c r="Q157">
        <v>37</v>
      </c>
      <c r="R157">
        <v>43</v>
      </c>
      <c r="S157">
        <v>43</v>
      </c>
      <c r="T157">
        <v>26</v>
      </c>
      <c r="U157">
        <v>42</v>
      </c>
      <c r="V157">
        <v>38</v>
      </c>
      <c r="W157">
        <v>25</v>
      </c>
      <c r="X157">
        <v>28</v>
      </c>
      <c r="Y157">
        <v>17</v>
      </c>
      <c r="Z157">
        <v>16</v>
      </c>
      <c r="AA157">
        <v>21</v>
      </c>
      <c r="AB157">
        <v>15</v>
      </c>
      <c r="AC157">
        <v>21</v>
      </c>
      <c r="AD157">
        <v>18</v>
      </c>
      <c r="AE157">
        <v>32</v>
      </c>
      <c r="AF157">
        <v>18</v>
      </c>
      <c r="AG157">
        <v>13</v>
      </c>
      <c r="AH157">
        <v>16</v>
      </c>
      <c r="AI157">
        <v>24</v>
      </c>
      <c r="AJ157">
        <v>22</v>
      </c>
      <c r="AK157">
        <v>9</v>
      </c>
      <c r="AL157">
        <v>4</v>
      </c>
      <c r="AM157">
        <v>15</v>
      </c>
      <c r="AN157">
        <v>20</v>
      </c>
      <c r="AO157">
        <v>13</v>
      </c>
      <c r="AP157">
        <v>10</v>
      </c>
      <c r="AQ157">
        <v>7</v>
      </c>
      <c r="AR157">
        <v>8</v>
      </c>
      <c r="AS157">
        <v>5</v>
      </c>
      <c r="AT157">
        <v>3</v>
      </c>
      <c r="AU157">
        <v>2</v>
      </c>
      <c r="AV157">
        <v>0</v>
      </c>
      <c r="AW157">
        <v>0</v>
      </c>
      <c r="AX157">
        <v>0</v>
      </c>
      <c r="AY157" t="s">
        <v>205</v>
      </c>
      <c r="AZ157" t="s">
        <v>205</v>
      </c>
      <c r="BA157" t="s">
        <v>205</v>
      </c>
      <c r="BB157" t="s">
        <v>205</v>
      </c>
      <c r="BC157" t="s">
        <v>205</v>
      </c>
      <c r="BD157" t="s">
        <v>205</v>
      </c>
      <c r="BE157" t="s">
        <v>205</v>
      </c>
      <c r="BF157" t="s">
        <v>205</v>
      </c>
      <c r="BG157" t="s">
        <v>205</v>
      </c>
      <c r="BH157" t="s">
        <v>205</v>
      </c>
      <c r="BI157" t="s">
        <v>205</v>
      </c>
      <c r="BJ157" t="s">
        <v>205</v>
      </c>
      <c r="BK157" t="s">
        <v>205</v>
      </c>
      <c r="BL157" t="s">
        <v>205</v>
      </c>
    </row>
    <row r="158" spans="2:64" x14ac:dyDescent="0.25">
      <c r="B158" t="s">
        <v>23</v>
      </c>
      <c r="C158">
        <v>381</v>
      </c>
      <c r="D158">
        <v>309</v>
      </c>
      <c r="E158">
        <v>368</v>
      </c>
      <c r="F158">
        <v>289</v>
      </c>
      <c r="G158">
        <v>256</v>
      </c>
      <c r="H158">
        <v>213</v>
      </c>
      <c r="I158">
        <v>212</v>
      </c>
      <c r="J158">
        <v>453</v>
      </c>
      <c r="K158">
        <v>274</v>
      </c>
      <c r="L158">
        <v>460</v>
      </c>
      <c r="M158">
        <v>366</v>
      </c>
      <c r="N158">
        <v>134</v>
      </c>
      <c r="O158">
        <v>403</v>
      </c>
      <c r="P158">
        <v>390</v>
      </c>
      <c r="Q158">
        <v>240</v>
      </c>
      <c r="R158">
        <v>297</v>
      </c>
      <c r="S158">
        <v>366</v>
      </c>
      <c r="T158">
        <v>350</v>
      </c>
      <c r="U158">
        <v>441</v>
      </c>
      <c r="V158">
        <v>426</v>
      </c>
      <c r="W158">
        <v>297</v>
      </c>
      <c r="X158">
        <v>446</v>
      </c>
      <c r="Y158">
        <v>383</v>
      </c>
      <c r="Z158">
        <v>211</v>
      </c>
      <c r="AA158">
        <v>351</v>
      </c>
      <c r="AB158">
        <v>314</v>
      </c>
      <c r="AC158">
        <v>304</v>
      </c>
      <c r="AD158">
        <v>268</v>
      </c>
      <c r="AE158">
        <v>378</v>
      </c>
      <c r="AF158">
        <v>331</v>
      </c>
      <c r="AG158">
        <v>289</v>
      </c>
      <c r="AH158">
        <v>204</v>
      </c>
      <c r="AI158">
        <v>339</v>
      </c>
      <c r="AJ158">
        <v>440</v>
      </c>
      <c r="AK158">
        <v>361</v>
      </c>
      <c r="AL158">
        <v>312</v>
      </c>
      <c r="AM158">
        <v>328</v>
      </c>
      <c r="AN158">
        <v>338</v>
      </c>
      <c r="AO158">
        <v>379</v>
      </c>
      <c r="AP158">
        <v>330</v>
      </c>
      <c r="AQ158" s="2">
        <f>373-2</f>
        <v>371</v>
      </c>
      <c r="AR158" s="2">
        <f>369+2</f>
        <v>371</v>
      </c>
      <c r="AS158">
        <v>401</v>
      </c>
      <c r="AT158">
        <v>338</v>
      </c>
      <c r="AU158">
        <v>364</v>
      </c>
      <c r="AV158">
        <v>379</v>
      </c>
      <c r="AW158">
        <v>334</v>
      </c>
      <c r="AX158">
        <v>281</v>
      </c>
      <c r="AY158">
        <v>317</v>
      </c>
      <c r="AZ158">
        <v>296</v>
      </c>
      <c r="BA158">
        <v>361</v>
      </c>
      <c r="BB158">
        <v>362</v>
      </c>
      <c r="BC158">
        <v>483</v>
      </c>
      <c r="BD158">
        <v>391</v>
      </c>
      <c r="BE158">
        <v>266</v>
      </c>
      <c r="BF158">
        <v>410</v>
      </c>
      <c r="BG158">
        <v>405</v>
      </c>
      <c r="BH158">
        <v>353</v>
      </c>
      <c r="BI158">
        <v>311</v>
      </c>
      <c r="BJ158">
        <v>292</v>
      </c>
      <c r="BK158">
        <v>343</v>
      </c>
      <c r="BL158">
        <v>273</v>
      </c>
    </row>
    <row r="159" spans="2:64" x14ac:dyDescent="0.25">
      <c r="B159" t="s">
        <v>4</v>
      </c>
      <c r="C159" t="s">
        <v>205</v>
      </c>
      <c r="D159" t="s">
        <v>205</v>
      </c>
      <c r="E159" t="s">
        <v>205</v>
      </c>
      <c r="F159" t="s">
        <v>205</v>
      </c>
      <c r="G159" t="s">
        <v>205</v>
      </c>
      <c r="H159" t="s">
        <v>205</v>
      </c>
      <c r="I159" t="s">
        <v>205</v>
      </c>
      <c r="J159" t="s">
        <v>205</v>
      </c>
      <c r="K159" t="s">
        <v>205</v>
      </c>
      <c r="L159" t="s">
        <v>205</v>
      </c>
      <c r="M159" t="s">
        <v>205</v>
      </c>
      <c r="N159" t="s">
        <v>205</v>
      </c>
      <c r="O159">
        <v>733</v>
      </c>
      <c r="P159">
        <v>678</v>
      </c>
      <c r="Q159">
        <v>555</v>
      </c>
      <c r="R159">
        <v>903</v>
      </c>
      <c r="S159">
        <v>512</v>
      </c>
      <c r="T159">
        <v>550</v>
      </c>
      <c r="U159">
        <v>587</v>
      </c>
      <c r="V159">
        <v>514</v>
      </c>
      <c r="W159">
        <v>561</v>
      </c>
      <c r="X159">
        <v>646</v>
      </c>
      <c r="Y159">
        <v>666</v>
      </c>
      <c r="Z159">
        <v>461</v>
      </c>
      <c r="AA159">
        <v>465</v>
      </c>
      <c r="AB159">
        <v>488</v>
      </c>
      <c r="AC159">
        <v>624</v>
      </c>
      <c r="AD159">
        <v>766</v>
      </c>
      <c r="AE159">
        <v>565</v>
      </c>
      <c r="AF159">
        <v>723</v>
      </c>
      <c r="AG159">
        <v>1136</v>
      </c>
      <c r="AH159">
        <v>1075</v>
      </c>
      <c r="AI159">
        <v>939</v>
      </c>
      <c r="AJ159">
        <v>1038</v>
      </c>
      <c r="AK159">
        <v>870</v>
      </c>
      <c r="AL159">
        <v>990</v>
      </c>
      <c r="AM159">
        <v>1313</v>
      </c>
      <c r="AN159">
        <v>1199</v>
      </c>
      <c r="AO159">
        <v>1421</v>
      </c>
      <c r="AP159">
        <v>1595</v>
      </c>
      <c r="AQ159" s="2">
        <f>3323-2000</f>
        <v>1323</v>
      </c>
      <c r="AR159" s="2">
        <f>2000-374</f>
        <v>1626</v>
      </c>
      <c r="AS159">
        <v>1542</v>
      </c>
      <c r="AT159">
        <v>1414</v>
      </c>
      <c r="AU159">
        <v>1102</v>
      </c>
      <c r="AV159">
        <v>1368</v>
      </c>
      <c r="AW159">
        <v>1435</v>
      </c>
      <c r="AX159">
        <v>1050</v>
      </c>
      <c r="AY159">
        <v>998</v>
      </c>
      <c r="AZ159">
        <v>1247</v>
      </c>
      <c r="BA159">
        <v>1414</v>
      </c>
      <c r="BB159">
        <v>1713</v>
      </c>
      <c r="BC159">
        <v>1054</v>
      </c>
      <c r="BD159">
        <v>1056</v>
      </c>
      <c r="BE159">
        <v>972</v>
      </c>
      <c r="BF159">
        <v>1214</v>
      </c>
      <c r="BG159">
        <v>996</v>
      </c>
      <c r="BH159">
        <v>858</v>
      </c>
      <c r="BI159">
        <v>905</v>
      </c>
      <c r="BJ159">
        <v>721</v>
      </c>
      <c r="BK159">
        <v>738</v>
      </c>
      <c r="BL159">
        <v>641</v>
      </c>
    </row>
    <row r="160" spans="2:64" x14ac:dyDescent="0.25">
      <c r="B160" t="s">
        <v>318</v>
      </c>
      <c r="C160">
        <v>8</v>
      </c>
      <c r="D160" s="2">
        <f>(22-8)/2</f>
        <v>7</v>
      </c>
      <c r="E160" s="2">
        <f>(22-8)/2</f>
        <v>7</v>
      </c>
      <c r="F160">
        <v>19</v>
      </c>
      <c r="G160">
        <v>6</v>
      </c>
      <c r="H160">
        <v>10</v>
      </c>
      <c r="I160">
        <v>7</v>
      </c>
      <c r="J160">
        <v>7</v>
      </c>
      <c r="K160">
        <v>5</v>
      </c>
      <c r="L160">
        <v>11</v>
      </c>
      <c r="M160">
        <v>4</v>
      </c>
      <c r="N160">
        <v>0</v>
      </c>
      <c r="O160" t="s">
        <v>205</v>
      </c>
      <c r="P160" t="s">
        <v>205</v>
      </c>
      <c r="Q160" t="s">
        <v>205</v>
      </c>
      <c r="R160">
        <v>35</v>
      </c>
      <c r="S160">
        <v>7</v>
      </c>
      <c r="T160">
        <v>14</v>
      </c>
      <c r="U160">
        <v>3</v>
      </c>
      <c r="V160">
        <v>6</v>
      </c>
      <c r="W160">
        <v>5</v>
      </c>
      <c r="X160">
        <v>4</v>
      </c>
      <c r="Y160">
        <v>15</v>
      </c>
      <c r="Z160">
        <v>3</v>
      </c>
      <c r="AA160" t="s">
        <v>205</v>
      </c>
      <c r="AB160" t="s">
        <v>205</v>
      </c>
      <c r="AC160">
        <v>2</v>
      </c>
      <c r="AD160">
        <v>1</v>
      </c>
      <c r="AE160">
        <v>3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 t="s">
        <v>205</v>
      </c>
      <c r="AN160" t="s">
        <v>205</v>
      </c>
      <c r="AO160" t="s">
        <v>205</v>
      </c>
      <c r="AP160" t="s">
        <v>205</v>
      </c>
      <c r="AQ160" t="s">
        <v>205</v>
      </c>
      <c r="AR160" t="s">
        <v>205</v>
      </c>
      <c r="AS160" t="s">
        <v>205</v>
      </c>
      <c r="AT160" t="s">
        <v>205</v>
      </c>
      <c r="AU160" t="s">
        <v>205</v>
      </c>
      <c r="AV160" t="s">
        <v>205</v>
      </c>
      <c r="AW160" t="s">
        <v>205</v>
      </c>
      <c r="AX160" t="s">
        <v>205</v>
      </c>
      <c r="AY160" t="s">
        <v>205</v>
      </c>
      <c r="AZ160" t="s">
        <v>205</v>
      </c>
      <c r="BA160" t="s">
        <v>205</v>
      </c>
      <c r="BB160" t="s">
        <v>205</v>
      </c>
      <c r="BC160" t="s">
        <v>205</v>
      </c>
      <c r="BD160" t="s">
        <v>205</v>
      </c>
      <c r="BE160" t="s">
        <v>205</v>
      </c>
      <c r="BF160" t="s">
        <v>205</v>
      </c>
      <c r="BG160" t="s">
        <v>205</v>
      </c>
      <c r="BH160" t="s">
        <v>205</v>
      </c>
      <c r="BI160" t="s">
        <v>205</v>
      </c>
      <c r="BJ160" t="s">
        <v>205</v>
      </c>
      <c r="BK160" t="s">
        <v>205</v>
      </c>
      <c r="BL160" t="s">
        <v>205</v>
      </c>
    </row>
    <row r="161" spans="2:64" x14ac:dyDescent="0.25">
      <c r="B161" t="s">
        <v>7</v>
      </c>
      <c r="C161" t="s">
        <v>205</v>
      </c>
      <c r="D161" t="s">
        <v>205</v>
      </c>
      <c r="E161" t="s">
        <v>205</v>
      </c>
      <c r="F161" t="s">
        <v>205</v>
      </c>
      <c r="G161" t="s">
        <v>205</v>
      </c>
      <c r="H161" t="s">
        <v>205</v>
      </c>
      <c r="I161" t="s">
        <v>205</v>
      </c>
      <c r="J161" t="s">
        <v>205</v>
      </c>
      <c r="K161" t="s">
        <v>205</v>
      </c>
      <c r="L161" t="s">
        <v>205</v>
      </c>
      <c r="M161" t="s">
        <v>205</v>
      </c>
      <c r="N161" t="s">
        <v>205</v>
      </c>
      <c r="O161" t="s">
        <v>205</v>
      </c>
      <c r="P161" t="s">
        <v>205</v>
      </c>
      <c r="Q161" t="s">
        <v>205</v>
      </c>
      <c r="R161" t="s">
        <v>205</v>
      </c>
      <c r="S161" t="s">
        <v>205</v>
      </c>
      <c r="T161" t="s">
        <v>205</v>
      </c>
      <c r="U161" t="s">
        <v>205</v>
      </c>
      <c r="V161" t="s">
        <v>205</v>
      </c>
      <c r="W161" t="s">
        <v>205</v>
      </c>
      <c r="X161" t="s">
        <v>205</v>
      </c>
      <c r="Y161" t="s">
        <v>205</v>
      </c>
      <c r="Z161" t="s">
        <v>205</v>
      </c>
      <c r="AA161" t="s">
        <v>205</v>
      </c>
      <c r="AB161" t="s">
        <v>205</v>
      </c>
      <c r="AC161" t="s">
        <v>205</v>
      </c>
      <c r="AD161" t="s">
        <v>205</v>
      </c>
      <c r="AE161" t="s">
        <v>205</v>
      </c>
      <c r="AF161" t="s">
        <v>205</v>
      </c>
      <c r="AG161" t="s">
        <v>205</v>
      </c>
      <c r="AH161" t="s">
        <v>205</v>
      </c>
      <c r="AI161" t="s">
        <v>205</v>
      </c>
      <c r="AJ161" t="s">
        <v>205</v>
      </c>
      <c r="AK161" t="s">
        <v>205</v>
      </c>
      <c r="AL161" t="s">
        <v>205</v>
      </c>
      <c r="AM161">
        <v>254</v>
      </c>
      <c r="AN161">
        <v>204</v>
      </c>
      <c r="AO161">
        <v>229</v>
      </c>
      <c r="AP161">
        <v>354</v>
      </c>
      <c r="AQ161">
        <v>236</v>
      </c>
      <c r="AR161">
        <v>308</v>
      </c>
      <c r="AS161">
        <v>356</v>
      </c>
      <c r="AT161">
        <v>240</v>
      </c>
      <c r="AU161">
        <v>184</v>
      </c>
      <c r="AV161">
        <v>286</v>
      </c>
      <c r="AW161">
        <v>358</v>
      </c>
      <c r="AX161">
        <v>198</v>
      </c>
      <c r="AY161">
        <v>236</v>
      </c>
      <c r="AZ161">
        <v>310</v>
      </c>
      <c r="BA161">
        <v>372</v>
      </c>
      <c r="BB161">
        <v>684</v>
      </c>
      <c r="BC161">
        <v>530</v>
      </c>
      <c r="BD161">
        <v>463</v>
      </c>
      <c r="BE161">
        <v>444</v>
      </c>
      <c r="BF161">
        <v>358</v>
      </c>
      <c r="BG161">
        <v>314</v>
      </c>
      <c r="BH161">
        <v>487</v>
      </c>
      <c r="BI161">
        <v>316</v>
      </c>
      <c r="BJ161">
        <v>299</v>
      </c>
      <c r="BK161">
        <v>515</v>
      </c>
      <c r="BL161">
        <v>533</v>
      </c>
    </row>
    <row r="162" spans="2:64" x14ac:dyDescent="0.25">
      <c r="B162" t="s">
        <v>12</v>
      </c>
      <c r="C162">
        <v>179</v>
      </c>
      <c r="D162">
        <v>198</v>
      </c>
      <c r="E162">
        <v>136</v>
      </c>
      <c r="F162">
        <v>257</v>
      </c>
      <c r="G162">
        <v>119</v>
      </c>
      <c r="H162">
        <v>110</v>
      </c>
      <c r="I162">
        <v>198</v>
      </c>
      <c r="J162">
        <v>236</v>
      </c>
      <c r="K162">
        <v>101</v>
      </c>
      <c r="L162">
        <v>169</v>
      </c>
      <c r="M162">
        <v>207</v>
      </c>
      <c r="N162">
        <v>102</v>
      </c>
      <c r="O162">
        <v>115</v>
      </c>
      <c r="P162">
        <v>116</v>
      </c>
      <c r="Q162">
        <v>101</v>
      </c>
      <c r="R162">
        <v>284</v>
      </c>
      <c r="S162">
        <v>90</v>
      </c>
      <c r="T162">
        <v>89</v>
      </c>
      <c r="U162">
        <v>178</v>
      </c>
      <c r="V162">
        <v>211</v>
      </c>
      <c r="W162">
        <v>139</v>
      </c>
      <c r="X162">
        <v>95</v>
      </c>
      <c r="Y162" t="s">
        <v>205</v>
      </c>
      <c r="Z162" t="s">
        <v>205</v>
      </c>
      <c r="AA162">
        <v>113</v>
      </c>
      <c r="AB162" t="s">
        <v>205</v>
      </c>
      <c r="AC162" t="s">
        <v>205</v>
      </c>
      <c r="AD162" t="s">
        <v>205</v>
      </c>
      <c r="AE162">
        <v>539</v>
      </c>
      <c r="AF162">
        <v>192</v>
      </c>
      <c r="AG162">
        <v>168</v>
      </c>
      <c r="AH162">
        <v>149</v>
      </c>
      <c r="AI162">
        <v>127</v>
      </c>
      <c r="AJ162">
        <v>125</v>
      </c>
      <c r="AK162">
        <v>218</v>
      </c>
      <c r="AL162">
        <v>167</v>
      </c>
      <c r="AM162">
        <v>77</v>
      </c>
      <c r="AN162">
        <v>94</v>
      </c>
      <c r="AO162">
        <v>139</v>
      </c>
      <c r="AP162">
        <v>183</v>
      </c>
      <c r="AQ162">
        <v>125</v>
      </c>
      <c r="AR162">
        <v>172</v>
      </c>
      <c r="AS162">
        <v>177</v>
      </c>
      <c r="AT162">
        <v>183</v>
      </c>
      <c r="AU162">
        <v>108</v>
      </c>
      <c r="AV162">
        <v>153</v>
      </c>
      <c r="AW162">
        <v>146</v>
      </c>
      <c r="AX162">
        <v>184</v>
      </c>
      <c r="AY162">
        <v>144</v>
      </c>
      <c r="AZ162">
        <v>111</v>
      </c>
      <c r="BA162">
        <v>118</v>
      </c>
      <c r="BB162">
        <v>227</v>
      </c>
      <c r="BC162">
        <v>159</v>
      </c>
      <c r="BD162">
        <v>143</v>
      </c>
      <c r="BE162">
        <v>145</v>
      </c>
      <c r="BF162">
        <v>146</v>
      </c>
      <c r="BG162">
        <v>115</v>
      </c>
      <c r="BH162">
        <v>85</v>
      </c>
      <c r="BI162">
        <v>142</v>
      </c>
      <c r="BJ162">
        <v>110</v>
      </c>
      <c r="BK162">
        <v>90</v>
      </c>
      <c r="BL162">
        <v>91</v>
      </c>
    </row>
    <row r="163" spans="2:64" x14ac:dyDescent="0.25">
      <c r="B163" t="s">
        <v>45</v>
      </c>
      <c r="C163" t="s">
        <v>205</v>
      </c>
      <c r="D163" t="s">
        <v>205</v>
      </c>
      <c r="E163">
        <v>1</v>
      </c>
      <c r="F163">
        <v>0</v>
      </c>
      <c r="G163">
        <v>95</v>
      </c>
      <c r="H163">
        <v>44</v>
      </c>
      <c r="I163">
        <v>122</v>
      </c>
      <c r="J163">
        <v>104</v>
      </c>
      <c r="K163">
        <v>82</v>
      </c>
      <c r="L163">
        <v>185</v>
      </c>
      <c r="M163">
        <v>208</v>
      </c>
      <c r="N163">
        <v>80</v>
      </c>
      <c r="O163">
        <v>130</v>
      </c>
      <c r="P163">
        <v>114</v>
      </c>
      <c r="Q163">
        <v>104</v>
      </c>
      <c r="R163">
        <v>125</v>
      </c>
      <c r="S163">
        <v>68</v>
      </c>
      <c r="T163">
        <v>74</v>
      </c>
      <c r="U163">
        <v>142</v>
      </c>
      <c r="V163">
        <v>152</v>
      </c>
      <c r="W163">
        <v>87</v>
      </c>
      <c r="X163">
        <v>141</v>
      </c>
      <c r="Y163">
        <v>383</v>
      </c>
      <c r="Z163">
        <v>368</v>
      </c>
      <c r="AA163">
        <v>218</v>
      </c>
      <c r="AB163">
        <v>265</v>
      </c>
      <c r="AC163">
        <v>444</v>
      </c>
      <c r="AD163">
        <v>348</v>
      </c>
      <c r="AE163">
        <v>465</v>
      </c>
      <c r="AF163">
        <v>251</v>
      </c>
      <c r="AG163">
        <v>338</v>
      </c>
      <c r="AH163">
        <v>364</v>
      </c>
      <c r="AI163">
        <v>289</v>
      </c>
      <c r="AJ163">
        <v>326</v>
      </c>
      <c r="AK163">
        <v>283</v>
      </c>
      <c r="AL163">
        <v>216</v>
      </c>
      <c r="AM163">
        <v>194</v>
      </c>
      <c r="AN163">
        <v>194</v>
      </c>
      <c r="AO163">
        <v>217</v>
      </c>
      <c r="AP163">
        <v>210</v>
      </c>
      <c r="AQ163">
        <v>130</v>
      </c>
      <c r="AR163">
        <v>180</v>
      </c>
      <c r="AS163">
        <v>114</v>
      </c>
      <c r="AT163">
        <v>190</v>
      </c>
      <c r="AU163">
        <v>180</v>
      </c>
      <c r="AV163">
        <v>137</v>
      </c>
      <c r="AW163">
        <v>147</v>
      </c>
      <c r="AX163">
        <v>146</v>
      </c>
      <c r="AY163">
        <v>165</v>
      </c>
      <c r="AZ163">
        <v>138</v>
      </c>
      <c r="BA163">
        <v>124</v>
      </c>
      <c r="BB163">
        <v>153</v>
      </c>
      <c r="BC163">
        <v>135</v>
      </c>
      <c r="BD163">
        <v>155</v>
      </c>
      <c r="BE163">
        <v>62</v>
      </c>
      <c r="BF163">
        <v>137</v>
      </c>
      <c r="BG163">
        <v>78</v>
      </c>
      <c r="BH163">
        <v>140</v>
      </c>
      <c r="BI163">
        <v>155</v>
      </c>
      <c r="BJ163">
        <v>147</v>
      </c>
      <c r="BK163">
        <v>92</v>
      </c>
      <c r="BL163">
        <v>86</v>
      </c>
    </row>
    <row r="164" spans="2:64" x14ac:dyDescent="0.25">
      <c r="B164" t="s">
        <v>319</v>
      </c>
      <c r="C164">
        <v>7</v>
      </c>
      <c r="D164" s="2">
        <f>(30-7-1)/2</f>
        <v>11</v>
      </c>
      <c r="E164" s="2">
        <f>(30-7+1)/2</f>
        <v>12</v>
      </c>
      <c r="F164">
        <v>6</v>
      </c>
      <c r="G164">
        <v>10</v>
      </c>
      <c r="H164">
        <v>8</v>
      </c>
      <c r="I164">
        <v>8</v>
      </c>
      <c r="J164">
        <v>6</v>
      </c>
      <c r="K164">
        <v>1</v>
      </c>
      <c r="L164">
        <v>7</v>
      </c>
      <c r="M164">
        <v>4</v>
      </c>
      <c r="N164">
        <v>0</v>
      </c>
      <c r="O164">
        <v>2</v>
      </c>
      <c r="P164">
        <v>2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1</v>
      </c>
      <c r="X164">
        <v>7</v>
      </c>
      <c r="Y164">
        <v>2</v>
      </c>
      <c r="Z164">
        <v>0</v>
      </c>
      <c r="AA164" t="s">
        <v>205</v>
      </c>
      <c r="AB164" t="s">
        <v>205</v>
      </c>
      <c r="AC164" t="s">
        <v>205</v>
      </c>
      <c r="AD164" t="s">
        <v>205</v>
      </c>
      <c r="AE164" t="s">
        <v>205</v>
      </c>
      <c r="AF164" t="s">
        <v>205</v>
      </c>
      <c r="AG164" t="s">
        <v>205</v>
      </c>
      <c r="AH164" t="s">
        <v>205</v>
      </c>
      <c r="AI164" t="s">
        <v>205</v>
      </c>
      <c r="AJ164" t="s">
        <v>205</v>
      </c>
      <c r="AK164" t="s">
        <v>205</v>
      </c>
      <c r="AL164" t="s">
        <v>205</v>
      </c>
      <c r="AM164" t="s">
        <v>205</v>
      </c>
      <c r="AN164" t="s">
        <v>205</v>
      </c>
      <c r="AO164" t="s">
        <v>205</v>
      </c>
      <c r="AP164" t="s">
        <v>205</v>
      </c>
      <c r="AQ164" t="s">
        <v>205</v>
      </c>
      <c r="AR164" t="s">
        <v>205</v>
      </c>
      <c r="AS164" t="s">
        <v>205</v>
      </c>
      <c r="AT164" t="s">
        <v>205</v>
      </c>
      <c r="AU164" t="s">
        <v>205</v>
      </c>
      <c r="AV164" t="s">
        <v>205</v>
      </c>
      <c r="AW164" t="s">
        <v>205</v>
      </c>
      <c r="AX164" t="s">
        <v>205</v>
      </c>
      <c r="AY164" t="s">
        <v>205</v>
      </c>
      <c r="AZ164" t="s">
        <v>205</v>
      </c>
      <c r="BA164" t="s">
        <v>205</v>
      </c>
      <c r="BB164" t="s">
        <v>205</v>
      </c>
      <c r="BC164" t="s">
        <v>205</v>
      </c>
      <c r="BD164" t="s">
        <v>205</v>
      </c>
      <c r="BE164" t="s">
        <v>205</v>
      </c>
      <c r="BF164" t="s">
        <v>205</v>
      </c>
      <c r="BG164" t="s">
        <v>205</v>
      </c>
      <c r="BH164" t="s">
        <v>205</v>
      </c>
      <c r="BI164" t="s">
        <v>205</v>
      </c>
      <c r="BJ164" t="s">
        <v>205</v>
      </c>
      <c r="BK164" t="s">
        <v>205</v>
      </c>
      <c r="BL164" t="s">
        <v>205</v>
      </c>
    </row>
    <row r="165" spans="2:64" x14ac:dyDescent="0.25">
      <c r="B165" t="s">
        <v>320</v>
      </c>
      <c r="C165">
        <v>9</v>
      </c>
      <c r="D165" s="2">
        <f>(30-9-1)/2</f>
        <v>10</v>
      </c>
      <c r="E165" s="2">
        <f>(30-9+1)/2</f>
        <v>11</v>
      </c>
      <c r="F165">
        <v>3</v>
      </c>
      <c r="G165">
        <v>8</v>
      </c>
      <c r="H165">
        <v>2</v>
      </c>
      <c r="I165">
        <v>1</v>
      </c>
      <c r="J165">
        <v>1</v>
      </c>
      <c r="K165">
        <v>1</v>
      </c>
      <c r="L165">
        <v>1</v>
      </c>
      <c r="M165">
        <v>0</v>
      </c>
      <c r="N165">
        <v>0</v>
      </c>
      <c r="O165" t="s">
        <v>205</v>
      </c>
      <c r="P165" t="s">
        <v>205</v>
      </c>
      <c r="Q165" t="s">
        <v>205</v>
      </c>
      <c r="R165" t="s">
        <v>205</v>
      </c>
      <c r="S165" t="s">
        <v>205</v>
      </c>
      <c r="T165" t="s">
        <v>205</v>
      </c>
      <c r="U165" t="s">
        <v>205</v>
      </c>
      <c r="V165" t="s">
        <v>205</v>
      </c>
      <c r="W165" t="s">
        <v>205</v>
      </c>
      <c r="X165" t="s">
        <v>205</v>
      </c>
      <c r="Y165" t="s">
        <v>205</v>
      </c>
      <c r="Z165" t="s">
        <v>205</v>
      </c>
      <c r="AA165" t="s">
        <v>205</v>
      </c>
      <c r="AB165" t="s">
        <v>205</v>
      </c>
      <c r="AC165" t="s">
        <v>205</v>
      </c>
      <c r="AD165" t="s">
        <v>205</v>
      </c>
      <c r="AE165" t="s">
        <v>205</v>
      </c>
      <c r="AF165" t="s">
        <v>205</v>
      </c>
      <c r="AG165" t="s">
        <v>205</v>
      </c>
      <c r="AH165" t="s">
        <v>205</v>
      </c>
      <c r="AI165" t="s">
        <v>205</v>
      </c>
      <c r="AJ165" t="s">
        <v>205</v>
      </c>
      <c r="AK165" t="s">
        <v>205</v>
      </c>
      <c r="AL165" t="s">
        <v>205</v>
      </c>
      <c r="AM165" t="s">
        <v>205</v>
      </c>
      <c r="AN165" t="s">
        <v>205</v>
      </c>
      <c r="AO165" t="s">
        <v>205</v>
      </c>
      <c r="AP165" t="s">
        <v>205</v>
      </c>
      <c r="AQ165" t="s">
        <v>205</v>
      </c>
      <c r="AR165" t="s">
        <v>205</v>
      </c>
      <c r="AS165" t="s">
        <v>205</v>
      </c>
      <c r="AT165" t="s">
        <v>205</v>
      </c>
      <c r="AU165" t="s">
        <v>205</v>
      </c>
      <c r="AV165" t="s">
        <v>205</v>
      </c>
      <c r="AW165" t="s">
        <v>205</v>
      </c>
      <c r="AX165" t="s">
        <v>205</v>
      </c>
      <c r="AY165" t="s">
        <v>205</v>
      </c>
      <c r="AZ165" t="s">
        <v>205</v>
      </c>
      <c r="BA165" t="s">
        <v>205</v>
      </c>
      <c r="BB165" t="s">
        <v>205</v>
      </c>
      <c r="BC165" t="s">
        <v>205</v>
      </c>
      <c r="BD165" t="s">
        <v>205</v>
      </c>
      <c r="BE165" t="s">
        <v>205</v>
      </c>
      <c r="BF165" t="s">
        <v>205</v>
      </c>
      <c r="BG165" t="s">
        <v>205</v>
      </c>
      <c r="BH165" t="s">
        <v>205</v>
      </c>
      <c r="BI165" t="s">
        <v>205</v>
      </c>
      <c r="BJ165" t="s">
        <v>205</v>
      </c>
      <c r="BK165" t="s">
        <v>205</v>
      </c>
      <c r="BL165" t="s">
        <v>205</v>
      </c>
    </row>
    <row r="166" spans="2:64" x14ac:dyDescent="0.25">
      <c r="B166" t="s">
        <v>321</v>
      </c>
      <c r="C166" t="s">
        <v>205</v>
      </c>
      <c r="D166" t="s">
        <v>205</v>
      </c>
      <c r="E166" t="s">
        <v>205</v>
      </c>
      <c r="F166" t="s">
        <v>205</v>
      </c>
      <c r="G166" t="s">
        <v>205</v>
      </c>
      <c r="H166" t="s">
        <v>205</v>
      </c>
      <c r="I166" t="s">
        <v>205</v>
      </c>
      <c r="J166" t="s">
        <v>205</v>
      </c>
      <c r="K166" t="s">
        <v>205</v>
      </c>
      <c r="L166" t="s">
        <v>205</v>
      </c>
      <c r="M166" t="s">
        <v>205</v>
      </c>
      <c r="N166" t="s">
        <v>205</v>
      </c>
      <c r="O166" t="s">
        <v>205</v>
      </c>
      <c r="P166" t="s">
        <v>205</v>
      </c>
      <c r="Q166" t="s">
        <v>205</v>
      </c>
      <c r="R166" t="s">
        <v>205</v>
      </c>
      <c r="S166" t="s">
        <v>205</v>
      </c>
      <c r="T166" t="s">
        <v>205</v>
      </c>
      <c r="U166" t="s">
        <v>205</v>
      </c>
      <c r="V166" t="s">
        <v>205</v>
      </c>
      <c r="W166" t="s">
        <v>205</v>
      </c>
      <c r="X166" t="s">
        <v>205</v>
      </c>
      <c r="Y166" t="s">
        <v>205</v>
      </c>
      <c r="Z166" t="s">
        <v>205</v>
      </c>
      <c r="AA166" t="s">
        <v>205</v>
      </c>
      <c r="AB166" t="s">
        <v>205</v>
      </c>
      <c r="AC166" t="s">
        <v>205</v>
      </c>
      <c r="AD166">
        <v>80</v>
      </c>
      <c r="AE166">
        <v>19</v>
      </c>
      <c r="AF166">
        <v>18</v>
      </c>
      <c r="AG166">
        <v>26</v>
      </c>
      <c r="AH166">
        <v>11</v>
      </c>
      <c r="AI166">
        <v>16</v>
      </c>
      <c r="AJ166">
        <v>28</v>
      </c>
      <c r="AK166">
        <v>15</v>
      </c>
      <c r="AL166">
        <v>31</v>
      </c>
      <c r="AM166">
        <v>13</v>
      </c>
      <c r="AN166">
        <v>15</v>
      </c>
      <c r="AO166">
        <v>10</v>
      </c>
      <c r="AP166">
        <v>17</v>
      </c>
      <c r="AQ166">
        <v>17</v>
      </c>
      <c r="AR166">
        <v>21</v>
      </c>
      <c r="AS166">
        <v>17</v>
      </c>
      <c r="AT166">
        <v>14</v>
      </c>
      <c r="AU166">
        <v>21</v>
      </c>
      <c r="AV166">
        <v>43</v>
      </c>
      <c r="AW166">
        <v>10</v>
      </c>
      <c r="AX166">
        <v>25</v>
      </c>
      <c r="AY166" t="s">
        <v>205</v>
      </c>
      <c r="AZ166" t="s">
        <v>205</v>
      </c>
      <c r="BA166" t="s">
        <v>205</v>
      </c>
      <c r="BB166" t="s">
        <v>205</v>
      </c>
      <c r="BC166" t="s">
        <v>205</v>
      </c>
      <c r="BD166" t="s">
        <v>205</v>
      </c>
      <c r="BE166" t="s">
        <v>205</v>
      </c>
      <c r="BF166" t="s">
        <v>205</v>
      </c>
      <c r="BG166" t="s">
        <v>205</v>
      </c>
      <c r="BH166" t="s">
        <v>205</v>
      </c>
      <c r="BI166" t="s">
        <v>205</v>
      </c>
      <c r="BJ166" t="s">
        <v>205</v>
      </c>
      <c r="BK166" t="s">
        <v>205</v>
      </c>
      <c r="BL166" t="s">
        <v>205</v>
      </c>
    </row>
    <row r="167" spans="2:64" x14ac:dyDescent="0.25">
      <c r="B167" t="s">
        <v>322</v>
      </c>
      <c r="C167" t="s">
        <v>205</v>
      </c>
      <c r="D167" t="s">
        <v>205</v>
      </c>
      <c r="E167" t="s">
        <v>205</v>
      </c>
      <c r="F167" t="s">
        <v>205</v>
      </c>
      <c r="G167" t="s">
        <v>205</v>
      </c>
      <c r="H167" t="s">
        <v>205</v>
      </c>
      <c r="I167" t="s">
        <v>205</v>
      </c>
      <c r="J167" t="s">
        <v>205</v>
      </c>
      <c r="K167" t="s">
        <v>205</v>
      </c>
      <c r="L167" t="s">
        <v>205</v>
      </c>
      <c r="M167" t="s">
        <v>205</v>
      </c>
      <c r="N167" t="s">
        <v>205</v>
      </c>
      <c r="O167" t="s">
        <v>205</v>
      </c>
      <c r="P167" t="s">
        <v>205</v>
      </c>
      <c r="Q167" t="s">
        <v>205</v>
      </c>
      <c r="R167" t="s">
        <v>205</v>
      </c>
      <c r="S167" t="s">
        <v>205</v>
      </c>
      <c r="T167" t="s">
        <v>205</v>
      </c>
      <c r="U167" t="s">
        <v>205</v>
      </c>
      <c r="V167" t="s">
        <v>205</v>
      </c>
      <c r="W167" t="s">
        <v>205</v>
      </c>
      <c r="X167" t="s">
        <v>205</v>
      </c>
      <c r="Y167" t="s">
        <v>205</v>
      </c>
      <c r="Z167" t="s">
        <v>205</v>
      </c>
      <c r="AA167" t="s">
        <v>205</v>
      </c>
      <c r="AB167" t="s">
        <v>205</v>
      </c>
      <c r="AC167" t="s">
        <v>205</v>
      </c>
      <c r="AD167" t="s">
        <v>205</v>
      </c>
      <c r="AE167" t="s">
        <v>205</v>
      </c>
      <c r="AF167" t="s">
        <v>205</v>
      </c>
      <c r="AG167" t="s">
        <v>205</v>
      </c>
      <c r="AH167" t="s">
        <v>205</v>
      </c>
      <c r="AI167" t="s">
        <v>205</v>
      </c>
      <c r="AJ167" t="s">
        <v>205</v>
      </c>
      <c r="AK167" t="s">
        <v>205</v>
      </c>
      <c r="AL167" t="s">
        <v>205</v>
      </c>
      <c r="AM167">
        <v>1</v>
      </c>
      <c r="AN167" t="s">
        <v>205</v>
      </c>
      <c r="AO167" t="s">
        <v>205</v>
      </c>
      <c r="AP167" t="s">
        <v>205</v>
      </c>
      <c r="AQ167" t="s">
        <v>205</v>
      </c>
      <c r="AR167" t="s">
        <v>205</v>
      </c>
      <c r="AS167" t="s">
        <v>205</v>
      </c>
      <c r="AT167">
        <v>24</v>
      </c>
      <c r="AU167" t="s">
        <v>205</v>
      </c>
      <c r="AV167" t="s">
        <v>205</v>
      </c>
      <c r="AW167" t="s">
        <v>205</v>
      </c>
      <c r="AX167" t="s">
        <v>205</v>
      </c>
      <c r="AY167" t="s">
        <v>205</v>
      </c>
      <c r="AZ167" t="s">
        <v>205</v>
      </c>
      <c r="BA167" t="s">
        <v>205</v>
      </c>
      <c r="BB167" t="s">
        <v>205</v>
      </c>
      <c r="BC167" t="s">
        <v>205</v>
      </c>
      <c r="BD167" t="s">
        <v>205</v>
      </c>
      <c r="BE167" t="s">
        <v>205</v>
      </c>
      <c r="BF167" t="s">
        <v>205</v>
      </c>
      <c r="BG167" t="s">
        <v>205</v>
      </c>
      <c r="BH167" t="s">
        <v>205</v>
      </c>
      <c r="BI167" t="s">
        <v>205</v>
      </c>
      <c r="BJ167" t="s">
        <v>205</v>
      </c>
      <c r="BK167" t="s">
        <v>205</v>
      </c>
      <c r="BL167" t="s">
        <v>205</v>
      </c>
    </row>
    <row r="168" spans="2:64" x14ac:dyDescent="0.25">
      <c r="B168" t="s">
        <v>323</v>
      </c>
      <c r="C168" t="s">
        <v>205</v>
      </c>
      <c r="D168" t="s">
        <v>205</v>
      </c>
      <c r="E168" t="s">
        <v>205</v>
      </c>
      <c r="F168" t="s">
        <v>205</v>
      </c>
      <c r="G168" t="s">
        <v>205</v>
      </c>
      <c r="H168" t="s">
        <v>205</v>
      </c>
      <c r="I168" t="s">
        <v>205</v>
      </c>
      <c r="J168" t="s">
        <v>205</v>
      </c>
      <c r="K168" t="s">
        <v>205</v>
      </c>
      <c r="L168" t="s">
        <v>205</v>
      </c>
      <c r="M168" t="s">
        <v>205</v>
      </c>
      <c r="N168" t="s">
        <v>205</v>
      </c>
      <c r="O168" t="s">
        <v>205</v>
      </c>
      <c r="P168" t="s">
        <v>205</v>
      </c>
      <c r="Q168" t="s">
        <v>205</v>
      </c>
      <c r="R168" t="s">
        <v>205</v>
      </c>
      <c r="S168" t="s">
        <v>205</v>
      </c>
      <c r="T168" t="s">
        <v>205</v>
      </c>
      <c r="U168" t="s">
        <v>205</v>
      </c>
      <c r="V168" t="s">
        <v>205</v>
      </c>
      <c r="W168" t="s">
        <v>205</v>
      </c>
      <c r="X168" t="s">
        <v>205</v>
      </c>
      <c r="Y168" t="s">
        <v>205</v>
      </c>
      <c r="Z168" t="s">
        <v>205</v>
      </c>
      <c r="AA168" t="s">
        <v>205</v>
      </c>
      <c r="AB168" t="s">
        <v>205</v>
      </c>
      <c r="AC168" t="s">
        <v>205</v>
      </c>
      <c r="AD168" t="s">
        <v>205</v>
      </c>
      <c r="AE168" t="s">
        <v>205</v>
      </c>
      <c r="AF168" t="s">
        <v>205</v>
      </c>
      <c r="AG168" t="s">
        <v>205</v>
      </c>
      <c r="AH168" t="s">
        <v>205</v>
      </c>
      <c r="AI168" t="s">
        <v>205</v>
      </c>
      <c r="AJ168" t="s">
        <v>205</v>
      </c>
      <c r="AK168" t="s">
        <v>205</v>
      </c>
      <c r="AL168" t="s">
        <v>205</v>
      </c>
      <c r="AM168" t="s">
        <v>205</v>
      </c>
      <c r="AN168" t="s">
        <v>205</v>
      </c>
      <c r="AO168" t="s">
        <v>205</v>
      </c>
      <c r="AP168" t="s">
        <v>205</v>
      </c>
      <c r="AQ168" t="s">
        <v>205</v>
      </c>
      <c r="AR168" t="s">
        <v>205</v>
      </c>
      <c r="AS168" t="s">
        <v>205</v>
      </c>
      <c r="AT168" t="s">
        <v>205</v>
      </c>
      <c r="AU168" t="s">
        <v>205</v>
      </c>
      <c r="AV168" t="s">
        <v>205</v>
      </c>
      <c r="AW168" t="s">
        <v>205</v>
      </c>
      <c r="AX168" t="s">
        <v>205</v>
      </c>
      <c r="AY168" t="s">
        <v>205</v>
      </c>
      <c r="AZ168" t="s">
        <v>205</v>
      </c>
      <c r="BA168" t="s">
        <v>205</v>
      </c>
      <c r="BB168" t="s">
        <v>205</v>
      </c>
      <c r="BC168" t="s">
        <v>205</v>
      </c>
      <c r="BD168">
        <v>3</v>
      </c>
      <c r="BE168">
        <v>0</v>
      </c>
      <c r="BF168">
        <v>0</v>
      </c>
      <c r="BG168">
        <v>0</v>
      </c>
      <c r="BH168">
        <v>0</v>
      </c>
      <c r="BI168" t="s">
        <v>205</v>
      </c>
      <c r="BJ168">
        <v>3</v>
      </c>
      <c r="BK168" t="s">
        <v>205</v>
      </c>
      <c r="BL168" t="s">
        <v>205</v>
      </c>
    </row>
    <row r="169" spans="2:64" x14ac:dyDescent="0.25">
      <c r="B169" t="s">
        <v>324</v>
      </c>
      <c r="C169" t="s">
        <v>205</v>
      </c>
      <c r="D169" t="s">
        <v>205</v>
      </c>
      <c r="E169" t="s">
        <v>205</v>
      </c>
      <c r="F169" t="s">
        <v>205</v>
      </c>
      <c r="G169" t="s">
        <v>205</v>
      </c>
      <c r="H169" t="s">
        <v>205</v>
      </c>
      <c r="I169" t="s">
        <v>205</v>
      </c>
      <c r="J169" t="s">
        <v>205</v>
      </c>
      <c r="K169" t="s">
        <v>205</v>
      </c>
      <c r="L169" t="s">
        <v>205</v>
      </c>
      <c r="M169" t="s">
        <v>205</v>
      </c>
      <c r="N169" t="s">
        <v>205</v>
      </c>
      <c r="O169" t="s">
        <v>205</v>
      </c>
      <c r="P169" t="s">
        <v>205</v>
      </c>
      <c r="Q169" t="s">
        <v>205</v>
      </c>
      <c r="R169" t="s">
        <v>205</v>
      </c>
      <c r="S169" t="s">
        <v>205</v>
      </c>
      <c r="T169" t="s">
        <v>205</v>
      </c>
      <c r="U169" t="s">
        <v>205</v>
      </c>
      <c r="V169" t="s">
        <v>205</v>
      </c>
      <c r="W169" t="s">
        <v>205</v>
      </c>
      <c r="X169" t="s">
        <v>205</v>
      </c>
      <c r="Y169" t="s">
        <v>205</v>
      </c>
      <c r="Z169" t="s">
        <v>205</v>
      </c>
      <c r="AA169" t="s">
        <v>205</v>
      </c>
      <c r="AB169" t="s">
        <v>205</v>
      </c>
      <c r="AC169" t="s">
        <v>205</v>
      </c>
      <c r="AD169" t="s">
        <v>205</v>
      </c>
      <c r="AE169" t="s">
        <v>205</v>
      </c>
      <c r="AF169" t="s">
        <v>205</v>
      </c>
      <c r="AG169" t="s">
        <v>205</v>
      </c>
      <c r="AH169" t="s">
        <v>205</v>
      </c>
      <c r="AI169" t="s">
        <v>205</v>
      </c>
      <c r="AJ169" t="s">
        <v>205</v>
      </c>
      <c r="AK169" t="s">
        <v>205</v>
      </c>
      <c r="AL169" t="s">
        <v>205</v>
      </c>
      <c r="AM169" t="s">
        <v>205</v>
      </c>
      <c r="AN169" t="s">
        <v>205</v>
      </c>
      <c r="AO169" t="s">
        <v>205</v>
      </c>
      <c r="AP169" t="s">
        <v>205</v>
      </c>
      <c r="AQ169" t="s">
        <v>205</v>
      </c>
      <c r="AR169" t="s">
        <v>205</v>
      </c>
      <c r="AS169" t="s">
        <v>205</v>
      </c>
      <c r="AT169" t="s">
        <v>205</v>
      </c>
      <c r="AU169" t="s">
        <v>205</v>
      </c>
      <c r="AV169" t="s">
        <v>205</v>
      </c>
      <c r="AW169" t="s">
        <v>205</v>
      </c>
      <c r="AX169" t="s">
        <v>205</v>
      </c>
      <c r="AY169" t="s">
        <v>205</v>
      </c>
      <c r="AZ169" t="s">
        <v>205</v>
      </c>
      <c r="BA169" t="s">
        <v>205</v>
      </c>
      <c r="BB169" t="s">
        <v>205</v>
      </c>
      <c r="BC169" t="s">
        <v>205</v>
      </c>
      <c r="BD169" t="s">
        <v>205</v>
      </c>
      <c r="BE169">
        <v>33</v>
      </c>
      <c r="BF169">
        <v>16</v>
      </c>
      <c r="BG169">
        <v>2</v>
      </c>
      <c r="BH169" t="s">
        <v>205</v>
      </c>
      <c r="BI169" t="s">
        <v>205</v>
      </c>
      <c r="BJ169" t="s">
        <v>205</v>
      </c>
      <c r="BK169" t="s">
        <v>205</v>
      </c>
      <c r="BL169" t="s">
        <v>205</v>
      </c>
    </row>
    <row r="170" spans="2:64" x14ac:dyDescent="0.25">
      <c r="B170" t="s">
        <v>37</v>
      </c>
      <c r="C170" t="s">
        <v>205</v>
      </c>
      <c r="D170" t="s">
        <v>205</v>
      </c>
      <c r="E170" t="s">
        <v>205</v>
      </c>
      <c r="F170" t="s">
        <v>205</v>
      </c>
      <c r="G170" t="s">
        <v>205</v>
      </c>
      <c r="H170">
        <v>5</v>
      </c>
      <c r="I170">
        <v>1</v>
      </c>
      <c r="J170">
        <v>48</v>
      </c>
      <c r="K170">
        <v>105</v>
      </c>
      <c r="L170">
        <v>158</v>
      </c>
      <c r="M170">
        <v>230</v>
      </c>
      <c r="N170">
        <v>220</v>
      </c>
      <c r="O170">
        <v>243</v>
      </c>
      <c r="P170">
        <v>260</v>
      </c>
      <c r="Q170">
        <v>270</v>
      </c>
      <c r="R170">
        <v>369</v>
      </c>
      <c r="S170">
        <v>400</v>
      </c>
      <c r="T170">
        <v>251</v>
      </c>
      <c r="U170">
        <v>329</v>
      </c>
      <c r="V170">
        <v>217</v>
      </c>
      <c r="W170">
        <v>373</v>
      </c>
      <c r="X170">
        <v>319</v>
      </c>
      <c r="Y170">
        <v>260</v>
      </c>
      <c r="Z170">
        <v>542</v>
      </c>
      <c r="AA170">
        <v>147</v>
      </c>
      <c r="AB170">
        <v>209</v>
      </c>
      <c r="AC170">
        <v>267</v>
      </c>
      <c r="AD170">
        <v>258</v>
      </c>
      <c r="AE170">
        <v>327</v>
      </c>
      <c r="AF170">
        <v>275</v>
      </c>
      <c r="AG170">
        <v>304</v>
      </c>
      <c r="AH170">
        <v>176</v>
      </c>
      <c r="AI170">
        <v>272</v>
      </c>
      <c r="AJ170">
        <v>337</v>
      </c>
      <c r="AK170">
        <v>287</v>
      </c>
      <c r="AL170">
        <v>535</v>
      </c>
      <c r="AM170">
        <v>41</v>
      </c>
      <c r="AN170">
        <v>109</v>
      </c>
      <c r="AO170">
        <v>207</v>
      </c>
      <c r="AP170">
        <v>189</v>
      </c>
      <c r="AQ170">
        <v>211</v>
      </c>
      <c r="AR170">
        <v>155</v>
      </c>
      <c r="AS170">
        <v>127</v>
      </c>
      <c r="AT170">
        <v>95</v>
      </c>
      <c r="AU170">
        <v>143</v>
      </c>
      <c r="AV170">
        <v>141</v>
      </c>
      <c r="AW170">
        <v>111</v>
      </c>
      <c r="AX170">
        <v>268</v>
      </c>
      <c r="AY170">
        <v>54</v>
      </c>
      <c r="AZ170">
        <v>79</v>
      </c>
      <c r="BA170">
        <v>65</v>
      </c>
      <c r="BB170">
        <v>86</v>
      </c>
      <c r="BC170">
        <v>124</v>
      </c>
      <c r="BD170">
        <v>158</v>
      </c>
      <c r="BE170">
        <v>134</v>
      </c>
      <c r="BF170">
        <v>82</v>
      </c>
      <c r="BG170">
        <v>192</v>
      </c>
      <c r="BH170">
        <v>189</v>
      </c>
      <c r="BI170">
        <v>255</v>
      </c>
      <c r="BJ170">
        <v>470</v>
      </c>
      <c r="BK170">
        <v>220</v>
      </c>
      <c r="BL170">
        <v>161</v>
      </c>
    </row>
    <row r="171" spans="2:64" x14ac:dyDescent="0.25">
      <c r="B171" t="s">
        <v>14</v>
      </c>
      <c r="C171">
        <v>91</v>
      </c>
      <c r="D171">
        <f>482-232</f>
        <v>250</v>
      </c>
      <c r="E171">
        <v>232</v>
      </c>
      <c r="F171">
        <v>228</v>
      </c>
      <c r="G171">
        <v>329</v>
      </c>
      <c r="H171">
        <v>138</v>
      </c>
      <c r="I171">
        <v>103</v>
      </c>
      <c r="J171">
        <v>46</v>
      </c>
      <c r="K171">
        <v>21</v>
      </c>
      <c r="L171">
        <v>13</v>
      </c>
      <c r="M171">
        <v>3</v>
      </c>
      <c r="N171">
        <v>2</v>
      </c>
      <c r="O171" t="s">
        <v>205</v>
      </c>
      <c r="P171" t="s">
        <v>205</v>
      </c>
      <c r="Q171" t="s">
        <v>205</v>
      </c>
      <c r="R171" t="s">
        <v>205</v>
      </c>
      <c r="S171" t="s">
        <v>205</v>
      </c>
      <c r="T171" t="s">
        <v>205</v>
      </c>
      <c r="U171" t="s">
        <v>205</v>
      </c>
      <c r="V171" t="s">
        <v>205</v>
      </c>
      <c r="W171" t="s">
        <v>205</v>
      </c>
      <c r="X171" t="s">
        <v>205</v>
      </c>
      <c r="Y171" t="s">
        <v>205</v>
      </c>
      <c r="Z171" t="s">
        <v>205</v>
      </c>
      <c r="AA171" t="s">
        <v>205</v>
      </c>
      <c r="AB171" t="s">
        <v>205</v>
      </c>
      <c r="AC171" t="s">
        <v>205</v>
      </c>
      <c r="AD171" t="s">
        <v>205</v>
      </c>
      <c r="AE171" t="s">
        <v>205</v>
      </c>
      <c r="AF171" t="s">
        <v>205</v>
      </c>
      <c r="AG171" t="s">
        <v>205</v>
      </c>
      <c r="AH171" t="s">
        <v>205</v>
      </c>
      <c r="AI171" t="s">
        <v>205</v>
      </c>
      <c r="AJ171" t="s">
        <v>205</v>
      </c>
      <c r="AK171" t="s">
        <v>205</v>
      </c>
      <c r="AL171" t="s">
        <v>205</v>
      </c>
      <c r="AM171" t="s">
        <v>205</v>
      </c>
      <c r="AN171" t="s">
        <v>205</v>
      </c>
      <c r="AO171" t="s">
        <v>205</v>
      </c>
      <c r="AP171" t="s">
        <v>205</v>
      </c>
      <c r="AQ171" t="s">
        <v>205</v>
      </c>
      <c r="AR171" t="s">
        <v>205</v>
      </c>
      <c r="AS171" t="s">
        <v>205</v>
      </c>
      <c r="AT171" t="s">
        <v>205</v>
      </c>
      <c r="AU171" t="s">
        <v>205</v>
      </c>
      <c r="AV171" t="s">
        <v>205</v>
      </c>
      <c r="AW171" t="s">
        <v>205</v>
      </c>
      <c r="AX171" t="s">
        <v>205</v>
      </c>
      <c r="AY171" t="s">
        <v>205</v>
      </c>
      <c r="AZ171" t="s">
        <v>205</v>
      </c>
      <c r="BA171" t="s">
        <v>205</v>
      </c>
      <c r="BB171" t="s">
        <v>205</v>
      </c>
      <c r="BC171" t="s">
        <v>205</v>
      </c>
      <c r="BD171" t="s">
        <v>205</v>
      </c>
      <c r="BE171" t="s">
        <v>205</v>
      </c>
      <c r="BF171" t="s">
        <v>205</v>
      </c>
      <c r="BG171" t="s">
        <v>205</v>
      </c>
      <c r="BH171" t="s">
        <v>205</v>
      </c>
      <c r="BI171" t="s">
        <v>205</v>
      </c>
      <c r="BJ171" t="s">
        <v>205</v>
      </c>
      <c r="BK171" t="s">
        <v>205</v>
      </c>
      <c r="BL171" t="s">
        <v>205</v>
      </c>
    </row>
    <row r="172" spans="2:64" x14ac:dyDescent="0.25">
      <c r="B172" t="s">
        <v>28</v>
      </c>
      <c r="C172" t="s">
        <v>205</v>
      </c>
      <c r="D172" t="s">
        <v>205</v>
      </c>
      <c r="E172" t="s">
        <v>205</v>
      </c>
      <c r="F172" t="s">
        <v>205</v>
      </c>
      <c r="G172" t="s">
        <v>205</v>
      </c>
      <c r="H172" t="s">
        <v>205</v>
      </c>
      <c r="I172" t="s">
        <v>205</v>
      </c>
      <c r="J172" t="s">
        <v>205</v>
      </c>
      <c r="K172" t="s">
        <v>205</v>
      </c>
      <c r="L172" t="s">
        <v>205</v>
      </c>
      <c r="M172" t="s">
        <v>205</v>
      </c>
      <c r="N172" t="s">
        <v>205</v>
      </c>
      <c r="O172" t="s">
        <v>205</v>
      </c>
      <c r="P172" t="s">
        <v>205</v>
      </c>
      <c r="Q172" t="s">
        <v>205</v>
      </c>
      <c r="R172" t="s">
        <v>205</v>
      </c>
      <c r="S172" t="s">
        <v>205</v>
      </c>
      <c r="T172" t="s">
        <v>205</v>
      </c>
      <c r="U172" t="s">
        <v>205</v>
      </c>
      <c r="V172" t="s">
        <v>205</v>
      </c>
      <c r="W172" t="s">
        <v>205</v>
      </c>
      <c r="X172" t="s">
        <v>205</v>
      </c>
      <c r="Y172" t="s">
        <v>205</v>
      </c>
      <c r="Z172" t="s">
        <v>205</v>
      </c>
      <c r="AA172">
        <v>142</v>
      </c>
      <c r="AB172">
        <v>135</v>
      </c>
      <c r="AC172">
        <v>168</v>
      </c>
      <c r="AD172">
        <v>135</v>
      </c>
      <c r="AE172">
        <v>156</v>
      </c>
      <c r="AF172">
        <v>192</v>
      </c>
      <c r="AG172">
        <v>166</v>
      </c>
      <c r="AH172">
        <v>94</v>
      </c>
      <c r="AI172">
        <v>182</v>
      </c>
      <c r="AJ172">
        <v>155</v>
      </c>
      <c r="AK172">
        <v>145</v>
      </c>
      <c r="AL172">
        <v>412</v>
      </c>
      <c r="AM172">
        <v>62</v>
      </c>
      <c r="AN172">
        <v>73</v>
      </c>
      <c r="AO172">
        <v>172</v>
      </c>
      <c r="AP172">
        <v>128</v>
      </c>
      <c r="AQ172">
        <v>154</v>
      </c>
      <c r="AR172">
        <v>195</v>
      </c>
      <c r="AS172">
        <v>173</v>
      </c>
      <c r="AT172">
        <v>105</v>
      </c>
      <c r="AU172">
        <v>197</v>
      </c>
      <c r="AV172">
        <v>209</v>
      </c>
      <c r="AW172">
        <v>176</v>
      </c>
      <c r="AX172">
        <v>251</v>
      </c>
      <c r="AY172">
        <v>159</v>
      </c>
      <c r="AZ172">
        <v>155</v>
      </c>
      <c r="BA172">
        <v>132</v>
      </c>
      <c r="BB172">
        <v>107</v>
      </c>
      <c r="BC172">
        <v>123</v>
      </c>
      <c r="BD172">
        <v>137</v>
      </c>
      <c r="BE172">
        <v>99</v>
      </c>
      <c r="BF172">
        <v>80</v>
      </c>
      <c r="BG172">
        <v>138</v>
      </c>
      <c r="BH172">
        <v>92</v>
      </c>
      <c r="BI172">
        <v>123</v>
      </c>
      <c r="BJ172">
        <v>153</v>
      </c>
      <c r="BK172">
        <f>246+2</f>
        <v>248</v>
      </c>
      <c r="BL172">
        <f>138-2</f>
        <v>136</v>
      </c>
    </row>
    <row r="173" spans="2:64" x14ac:dyDescent="0.25">
      <c r="B173" t="s">
        <v>57</v>
      </c>
      <c r="C173" t="s">
        <v>205</v>
      </c>
      <c r="D173" t="s">
        <v>205</v>
      </c>
      <c r="E173" t="s">
        <v>205</v>
      </c>
      <c r="F173" t="s">
        <v>205</v>
      </c>
      <c r="G173" t="s">
        <v>205</v>
      </c>
      <c r="H173" t="s">
        <v>205</v>
      </c>
      <c r="I173" t="s">
        <v>205</v>
      </c>
      <c r="J173" t="s">
        <v>205</v>
      </c>
      <c r="K173" t="s">
        <v>205</v>
      </c>
      <c r="L173" t="s">
        <v>205</v>
      </c>
      <c r="M173" t="s">
        <v>205</v>
      </c>
      <c r="N173" t="s">
        <v>205</v>
      </c>
      <c r="O173" t="s">
        <v>205</v>
      </c>
      <c r="P173" t="s">
        <v>205</v>
      </c>
      <c r="Q173" t="s">
        <v>205</v>
      </c>
      <c r="R173" t="s">
        <v>205</v>
      </c>
      <c r="S173" t="s">
        <v>205</v>
      </c>
      <c r="T173" t="s">
        <v>205</v>
      </c>
      <c r="U173" t="s">
        <v>205</v>
      </c>
      <c r="V173" t="s">
        <v>205</v>
      </c>
      <c r="W173" t="s">
        <v>205</v>
      </c>
      <c r="X173" t="s">
        <v>205</v>
      </c>
      <c r="Y173" t="s">
        <v>205</v>
      </c>
      <c r="Z173" t="s">
        <v>205</v>
      </c>
      <c r="AA173" t="s">
        <v>205</v>
      </c>
      <c r="AB173" t="s">
        <v>205</v>
      </c>
      <c r="AC173" t="s">
        <v>205</v>
      </c>
      <c r="AD173" t="s">
        <v>205</v>
      </c>
      <c r="AE173" t="s">
        <v>205</v>
      </c>
      <c r="AF173" t="s">
        <v>205</v>
      </c>
      <c r="AG173" t="s">
        <v>205</v>
      </c>
      <c r="AH173" t="s">
        <v>205</v>
      </c>
      <c r="AI173" t="s">
        <v>205</v>
      </c>
      <c r="AJ173" t="s">
        <v>205</v>
      </c>
      <c r="AK173" t="s">
        <v>205</v>
      </c>
      <c r="AL173" t="s">
        <v>205</v>
      </c>
      <c r="AM173" t="s">
        <v>205</v>
      </c>
      <c r="AN173" t="s">
        <v>205</v>
      </c>
      <c r="AO173" t="s">
        <v>205</v>
      </c>
      <c r="AP173" t="s">
        <v>205</v>
      </c>
      <c r="AQ173" t="s">
        <v>205</v>
      </c>
      <c r="AR173" t="s">
        <v>205</v>
      </c>
      <c r="AS173" t="s">
        <v>205</v>
      </c>
      <c r="AT173" t="s">
        <v>205</v>
      </c>
      <c r="AU173" t="s">
        <v>205</v>
      </c>
      <c r="AV173" t="s">
        <v>205</v>
      </c>
      <c r="AW173" t="s">
        <v>205</v>
      </c>
      <c r="AX173" t="s">
        <v>205</v>
      </c>
      <c r="AY173">
        <v>215</v>
      </c>
      <c r="AZ173">
        <v>151</v>
      </c>
      <c r="BA173">
        <v>128</v>
      </c>
      <c r="BB173">
        <v>181</v>
      </c>
      <c r="BC173">
        <v>126</v>
      </c>
      <c r="BD173">
        <v>143</v>
      </c>
      <c r="BE173">
        <v>122</v>
      </c>
      <c r="BF173">
        <v>66</v>
      </c>
      <c r="BG173">
        <v>140</v>
      </c>
      <c r="BH173">
        <v>72</v>
      </c>
      <c r="BI173">
        <v>38</v>
      </c>
      <c r="BJ173">
        <v>56</v>
      </c>
      <c r="BK173">
        <v>411</v>
      </c>
      <c r="BL173">
        <v>145</v>
      </c>
    </row>
    <row r="174" spans="2:64" x14ac:dyDescent="0.25">
      <c r="B174" t="s">
        <v>325</v>
      </c>
      <c r="C174" t="s">
        <v>205</v>
      </c>
      <c r="D174" t="s">
        <v>205</v>
      </c>
      <c r="E174" t="s">
        <v>205</v>
      </c>
      <c r="F174" t="s">
        <v>205</v>
      </c>
      <c r="G174" t="s">
        <v>205</v>
      </c>
      <c r="H174" t="s">
        <v>205</v>
      </c>
      <c r="I174" t="s">
        <v>205</v>
      </c>
      <c r="J174" t="s">
        <v>205</v>
      </c>
      <c r="K174" t="s">
        <v>205</v>
      </c>
      <c r="L174" t="s">
        <v>205</v>
      </c>
      <c r="M174" t="s">
        <v>205</v>
      </c>
      <c r="N174" t="s">
        <v>205</v>
      </c>
      <c r="O174" t="s">
        <v>205</v>
      </c>
      <c r="P174" t="s">
        <v>205</v>
      </c>
      <c r="Q174" t="s">
        <v>205</v>
      </c>
      <c r="R174" t="s">
        <v>205</v>
      </c>
      <c r="S174" t="s">
        <v>205</v>
      </c>
      <c r="T174" t="s">
        <v>205</v>
      </c>
      <c r="U174" t="s">
        <v>205</v>
      </c>
      <c r="V174" t="s">
        <v>205</v>
      </c>
      <c r="W174" t="s">
        <v>205</v>
      </c>
      <c r="X174" t="s">
        <v>205</v>
      </c>
      <c r="Y174" t="s">
        <v>205</v>
      </c>
      <c r="Z174" t="s">
        <v>205</v>
      </c>
      <c r="AA174" t="s">
        <v>205</v>
      </c>
      <c r="AB174" t="s">
        <v>205</v>
      </c>
      <c r="AC174" t="s">
        <v>205</v>
      </c>
      <c r="AD174" t="s">
        <v>205</v>
      </c>
      <c r="AE174" t="s">
        <v>205</v>
      </c>
      <c r="AF174" t="s">
        <v>205</v>
      </c>
      <c r="AG174" t="s">
        <v>205</v>
      </c>
      <c r="AH174" t="s">
        <v>205</v>
      </c>
      <c r="AI174" t="s">
        <v>205</v>
      </c>
      <c r="AJ174" t="s">
        <v>205</v>
      </c>
      <c r="AK174" t="s">
        <v>205</v>
      </c>
      <c r="AL174" t="s">
        <v>205</v>
      </c>
      <c r="AM174" t="s">
        <v>205</v>
      </c>
      <c r="AN174" t="s">
        <v>205</v>
      </c>
      <c r="AO174" t="s">
        <v>205</v>
      </c>
      <c r="AP174" t="s">
        <v>205</v>
      </c>
      <c r="AQ174" t="s">
        <v>205</v>
      </c>
      <c r="AR174" t="s">
        <v>205</v>
      </c>
      <c r="AS174" t="s">
        <v>205</v>
      </c>
      <c r="AT174" t="s">
        <v>205</v>
      </c>
      <c r="AU174" t="s">
        <v>205</v>
      </c>
      <c r="AV174" t="s">
        <v>205</v>
      </c>
      <c r="AW174" t="s">
        <v>205</v>
      </c>
      <c r="AX174" t="s">
        <v>205</v>
      </c>
      <c r="AY174" t="s">
        <v>205</v>
      </c>
      <c r="AZ174" t="s">
        <v>205</v>
      </c>
      <c r="BA174" t="s">
        <v>205</v>
      </c>
      <c r="BB174" t="s">
        <v>205</v>
      </c>
      <c r="BC174" t="s">
        <v>205</v>
      </c>
      <c r="BD174" t="s">
        <v>205</v>
      </c>
      <c r="BE174" t="s">
        <v>205</v>
      </c>
      <c r="BF174" t="s">
        <v>205</v>
      </c>
      <c r="BG174" t="s">
        <v>205</v>
      </c>
      <c r="BH174" t="s">
        <v>205</v>
      </c>
      <c r="BI174" t="s">
        <v>205</v>
      </c>
      <c r="BJ174" t="s">
        <v>205</v>
      </c>
      <c r="BK174" t="s">
        <v>205</v>
      </c>
      <c r="BL174" t="s">
        <v>205</v>
      </c>
    </row>
    <row r="175" spans="2:64" x14ac:dyDescent="0.25">
      <c r="B175" t="s">
        <v>64</v>
      </c>
      <c r="C175" t="s">
        <v>205</v>
      </c>
      <c r="D175" t="s">
        <v>205</v>
      </c>
      <c r="E175" t="s">
        <v>205</v>
      </c>
      <c r="F175" t="s">
        <v>205</v>
      </c>
      <c r="G175" t="s">
        <v>205</v>
      </c>
      <c r="H175" t="s">
        <v>205</v>
      </c>
      <c r="I175" t="s">
        <v>205</v>
      </c>
      <c r="J175" t="s">
        <v>205</v>
      </c>
      <c r="K175" t="s">
        <v>205</v>
      </c>
      <c r="L175" t="s">
        <v>205</v>
      </c>
      <c r="M175" t="s">
        <v>205</v>
      </c>
      <c r="N175" t="s">
        <v>205</v>
      </c>
      <c r="O175" t="s">
        <v>205</v>
      </c>
      <c r="P175" t="s">
        <v>205</v>
      </c>
      <c r="Q175" t="s">
        <v>205</v>
      </c>
      <c r="R175" t="s">
        <v>205</v>
      </c>
      <c r="S175" t="s">
        <v>205</v>
      </c>
      <c r="T175" t="s">
        <v>205</v>
      </c>
      <c r="U175" t="s">
        <v>205</v>
      </c>
      <c r="V175" t="s">
        <v>205</v>
      </c>
      <c r="W175" t="s">
        <v>205</v>
      </c>
      <c r="X175" t="s">
        <v>205</v>
      </c>
      <c r="Y175" t="s">
        <v>205</v>
      </c>
      <c r="Z175" t="s">
        <v>205</v>
      </c>
      <c r="AA175" t="s">
        <v>205</v>
      </c>
      <c r="AB175" t="s">
        <v>205</v>
      </c>
      <c r="AC175" t="s">
        <v>205</v>
      </c>
      <c r="AD175" t="s">
        <v>205</v>
      </c>
      <c r="AE175" t="s">
        <v>205</v>
      </c>
      <c r="AF175" t="s">
        <v>205</v>
      </c>
      <c r="AG175" t="s">
        <v>205</v>
      </c>
      <c r="AH175" t="s">
        <v>205</v>
      </c>
      <c r="AI175" t="s">
        <v>205</v>
      </c>
      <c r="AJ175" t="s">
        <v>205</v>
      </c>
      <c r="AK175" t="s">
        <v>205</v>
      </c>
      <c r="AL175" t="s">
        <v>205</v>
      </c>
      <c r="AM175" t="s">
        <v>205</v>
      </c>
      <c r="AN175" t="s">
        <v>205</v>
      </c>
      <c r="AO175" t="s">
        <v>205</v>
      </c>
      <c r="AP175" t="s">
        <v>205</v>
      </c>
      <c r="AQ175" t="s">
        <v>205</v>
      </c>
      <c r="AR175" t="s">
        <v>205</v>
      </c>
      <c r="AS175" t="s">
        <v>205</v>
      </c>
      <c r="AT175" t="s">
        <v>205</v>
      </c>
      <c r="AU175" t="s">
        <v>205</v>
      </c>
      <c r="AV175" t="s">
        <v>205</v>
      </c>
      <c r="AW175" t="s">
        <v>205</v>
      </c>
      <c r="AX175" t="s">
        <v>205</v>
      </c>
      <c r="AY175" t="s">
        <v>205</v>
      </c>
      <c r="AZ175" t="s">
        <v>205</v>
      </c>
      <c r="BA175" t="s">
        <v>205</v>
      </c>
      <c r="BB175" t="s">
        <v>205</v>
      </c>
      <c r="BC175" t="s">
        <v>205</v>
      </c>
      <c r="BD175">
        <v>7</v>
      </c>
      <c r="BE175">
        <v>23</v>
      </c>
      <c r="BF175">
        <v>168</v>
      </c>
      <c r="BG175">
        <v>601</v>
      </c>
      <c r="BH175" s="2">
        <f>883-SUM(BD175:BG175)</f>
        <v>84</v>
      </c>
      <c r="BI175" s="2">
        <f>1005-SUM(BD175:BH175)</f>
        <v>122</v>
      </c>
      <c r="BJ175">
        <v>425</v>
      </c>
      <c r="BK175">
        <v>238</v>
      </c>
      <c r="BL175">
        <v>43</v>
      </c>
    </row>
    <row r="176" spans="2:64" x14ac:dyDescent="0.25">
      <c r="B176" t="s">
        <v>326</v>
      </c>
      <c r="C176" t="s">
        <v>205</v>
      </c>
      <c r="D176" t="s">
        <v>205</v>
      </c>
      <c r="E176" t="s">
        <v>205</v>
      </c>
      <c r="F176" t="s">
        <v>205</v>
      </c>
      <c r="G176" t="s">
        <v>205</v>
      </c>
      <c r="H176" t="s">
        <v>205</v>
      </c>
      <c r="I176" t="s">
        <v>205</v>
      </c>
      <c r="J176" t="s">
        <v>205</v>
      </c>
      <c r="K176" t="s">
        <v>205</v>
      </c>
      <c r="L176" t="s">
        <v>205</v>
      </c>
      <c r="M176" t="s">
        <v>205</v>
      </c>
      <c r="N176" t="s">
        <v>205</v>
      </c>
      <c r="O176" t="s">
        <v>205</v>
      </c>
      <c r="P176" t="s">
        <v>205</v>
      </c>
      <c r="Q176" t="s">
        <v>205</v>
      </c>
      <c r="R176" t="s">
        <v>205</v>
      </c>
      <c r="S176" t="s">
        <v>205</v>
      </c>
      <c r="T176" t="s">
        <v>205</v>
      </c>
      <c r="U176" t="s">
        <v>205</v>
      </c>
      <c r="V176" t="s">
        <v>205</v>
      </c>
      <c r="W176" t="s">
        <v>205</v>
      </c>
      <c r="X176" t="s">
        <v>205</v>
      </c>
      <c r="Y176" t="s">
        <v>205</v>
      </c>
      <c r="Z176" t="s">
        <v>205</v>
      </c>
      <c r="AA176" t="s">
        <v>205</v>
      </c>
      <c r="AB176" t="s">
        <v>205</v>
      </c>
      <c r="AC176" t="s">
        <v>205</v>
      </c>
      <c r="AD176" t="s">
        <v>205</v>
      </c>
      <c r="AE176" t="s">
        <v>205</v>
      </c>
      <c r="AF176" t="s">
        <v>205</v>
      </c>
      <c r="AG176" t="s">
        <v>205</v>
      </c>
      <c r="AH176" t="s">
        <v>205</v>
      </c>
      <c r="AI176" t="s">
        <v>205</v>
      </c>
      <c r="AJ176" t="s">
        <v>205</v>
      </c>
      <c r="AK176" t="s">
        <v>205</v>
      </c>
      <c r="AL176" t="s">
        <v>205</v>
      </c>
      <c r="AM176" t="s">
        <v>205</v>
      </c>
      <c r="AN176" t="s">
        <v>205</v>
      </c>
      <c r="AO176" t="s">
        <v>205</v>
      </c>
      <c r="AP176" t="s">
        <v>205</v>
      </c>
      <c r="AQ176" t="s">
        <v>205</v>
      </c>
      <c r="AR176" t="s">
        <v>205</v>
      </c>
      <c r="AS176" t="s">
        <v>205</v>
      </c>
      <c r="AT176" t="s">
        <v>205</v>
      </c>
      <c r="AU176" t="s">
        <v>205</v>
      </c>
      <c r="AV176" t="s">
        <v>205</v>
      </c>
      <c r="AW176" t="s">
        <v>205</v>
      </c>
      <c r="AX176" t="s">
        <v>205</v>
      </c>
      <c r="AY176" t="s">
        <v>205</v>
      </c>
      <c r="AZ176" t="s">
        <v>205</v>
      </c>
      <c r="BA176" t="s">
        <v>205</v>
      </c>
      <c r="BB176" t="s">
        <v>205</v>
      </c>
      <c r="BC176" t="s">
        <v>205</v>
      </c>
      <c r="BD176" t="s">
        <v>205</v>
      </c>
      <c r="BE176" t="s">
        <v>205</v>
      </c>
      <c r="BF176" t="s">
        <v>205</v>
      </c>
      <c r="BG176" t="s">
        <v>205</v>
      </c>
      <c r="BH176" t="s">
        <v>205</v>
      </c>
      <c r="BI176" t="s">
        <v>205</v>
      </c>
      <c r="BJ176" t="s">
        <v>205</v>
      </c>
      <c r="BK176" t="s">
        <v>205</v>
      </c>
      <c r="BL176">
        <v>1</v>
      </c>
    </row>
    <row r="177" spans="2:64" x14ac:dyDescent="0.25">
      <c r="B177" t="s">
        <v>327</v>
      </c>
      <c r="C177" t="s">
        <v>205</v>
      </c>
      <c r="D177" t="s">
        <v>205</v>
      </c>
      <c r="E177" t="s">
        <v>205</v>
      </c>
      <c r="F177" t="s">
        <v>205</v>
      </c>
      <c r="G177" t="s">
        <v>205</v>
      </c>
      <c r="H177" t="s">
        <v>205</v>
      </c>
      <c r="I177" t="s">
        <v>205</v>
      </c>
      <c r="J177" t="s">
        <v>205</v>
      </c>
      <c r="K177" t="s">
        <v>205</v>
      </c>
      <c r="L177" t="s">
        <v>205</v>
      </c>
      <c r="M177" t="s">
        <v>205</v>
      </c>
      <c r="N177" t="s">
        <v>205</v>
      </c>
      <c r="O177" t="s">
        <v>205</v>
      </c>
      <c r="P177" t="s">
        <v>205</v>
      </c>
      <c r="Q177" t="s">
        <v>205</v>
      </c>
      <c r="R177" t="s">
        <v>205</v>
      </c>
      <c r="S177" t="s">
        <v>205</v>
      </c>
      <c r="T177" t="s">
        <v>205</v>
      </c>
      <c r="U177" t="s">
        <v>205</v>
      </c>
      <c r="V177" t="s">
        <v>205</v>
      </c>
      <c r="W177" t="s">
        <v>205</v>
      </c>
      <c r="X177" t="s">
        <v>205</v>
      </c>
      <c r="Y177" t="s">
        <v>205</v>
      </c>
      <c r="Z177" t="s">
        <v>205</v>
      </c>
      <c r="AA177" t="s">
        <v>205</v>
      </c>
      <c r="AB177" t="s">
        <v>205</v>
      </c>
      <c r="AC177" t="s">
        <v>205</v>
      </c>
      <c r="AD177" t="s">
        <v>205</v>
      </c>
      <c r="AE177" t="s">
        <v>205</v>
      </c>
      <c r="AF177" t="s">
        <v>205</v>
      </c>
      <c r="AG177" t="s">
        <v>205</v>
      </c>
      <c r="AH177" t="s">
        <v>205</v>
      </c>
      <c r="AI177" t="s">
        <v>205</v>
      </c>
      <c r="AJ177" t="s">
        <v>205</v>
      </c>
      <c r="AK177" t="s">
        <v>205</v>
      </c>
      <c r="AL177" t="s">
        <v>205</v>
      </c>
      <c r="AM177" t="s">
        <v>205</v>
      </c>
      <c r="AN177" t="s">
        <v>205</v>
      </c>
      <c r="AO177" t="s">
        <v>205</v>
      </c>
      <c r="AP177" t="s">
        <v>205</v>
      </c>
      <c r="AQ177" t="s">
        <v>205</v>
      </c>
      <c r="AR177" t="s">
        <v>205</v>
      </c>
      <c r="AS177" t="s">
        <v>205</v>
      </c>
      <c r="AT177" t="s">
        <v>205</v>
      </c>
      <c r="AU177" t="s">
        <v>205</v>
      </c>
      <c r="AV177" t="s">
        <v>205</v>
      </c>
      <c r="AW177" t="s">
        <v>205</v>
      </c>
      <c r="AX177" t="s">
        <v>205</v>
      </c>
      <c r="AY177" t="s">
        <v>205</v>
      </c>
      <c r="AZ177" t="s">
        <v>205</v>
      </c>
      <c r="BA177" t="s">
        <v>205</v>
      </c>
      <c r="BB177" t="s">
        <v>205</v>
      </c>
      <c r="BC177" t="s">
        <v>205</v>
      </c>
      <c r="BD177" t="s">
        <v>205</v>
      </c>
      <c r="BE177" t="s">
        <v>205</v>
      </c>
      <c r="BF177" t="s">
        <v>205</v>
      </c>
      <c r="BG177" t="s">
        <v>205</v>
      </c>
      <c r="BH177" t="s">
        <v>205</v>
      </c>
      <c r="BI177" t="s">
        <v>205</v>
      </c>
      <c r="BJ177" t="s">
        <v>205</v>
      </c>
      <c r="BK177" t="s">
        <v>205</v>
      </c>
      <c r="BL177">
        <v>1</v>
      </c>
    </row>
    <row r="178" spans="2:64" hidden="1" x14ac:dyDescent="0.25"/>
    <row r="179" spans="2:64" hidden="1" x14ac:dyDescent="0.25"/>
    <row r="180" spans="2:64" hidden="1" x14ac:dyDescent="0.25"/>
    <row r="181" spans="2:64" hidden="1" x14ac:dyDescent="0.25"/>
    <row r="182" spans="2:64" hidden="1" x14ac:dyDescent="0.25"/>
    <row r="183" spans="2:64" hidden="1" x14ac:dyDescent="0.25"/>
    <row r="184" spans="2:64" hidden="1" x14ac:dyDescent="0.25"/>
    <row r="185" spans="2:64" hidden="1" x14ac:dyDescent="0.25"/>
    <row r="186" spans="2:64" hidden="1" x14ac:dyDescent="0.25"/>
    <row r="187" spans="2:64" hidden="1" x14ac:dyDescent="0.25"/>
    <row r="188" spans="2:64" hidden="1" x14ac:dyDescent="0.25"/>
    <row r="189" spans="2:64" hidden="1" x14ac:dyDescent="0.25"/>
    <row r="190" spans="2:64" hidden="1" x14ac:dyDescent="0.25"/>
    <row r="191" spans="2:64" hidden="1" x14ac:dyDescent="0.25"/>
    <row r="192" spans="2:64" hidden="1" x14ac:dyDescent="0.25"/>
    <row r="193" spans="2:64" hidden="1" x14ac:dyDescent="0.25"/>
    <row r="194" spans="2:64" hidden="1" x14ac:dyDescent="0.25"/>
    <row r="195" spans="2:64" hidden="1" x14ac:dyDescent="0.25"/>
    <row r="196" spans="2:64" hidden="1" x14ac:dyDescent="0.25"/>
    <row r="197" spans="2:64" hidden="1" x14ac:dyDescent="0.25"/>
    <row r="198" spans="2:64" hidden="1" x14ac:dyDescent="0.25"/>
    <row r="199" spans="2:64" hidden="1" x14ac:dyDescent="0.25"/>
    <row r="200" spans="2:64" x14ac:dyDescent="0.25">
      <c r="C200">
        <v>2012</v>
      </c>
      <c r="D200">
        <v>2012</v>
      </c>
      <c r="E200">
        <v>2012</v>
      </c>
      <c r="F200">
        <v>2012</v>
      </c>
      <c r="G200">
        <v>2012</v>
      </c>
      <c r="H200">
        <v>2012</v>
      </c>
      <c r="I200">
        <v>2012</v>
      </c>
      <c r="J200">
        <v>2012</v>
      </c>
      <c r="K200">
        <v>2012</v>
      </c>
      <c r="L200">
        <v>2012</v>
      </c>
      <c r="M200">
        <v>2012</v>
      </c>
      <c r="N200">
        <v>2012</v>
      </c>
      <c r="O200">
        <v>2013</v>
      </c>
      <c r="P200">
        <v>2013</v>
      </c>
      <c r="Q200">
        <v>2013</v>
      </c>
      <c r="R200">
        <v>2013</v>
      </c>
      <c r="S200">
        <v>2013</v>
      </c>
      <c r="T200">
        <v>2013</v>
      </c>
      <c r="U200">
        <v>2013</v>
      </c>
      <c r="V200">
        <v>2013</v>
      </c>
      <c r="W200">
        <v>2013</v>
      </c>
      <c r="X200">
        <v>2013</v>
      </c>
      <c r="Y200">
        <v>2013</v>
      </c>
      <c r="Z200">
        <v>2013</v>
      </c>
      <c r="AA200">
        <v>2014</v>
      </c>
      <c r="AB200">
        <v>2014</v>
      </c>
      <c r="AC200">
        <v>2014</v>
      </c>
      <c r="AD200">
        <v>2014</v>
      </c>
      <c r="AE200">
        <v>2014</v>
      </c>
      <c r="AF200">
        <v>2014</v>
      </c>
      <c r="AG200">
        <v>2014</v>
      </c>
      <c r="AH200">
        <v>2014</v>
      </c>
      <c r="AI200">
        <v>2014</v>
      </c>
      <c r="AJ200">
        <v>2014</v>
      </c>
      <c r="AK200">
        <v>2014</v>
      </c>
      <c r="AL200">
        <v>2014</v>
      </c>
      <c r="AM200">
        <v>2015</v>
      </c>
      <c r="AN200">
        <v>2015</v>
      </c>
      <c r="AO200">
        <v>2015</v>
      </c>
      <c r="AP200">
        <v>2015</v>
      </c>
      <c r="AQ200">
        <v>2015</v>
      </c>
      <c r="AR200">
        <v>2015</v>
      </c>
      <c r="AS200">
        <v>2015</v>
      </c>
      <c r="AT200">
        <v>2015</v>
      </c>
      <c r="AU200">
        <v>2015</v>
      </c>
      <c r="AV200">
        <v>2015</v>
      </c>
      <c r="AW200">
        <v>2015</v>
      </c>
      <c r="AX200">
        <v>2015</v>
      </c>
      <c r="AY200">
        <v>2016</v>
      </c>
      <c r="AZ200">
        <v>2016</v>
      </c>
      <c r="BA200">
        <v>2016</v>
      </c>
      <c r="BB200">
        <v>2016</v>
      </c>
      <c r="BC200">
        <v>2016</v>
      </c>
      <c r="BD200">
        <v>2016</v>
      </c>
      <c r="BE200">
        <v>2016</v>
      </c>
      <c r="BF200">
        <v>2016</v>
      </c>
      <c r="BG200">
        <v>2016</v>
      </c>
      <c r="BH200">
        <v>2016</v>
      </c>
      <c r="BI200">
        <v>2016</v>
      </c>
      <c r="BJ200">
        <v>2016</v>
      </c>
      <c r="BK200">
        <v>2017</v>
      </c>
      <c r="BL200">
        <v>2017</v>
      </c>
    </row>
    <row r="201" spans="2:64" x14ac:dyDescent="0.25">
      <c r="C201">
        <v>1</v>
      </c>
      <c r="D201">
        <v>2</v>
      </c>
      <c r="E201">
        <v>3</v>
      </c>
      <c r="F201">
        <v>4</v>
      </c>
      <c r="G201">
        <v>5</v>
      </c>
      <c r="H201">
        <v>6</v>
      </c>
      <c r="I201">
        <v>7</v>
      </c>
      <c r="J201">
        <v>8</v>
      </c>
      <c r="K201">
        <v>9</v>
      </c>
      <c r="L201">
        <v>10</v>
      </c>
      <c r="M201">
        <v>11</v>
      </c>
      <c r="N201">
        <v>12</v>
      </c>
      <c r="O201">
        <v>1</v>
      </c>
      <c r="P201">
        <v>2</v>
      </c>
      <c r="Q201">
        <v>3</v>
      </c>
      <c r="R201">
        <v>4</v>
      </c>
      <c r="S201">
        <v>5</v>
      </c>
      <c r="T201">
        <v>6</v>
      </c>
      <c r="U201">
        <v>7</v>
      </c>
      <c r="V201">
        <v>8</v>
      </c>
      <c r="W201">
        <v>9</v>
      </c>
      <c r="X201">
        <v>10</v>
      </c>
      <c r="Y201">
        <v>11</v>
      </c>
      <c r="Z201">
        <v>12</v>
      </c>
      <c r="AA201">
        <v>1</v>
      </c>
      <c r="AB201">
        <v>2</v>
      </c>
      <c r="AC201">
        <v>3</v>
      </c>
      <c r="AD201">
        <v>4</v>
      </c>
      <c r="AE201">
        <v>5</v>
      </c>
      <c r="AF201">
        <v>6</v>
      </c>
      <c r="AG201">
        <v>7</v>
      </c>
      <c r="AH201">
        <v>8</v>
      </c>
      <c r="AI201">
        <v>9</v>
      </c>
      <c r="AJ201">
        <v>10</v>
      </c>
      <c r="AK201">
        <v>11</v>
      </c>
      <c r="AL201">
        <v>12</v>
      </c>
      <c r="AM201">
        <v>1</v>
      </c>
      <c r="AN201">
        <v>2</v>
      </c>
      <c r="AO201">
        <v>3</v>
      </c>
      <c r="AP201">
        <v>4</v>
      </c>
      <c r="AQ201">
        <v>5</v>
      </c>
      <c r="AR201">
        <v>6</v>
      </c>
      <c r="AS201">
        <v>7</v>
      </c>
      <c r="AT201">
        <v>8</v>
      </c>
      <c r="AU201">
        <v>9</v>
      </c>
      <c r="AV201">
        <v>10</v>
      </c>
      <c r="AW201">
        <v>11</v>
      </c>
      <c r="AX201">
        <v>12</v>
      </c>
      <c r="AY201">
        <v>1</v>
      </c>
      <c r="AZ201">
        <v>2</v>
      </c>
      <c r="BA201">
        <v>3</v>
      </c>
      <c r="BB201">
        <v>4</v>
      </c>
      <c r="BC201">
        <v>5</v>
      </c>
      <c r="BD201">
        <v>6</v>
      </c>
      <c r="BE201">
        <v>7</v>
      </c>
      <c r="BF201">
        <v>8</v>
      </c>
      <c r="BG201">
        <v>9</v>
      </c>
      <c r="BH201">
        <v>10</v>
      </c>
      <c r="BI201">
        <v>11</v>
      </c>
      <c r="BJ201">
        <v>12</v>
      </c>
      <c r="BK201">
        <v>1</v>
      </c>
      <c r="BL201">
        <v>2</v>
      </c>
    </row>
    <row r="202" spans="2:64" x14ac:dyDescent="0.25">
      <c r="B202" t="s">
        <v>204</v>
      </c>
      <c r="C202">
        <f t="array" ref="C202">IFERROR(INDEX(Sheet2!$A$1:$E$2723,MATCH(C$200&amp;C$201&amp;$B202,Sheet2!$A$1:$A$2723&amp;Sheet2!$B$1:$B$2723&amp;Sheet2!$D$1:$D$2723,0),5),0)</f>
        <v>0</v>
      </c>
      <c r="D202">
        <f t="array" ref="D202">IFERROR(INDEX(Sheet2!$A$1:$E$2723,MATCH(D$200&amp;D$201&amp;$B202,Sheet2!$A$1:$A$2723&amp;Sheet2!$B$1:$B$2723&amp;Sheet2!$D$1:$D$2723,0),5),0)</f>
        <v>0</v>
      </c>
      <c r="E202">
        <f t="array" ref="E202">IFERROR(INDEX(Sheet2!$A$1:$E$2723,MATCH(E$200&amp;E$201&amp;$B202,Sheet2!$A$1:$A$2723&amp;Sheet2!$B$1:$B$2723&amp;Sheet2!$D$1:$D$2723,0),5),0)</f>
        <v>0</v>
      </c>
      <c r="F202">
        <f t="array" ref="F202">IFERROR(INDEX(Sheet2!$A$1:$E$2723,MATCH(F$200&amp;F$201&amp;$B202,Sheet2!$A$1:$A$2723&amp;Sheet2!$B$1:$B$2723&amp;Sheet2!$D$1:$D$2723,0),5),0)</f>
        <v>0</v>
      </c>
      <c r="G202">
        <f t="array" ref="G202">IFERROR(INDEX(Sheet2!$A$1:$E$2723,MATCH(G$200&amp;G$201&amp;$B202,Sheet2!$A$1:$A$2723&amp;Sheet2!$B$1:$B$2723&amp;Sheet2!$D$1:$D$2723,0),5),0)</f>
        <v>0</v>
      </c>
      <c r="H202">
        <f t="array" ref="H202">IFERROR(INDEX(Sheet2!$A$1:$E$2723,MATCH(H$200&amp;H$201&amp;$B202,Sheet2!$A$1:$A$2723&amp;Sheet2!$B$1:$B$2723&amp;Sheet2!$D$1:$D$2723,0),5),0)</f>
        <v>0</v>
      </c>
      <c r="I202">
        <f t="array" ref="I202">IFERROR(INDEX(Sheet2!$A$1:$E$2723,MATCH(I$200&amp;I$201&amp;$B202,Sheet2!$A$1:$A$2723&amp;Sheet2!$B$1:$B$2723&amp;Sheet2!$D$1:$D$2723,0),5),0)</f>
        <v>0</v>
      </c>
      <c r="J202">
        <f t="array" ref="J202">IFERROR(INDEX(Sheet2!$A$1:$E$2723,MATCH(J$200&amp;J$201&amp;$B202,Sheet2!$A$1:$A$2723&amp;Sheet2!$B$1:$B$2723&amp;Sheet2!$D$1:$D$2723,0),5),0)</f>
        <v>0</v>
      </c>
      <c r="K202">
        <f t="array" ref="K202">IFERROR(INDEX(Sheet2!$A$1:$E$2723,MATCH(K$200&amp;K$201&amp;$B202,Sheet2!$A$1:$A$2723&amp;Sheet2!$B$1:$B$2723&amp;Sheet2!$D$1:$D$2723,0),5),0)</f>
        <v>0</v>
      </c>
      <c r="L202">
        <f t="array" ref="L202">IFERROR(INDEX(Sheet2!$A$1:$E$2723,MATCH(L$200&amp;L$201&amp;$B202,Sheet2!$A$1:$A$2723&amp;Sheet2!$B$1:$B$2723&amp;Sheet2!$D$1:$D$2723,0),5),0)</f>
        <v>0</v>
      </c>
      <c r="M202">
        <f t="array" ref="M202">IFERROR(INDEX(Sheet2!$A$1:$E$2723,MATCH(M$200&amp;M$201&amp;$B202,Sheet2!$A$1:$A$2723&amp;Sheet2!$B$1:$B$2723&amp;Sheet2!$D$1:$D$2723,0),5),0)</f>
        <v>0</v>
      </c>
      <c r="N202">
        <f t="array" ref="N202">IFERROR(INDEX(Sheet2!$A$1:$E$2723,MATCH(N$200&amp;N$201&amp;$B202,Sheet2!$A$1:$A$2723&amp;Sheet2!$B$1:$B$2723&amp;Sheet2!$D$1:$D$2723,0),5),0)</f>
        <v>0</v>
      </c>
      <c r="O202">
        <f t="array" ref="O202">IFERROR(INDEX(Sheet2!$A$1:$E$2723,MATCH(O$200&amp;O$201&amp;$B202,Sheet2!$A$1:$A$2723&amp;Sheet2!$B$1:$B$2723&amp;Sheet2!$D$1:$D$2723,0),5),0)</f>
        <v>0</v>
      </c>
      <c r="P202">
        <f t="array" ref="P202">IFERROR(INDEX(Sheet2!$A$1:$E$2723,MATCH(P$200&amp;P$201&amp;$B202,Sheet2!$A$1:$A$2723&amp;Sheet2!$B$1:$B$2723&amp;Sheet2!$D$1:$D$2723,0),5),0)</f>
        <v>0</v>
      </c>
      <c r="Q202">
        <f t="array" ref="Q202">IFERROR(INDEX(Sheet2!$A$1:$E$2723,MATCH(Q$200&amp;Q$201&amp;$B202,Sheet2!$A$1:$A$2723&amp;Sheet2!$B$1:$B$2723&amp;Sheet2!$D$1:$D$2723,0),5),0)</f>
        <v>0</v>
      </c>
      <c r="R202">
        <f t="array" ref="R202">IFERROR(INDEX(Sheet2!$A$1:$E$2723,MATCH(R$200&amp;R$201&amp;$B202,Sheet2!$A$1:$A$2723&amp;Sheet2!$B$1:$B$2723&amp;Sheet2!$D$1:$D$2723,0),5),0)</f>
        <v>0</v>
      </c>
      <c r="S202">
        <f t="array" ref="S202">IFERROR(INDEX(Sheet2!$A$1:$E$2723,MATCH(S$200&amp;S$201&amp;$B202,Sheet2!$A$1:$A$2723&amp;Sheet2!$B$1:$B$2723&amp;Sheet2!$D$1:$D$2723,0),5),0)</f>
        <v>0</v>
      </c>
      <c r="T202">
        <f t="array" ref="T202">IFERROR(INDEX(Sheet2!$A$1:$E$2723,MATCH(T$200&amp;T$201&amp;$B202,Sheet2!$A$1:$A$2723&amp;Sheet2!$B$1:$B$2723&amp;Sheet2!$D$1:$D$2723,0),5),0)</f>
        <v>0</v>
      </c>
      <c r="U202">
        <f t="array" ref="U202">IFERROR(INDEX(Sheet2!$A$1:$E$2723,MATCH(U$200&amp;U$201&amp;$B202,Sheet2!$A$1:$A$2723&amp;Sheet2!$B$1:$B$2723&amp;Sheet2!$D$1:$D$2723,0),5),0)</f>
        <v>0</v>
      </c>
      <c r="V202">
        <f t="array" ref="V202">IFERROR(INDEX(Sheet2!$A$1:$E$2723,MATCH(V$200&amp;V$201&amp;$B202,Sheet2!$A$1:$A$2723&amp;Sheet2!$B$1:$B$2723&amp;Sheet2!$D$1:$D$2723,0),5),0)</f>
        <v>0</v>
      </c>
      <c r="W202">
        <f t="array" ref="W202">IFERROR(INDEX(Sheet2!$A$1:$E$2723,MATCH(W$200&amp;W$201&amp;$B202,Sheet2!$A$1:$A$2723&amp;Sheet2!$B$1:$B$2723&amp;Sheet2!$D$1:$D$2723,0),5),0)</f>
        <v>0</v>
      </c>
      <c r="X202">
        <f t="array" ref="X202">IFERROR(INDEX(Sheet2!$A$1:$E$2723,MATCH(X$200&amp;X$201&amp;$B202,Sheet2!$A$1:$A$2723&amp;Sheet2!$B$1:$B$2723&amp;Sheet2!$D$1:$D$2723,0),5),0)</f>
        <v>0</v>
      </c>
      <c r="Y202">
        <f t="array" ref="Y202">IFERROR(INDEX(Sheet2!$A$1:$E$2723,MATCH(Y$200&amp;Y$201&amp;$B202,Sheet2!$A$1:$A$2723&amp;Sheet2!$B$1:$B$2723&amp;Sheet2!$D$1:$D$2723,0),5),0)</f>
        <v>0</v>
      </c>
      <c r="Z202">
        <f t="array" ref="Z202">IFERROR(INDEX(Sheet2!$A$1:$E$2723,MATCH(Z$200&amp;Z$201&amp;$B202,Sheet2!$A$1:$A$2723&amp;Sheet2!$B$1:$B$2723&amp;Sheet2!$D$1:$D$2723,0),5),0)</f>
        <v>0</v>
      </c>
      <c r="AA202">
        <f t="array" ref="AA202">IFERROR(INDEX(Sheet2!$A$1:$E$2723,MATCH(AA$200&amp;AA$201&amp;$B202,Sheet2!$A$1:$A$2723&amp;Sheet2!$B$1:$B$2723&amp;Sheet2!$D$1:$D$2723,0),5),0)</f>
        <v>0</v>
      </c>
      <c r="AB202">
        <f t="array" ref="AB202">IFERROR(INDEX(Sheet2!$A$1:$E$2723,MATCH(AB$200&amp;AB$201&amp;$B202,Sheet2!$A$1:$A$2723&amp;Sheet2!$B$1:$B$2723&amp;Sheet2!$D$1:$D$2723,0),5),0)</f>
        <v>0</v>
      </c>
      <c r="AC202">
        <f t="array" ref="AC202">IFERROR(INDEX(Sheet2!$A$1:$E$2723,MATCH(AC$200&amp;AC$201&amp;$B202,Sheet2!$A$1:$A$2723&amp;Sheet2!$B$1:$B$2723&amp;Sheet2!$D$1:$D$2723,0),5),0)</f>
        <v>0</v>
      </c>
      <c r="AD202">
        <f t="array" ref="AD202">IFERROR(INDEX(Sheet2!$A$1:$E$2723,MATCH(AD$200&amp;AD$201&amp;$B202,Sheet2!$A$1:$A$2723&amp;Sheet2!$B$1:$B$2723&amp;Sheet2!$D$1:$D$2723,0),5),0)</f>
        <v>0</v>
      </c>
      <c r="AE202">
        <f t="array" ref="AE202">IFERROR(INDEX(Sheet2!$A$1:$E$2723,MATCH(AE$200&amp;AE$201&amp;$B202,Sheet2!$A$1:$A$2723&amp;Sheet2!$B$1:$B$2723&amp;Sheet2!$D$1:$D$2723,0),5),0)</f>
        <v>0</v>
      </c>
      <c r="AF202">
        <f t="array" ref="AF202">IFERROR(INDEX(Sheet2!$A$1:$E$2723,MATCH(AF$200&amp;AF$201&amp;$B202,Sheet2!$A$1:$A$2723&amp;Sheet2!$B$1:$B$2723&amp;Sheet2!$D$1:$D$2723,0),5),0)</f>
        <v>0</v>
      </c>
      <c r="AG202">
        <f t="array" ref="AG202">IFERROR(INDEX(Sheet2!$A$1:$E$2723,MATCH(AG$200&amp;AG$201&amp;$B202,Sheet2!$A$1:$A$2723&amp;Sheet2!$B$1:$B$2723&amp;Sheet2!$D$1:$D$2723,0),5),0)</f>
        <v>0</v>
      </c>
      <c r="AH202">
        <f t="array" ref="AH202">IFERROR(INDEX(Sheet2!$A$1:$E$2723,MATCH(AH$200&amp;AH$201&amp;$B202,Sheet2!$A$1:$A$2723&amp;Sheet2!$B$1:$B$2723&amp;Sheet2!$D$1:$D$2723,0),5),0)</f>
        <v>0</v>
      </c>
      <c r="AI202">
        <f t="array" ref="AI202">IFERROR(INDEX(Sheet2!$A$1:$E$2723,MATCH(AI$200&amp;AI$201&amp;$B202,Sheet2!$A$1:$A$2723&amp;Sheet2!$B$1:$B$2723&amp;Sheet2!$D$1:$D$2723,0),5),0)</f>
        <v>0</v>
      </c>
      <c r="AJ202">
        <f t="array" ref="AJ202">IFERROR(INDEX(Sheet2!$A$1:$E$2723,MATCH(AJ$200&amp;AJ$201&amp;$B202,Sheet2!$A$1:$A$2723&amp;Sheet2!$B$1:$B$2723&amp;Sheet2!$D$1:$D$2723,0),5),0)</f>
        <v>0</v>
      </c>
      <c r="AK202">
        <f t="array" ref="AK202">IFERROR(INDEX(Sheet2!$A$1:$E$2723,MATCH(AK$200&amp;AK$201&amp;$B202,Sheet2!$A$1:$A$2723&amp;Sheet2!$B$1:$B$2723&amp;Sheet2!$D$1:$D$2723,0),5),0)</f>
        <v>0</v>
      </c>
      <c r="AL202">
        <f t="array" ref="AL202">IFERROR(INDEX(Sheet2!$A$1:$E$2723,MATCH(AL$200&amp;AL$201&amp;$B202,Sheet2!$A$1:$A$2723&amp;Sheet2!$B$1:$B$2723&amp;Sheet2!$D$1:$D$2723,0),5),0)</f>
        <v>0</v>
      </c>
      <c r="AM202">
        <f t="array" ref="AM202">IFERROR(INDEX(Sheet2!$A$1:$E$2723,MATCH(AM$200&amp;AM$201&amp;$B202,Sheet2!$A$1:$A$2723&amp;Sheet2!$B$1:$B$2723&amp;Sheet2!$D$1:$D$2723,0),5),0)</f>
        <v>0</v>
      </c>
      <c r="AN202">
        <f t="array" ref="AN202">IFERROR(INDEX(Sheet2!$A$1:$E$2723,MATCH(AN$200&amp;AN$201&amp;$B202,Sheet2!$A$1:$A$2723&amp;Sheet2!$B$1:$B$2723&amp;Sheet2!$D$1:$D$2723,0),5),0)</f>
        <v>0</v>
      </c>
      <c r="AO202">
        <f t="array" ref="AO202">IFERROR(INDEX(Sheet2!$A$1:$E$2723,MATCH(AO$200&amp;AO$201&amp;$B202,Sheet2!$A$1:$A$2723&amp;Sheet2!$B$1:$B$2723&amp;Sheet2!$D$1:$D$2723,0),5),0)</f>
        <v>0</v>
      </c>
      <c r="AP202">
        <f t="array" ref="AP202">IFERROR(INDEX(Sheet2!$A$1:$E$2723,MATCH(AP$200&amp;AP$201&amp;$B202,Sheet2!$A$1:$A$2723&amp;Sheet2!$B$1:$B$2723&amp;Sheet2!$D$1:$D$2723,0),5),0)</f>
        <v>0</v>
      </c>
      <c r="AQ202">
        <f t="array" ref="AQ202">IFERROR(INDEX(Sheet2!$A$1:$E$2723,MATCH(AQ$200&amp;AQ$201&amp;$B202,Sheet2!$A$1:$A$2723&amp;Sheet2!$B$1:$B$2723&amp;Sheet2!$D$1:$D$2723,0),5),0)</f>
        <v>0</v>
      </c>
      <c r="AR202">
        <f t="array" ref="AR202">IFERROR(INDEX(Sheet2!$A$1:$E$2723,MATCH(AR$200&amp;AR$201&amp;$B202,Sheet2!$A$1:$A$2723&amp;Sheet2!$B$1:$B$2723&amp;Sheet2!$D$1:$D$2723,0),5),0)</f>
        <v>0</v>
      </c>
      <c r="AS202">
        <f t="array" ref="AS202">IFERROR(INDEX(Sheet2!$A$1:$E$2723,MATCH(AS$200&amp;AS$201&amp;$B202,Sheet2!$A$1:$A$2723&amp;Sheet2!$B$1:$B$2723&amp;Sheet2!$D$1:$D$2723,0),5),0)</f>
        <v>0</v>
      </c>
      <c r="AT202">
        <f t="array" ref="AT202">IFERROR(INDEX(Sheet2!$A$1:$E$2723,MATCH(AT$200&amp;AT$201&amp;$B202,Sheet2!$A$1:$A$2723&amp;Sheet2!$B$1:$B$2723&amp;Sheet2!$D$1:$D$2723,0),5),0)</f>
        <v>0</v>
      </c>
      <c r="AU202">
        <f t="array" ref="AU202">IFERROR(INDEX(Sheet2!$A$1:$E$2723,MATCH(AU$200&amp;AU$201&amp;$B202,Sheet2!$A$1:$A$2723&amp;Sheet2!$B$1:$B$2723&amp;Sheet2!$D$1:$D$2723,0),5),0)</f>
        <v>0</v>
      </c>
      <c r="AV202">
        <f t="array" ref="AV202">IFERROR(INDEX(Sheet2!$A$1:$E$2723,MATCH(AV$200&amp;AV$201&amp;$B202,Sheet2!$A$1:$A$2723&amp;Sheet2!$B$1:$B$2723&amp;Sheet2!$D$1:$D$2723,0),5),0)</f>
        <v>0</v>
      </c>
      <c r="AW202">
        <f t="array" ref="AW202">IFERROR(INDEX(Sheet2!$A$1:$E$2723,MATCH(AW$200&amp;AW$201&amp;$B202,Sheet2!$A$1:$A$2723&amp;Sheet2!$B$1:$B$2723&amp;Sheet2!$D$1:$D$2723,0),5),0)</f>
        <v>0</v>
      </c>
      <c r="AX202">
        <f t="array" ref="AX202">IFERROR(INDEX(Sheet2!$A$1:$E$2723,MATCH(AX$200&amp;AX$201&amp;$B202,Sheet2!$A$1:$A$2723&amp;Sheet2!$B$1:$B$2723&amp;Sheet2!$D$1:$D$2723,0),5),0)</f>
        <v>0</v>
      </c>
      <c r="AY202">
        <f t="array" ref="AY202">IFERROR(INDEX(Sheet2!$A$1:$E$2723,MATCH(AY$200&amp;AY$201&amp;$B202,Sheet2!$A$1:$A$2723&amp;Sheet2!$B$1:$B$2723&amp;Sheet2!$D$1:$D$2723,0),5),0)</f>
        <v>0</v>
      </c>
      <c r="AZ202">
        <f t="array" ref="AZ202">IFERROR(INDEX(Sheet2!$A$1:$E$2723,MATCH(AZ$200&amp;AZ$201&amp;$B202,Sheet2!$A$1:$A$2723&amp;Sheet2!$B$1:$B$2723&amp;Sheet2!$D$1:$D$2723,0),5),0)</f>
        <v>0</v>
      </c>
      <c r="BA202">
        <f t="array" ref="BA202">IFERROR(INDEX(Sheet2!$A$1:$E$2723,MATCH(BA$200&amp;BA$201&amp;$B202,Sheet2!$A$1:$A$2723&amp;Sheet2!$B$1:$B$2723&amp;Sheet2!$D$1:$D$2723,0),5),0)</f>
        <v>0</v>
      </c>
      <c r="BB202">
        <f t="array" ref="BB202">IFERROR(INDEX(Sheet2!$A$1:$E$2723,MATCH(BB$200&amp;BB$201&amp;$B202,Sheet2!$A$1:$A$2723&amp;Sheet2!$B$1:$B$2723&amp;Sheet2!$D$1:$D$2723,0),5),0)</f>
        <v>0</v>
      </c>
      <c r="BC202">
        <f t="array" ref="BC202">IFERROR(INDEX(Sheet2!$A$1:$E$2723,MATCH(BC$200&amp;BC$201&amp;$B202,Sheet2!$A$1:$A$2723&amp;Sheet2!$B$1:$B$2723&amp;Sheet2!$D$1:$D$2723,0),5),0)</f>
        <v>0</v>
      </c>
      <c r="BD202">
        <f t="array" ref="BD202">IFERROR(INDEX(Sheet2!$A$1:$E$2723,MATCH(BD$200&amp;BD$201&amp;$B202,Sheet2!$A$1:$A$2723&amp;Sheet2!$B$1:$B$2723&amp;Sheet2!$D$1:$D$2723,0),5),0)</f>
        <v>0</v>
      </c>
      <c r="BE202">
        <f t="array" ref="BE202">IFERROR(INDEX(Sheet2!$A$1:$E$2723,MATCH(BE$200&amp;BE$201&amp;$B202,Sheet2!$A$1:$A$2723&amp;Sheet2!$B$1:$B$2723&amp;Sheet2!$D$1:$D$2723,0),5),0)</f>
        <v>0</v>
      </c>
      <c r="BF202">
        <f t="array" ref="BF202">IFERROR(INDEX(Sheet2!$A$1:$E$2723,MATCH(BF$200&amp;BF$201&amp;$B202,Sheet2!$A$1:$A$2723&amp;Sheet2!$B$1:$B$2723&amp;Sheet2!$D$1:$D$2723,0),5),0)</f>
        <v>0</v>
      </c>
      <c r="BG202">
        <f t="array" ref="BG202">IFERROR(INDEX(Sheet2!$A$1:$E$2723,MATCH(BG$200&amp;BG$201&amp;$B202,Sheet2!$A$1:$A$2723&amp;Sheet2!$B$1:$B$2723&amp;Sheet2!$D$1:$D$2723,0),5),0)</f>
        <v>0</v>
      </c>
      <c r="BH202">
        <f t="array" ref="BH202">IFERROR(INDEX(Sheet2!$A$1:$E$2723,MATCH(BH$200&amp;BH$201&amp;$B202,Sheet2!$A$1:$A$2723&amp;Sheet2!$B$1:$B$2723&amp;Sheet2!$D$1:$D$2723,0),5),0)</f>
        <v>0</v>
      </c>
      <c r="BI202">
        <f t="array" ref="BI202">IFERROR(INDEX(Sheet2!$A$1:$E$2723,MATCH(BI$200&amp;BI$201&amp;$B202,Sheet2!$A$1:$A$2723&amp;Sheet2!$B$1:$B$2723&amp;Sheet2!$D$1:$D$2723,0),5),0)</f>
        <v>0</v>
      </c>
      <c r="BJ202">
        <f t="array" ref="BJ202">IFERROR(INDEX(Sheet2!$A$1:$E$2723,MATCH(BJ$200&amp;BJ$201&amp;$B202,Sheet2!$A$1:$A$2723&amp;Sheet2!$B$1:$B$2723&amp;Sheet2!$D$1:$D$2723,0),5),0)</f>
        <v>0</v>
      </c>
      <c r="BK202">
        <f t="array" ref="BK202">IFERROR(INDEX(Sheet2!$A$1:$E$2723,MATCH(BK$200&amp;BK$201&amp;$B202,Sheet2!$A$1:$A$2723&amp;Sheet2!$B$1:$B$2723&amp;Sheet2!$D$1:$D$2723,0),5),0)</f>
        <v>0</v>
      </c>
      <c r="BL202">
        <f t="array" ref="BL202">IFERROR(INDEX(Sheet2!$A$1:$E$2723,MATCH(BL$200&amp;BL$201&amp;$B202,Sheet2!$A$1:$A$2723&amp;Sheet2!$B$1:$B$2723&amp;Sheet2!$D$1:$D$2723,0),5),0)</f>
        <v>0</v>
      </c>
    </row>
    <row r="203" spans="2:64" x14ac:dyDescent="0.25">
      <c r="B203" t="s">
        <v>206</v>
      </c>
      <c r="C203">
        <f t="array" ref="C203">IFERROR(INDEX(Sheet2!$A$1:$E$2723,MATCH(C$200&amp;C$201&amp;$B203,Sheet2!$A$1:$A$2723&amp;Sheet2!$B$1:$B$2723&amp;Sheet2!$D$1:$D$2723,0),5),0)</f>
        <v>0</v>
      </c>
      <c r="D203">
        <f t="array" ref="D203">IFERROR(INDEX(Sheet2!$A$1:$E$2723,MATCH(D$200&amp;D$201&amp;$B203,Sheet2!$A$1:$A$2723&amp;Sheet2!$B$1:$B$2723&amp;Sheet2!$D$1:$D$2723,0),5),0)</f>
        <v>0</v>
      </c>
      <c r="E203">
        <f t="array" ref="E203">IFERROR(INDEX(Sheet2!$A$1:$E$2723,MATCH(E$200&amp;E$201&amp;$B203,Sheet2!$A$1:$A$2723&amp;Sheet2!$B$1:$B$2723&amp;Sheet2!$D$1:$D$2723,0),5),0)</f>
        <v>0</v>
      </c>
      <c r="F203">
        <f t="array" ref="F203">IFERROR(INDEX(Sheet2!$A$1:$E$2723,MATCH(F$200&amp;F$201&amp;$B203,Sheet2!$A$1:$A$2723&amp;Sheet2!$B$1:$B$2723&amp;Sheet2!$D$1:$D$2723,0),5),0)</f>
        <v>0</v>
      </c>
      <c r="G203">
        <f t="array" ref="G203">IFERROR(INDEX(Sheet2!$A$1:$E$2723,MATCH(G$200&amp;G$201&amp;$B203,Sheet2!$A$1:$A$2723&amp;Sheet2!$B$1:$B$2723&amp;Sheet2!$D$1:$D$2723,0),5),0)</f>
        <v>0</v>
      </c>
      <c r="H203">
        <f t="array" ref="H203">IFERROR(INDEX(Sheet2!$A$1:$E$2723,MATCH(H$200&amp;H$201&amp;$B203,Sheet2!$A$1:$A$2723&amp;Sheet2!$B$1:$B$2723&amp;Sheet2!$D$1:$D$2723,0),5),0)</f>
        <v>0</v>
      </c>
      <c r="I203">
        <f t="array" ref="I203">IFERROR(INDEX(Sheet2!$A$1:$E$2723,MATCH(I$200&amp;I$201&amp;$B203,Sheet2!$A$1:$A$2723&amp;Sheet2!$B$1:$B$2723&amp;Sheet2!$D$1:$D$2723,0),5),0)</f>
        <v>0</v>
      </c>
      <c r="J203">
        <f t="array" ref="J203">IFERROR(INDEX(Sheet2!$A$1:$E$2723,MATCH(J$200&amp;J$201&amp;$B203,Sheet2!$A$1:$A$2723&amp;Sheet2!$B$1:$B$2723&amp;Sheet2!$D$1:$D$2723,0),5),0)</f>
        <v>0</v>
      </c>
      <c r="K203">
        <f t="array" ref="K203">IFERROR(INDEX(Sheet2!$A$1:$E$2723,MATCH(K$200&amp;K$201&amp;$B203,Sheet2!$A$1:$A$2723&amp;Sheet2!$B$1:$B$2723&amp;Sheet2!$D$1:$D$2723,0),5),0)</f>
        <v>0</v>
      </c>
      <c r="L203">
        <f t="array" ref="L203">IFERROR(INDEX(Sheet2!$A$1:$E$2723,MATCH(L$200&amp;L$201&amp;$B203,Sheet2!$A$1:$A$2723&amp;Sheet2!$B$1:$B$2723&amp;Sheet2!$D$1:$D$2723,0),5),0)</f>
        <v>0</v>
      </c>
      <c r="M203">
        <f t="array" ref="M203">IFERROR(INDEX(Sheet2!$A$1:$E$2723,MATCH(M$200&amp;M$201&amp;$B203,Sheet2!$A$1:$A$2723&amp;Sheet2!$B$1:$B$2723&amp;Sheet2!$D$1:$D$2723,0),5),0)</f>
        <v>0</v>
      </c>
      <c r="N203">
        <f t="array" ref="N203">IFERROR(INDEX(Sheet2!$A$1:$E$2723,MATCH(N$200&amp;N$201&amp;$B203,Sheet2!$A$1:$A$2723&amp;Sheet2!$B$1:$B$2723&amp;Sheet2!$D$1:$D$2723,0),5),0)</f>
        <v>0</v>
      </c>
      <c r="O203">
        <f t="array" ref="O203">IFERROR(INDEX(Sheet2!$A$1:$E$2723,MATCH(O$200&amp;O$201&amp;$B203,Sheet2!$A$1:$A$2723&amp;Sheet2!$B$1:$B$2723&amp;Sheet2!$D$1:$D$2723,0),5),0)</f>
        <v>0</v>
      </c>
      <c r="P203">
        <f t="array" ref="P203">IFERROR(INDEX(Sheet2!$A$1:$E$2723,MATCH(P$200&amp;P$201&amp;$B203,Sheet2!$A$1:$A$2723&amp;Sheet2!$B$1:$B$2723&amp;Sheet2!$D$1:$D$2723,0),5),0)</f>
        <v>0</v>
      </c>
      <c r="Q203">
        <f t="array" ref="Q203">IFERROR(INDEX(Sheet2!$A$1:$E$2723,MATCH(Q$200&amp;Q$201&amp;$B203,Sheet2!$A$1:$A$2723&amp;Sheet2!$B$1:$B$2723&amp;Sheet2!$D$1:$D$2723,0),5),0)</f>
        <v>0</v>
      </c>
      <c r="R203">
        <f t="array" ref="R203">IFERROR(INDEX(Sheet2!$A$1:$E$2723,MATCH(R$200&amp;R$201&amp;$B203,Sheet2!$A$1:$A$2723&amp;Sheet2!$B$1:$B$2723&amp;Sheet2!$D$1:$D$2723,0),5),0)</f>
        <v>0</v>
      </c>
      <c r="S203">
        <f t="array" ref="S203">IFERROR(INDEX(Sheet2!$A$1:$E$2723,MATCH(S$200&amp;S$201&amp;$B203,Sheet2!$A$1:$A$2723&amp;Sheet2!$B$1:$B$2723&amp;Sheet2!$D$1:$D$2723,0),5),0)</f>
        <v>0</v>
      </c>
      <c r="T203">
        <f t="array" ref="T203">IFERROR(INDEX(Sheet2!$A$1:$E$2723,MATCH(T$200&amp;T$201&amp;$B203,Sheet2!$A$1:$A$2723&amp;Sheet2!$B$1:$B$2723&amp;Sheet2!$D$1:$D$2723,0),5),0)</f>
        <v>0</v>
      </c>
      <c r="U203">
        <f t="array" ref="U203">IFERROR(INDEX(Sheet2!$A$1:$E$2723,MATCH(U$200&amp;U$201&amp;$B203,Sheet2!$A$1:$A$2723&amp;Sheet2!$B$1:$B$2723&amp;Sheet2!$D$1:$D$2723,0),5),0)</f>
        <v>0</v>
      </c>
      <c r="V203">
        <f t="array" ref="V203">IFERROR(INDEX(Sheet2!$A$1:$E$2723,MATCH(V$200&amp;V$201&amp;$B203,Sheet2!$A$1:$A$2723&amp;Sheet2!$B$1:$B$2723&amp;Sheet2!$D$1:$D$2723,0),5),0)</f>
        <v>0</v>
      </c>
      <c r="W203">
        <f t="array" ref="W203">IFERROR(INDEX(Sheet2!$A$1:$E$2723,MATCH(W$200&amp;W$201&amp;$B203,Sheet2!$A$1:$A$2723&amp;Sheet2!$B$1:$B$2723&amp;Sheet2!$D$1:$D$2723,0),5),0)</f>
        <v>0</v>
      </c>
      <c r="X203">
        <f t="array" ref="X203">IFERROR(INDEX(Sheet2!$A$1:$E$2723,MATCH(X$200&amp;X$201&amp;$B203,Sheet2!$A$1:$A$2723&amp;Sheet2!$B$1:$B$2723&amp;Sheet2!$D$1:$D$2723,0),5),0)</f>
        <v>0</v>
      </c>
      <c r="Y203">
        <f t="array" ref="Y203">IFERROR(INDEX(Sheet2!$A$1:$E$2723,MATCH(Y$200&amp;Y$201&amp;$B203,Sheet2!$A$1:$A$2723&amp;Sheet2!$B$1:$B$2723&amp;Sheet2!$D$1:$D$2723,0),5),0)</f>
        <v>0</v>
      </c>
      <c r="Z203">
        <f t="array" ref="Z203">IFERROR(INDEX(Sheet2!$A$1:$E$2723,MATCH(Z$200&amp;Z$201&amp;$B203,Sheet2!$A$1:$A$2723&amp;Sheet2!$B$1:$B$2723&amp;Sheet2!$D$1:$D$2723,0),5),0)</f>
        <v>0</v>
      </c>
      <c r="AA203">
        <f t="array" ref="AA203">IFERROR(INDEX(Sheet2!$A$1:$E$2723,MATCH(AA$200&amp;AA$201&amp;$B203,Sheet2!$A$1:$A$2723&amp;Sheet2!$B$1:$B$2723&amp;Sheet2!$D$1:$D$2723,0),5),0)</f>
        <v>0</v>
      </c>
      <c r="AB203">
        <f t="array" ref="AB203">IFERROR(INDEX(Sheet2!$A$1:$E$2723,MATCH(AB$200&amp;AB$201&amp;$B203,Sheet2!$A$1:$A$2723&amp;Sheet2!$B$1:$B$2723&amp;Sheet2!$D$1:$D$2723,0),5),0)</f>
        <v>0</v>
      </c>
      <c r="AC203">
        <f t="array" ref="AC203">IFERROR(INDEX(Sheet2!$A$1:$E$2723,MATCH(AC$200&amp;AC$201&amp;$B203,Sheet2!$A$1:$A$2723&amp;Sheet2!$B$1:$B$2723&amp;Sheet2!$D$1:$D$2723,0),5),0)</f>
        <v>0</v>
      </c>
      <c r="AD203">
        <f t="array" ref="AD203">IFERROR(INDEX(Sheet2!$A$1:$E$2723,MATCH(AD$200&amp;AD$201&amp;$B203,Sheet2!$A$1:$A$2723&amp;Sheet2!$B$1:$B$2723&amp;Sheet2!$D$1:$D$2723,0),5),0)</f>
        <v>0</v>
      </c>
      <c r="AE203">
        <f t="array" ref="AE203">IFERROR(INDEX(Sheet2!$A$1:$E$2723,MATCH(AE$200&amp;AE$201&amp;$B203,Sheet2!$A$1:$A$2723&amp;Sheet2!$B$1:$B$2723&amp;Sheet2!$D$1:$D$2723,0),5),0)</f>
        <v>0</v>
      </c>
      <c r="AF203">
        <f t="array" ref="AF203">IFERROR(INDEX(Sheet2!$A$1:$E$2723,MATCH(AF$200&amp;AF$201&amp;$B203,Sheet2!$A$1:$A$2723&amp;Sheet2!$B$1:$B$2723&amp;Sheet2!$D$1:$D$2723,0),5),0)</f>
        <v>0</v>
      </c>
      <c r="AG203">
        <f t="array" ref="AG203">IFERROR(INDEX(Sheet2!$A$1:$E$2723,MATCH(AG$200&amp;AG$201&amp;$B203,Sheet2!$A$1:$A$2723&amp;Sheet2!$B$1:$B$2723&amp;Sheet2!$D$1:$D$2723,0),5),0)</f>
        <v>0</v>
      </c>
      <c r="AH203">
        <f t="array" ref="AH203">IFERROR(INDEX(Sheet2!$A$1:$E$2723,MATCH(AH$200&amp;AH$201&amp;$B203,Sheet2!$A$1:$A$2723&amp;Sheet2!$B$1:$B$2723&amp;Sheet2!$D$1:$D$2723,0),5),0)</f>
        <v>0</v>
      </c>
      <c r="AI203">
        <f t="array" ref="AI203">IFERROR(INDEX(Sheet2!$A$1:$E$2723,MATCH(AI$200&amp;AI$201&amp;$B203,Sheet2!$A$1:$A$2723&amp;Sheet2!$B$1:$B$2723&amp;Sheet2!$D$1:$D$2723,0),5),0)</f>
        <v>0</v>
      </c>
      <c r="AJ203">
        <f t="array" ref="AJ203">IFERROR(INDEX(Sheet2!$A$1:$E$2723,MATCH(AJ$200&amp;AJ$201&amp;$B203,Sheet2!$A$1:$A$2723&amp;Sheet2!$B$1:$B$2723&amp;Sheet2!$D$1:$D$2723,0),5),0)</f>
        <v>0</v>
      </c>
      <c r="AK203">
        <f t="array" ref="AK203">IFERROR(INDEX(Sheet2!$A$1:$E$2723,MATCH(AK$200&amp;AK$201&amp;$B203,Sheet2!$A$1:$A$2723&amp;Sheet2!$B$1:$B$2723&amp;Sheet2!$D$1:$D$2723,0),5),0)</f>
        <v>0</v>
      </c>
      <c r="AL203">
        <f t="array" ref="AL203">IFERROR(INDEX(Sheet2!$A$1:$E$2723,MATCH(AL$200&amp;AL$201&amp;$B203,Sheet2!$A$1:$A$2723&amp;Sheet2!$B$1:$B$2723&amp;Sheet2!$D$1:$D$2723,0),5),0)</f>
        <v>0</v>
      </c>
      <c r="AM203">
        <f t="array" ref="AM203">IFERROR(INDEX(Sheet2!$A$1:$E$2723,MATCH(AM$200&amp;AM$201&amp;$B203,Sheet2!$A$1:$A$2723&amp;Sheet2!$B$1:$B$2723&amp;Sheet2!$D$1:$D$2723,0),5),0)</f>
        <v>0</v>
      </c>
      <c r="AN203">
        <f t="array" ref="AN203">IFERROR(INDEX(Sheet2!$A$1:$E$2723,MATCH(AN$200&amp;AN$201&amp;$B203,Sheet2!$A$1:$A$2723&amp;Sheet2!$B$1:$B$2723&amp;Sheet2!$D$1:$D$2723,0),5),0)</f>
        <v>0</v>
      </c>
      <c r="AO203">
        <f t="array" ref="AO203">IFERROR(INDEX(Sheet2!$A$1:$E$2723,MATCH(AO$200&amp;AO$201&amp;$B203,Sheet2!$A$1:$A$2723&amp;Sheet2!$B$1:$B$2723&amp;Sheet2!$D$1:$D$2723,0),5),0)</f>
        <v>0</v>
      </c>
      <c r="AP203">
        <f t="array" ref="AP203">IFERROR(INDEX(Sheet2!$A$1:$E$2723,MATCH(AP$200&amp;AP$201&amp;$B203,Sheet2!$A$1:$A$2723&amp;Sheet2!$B$1:$B$2723&amp;Sheet2!$D$1:$D$2723,0),5),0)</f>
        <v>0</v>
      </c>
      <c r="AQ203">
        <f t="array" ref="AQ203">IFERROR(INDEX(Sheet2!$A$1:$E$2723,MATCH(AQ$200&amp;AQ$201&amp;$B203,Sheet2!$A$1:$A$2723&amp;Sheet2!$B$1:$B$2723&amp;Sheet2!$D$1:$D$2723,0),5),0)</f>
        <v>0</v>
      </c>
      <c r="AR203">
        <f t="array" ref="AR203">IFERROR(INDEX(Sheet2!$A$1:$E$2723,MATCH(AR$200&amp;AR$201&amp;$B203,Sheet2!$A$1:$A$2723&amp;Sheet2!$B$1:$B$2723&amp;Sheet2!$D$1:$D$2723,0),5),0)</f>
        <v>0</v>
      </c>
      <c r="AS203">
        <f t="array" ref="AS203">IFERROR(INDEX(Sheet2!$A$1:$E$2723,MATCH(AS$200&amp;AS$201&amp;$B203,Sheet2!$A$1:$A$2723&amp;Sheet2!$B$1:$B$2723&amp;Sheet2!$D$1:$D$2723,0),5),0)</f>
        <v>0</v>
      </c>
      <c r="AT203">
        <f t="array" ref="AT203">IFERROR(INDEX(Sheet2!$A$1:$E$2723,MATCH(AT$200&amp;AT$201&amp;$B203,Sheet2!$A$1:$A$2723&amp;Sheet2!$B$1:$B$2723&amp;Sheet2!$D$1:$D$2723,0),5),0)</f>
        <v>0</v>
      </c>
      <c r="AU203">
        <f t="array" ref="AU203">IFERROR(INDEX(Sheet2!$A$1:$E$2723,MATCH(AU$200&amp;AU$201&amp;$B203,Sheet2!$A$1:$A$2723&amp;Sheet2!$B$1:$B$2723&amp;Sheet2!$D$1:$D$2723,0),5),0)</f>
        <v>0</v>
      </c>
      <c r="AV203">
        <f t="array" ref="AV203">IFERROR(INDEX(Sheet2!$A$1:$E$2723,MATCH(AV$200&amp;AV$201&amp;$B203,Sheet2!$A$1:$A$2723&amp;Sheet2!$B$1:$B$2723&amp;Sheet2!$D$1:$D$2723,0),5),0)</f>
        <v>0</v>
      </c>
      <c r="AW203">
        <f t="array" ref="AW203">IFERROR(INDEX(Sheet2!$A$1:$E$2723,MATCH(AW$200&amp;AW$201&amp;$B203,Sheet2!$A$1:$A$2723&amp;Sheet2!$B$1:$B$2723&amp;Sheet2!$D$1:$D$2723,0),5),0)</f>
        <v>0</v>
      </c>
      <c r="AX203">
        <f t="array" ref="AX203">IFERROR(INDEX(Sheet2!$A$1:$E$2723,MATCH(AX$200&amp;AX$201&amp;$B203,Sheet2!$A$1:$A$2723&amp;Sheet2!$B$1:$B$2723&amp;Sheet2!$D$1:$D$2723,0),5),0)</f>
        <v>0</v>
      </c>
      <c r="AY203">
        <f t="array" ref="AY203">IFERROR(INDEX(Sheet2!$A$1:$E$2723,MATCH(AY$200&amp;AY$201&amp;$B203,Sheet2!$A$1:$A$2723&amp;Sheet2!$B$1:$B$2723&amp;Sheet2!$D$1:$D$2723,0),5),0)</f>
        <v>0</v>
      </c>
      <c r="AZ203">
        <f t="array" ref="AZ203">IFERROR(INDEX(Sheet2!$A$1:$E$2723,MATCH(AZ$200&amp;AZ$201&amp;$B203,Sheet2!$A$1:$A$2723&amp;Sheet2!$B$1:$B$2723&amp;Sheet2!$D$1:$D$2723,0),5),0)</f>
        <v>0</v>
      </c>
      <c r="BA203">
        <f t="array" ref="BA203">IFERROR(INDEX(Sheet2!$A$1:$E$2723,MATCH(BA$200&amp;BA$201&amp;$B203,Sheet2!$A$1:$A$2723&amp;Sheet2!$B$1:$B$2723&amp;Sheet2!$D$1:$D$2723,0),5),0)</f>
        <v>0</v>
      </c>
      <c r="BB203">
        <f t="array" ref="BB203">IFERROR(INDEX(Sheet2!$A$1:$E$2723,MATCH(BB$200&amp;BB$201&amp;$B203,Sheet2!$A$1:$A$2723&amp;Sheet2!$B$1:$B$2723&amp;Sheet2!$D$1:$D$2723,0),5),0)</f>
        <v>0</v>
      </c>
      <c r="BC203">
        <f t="array" ref="BC203">IFERROR(INDEX(Sheet2!$A$1:$E$2723,MATCH(BC$200&amp;BC$201&amp;$B203,Sheet2!$A$1:$A$2723&amp;Sheet2!$B$1:$B$2723&amp;Sheet2!$D$1:$D$2723,0),5),0)</f>
        <v>0</v>
      </c>
      <c r="BD203">
        <f t="array" ref="BD203">IFERROR(INDEX(Sheet2!$A$1:$E$2723,MATCH(BD$200&amp;BD$201&amp;$B203,Sheet2!$A$1:$A$2723&amp;Sheet2!$B$1:$B$2723&amp;Sheet2!$D$1:$D$2723,0),5),0)</f>
        <v>0</v>
      </c>
      <c r="BE203">
        <f t="array" ref="BE203">IFERROR(INDEX(Sheet2!$A$1:$E$2723,MATCH(BE$200&amp;BE$201&amp;$B203,Sheet2!$A$1:$A$2723&amp;Sheet2!$B$1:$B$2723&amp;Sheet2!$D$1:$D$2723,0),5),0)</f>
        <v>0</v>
      </c>
      <c r="BF203">
        <f t="array" ref="BF203">IFERROR(INDEX(Sheet2!$A$1:$E$2723,MATCH(BF$200&amp;BF$201&amp;$B203,Sheet2!$A$1:$A$2723&amp;Sheet2!$B$1:$B$2723&amp;Sheet2!$D$1:$D$2723,0),5),0)</f>
        <v>0</v>
      </c>
      <c r="BG203">
        <f t="array" ref="BG203">IFERROR(INDEX(Sheet2!$A$1:$E$2723,MATCH(BG$200&amp;BG$201&amp;$B203,Sheet2!$A$1:$A$2723&amp;Sheet2!$B$1:$B$2723&amp;Sheet2!$D$1:$D$2723,0),5),0)</f>
        <v>0</v>
      </c>
      <c r="BH203">
        <f t="array" ref="BH203">IFERROR(INDEX(Sheet2!$A$1:$E$2723,MATCH(BH$200&amp;BH$201&amp;$B203,Sheet2!$A$1:$A$2723&amp;Sheet2!$B$1:$B$2723&amp;Sheet2!$D$1:$D$2723,0),5),0)</f>
        <v>0</v>
      </c>
      <c r="BI203">
        <f t="array" ref="BI203">IFERROR(INDEX(Sheet2!$A$1:$E$2723,MATCH(BI$200&amp;BI$201&amp;$B203,Sheet2!$A$1:$A$2723&amp;Sheet2!$B$1:$B$2723&amp;Sheet2!$D$1:$D$2723,0),5),0)</f>
        <v>0</v>
      </c>
      <c r="BJ203">
        <f t="array" ref="BJ203">IFERROR(INDEX(Sheet2!$A$1:$E$2723,MATCH(BJ$200&amp;BJ$201&amp;$B203,Sheet2!$A$1:$A$2723&amp;Sheet2!$B$1:$B$2723&amp;Sheet2!$D$1:$D$2723,0),5),0)</f>
        <v>0</v>
      </c>
      <c r="BK203">
        <f t="array" ref="BK203">IFERROR(INDEX(Sheet2!$A$1:$E$2723,MATCH(BK$200&amp;BK$201&amp;$B203,Sheet2!$A$1:$A$2723&amp;Sheet2!$B$1:$B$2723&amp;Sheet2!$D$1:$D$2723,0),5),0)</f>
        <v>0</v>
      </c>
      <c r="BL203">
        <f t="array" ref="BL203">IFERROR(INDEX(Sheet2!$A$1:$E$2723,MATCH(BL$200&amp;BL$201&amp;$B203,Sheet2!$A$1:$A$2723&amp;Sheet2!$B$1:$B$2723&amp;Sheet2!$D$1:$D$2723,0),5),0)</f>
        <v>0</v>
      </c>
    </row>
    <row r="204" spans="2:64" x14ac:dyDescent="0.25">
      <c r="B204" t="s">
        <v>207</v>
      </c>
      <c r="C204">
        <f t="array" ref="C204">IFERROR(INDEX(Sheet2!$A$1:$E$2723,MATCH(C$200&amp;C$201&amp;$B204,Sheet2!$A$1:$A$2723&amp;Sheet2!$B$1:$B$2723&amp;Sheet2!$D$1:$D$2723,0),5),0)</f>
        <v>0</v>
      </c>
      <c r="D204">
        <f t="array" ref="D204">IFERROR(INDEX(Sheet2!$A$1:$E$2723,MATCH(D$200&amp;D$201&amp;$B204,Sheet2!$A$1:$A$2723&amp;Sheet2!$B$1:$B$2723&amp;Sheet2!$D$1:$D$2723,0),5),0)</f>
        <v>0</v>
      </c>
      <c r="E204">
        <f t="array" ref="E204">IFERROR(INDEX(Sheet2!$A$1:$E$2723,MATCH(E$200&amp;E$201&amp;$B204,Sheet2!$A$1:$A$2723&amp;Sheet2!$B$1:$B$2723&amp;Sheet2!$D$1:$D$2723,0),5),0)</f>
        <v>0</v>
      </c>
      <c r="F204">
        <f t="array" ref="F204">IFERROR(INDEX(Sheet2!$A$1:$E$2723,MATCH(F$200&amp;F$201&amp;$B204,Sheet2!$A$1:$A$2723&amp;Sheet2!$B$1:$B$2723&amp;Sheet2!$D$1:$D$2723,0),5),0)</f>
        <v>0</v>
      </c>
      <c r="G204">
        <f t="array" ref="G204">IFERROR(INDEX(Sheet2!$A$1:$E$2723,MATCH(G$200&amp;G$201&amp;$B204,Sheet2!$A$1:$A$2723&amp;Sheet2!$B$1:$B$2723&amp;Sheet2!$D$1:$D$2723,0),5),0)</f>
        <v>0</v>
      </c>
      <c r="H204">
        <f t="array" ref="H204">IFERROR(INDEX(Sheet2!$A$1:$E$2723,MATCH(H$200&amp;H$201&amp;$B204,Sheet2!$A$1:$A$2723&amp;Sheet2!$B$1:$B$2723&amp;Sheet2!$D$1:$D$2723,0),5),0)</f>
        <v>0</v>
      </c>
      <c r="I204">
        <f t="array" ref="I204">IFERROR(INDEX(Sheet2!$A$1:$E$2723,MATCH(I$200&amp;I$201&amp;$B204,Sheet2!$A$1:$A$2723&amp;Sheet2!$B$1:$B$2723&amp;Sheet2!$D$1:$D$2723,0),5),0)</f>
        <v>0</v>
      </c>
      <c r="J204">
        <f t="array" ref="J204">IFERROR(INDEX(Sheet2!$A$1:$E$2723,MATCH(J$200&amp;J$201&amp;$B204,Sheet2!$A$1:$A$2723&amp;Sheet2!$B$1:$B$2723&amp;Sheet2!$D$1:$D$2723,0),5),0)</f>
        <v>0</v>
      </c>
      <c r="K204">
        <f t="array" ref="K204">IFERROR(INDEX(Sheet2!$A$1:$E$2723,MATCH(K$200&amp;K$201&amp;$B204,Sheet2!$A$1:$A$2723&amp;Sheet2!$B$1:$B$2723&amp;Sheet2!$D$1:$D$2723,0),5),0)</f>
        <v>0</v>
      </c>
      <c r="L204">
        <f t="array" ref="L204">IFERROR(INDEX(Sheet2!$A$1:$E$2723,MATCH(L$200&amp;L$201&amp;$B204,Sheet2!$A$1:$A$2723&amp;Sheet2!$B$1:$B$2723&amp;Sheet2!$D$1:$D$2723,0),5),0)</f>
        <v>0</v>
      </c>
      <c r="M204">
        <f t="array" ref="M204">IFERROR(INDEX(Sheet2!$A$1:$E$2723,MATCH(M$200&amp;M$201&amp;$B204,Sheet2!$A$1:$A$2723&amp;Sheet2!$B$1:$B$2723&amp;Sheet2!$D$1:$D$2723,0),5),0)</f>
        <v>0</v>
      </c>
      <c r="N204">
        <f t="array" ref="N204">IFERROR(INDEX(Sheet2!$A$1:$E$2723,MATCH(N$200&amp;N$201&amp;$B204,Sheet2!$A$1:$A$2723&amp;Sheet2!$B$1:$B$2723&amp;Sheet2!$D$1:$D$2723,0),5),0)</f>
        <v>0</v>
      </c>
      <c r="O204">
        <f t="array" ref="O204">IFERROR(INDEX(Sheet2!$A$1:$E$2723,MATCH(O$200&amp;O$201&amp;$B204,Sheet2!$A$1:$A$2723&amp;Sheet2!$B$1:$B$2723&amp;Sheet2!$D$1:$D$2723,0),5),0)</f>
        <v>0</v>
      </c>
      <c r="P204">
        <f t="array" ref="P204">IFERROR(INDEX(Sheet2!$A$1:$E$2723,MATCH(P$200&amp;P$201&amp;$B204,Sheet2!$A$1:$A$2723&amp;Sheet2!$B$1:$B$2723&amp;Sheet2!$D$1:$D$2723,0),5),0)</f>
        <v>0</v>
      </c>
      <c r="Q204">
        <f t="array" ref="Q204">IFERROR(INDEX(Sheet2!$A$1:$E$2723,MATCH(Q$200&amp;Q$201&amp;$B204,Sheet2!$A$1:$A$2723&amp;Sheet2!$B$1:$B$2723&amp;Sheet2!$D$1:$D$2723,0),5),0)</f>
        <v>0</v>
      </c>
      <c r="R204">
        <f t="array" ref="R204">IFERROR(INDEX(Sheet2!$A$1:$E$2723,MATCH(R$200&amp;R$201&amp;$B204,Sheet2!$A$1:$A$2723&amp;Sheet2!$B$1:$B$2723&amp;Sheet2!$D$1:$D$2723,0),5),0)</f>
        <v>0</v>
      </c>
      <c r="S204">
        <f t="array" ref="S204">IFERROR(INDEX(Sheet2!$A$1:$E$2723,MATCH(S$200&amp;S$201&amp;$B204,Sheet2!$A$1:$A$2723&amp;Sheet2!$B$1:$B$2723&amp;Sheet2!$D$1:$D$2723,0),5),0)</f>
        <v>0</v>
      </c>
      <c r="T204">
        <f t="array" ref="T204">IFERROR(INDEX(Sheet2!$A$1:$E$2723,MATCH(T$200&amp;T$201&amp;$B204,Sheet2!$A$1:$A$2723&amp;Sheet2!$B$1:$B$2723&amp;Sheet2!$D$1:$D$2723,0),5),0)</f>
        <v>0</v>
      </c>
      <c r="U204">
        <f t="array" ref="U204">IFERROR(INDEX(Sheet2!$A$1:$E$2723,MATCH(U$200&amp;U$201&amp;$B204,Sheet2!$A$1:$A$2723&amp;Sheet2!$B$1:$B$2723&amp;Sheet2!$D$1:$D$2723,0),5),0)</f>
        <v>0</v>
      </c>
      <c r="V204">
        <f t="array" ref="V204">IFERROR(INDEX(Sheet2!$A$1:$E$2723,MATCH(V$200&amp;V$201&amp;$B204,Sheet2!$A$1:$A$2723&amp;Sheet2!$B$1:$B$2723&amp;Sheet2!$D$1:$D$2723,0),5),0)</f>
        <v>0</v>
      </c>
      <c r="W204">
        <f t="array" ref="W204">IFERROR(INDEX(Sheet2!$A$1:$E$2723,MATCH(W$200&amp;W$201&amp;$B204,Sheet2!$A$1:$A$2723&amp;Sheet2!$B$1:$B$2723&amp;Sheet2!$D$1:$D$2723,0),5),0)</f>
        <v>0</v>
      </c>
      <c r="X204">
        <f t="array" ref="X204">IFERROR(INDEX(Sheet2!$A$1:$E$2723,MATCH(X$200&amp;X$201&amp;$B204,Sheet2!$A$1:$A$2723&amp;Sheet2!$B$1:$B$2723&amp;Sheet2!$D$1:$D$2723,0),5),0)</f>
        <v>0</v>
      </c>
      <c r="Y204">
        <f t="array" ref="Y204">IFERROR(INDEX(Sheet2!$A$1:$E$2723,MATCH(Y$200&amp;Y$201&amp;$B204,Sheet2!$A$1:$A$2723&amp;Sheet2!$B$1:$B$2723&amp;Sheet2!$D$1:$D$2723,0),5),0)</f>
        <v>0</v>
      </c>
      <c r="Z204">
        <f t="array" ref="Z204">IFERROR(INDEX(Sheet2!$A$1:$E$2723,MATCH(Z$200&amp;Z$201&amp;$B204,Sheet2!$A$1:$A$2723&amp;Sheet2!$B$1:$B$2723&amp;Sheet2!$D$1:$D$2723,0),5),0)</f>
        <v>0</v>
      </c>
      <c r="AA204">
        <f t="array" ref="AA204">IFERROR(INDEX(Sheet2!$A$1:$E$2723,MATCH(AA$200&amp;AA$201&amp;$B204,Sheet2!$A$1:$A$2723&amp;Sheet2!$B$1:$B$2723&amp;Sheet2!$D$1:$D$2723,0),5),0)</f>
        <v>0</v>
      </c>
      <c r="AB204">
        <f t="array" ref="AB204">IFERROR(INDEX(Sheet2!$A$1:$E$2723,MATCH(AB$200&amp;AB$201&amp;$B204,Sheet2!$A$1:$A$2723&amp;Sheet2!$B$1:$B$2723&amp;Sheet2!$D$1:$D$2723,0),5),0)</f>
        <v>0</v>
      </c>
      <c r="AC204">
        <f t="array" ref="AC204">IFERROR(INDEX(Sheet2!$A$1:$E$2723,MATCH(AC$200&amp;AC$201&amp;$B204,Sheet2!$A$1:$A$2723&amp;Sheet2!$B$1:$B$2723&amp;Sheet2!$D$1:$D$2723,0),5),0)</f>
        <v>0</v>
      </c>
      <c r="AD204">
        <f t="array" ref="AD204">IFERROR(INDEX(Sheet2!$A$1:$E$2723,MATCH(AD$200&amp;AD$201&amp;$B204,Sheet2!$A$1:$A$2723&amp;Sheet2!$B$1:$B$2723&amp;Sheet2!$D$1:$D$2723,0),5),0)</f>
        <v>0</v>
      </c>
      <c r="AE204">
        <f t="array" ref="AE204">IFERROR(INDEX(Sheet2!$A$1:$E$2723,MATCH(AE$200&amp;AE$201&amp;$B204,Sheet2!$A$1:$A$2723&amp;Sheet2!$B$1:$B$2723&amp;Sheet2!$D$1:$D$2723,0),5),0)</f>
        <v>0</v>
      </c>
      <c r="AF204">
        <f t="array" ref="AF204">IFERROR(INDEX(Sheet2!$A$1:$E$2723,MATCH(AF$200&amp;AF$201&amp;$B204,Sheet2!$A$1:$A$2723&amp;Sheet2!$B$1:$B$2723&amp;Sheet2!$D$1:$D$2723,0),5),0)</f>
        <v>0</v>
      </c>
      <c r="AG204">
        <f t="array" ref="AG204">IFERROR(INDEX(Sheet2!$A$1:$E$2723,MATCH(AG$200&amp;AG$201&amp;$B204,Sheet2!$A$1:$A$2723&amp;Sheet2!$B$1:$B$2723&amp;Sheet2!$D$1:$D$2723,0),5),0)</f>
        <v>0</v>
      </c>
      <c r="AH204">
        <f t="array" ref="AH204">IFERROR(INDEX(Sheet2!$A$1:$E$2723,MATCH(AH$200&amp;AH$201&amp;$B204,Sheet2!$A$1:$A$2723&amp;Sheet2!$B$1:$B$2723&amp;Sheet2!$D$1:$D$2723,0),5),0)</f>
        <v>0</v>
      </c>
      <c r="AI204">
        <f t="array" ref="AI204">IFERROR(INDEX(Sheet2!$A$1:$E$2723,MATCH(AI$200&amp;AI$201&amp;$B204,Sheet2!$A$1:$A$2723&amp;Sheet2!$B$1:$B$2723&amp;Sheet2!$D$1:$D$2723,0),5),0)</f>
        <v>0</v>
      </c>
      <c r="AJ204">
        <f t="array" ref="AJ204">IFERROR(INDEX(Sheet2!$A$1:$E$2723,MATCH(AJ$200&amp;AJ$201&amp;$B204,Sheet2!$A$1:$A$2723&amp;Sheet2!$B$1:$B$2723&amp;Sheet2!$D$1:$D$2723,0),5),0)</f>
        <v>0</v>
      </c>
      <c r="AK204">
        <f t="array" ref="AK204">IFERROR(INDEX(Sheet2!$A$1:$E$2723,MATCH(AK$200&amp;AK$201&amp;$B204,Sheet2!$A$1:$A$2723&amp;Sheet2!$B$1:$B$2723&amp;Sheet2!$D$1:$D$2723,0),5),0)</f>
        <v>0</v>
      </c>
      <c r="AL204">
        <f t="array" ref="AL204">IFERROR(INDEX(Sheet2!$A$1:$E$2723,MATCH(AL$200&amp;AL$201&amp;$B204,Sheet2!$A$1:$A$2723&amp;Sheet2!$B$1:$B$2723&amp;Sheet2!$D$1:$D$2723,0),5),0)</f>
        <v>0</v>
      </c>
      <c r="AM204">
        <f t="array" ref="AM204">IFERROR(INDEX(Sheet2!$A$1:$E$2723,MATCH(AM$200&amp;AM$201&amp;$B204,Sheet2!$A$1:$A$2723&amp;Sheet2!$B$1:$B$2723&amp;Sheet2!$D$1:$D$2723,0),5),0)</f>
        <v>0</v>
      </c>
      <c r="AN204">
        <f t="array" ref="AN204">IFERROR(INDEX(Sheet2!$A$1:$E$2723,MATCH(AN$200&amp;AN$201&amp;$B204,Sheet2!$A$1:$A$2723&amp;Sheet2!$B$1:$B$2723&amp;Sheet2!$D$1:$D$2723,0),5),0)</f>
        <v>0</v>
      </c>
      <c r="AO204">
        <f t="array" ref="AO204">IFERROR(INDEX(Sheet2!$A$1:$E$2723,MATCH(AO$200&amp;AO$201&amp;$B204,Sheet2!$A$1:$A$2723&amp;Sheet2!$B$1:$B$2723&amp;Sheet2!$D$1:$D$2723,0),5),0)</f>
        <v>0</v>
      </c>
      <c r="AP204">
        <f t="array" ref="AP204">IFERROR(INDEX(Sheet2!$A$1:$E$2723,MATCH(AP$200&amp;AP$201&amp;$B204,Sheet2!$A$1:$A$2723&amp;Sheet2!$B$1:$B$2723&amp;Sheet2!$D$1:$D$2723,0),5),0)</f>
        <v>0</v>
      </c>
      <c r="AQ204">
        <f t="array" ref="AQ204">IFERROR(INDEX(Sheet2!$A$1:$E$2723,MATCH(AQ$200&amp;AQ$201&amp;$B204,Sheet2!$A$1:$A$2723&amp;Sheet2!$B$1:$B$2723&amp;Sheet2!$D$1:$D$2723,0),5),0)</f>
        <v>0</v>
      </c>
      <c r="AR204">
        <f t="array" ref="AR204">IFERROR(INDEX(Sheet2!$A$1:$E$2723,MATCH(AR$200&amp;AR$201&amp;$B204,Sheet2!$A$1:$A$2723&amp;Sheet2!$B$1:$B$2723&amp;Sheet2!$D$1:$D$2723,0),5),0)</f>
        <v>0</v>
      </c>
      <c r="AS204">
        <f t="array" ref="AS204">IFERROR(INDEX(Sheet2!$A$1:$E$2723,MATCH(AS$200&amp;AS$201&amp;$B204,Sheet2!$A$1:$A$2723&amp;Sheet2!$B$1:$B$2723&amp;Sheet2!$D$1:$D$2723,0),5),0)</f>
        <v>0</v>
      </c>
      <c r="AT204">
        <f t="array" ref="AT204">IFERROR(INDEX(Sheet2!$A$1:$E$2723,MATCH(AT$200&amp;AT$201&amp;$B204,Sheet2!$A$1:$A$2723&amp;Sheet2!$B$1:$B$2723&amp;Sheet2!$D$1:$D$2723,0),5),0)</f>
        <v>0</v>
      </c>
      <c r="AU204">
        <f t="array" ref="AU204">IFERROR(INDEX(Sheet2!$A$1:$E$2723,MATCH(AU$200&amp;AU$201&amp;$B204,Sheet2!$A$1:$A$2723&amp;Sheet2!$B$1:$B$2723&amp;Sheet2!$D$1:$D$2723,0),5),0)</f>
        <v>0</v>
      </c>
      <c r="AV204">
        <f t="array" ref="AV204">IFERROR(INDEX(Sheet2!$A$1:$E$2723,MATCH(AV$200&amp;AV$201&amp;$B204,Sheet2!$A$1:$A$2723&amp;Sheet2!$B$1:$B$2723&amp;Sheet2!$D$1:$D$2723,0),5),0)</f>
        <v>0</v>
      </c>
      <c r="AW204">
        <f t="array" ref="AW204">IFERROR(INDEX(Sheet2!$A$1:$E$2723,MATCH(AW$200&amp;AW$201&amp;$B204,Sheet2!$A$1:$A$2723&amp;Sheet2!$B$1:$B$2723&amp;Sheet2!$D$1:$D$2723,0),5),0)</f>
        <v>0</v>
      </c>
      <c r="AX204">
        <f t="array" ref="AX204">IFERROR(INDEX(Sheet2!$A$1:$E$2723,MATCH(AX$200&amp;AX$201&amp;$B204,Sheet2!$A$1:$A$2723&amp;Sheet2!$B$1:$B$2723&amp;Sheet2!$D$1:$D$2723,0),5),0)</f>
        <v>0</v>
      </c>
      <c r="AY204">
        <f t="array" ref="AY204">IFERROR(INDEX(Sheet2!$A$1:$E$2723,MATCH(AY$200&amp;AY$201&amp;$B204,Sheet2!$A$1:$A$2723&amp;Sheet2!$B$1:$B$2723&amp;Sheet2!$D$1:$D$2723,0),5),0)</f>
        <v>0</v>
      </c>
      <c r="AZ204">
        <f t="array" ref="AZ204">IFERROR(INDEX(Sheet2!$A$1:$E$2723,MATCH(AZ$200&amp;AZ$201&amp;$B204,Sheet2!$A$1:$A$2723&amp;Sheet2!$B$1:$B$2723&amp;Sheet2!$D$1:$D$2723,0),5),0)</f>
        <v>0</v>
      </c>
      <c r="BA204">
        <f t="array" ref="BA204">IFERROR(INDEX(Sheet2!$A$1:$E$2723,MATCH(BA$200&amp;BA$201&amp;$B204,Sheet2!$A$1:$A$2723&amp;Sheet2!$B$1:$B$2723&amp;Sheet2!$D$1:$D$2723,0),5),0)</f>
        <v>0</v>
      </c>
      <c r="BB204">
        <f t="array" ref="BB204">IFERROR(INDEX(Sheet2!$A$1:$E$2723,MATCH(BB$200&amp;BB$201&amp;$B204,Sheet2!$A$1:$A$2723&amp;Sheet2!$B$1:$B$2723&amp;Sheet2!$D$1:$D$2723,0),5),0)</f>
        <v>0</v>
      </c>
      <c r="BC204">
        <f t="array" ref="BC204">IFERROR(INDEX(Sheet2!$A$1:$E$2723,MATCH(BC$200&amp;BC$201&amp;$B204,Sheet2!$A$1:$A$2723&amp;Sheet2!$B$1:$B$2723&amp;Sheet2!$D$1:$D$2723,0),5),0)</f>
        <v>0</v>
      </c>
      <c r="BD204">
        <f t="array" ref="BD204">IFERROR(INDEX(Sheet2!$A$1:$E$2723,MATCH(BD$200&amp;BD$201&amp;$B204,Sheet2!$A$1:$A$2723&amp;Sheet2!$B$1:$B$2723&amp;Sheet2!$D$1:$D$2723,0),5),0)</f>
        <v>0</v>
      </c>
      <c r="BE204">
        <f t="array" ref="BE204">IFERROR(INDEX(Sheet2!$A$1:$E$2723,MATCH(BE$200&amp;BE$201&amp;$B204,Sheet2!$A$1:$A$2723&amp;Sheet2!$B$1:$B$2723&amp;Sheet2!$D$1:$D$2723,0),5),0)</f>
        <v>0</v>
      </c>
      <c r="BF204">
        <f t="array" ref="BF204">IFERROR(INDEX(Sheet2!$A$1:$E$2723,MATCH(BF$200&amp;BF$201&amp;$B204,Sheet2!$A$1:$A$2723&amp;Sheet2!$B$1:$B$2723&amp;Sheet2!$D$1:$D$2723,0),5),0)</f>
        <v>0</v>
      </c>
      <c r="BG204">
        <f t="array" ref="BG204">IFERROR(INDEX(Sheet2!$A$1:$E$2723,MATCH(BG$200&amp;BG$201&amp;$B204,Sheet2!$A$1:$A$2723&amp;Sheet2!$B$1:$B$2723&amp;Sheet2!$D$1:$D$2723,0),5),0)</f>
        <v>0</v>
      </c>
      <c r="BH204">
        <f t="array" ref="BH204">IFERROR(INDEX(Sheet2!$A$1:$E$2723,MATCH(BH$200&amp;BH$201&amp;$B204,Sheet2!$A$1:$A$2723&amp;Sheet2!$B$1:$B$2723&amp;Sheet2!$D$1:$D$2723,0),5),0)</f>
        <v>0</v>
      </c>
      <c r="BI204">
        <f t="array" ref="BI204">IFERROR(INDEX(Sheet2!$A$1:$E$2723,MATCH(BI$200&amp;BI$201&amp;$B204,Sheet2!$A$1:$A$2723&amp;Sheet2!$B$1:$B$2723&amp;Sheet2!$D$1:$D$2723,0),5),0)</f>
        <v>0</v>
      </c>
      <c r="BJ204">
        <f t="array" ref="BJ204">IFERROR(INDEX(Sheet2!$A$1:$E$2723,MATCH(BJ$200&amp;BJ$201&amp;$B204,Sheet2!$A$1:$A$2723&amp;Sheet2!$B$1:$B$2723&amp;Sheet2!$D$1:$D$2723,0),5),0)</f>
        <v>0</v>
      </c>
      <c r="BK204">
        <f t="array" ref="BK204">IFERROR(INDEX(Sheet2!$A$1:$E$2723,MATCH(BK$200&amp;BK$201&amp;$B204,Sheet2!$A$1:$A$2723&amp;Sheet2!$B$1:$B$2723&amp;Sheet2!$D$1:$D$2723,0),5),0)</f>
        <v>0</v>
      </c>
      <c r="BL204">
        <f t="array" ref="BL204">IFERROR(INDEX(Sheet2!$A$1:$E$2723,MATCH(BL$200&amp;BL$201&amp;$B204,Sheet2!$A$1:$A$2723&amp;Sheet2!$B$1:$B$2723&amp;Sheet2!$D$1:$D$2723,0),5),0)</f>
        <v>0</v>
      </c>
    </row>
    <row r="205" spans="2:64" x14ac:dyDescent="0.25">
      <c r="B205" t="s">
        <v>43</v>
      </c>
      <c r="C205">
        <f t="array" ref="C205">IFERROR(INDEX(Sheet2!$A$1:$E$2723,MATCH(C$200&amp;C$201&amp;$B205,Sheet2!$A$1:$A$2723&amp;Sheet2!$B$1:$B$2723&amp;Sheet2!$D$1:$D$2723,0),5),0)</f>
        <v>0</v>
      </c>
      <c r="D205">
        <f t="array" ref="D205">IFERROR(INDEX(Sheet2!$A$1:$E$2723,MATCH(D$200&amp;D$201&amp;$B205,Sheet2!$A$1:$A$2723&amp;Sheet2!$B$1:$B$2723&amp;Sheet2!$D$1:$D$2723,0),5),0)</f>
        <v>0</v>
      </c>
      <c r="E205">
        <f t="array" ref="E205">IFERROR(INDEX(Sheet2!$A$1:$E$2723,MATCH(E$200&amp;E$201&amp;$B205,Sheet2!$A$1:$A$2723&amp;Sheet2!$B$1:$B$2723&amp;Sheet2!$D$1:$D$2723,0),5),0)</f>
        <v>0</v>
      </c>
      <c r="F205">
        <f t="array" ref="F205">IFERROR(INDEX(Sheet2!$A$1:$E$2723,MATCH(F$200&amp;F$201&amp;$B205,Sheet2!$A$1:$A$2723&amp;Sheet2!$B$1:$B$2723&amp;Sheet2!$D$1:$D$2723,0),5),0)</f>
        <v>0</v>
      </c>
      <c r="G205">
        <f t="array" ref="G205">IFERROR(INDEX(Sheet2!$A$1:$E$2723,MATCH(G$200&amp;G$201&amp;$B205,Sheet2!$A$1:$A$2723&amp;Sheet2!$B$1:$B$2723&amp;Sheet2!$D$1:$D$2723,0),5),0)</f>
        <v>0</v>
      </c>
      <c r="H205">
        <f t="array" ref="H205">IFERROR(INDEX(Sheet2!$A$1:$E$2723,MATCH(H$200&amp;H$201&amp;$B205,Sheet2!$A$1:$A$2723&amp;Sheet2!$B$1:$B$2723&amp;Sheet2!$D$1:$D$2723,0),5),0)</f>
        <v>0</v>
      </c>
      <c r="I205">
        <f t="array" ref="I205">IFERROR(INDEX(Sheet2!$A$1:$E$2723,MATCH(I$200&amp;I$201&amp;$B205,Sheet2!$A$1:$A$2723&amp;Sheet2!$B$1:$B$2723&amp;Sheet2!$D$1:$D$2723,0),5),0)</f>
        <v>0</v>
      </c>
      <c r="J205">
        <f t="array" ref="J205">IFERROR(INDEX(Sheet2!$A$1:$E$2723,MATCH(J$200&amp;J$201&amp;$B205,Sheet2!$A$1:$A$2723&amp;Sheet2!$B$1:$B$2723&amp;Sheet2!$D$1:$D$2723,0),5),0)</f>
        <v>0</v>
      </c>
      <c r="K205">
        <f t="array" ref="K205">IFERROR(INDEX(Sheet2!$A$1:$E$2723,MATCH(K$200&amp;K$201&amp;$B205,Sheet2!$A$1:$A$2723&amp;Sheet2!$B$1:$B$2723&amp;Sheet2!$D$1:$D$2723,0),5),0)</f>
        <v>0</v>
      </c>
      <c r="L205">
        <f t="array" ref="L205">IFERROR(INDEX(Sheet2!$A$1:$E$2723,MATCH(L$200&amp;L$201&amp;$B205,Sheet2!$A$1:$A$2723&amp;Sheet2!$B$1:$B$2723&amp;Sheet2!$D$1:$D$2723,0),5),0)</f>
        <v>0</v>
      </c>
      <c r="M205">
        <f t="array" ref="M205">IFERROR(INDEX(Sheet2!$A$1:$E$2723,MATCH(M$200&amp;M$201&amp;$B205,Sheet2!$A$1:$A$2723&amp;Sheet2!$B$1:$B$2723&amp;Sheet2!$D$1:$D$2723,0),5),0)</f>
        <v>0</v>
      </c>
      <c r="N205">
        <f t="array" ref="N205">IFERROR(INDEX(Sheet2!$A$1:$E$2723,MATCH(N$200&amp;N$201&amp;$B205,Sheet2!$A$1:$A$2723&amp;Sheet2!$B$1:$B$2723&amp;Sheet2!$D$1:$D$2723,0),5),0)</f>
        <v>0</v>
      </c>
      <c r="O205">
        <f t="array" ref="O205">IFERROR(INDEX(Sheet2!$A$1:$E$2723,MATCH(O$200&amp;O$201&amp;$B205,Sheet2!$A$1:$A$2723&amp;Sheet2!$B$1:$B$2723&amp;Sheet2!$D$1:$D$2723,0),5),0)</f>
        <v>0</v>
      </c>
      <c r="P205">
        <f t="array" ref="P205">IFERROR(INDEX(Sheet2!$A$1:$E$2723,MATCH(P$200&amp;P$201&amp;$B205,Sheet2!$A$1:$A$2723&amp;Sheet2!$B$1:$B$2723&amp;Sheet2!$D$1:$D$2723,0),5),0)</f>
        <v>0</v>
      </c>
      <c r="Q205">
        <f t="array" ref="Q205">IFERROR(INDEX(Sheet2!$A$1:$E$2723,MATCH(Q$200&amp;Q$201&amp;$B205,Sheet2!$A$1:$A$2723&amp;Sheet2!$B$1:$B$2723&amp;Sheet2!$D$1:$D$2723,0),5),0)</f>
        <v>0</v>
      </c>
      <c r="R205">
        <f t="array" ref="R205">IFERROR(INDEX(Sheet2!$A$1:$E$2723,MATCH(R$200&amp;R$201&amp;$B205,Sheet2!$A$1:$A$2723&amp;Sheet2!$B$1:$B$2723&amp;Sheet2!$D$1:$D$2723,0),5),0)</f>
        <v>0</v>
      </c>
      <c r="S205">
        <f t="array" ref="S205">IFERROR(INDEX(Sheet2!$A$1:$E$2723,MATCH(S$200&amp;S$201&amp;$B205,Sheet2!$A$1:$A$2723&amp;Sheet2!$B$1:$B$2723&amp;Sheet2!$D$1:$D$2723,0),5),0)</f>
        <v>211</v>
      </c>
      <c r="T205">
        <f t="array" ref="T205">IFERROR(INDEX(Sheet2!$A$1:$E$2723,MATCH(T$200&amp;T$201&amp;$B205,Sheet2!$A$1:$A$2723&amp;Sheet2!$B$1:$B$2723&amp;Sheet2!$D$1:$D$2723,0),5),0)</f>
        <v>0</v>
      </c>
      <c r="U205">
        <f t="array" ref="U205">IFERROR(INDEX(Sheet2!$A$1:$E$2723,MATCH(U$200&amp;U$201&amp;$B205,Sheet2!$A$1:$A$2723&amp;Sheet2!$B$1:$B$2723&amp;Sheet2!$D$1:$D$2723,0),5),0)</f>
        <v>222</v>
      </c>
      <c r="V205">
        <f t="array" ref="V205">IFERROR(INDEX(Sheet2!$A$1:$E$2723,MATCH(V$200&amp;V$201&amp;$B205,Sheet2!$A$1:$A$2723&amp;Sheet2!$B$1:$B$2723&amp;Sheet2!$D$1:$D$2723,0),5),0)</f>
        <v>213</v>
      </c>
      <c r="W205">
        <f t="array" ref="W205">IFERROR(INDEX(Sheet2!$A$1:$E$2723,MATCH(W$200&amp;W$201&amp;$B205,Sheet2!$A$1:$A$2723&amp;Sheet2!$B$1:$B$2723&amp;Sheet2!$D$1:$D$2723,0),5),0)</f>
        <v>196</v>
      </c>
      <c r="X205">
        <f t="array" ref="X205">IFERROR(INDEX(Sheet2!$A$1:$E$2723,MATCH(X$200&amp;X$201&amp;$B205,Sheet2!$A$1:$A$2723&amp;Sheet2!$B$1:$B$2723&amp;Sheet2!$D$1:$D$2723,0),5),0)</f>
        <v>202</v>
      </c>
      <c r="Y205">
        <f t="array" ref="Y205">IFERROR(INDEX(Sheet2!$A$1:$E$2723,MATCH(Y$200&amp;Y$201&amp;$B205,Sheet2!$A$1:$A$2723&amp;Sheet2!$B$1:$B$2723&amp;Sheet2!$D$1:$D$2723,0),5),0)</f>
        <v>147</v>
      </c>
      <c r="Z205">
        <f t="array" ref="Z205">IFERROR(INDEX(Sheet2!$A$1:$E$2723,MATCH(Z$200&amp;Z$201&amp;$B205,Sheet2!$A$1:$A$2723&amp;Sheet2!$B$1:$B$2723&amp;Sheet2!$D$1:$D$2723,0),5),0)</f>
        <v>170</v>
      </c>
      <c r="AA205">
        <f t="array" ref="AA205">IFERROR(INDEX(Sheet2!$A$1:$E$2723,MATCH(AA$200&amp;AA$201&amp;$B205,Sheet2!$A$1:$A$2723&amp;Sheet2!$B$1:$B$2723&amp;Sheet2!$D$1:$D$2723,0),5),0)</f>
        <v>151</v>
      </c>
      <c r="AB205">
        <f t="array" ref="AB205">IFERROR(INDEX(Sheet2!$A$1:$E$2723,MATCH(AB$200&amp;AB$201&amp;$B205,Sheet2!$A$1:$A$2723&amp;Sheet2!$B$1:$B$2723&amp;Sheet2!$D$1:$D$2723,0),5),0)</f>
        <v>0</v>
      </c>
      <c r="AC205">
        <f t="array" ref="AC205">IFERROR(INDEX(Sheet2!$A$1:$E$2723,MATCH(AC$200&amp;AC$201&amp;$B205,Sheet2!$A$1:$A$2723&amp;Sheet2!$B$1:$B$2723&amp;Sheet2!$D$1:$D$2723,0),5),0)</f>
        <v>201</v>
      </c>
      <c r="AD205">
        <f t="array" ref="AD205">IFERROR(INDEX(Sheet2!$A$1:$E$2723,MATCH(AD$200&amp;AD$201&amp;$B205,Sheet2!$A$1:$A$2723&amp;Sheet2!$B$1:$B$2723&amp;Sheet2!$D$1:$D$2723,0),5),0)</f>
        <v>240</v>
      </c>
      <c r="AE205">
        <f t="array" ref="AE205">IFERROR(INDEX(Sheet2!$A$1:$E$2723,MATCH(AE$200&amp;AE$201&amp;$B205,Sheet2!$A$1:$A$2723&amp;Sheet2!$B$1:$B$2723&amp;Sheet2!$D$1:$D$2723,0),5),0)</f>
        <v>219</v>
      </c>
      <c r="AF205">
        <f t="array" ref="AF205">IFERROR(INDEX(Sheet2!$A$1:$E$2723,MATCH(AF$200&amp;AF$201&amp;$B205,Sheet2!$A$1:$A$2723&amp;Sheet2!$B$1:$B$2723&amp;Sheet2!$D$1:$D$2723,0),5),0)</f>
        <v>196</v>
      </c>
      <c r="AG205">
        <f t="array" ref="AG205">IFERROR(INDEX(Sheet2!$A$1:$E$2723,MATCH(AG$200&amp;AG$201&amp;$B205,Sheet2!$A$1:$A$2723&amp;Sheet2!$B$1:$B$2723&amp;Sheet2!$D$1:$D$2723,0),5),0)</f>
        <v>222</v>
      </c>
      <c r="AH205">
        <f t="array" ref="AH205">IFERROR(INDEX(Sheet2!$A$1:$E$2723,MATCH(AH$200&amp;AH$201&amp;$B205,Sheet2!$A$1:$A$2723&amp;Sheet2!$B$1:$B$2723&amp;Sheet2!$D$1:$D$2723,0),5),0)</f>
        <v>200</v>
      </c>
      <c r="AI205">
        <f t="array" ref="AI205">IFERROR(INDEX(Sheet2!$A$1:$E$2723,MATCH(AI$200&amp;AI$201&amp;$B205,Sheet2!$A$1:$A$2723&amp;Sheet2!$B$1:$B$2723&amp;Sheet2!$D$1:$D$2723,0),5),0)</f>
        <v>146</v>
      </c>
      <c r="AJ205">
        <f t="array" ref="AJ205">IFERROR(INDEX(Sheet2!$A$1:$E$2723,MATCH(AJ$200&amp;AJ$201&amp;$B205,Sheet2!$A$1:$A$2723&amp;Sheet2!$B$1:$B$2723&amp;Sheet2!$D$1:$D$2723,0),5),0)</f>
        <v>221</v>
      </c>
      <c r="AK205">
        <f t="array" ref="AK205">IFERROR(INDEX(Sheet2!$A$1:$E$2723,MATCH(AK$200&amp;AK$201&amp;$B205,Sheet2!$A$1:$A$2723&amp;Sheet2!$B$1:$B$2723&amp;Sheet2!$D$1:$D$2723,0),5),0)</f>
        <v>157</v>
      </c>
      <c r="AL205">
        <f t="array" ref="AL205">IFERROR(INDEX(Sheet2!$A$1:$E$2723,MATCH(AL$200&amp;AL$201&amp;$B205,Sheet2!$A$1:$A$2723&amp;Sheet2!$B$1:$B$2723&amp;Sheet2!$D$1:$D$2723,0),5),0)</f>
        <v>205</v>
      </c>
      <c r="AM205">
        <f t="array" ref="AM205">IFERROR(INDEX(Sheet2!$A$1:$E$2723,MATCH(AM$200&amp;AM$201&amp;$B205,Sheet2!$A$1:$A$2723&amp;Sheet2!$B$1:$B$2723&amp;Sheet2!$D$1:$D$2723,0),5),0)</f>
        <v>119</v>
      </c>
      <c r="AN205">
        <f t="array" ref="AN205">IFERROR(INDEX(Sheet2!$A$1:$E$2723,MATCH(AN$200&amp;AN$201&amp;$B205,Sheet2!$A$1:$A$2723&amp;Sheet2!$B$1:$B$2723&amp;Sheet2!$D$1:$D$2723,0),5),0)</f>
        <v>207</v>
      </c>
      <c r="AO205">
        <f t="array" ref="AO205">IFERROR(INDEX(Sheet2!$A$1:$E$2723,MATCH(AO$200&amp;AO$201&amp;$B205,Sheet2!$A$1:$A$2723&amp;Sheet2!$B$1:$B$2723&amp;Sheet2!$D$1:$D$2723,0),5),0)</f>
        <v>281</v>
      </c>
      <c r="AP205">
        <f t="array" ref="AP205">IFERROR(INDEX(Sheet2!$A$1:$E$2723,MATCH(AP$200&amp;AP$201&amp;$B205,Sheet2!$A$1:$A$2723&amp;Sheet2!$B$1:$B$2723&amp;Sheet2!$D$1:$D$2723,0),5),0)</f>
        <v>327</v>
      </c>
      <c r="AQ205">
        <f t="array" ref="AQ205">IFERROR(INDEX(Sheet2!$A$1:$E$2723,MATCH(AQ$200&amp;AQ$201&amp;$B205,Sheet2!$A$1:$A$2723&amp;Sheet2!$B$1:$B$2723&amp;Sheet2!$D$1:$D$2723,0),5),0)</f>
        <v>303</v>
      </c>
      <c r="AR205">
        <f t="array" ref="AR205">IFERROR(INDEX(Sheet2!$A$1:$E$2723,MATCH(AR$200&amp;AR$201&amp;$B205,Sheet2!$A$1:$A$2723&amp;Sheet2!$B$1:$B$2723&amp;Sheet2!$D$1:$D$2723,0),5),0)</f>
        <v>292</v>
      </c>
      <c r="AS205">
        <f t="array" ref="AS205">IFERROR(INDEX(Sheet2!$A$1:$E$2723,MATCH(AS$200&amp;AS$201&amp;$B205,Sheet2!$A$1:$A$2723&amp;Sheet2!$B$1:$B$2723&amp;Sheet2!$D$1:$D$2723,0),5),0)</f>
        <v>321</v>
      </c>
      <c r="AT205">
        <f t="array" ref="AT205">IFERROR(INDEX(Sheet2!$A$1:$E$2723,MATCH(AT$200&amp;AT$201&amp;$B205,Sheet2!$A$1:$A$2723&amp;Sheet2!$B$1:$B$2723&amp;Sheet2!$D$1:$D$2723,0),5),0)</f>
        <v>198</v>
      </c>
      <c r="AU205">
        <f t="array" ref="AU205">IFERROR(INDEX(Sheet2!$A$1:$E$2723,MATCH(AU$200&amp;AU$201&amp;$B205,Sheet2!$A$1:$A$2723&amp;Sheet2!$B$1:$B$2723&amp;Sheet2!$D$1:$D$2723,0),5),0)</f>
        <v>148</v>
      </c>
      <c r="AV205">
        <f t="array" ref="AV205">IFERROR(INDEX(Sheet2!$A$1:$E$2723,MATCH(AV$200&amp;AV$201&amp;$B205,Sheet2!$A$1:$A$2723&amp;Sheet2!$B$1:$B$2723&amp;Sheet2!$D$1:$D$2723,0),5),0)</f>
        <v>192</v>
      </c>
      <c r="AW205">
        <f t="array" ref="AW205">IFERROR(INDEX(Sheet2!$A$1:$E$2723,MATCH(AW$200&amp;AW$201&amp;$B205,Sheet2!$A$1:$A$2723&amp;Sheet2!$B$1:$B$2723&amp;Sheet2!$D$1:$D$2723,0),5),0)</f>
        <v>209</v>
      </c>
      <c r="AX205">
        <f t="array" ref="AX205">IFERROR(INDEX(Sheet2!$A$1:$E$2723,MATCH(AX$200&amp;AX$201&amp;$B205,Sheet2!$A$1:$A$2723&amp;Sheet2!$B$1:$B$2723&amp;Sheet2!$D$1:$D$2723,0),5),0)</f>
        <v>179</v>
      </c>
      <c r="AY205">
        <f t="array" ref="AY205">IFERROR(INDEX(Sheet2!$A$1:$E$2723,MATCH(AY$200&amp;AY$201&amp;$B205,Sheet2!$A$1:$A$2723&amp;Sheet2!$B$1:$B$2723&amp;Sheet2!$D$1:$D$2723,0),5),0)</f>
        <v>233</v>
      </c>
      <c r="AZ205">
        <f t="array" ref="AZ205">IFERROR(INDEX(Sheet2!$A$1:$E$2723,MATCH(AZ$200&amp;AZ$201&amp;$B205,Sheet2!$A$1:$A$2723&amp;Sheet2!$B$1:$B$2723&amp;Sheet2!$D$1:$D$2723,0),5),0)</f>
        <v>249</v>
      </c>
      <c r="BA205">
        <f t="array" ref="BA205">IFERROR(INDEX(Sheet2!$A$1:$E$2723,MATCH(BA$200&amp;BA$201&amp;$B205,Sheet2!$A$1:$A$2723&amp;Sheet2!$B$1:$B$2723&amp;Sheet2!$D$1:$D$2723,0),5),0)</f>
        <v>266</v>
      </c>
      <c r="BB205">
        <f t="array" ref="BB205">IFERROR(INDEX(Sheet2!$A$1:$E$2723,MATCH(BB$200&amp;BB$201&amp;$B205,Sheet2!$A$1:$A$2723&amp;Sheet2!$B$1:$B$2723&amp;Sheet2!$D$1:$D$2723,0),5),0)</f>
        <v>275</v>
      </c>
      <c r="BC205">
        <f t="array" ref="BC205">IFERROR(INDEX(Sheet2!$A$1:$E$2723,MATCH(BC$200&amp;BC$201&amp;$B205,Sheet2!$A$1:$A$2723&amp;Sheet2!$B$1:$B$2723&amp;Sheet2!$D$1:$D$2723,0),5),0)</f>
        <v>266</v>
      </c>
      <c r="BD205">
        <f t="array" ref="BD205">IFERROR(INDEX(Sheet2!$A$1:$E$2723,MATCH(BD$200&amp;BD$201&amp;$B205,Sheet2!$A$1:$A$2723&amp;Sheet2!$B$1:$B$2723&amp;Sheet2!$D$1:$D$2723,0),5),0)</f>
        <v>241</v>
      </c>
      <c r="BE205">
        <f t="array" ref="BE205">IFERROR(INDEX(Sheet2!$A$1:$E$2723,MATCH(BE$200&amp;BE$201&amp;$B205,Sheet2!$A$1:$A$2723&amp;Sheet2!$B$1:$B$2723&amp;Sheet2!$D$1:$D$2723,0),5),0)</f>
        <v>262</v>
      </c>
      <c r="BF205">
        <f t="array" ref="BF205">IFERROR(INDEX(Sheet2!$A$1:$E$2723,MATCH(BF$200&amp;BF$201&amp;$B205,Sheet2!$A$1:$A$2723&amp;Sheet2!$B$1:$B$2723&amp;Sheet2!$D$1:$D$2723,0),5),0)</f>
        <v>164</v>
      </c>
      <c r="BG205">
        <f t="array" ref="BG205">IFERROR(INDEX(Sheet2!$A$1:$E$2723,MATCH(BG$200&amp;BG$201&amp;$B205,Sheet2!$A$1:$A$2723&amp;Sheet2!$B$1:$B$2723&amp;Sheet2!$D$1:$D$2723,0),5),0)</f>
        <v>186</v>
      </c>
      <c r="BH205">
        <f t="array" ref="BH205">IFERROR(INDEX(Sheet2!$A$1:$E$2723,MATCH(BH$200&amp;BH$201&amp;$B205,Sheet2!$A$1:$A$2723&amp;Sheet2!$B$1:$B$2723&amp;Sheet2!$D$1:$D$2723,0),5),0)</f>
        <v>203</v>
      </c>
      <c r="BI205">
        <f t="array" ref="BI205">IFERROR(INDEX(Sheet2!$A$1:$E$2723,MATCH(BI$200&amp;BI$201&amp;$B205,Sheet2!$A$1:$A$2723&amp;Sheet2!$B$1:$B$2723&amp;Sheet2!$D$1:$D$2723,0),5),0)</f>
        <v>270</v>
      </c>
      <c r="BJ205">
        <f t="array" ref="BJ205">IFERROR(INDEX(Sheet2!$A$1:$E$2723,MATCH(BJ$200&amp;BJ$201&amp;$B205,Sheet2!$A$1:$A$2723&amp;Sheet2!$B$1:$B$2723&amp;Sheet2!$D$1:$D$2723,0),5),0)</f>
        <v>403</v>
      </c>
      <c r="BK205">
        <f t="array" ref="BK205">IFERROR(INDEX(Sheet2!$A$1:$E$2723,MATCH(BK$200&amp;BK$201&amp;$B205,Sheet2!$A$1:$A$2723&amp;Sheet2!$B$1:$B$2723&amp;Sheet2!$D$1:$D$2723,0),5),0)</f>
        <v>0</v>
      </c>
      <c r="BL205">
        <f t="array" ref="BL205">IFERROR(INDEX(Sheet2!$A$1:$E$2723,MATCH(BL$200&amp;BL$201&amp;$B205,Sheet2!$A$1:$A$2723&amp;Sheet2!$B$1:$B$2723&amp;Sheet2!$D$1:$D$2723,0),5),0)</f>
        <v>0</v>
      </c>
    </row>
    <row r="206" spans="2:64" x14ac:dyDescent="0.25">
      <c r="B206" t="s">
        <v>208</v>
      </c>
      <c r="C206">
        <f t="array" ref="C206">IFERROR(INDEX(Sheet2!$A$1:$E$2723,MATCH(C$200&amp;C$201&amp;$B206,Sheet2!$A$1:$A$2723&amp;Sheet2!$B$1:$B$2723&amp;Sheet2!$D$1:$D$2723,0),5),0)</f>
        <v>0</v>
      </c>
      <c r="D206">
        <f t="array" ref="D206">IFERROR(INDEX(Sheet2!$A$1:$E$2723,MATCH(D$200&amp;D$201&amp;$B206,Sheet2!$A$1:$A$2723&amp;Sheet2!$B$1:$B$2723&amp;Sheet2!$D$1:$D$2723,0),5),0)</f>
        <v>0</v>
      </c>
      <c r="E206">
        <f t="array" ref="E206">IFERROR(INDEX(Sheet2!$A$1:$E$2723,MATCH(E$200&amp;E$201&amp;$B206,Sheet2!$A$1:$A$2723&amp;Sheet2!$B$1:$B$2723&amp;Sheet2!$D$1:$D$2723,0),5),0)</f>
        <v>0</v>
      </c>
      <c r="F206">
        <f t="array" ref="F206">IFERROR(INDEX(Sheet2!$A$1:$E$2723,MATCH(F$200&amp;F$201&amp;$B206,Sheet2!$A$1:$A$2723&amp;Sheet2!$B$1:$B$2723&amp;Sheet2!$D$1:$D$2723,0),5),0)</f>
        <v>0</v>
      </c>
      <c r="G206">
        <f t="array" ref="G206">IFERROR(INDEX(Sheet2!$A$1:$E$2723,MATCH(G$200&amp;G$201&amp;$B206,Sheet2!$A$1:$A$2723&amp;Sheet2!$B$1:$B$2723&amp;Sheet2!$D$1:$D$2723,0),5),0)</f>
        <v>0</v>
      </c>
      <c r="H206">
        <f t="array" ref="H206">IFERROR(INDEX(Sheet2!$A$1:$E$2723,MATCH(H$200&amp;H$201&amp;$B206,Sheet2!$A$1:$A$2723&amp;Sheet2!$B$1:$B$2723&amp;Sheet2!$D$1:$D$2723,0),5),0)</f>
        <v>0</v>
      </c>
      <c r="I206">
        <f t="array" ref="I206">IFERROR(INDEX(Sheet2!$A$1:$E$2723,MATCH(I$200&amp;I$201&amp;$B206,Sheet2!$A$1:$A$2723&amp;Sheet2!$B$1:$B$2723&amp;Sheet2!$D$1:$D$2723,0),5),0)</f>
        <v>0</v>
      </c>
      <c r="J206">
        <f t="array" ref="J206">IFERROR(INDEX(Sheet2!$A$1:$E$2723,MATCH(J$200&amp;J$201&amp;$B206,Sheet2!$A$1:$A$2723&amp;Sheet2!$B$1:$B$2723&amp;Sheet2!$D$1:$D$2723,0),5),0)</f>
        <v>0</v>
      </c>
      <c r="K206">
        <f t="array" ref="K206">IFERROR(INDEX(Sheet2!$A$1:$E$2723,MATCH(K$200&amp;K$201&amp;$B206,Sheet2!$A$1:$A$2723&amp;Sheet2!$B$1:$B$2723&amp;Sheet2!$D$1:$D$2723,0),5),0)</f>
        <v>0</v>
      </c>
      <c r="L206">
        <f t="array" ref="L206">IFERROR(INDEX(Sheet2!$A$1:$E$2723,MATCH(L$200&amp;L$201&amp;$B206,Sheet2!$A$1:$A$2723&amp;Sheet2!$B$1:$B$2723&amp;Sheet2!$D$1:$D$2723,0),5),0)</f>
        <v>0</v>
      </c>
      <c r="M206">
        <f t="array" ref="M206">IFERROR(INDEX(Sheet2!$A$1:$E$2723,MATCH(M$200&amp;M$201&amp;$B206,Sheet2!$A$1:$A$2723&amp;Sheet2!$B$1:$B$2723&amp;Sheet2!$D$1:$D$2723,0),5),0)</f>
        <v>0</v>
      </c>
      <c r="N206">
        <f t="array" ref="N206">IFERROR(INDEX(Sheet2!$A$1:$E$2723,MATCH(N$200&amp;N$201&amp;$B206,Sheet2!$A$1:$A$2723&amp;Sheet2!$B$1:$B$2723&amp;Sheet2!$D$1:$D$2723,0),5),0)</f>
        <v>0</v>
      </c>
      <c r="O206">
        <f t="array" ref="O206">IFERROR(INDEX(Sheet2!$A$1:$E$2723,MATCH(O$200&amp;O$201&amp;$B206,Sheet2!$A$1:$A$2723&amp;Sheet2!$B$1:$B$2723&amp;Sheet2!$D$1:$D$2723,0),5),0)</f>
        <v>0</v>
      </c>
      <c r="P206">
        <f t="array" ref="P206">IFERROR(INDEX(Sheet2!$A$1:$E$2723,MATCH(P$200&amp;P$201&amp;$B206,Sheet2!$A$1:$A$2723&amp;Sheet2!$B$1:$B$2723&amp;Sheet2!$D$1:$D$2723,0),5),0)</f>
        <v>0</v>
      </c>
      <c r="Q206">
        <f t="array" ref="Q206">IFERROR(INDEX(Sheet2!$A$1:$E$2723,MATCH(Q$200&amp;Q$201&amp;$B206,Sheet2!$A$1:$A$2723&amp;Sheet2!$B$1:$B$2723&amp;Sheet2!$D$1:$D$2723,0),5),0)</f>
        <v>0</v>
      </c>
      <c r="R206">
        <f t="array" ref="R206">IFERROR(INDEX(Sheet2!$A$1:$E$2723,MATCH(R$200&amp;R$201&amp;$B206,Sheet2!$A$1:$A$2723&amp;Sheet2!$B$1:$B$2723&amp;Sheet2!$D$1:$D$2723,0),5),0)</f>
        <v>0</v>
      </c>
      <c r="S206">
        <f t="array" ref="S206">IFERROR(INDEX(Sheet2!$A$1:$E$2723,MATCH(S$200&amp;S$201&amp;$B206,Sheet2!$A$1:$A$2723&amp;Sheet2!$B$1:$B$2723&amp;Sheet2!$D$1:$D$2723,0),5),0)</f>
        <v>0</v>
      </c>
      <c r="T206">
        <f t="array" ref="T206">IFERROR(INDEX(Sheet2!$A$1:$E$2723,MATCH(T$200&amp;T$201&amp;$B206,Sheet2!$A$1:$A$2723&amp;Sheet2!$B$1:$B$2723&amp;Sheet2!$D$1:$D$2723,0),5),0)</f>
        <v>0</v>
      </c>
      <c r="U206">
        <f t="array" ref="U206">IFERROR(INDEX(Sheet2!$A$1:$E$2723,MATCH(U$200&amp;U$201&amp;$B206,Sheet2!$A$1:$A$2723&amp;Sheet2!$B$1:$B$2723&amp;Sheet2!$D$1:$D$2723,0),5),0)</f>
        <v>0</v>
      </c>
      <c r="V206">
        <f t="array" ref="V206">IFERROR(INDEX(Sheet2!$A$1:$E$2723,MATCH(V$200&amp;V$201&amp;$B206,Sheet2!$A$1:$A$2723&amp;Sheet2!$B$1:$B$2723&amp;Sheet2!$D$1:$D$2723,0),5),0)</f>
        <v>0</v>
      </c>
      <c r="W206">
        <f t="array" ref="W206">IFERROR(INDEX(Sheet2!$A$1:$E$2723,MATCH(W$200&amp;W$201&amp;$B206,Sheet2!$A$1:$A$2723&amp;Sheet2!$B$1:$B$2723&amp;Sheet2!$D$1:$D$2723,0),5),0)</f>
        <v>0</v>
      </c>
      <c r="X206">
        <f t="array" ref="X206">IFERROR(INDEX(Sheet2!$A$1:$E$2723,MATCH(X$200&amp;X$201&amp;$B206,Sheet2!$A$1:$A$2723&amp;Sheet2!$B$1:$B$2723&amp;Sheet2!$D$1:$D$2723,0),5),0)</f>
        <v>0</v>
      </c>
      <c r="Y206">
        <f t="array" ref="Y206">IFERROR(INDEX(Sheet2!$A$1:$E$2723,MATCH(Y$200&amp;Y$201&amp;$B206,Sheet2!$A$1:$A$2723&amp;Sheet2!$B$1:$B$2723&amp;Sheet2!$D$1:$D$2723,0),5),0)</f>
        <v>0</v>
      </c>
      <c r="Z206">
        <f t="array" ref="Z206">IFERROR(INDEX(Sheet2!$A$1:$E$2723,MATCH(Z$200&amp;Z$201&amp;$B206,Sheet2!$A$1:$A$2723&amp;Sheet2!$B$1:$B$2723&amp;Sheet2!$D$1:$D$2723,0),5),0)</f>
        <v>0</v>
      </c>
      <c r="AA206">
        <f t="array" ref="AA206">IFERROR(INDEX(Sheet2!$A$1:$E$2723,MATCH(AA$200&amp;AA$201&amp;$B206,Sheet2!$A$1:$A$2723&amp;Sheet2!$B$1:$B$2723&amp;Sheet2!$D$1:$D$2723,0),5),0)</f>
        <v>0</v>
      </c>
      <c r="AB206">
        <f t="array" ref="AB206">IFERROR(INDEX(Sheet2!$A$1:$E$2723,MATCH(AB$200&amp;AB$201&amp;$B206,Sheet2!$A$1:$A$2723&amp;Sheet2!$B$1:$B$2723&amp;Sheet2!$D$1:$D$2723,0),5),0)</f>
        <v>0</v>
      </c>
      <c r="AC206">
        <f t="array" ref="AC206">IFERROR(INDEX(Sheet2!$A$1:$E$2723,MATCH(AC$200&amp;AC$201&amp;$B206,Sheet2!$A$1:$A$2723&amp;Sheet2!$B$1:$B$2723&amp;Sheet2!$D$1:$D$2723,0),5),0)</f>
        <v>0</v>
      </c>
      <c r="AD206">
        <f t="array" ref="AD206">IFERROR(INDEX(Sheet2!$A$1:$E$2723,MATCH(AD$200&amp;AD$201&amp;$B206,Sheet2!$A$1:$A$2723&amp;Sheet2!$B$1:$B$2723&amp;Sheet2!$D$1:$D$2723,0),5),0)</f>
        <v>0</v>
      </c>
      <c r="AE206">
        <f t="array" ref="AE206">IFERROR(INDEX(Sheet2!$A$1:$E$2723,MATCH(AE$200&amp;AE$201&amp;$B206,Sheet2!$A$1:$A$2723&amp;Sheet2!$B$1:$B$2723&amp;Sheet2!$D$1:$D$2723,0),5),0)</f>
        <v>0</v>
      </c>
      <c r="AF206">
        <f t="array" ref="AF206">IFERROR(INDEX(Sheet2!$A$1:$E$2723,MATCH(AF$200&amp;AF$201&amp;$B206,Sheet2!$A$1:$A$2723&amp;Sheet2!$B$1:$B$2723&amp;Sheet2!$D$1:$D$2723,0),5),0)</f>
        <v>0</v>
      </c>
      <c r="AG206">
        <f t="array" ref="AG206">IFERROR(INDEX(Sheet2!$A$1:$E$2723,MATCH(AG$200&amp;AG$201&amp;$B206,Sheet2!$A$1:$A$2723&amp;Sheet2!$B$1:$B$2723&amp;Sheet2!$D$1:$D$2723,0),5),0)</f>
        <v>0</v>
      </c>
      <c r="AH206">
        <f t="array" ref="AH206">IFERROR(INDEX(Sheet2!$A$1:$E$2723,MATCH(AH$200&amp;AH$201&amp;$B206,Sheet2!$A$1:$A$2723&amp;Sheet2!$B$1:$B$2723&amp;Sheet2!$D$1:$D$2723,0),5),0)</f>
        <v>0</v>
      </c>
      <c r="AI206">
        <f t="array" ref="AI206">IFERROR(INDEX(Sheet2!$A$1:$E$2723,MATCH(AI$200&amp;AI$201&amp;$B206,Sheet2!$A$1:$A$2723&amp;Sheet2!$B$1:$B$2723&amp;Sheet2!$D$1:$D$2723,0),5),0)</f>
        <v>0</v>
      </c>
      <c r="AJ206">
        <f t="array" ref="AJ206">IFERROR(INDEX(Sheet2!$A$1:$E$2723,MATCH(AJ$200&amp;AJ$201&amp;$B206,Sheet2!$A$1:$A$2723&amp;Sheet2!$B$1:$B$2723&amp;Sheet2!$D$1:$D$2723,0),5),0)</f>
        <v>0</v>
      </c>
      <c r="AK206">
        <f t="array" ref="AK206">IFERROR(INDEX(Sheet2!$A$1:$E$2723,MATCH(AK$200&amp;AK$201&amp;$B206,Sheet2!$A$1:$A$2723&amp;Sheet2!$B$1:$B$2723&amp;Sheet2!$D$1:$D$2723,0),5),0)</f>
        <v>0</v>
      </c>
      <c r="AL206">
        <f t="array" ref="AL206">IFERROR(INDEX(Sheet2!$A$1:$E$2723,MATCH(AL$200&amp;AL$201&amp;$B206,Sheet2!$A$1:$A$2723&amp;Sheet2!$B$1:$B$2723&amp;Sheet2!$D$1:$D$2723,0),5),0)</f>
        <v>0</v>
      </c>
      <c r="AM206">
        <f t="array" ref="AM206">IFERROR(INDEX(Sheet2!$A$1:$E$2723,MATCH(AM$200&amp;AM$201&amp;$B206,Sheet2!$A$1:$A$2723&amp;Sheet2!$B$1:$B$2723&amp;Sheet2!$D$1:$D$2723,0),5),0)</f>
        <v>0</v>
      </c>
      <c r="AN206">
        <f t="array" ref="AN206">IFERROR(INDEX(Sheet2!$A$1:$E$2723,MATCH(AN$200&amp;AN$201&amp;$B206,Sheet2!$A$1:$A$2723&amp;Sheet2!$B$1:$B$2723&amp;Sheet2!$D$1:$D$2723,0),5),0)</f>
        <v>0</v>
      </c>
      <c r="AO206">
        <f t="array" ref="AO206">IFERROR(INDEX(Sheet2!$A$1:$E$2723,MATCH(AO$200&amp;AO$201&amp;$B206,Sheet2!$A$1:$A$2723&amp;Sheet2!$B$1:$B$2723&amp;Sheet2!$D$1:$D$2723,0),5),0)</f>
        <v>0</v>
      </c>
      <c r="AP206">
        <f t="array" ref="AP206">IFERROR(INDEX(Sheet2!$A$1:$E$2723,MATCH(AP$200&amp;AP$201&amp;$B206,Sheet2!$A$1:$A$2723&amp;Sheet2!$B$1:$B$2723&amp;Sheet2!$D$1:$D$2723,0),5),0)</f>
        <v>0</v>
      </c>
      <c r="AQ206">
        <f t="array" ref="AQ206">IFERROR(INDEX(Sheet2!$A$1:$E$2723,MATCH(AQ$200&amp;AQ$201&amp;$B206,Sheet2!$A$1:$A$2723&amp;Sheet2!$B$1:$B$2723&amp;Sheet2!$D$1:$D$2723,0),5),0)</f>
        <v>0</v>
      </c>
      <c r="AR206">
        <f t="array" ref="AR206">IFERROR(INDEX(Sheet2!$A$1:$E$2723,MATCH(AR$200&amp;AR$201&amp;$B206,Sheet2!$A$1:$A$2723&amp;Sheet2!$B$1:$B$2723&amp;Sheet2!$D$1:$D$2723,0),5),0)</f>
        <v>0</v>
      </c>
      <c r="AS206">
        <f t="array" ref="AS206">IFERROR(INDEX(Sheet2!$A$1:$E$2723,MATCH(AS$200&amp;AS$201&amp;$B206,Sheet2!$A$1:$A$2723&amp;Sheet2!$B$1:$B$2723&amp;Sheet2!$D$1:$D$2723,0),5),0)</f>
        <v>0</v>
      </c>
      <c r="AT206">
        <f t="array" ref="AT206">IFERROR(INDEX(Sheet2!$A$1:$E$2723,MATCH(AT$200&amp;AT$201&amp;$B206,Sheet2!$A$1:$A$2723&amp;Sheet2!$B$1:$B$2723&amp;Sheet2!$D$1:$D$2723,0),5),0)</f>
        <v>0</v>
      </c>
      <c r="AU206">
        <f t="array" ref="AU206">IFERROR(INDEX(Sheet2!$A$1:$E$2723,MATCH(AU$200&amp;AU$201&amp;$B206,Sheet2!$A$1:$A$2723&amp;Sheet2!$B$1:$B$2723&amp;Sheet2!$D$1:$D$2723,0),5),0)</f>
        <v>0</v>
      </c>
      <c r="AV206">
        <f t="array" ref="AV206">IFERROR(INDEX(Sheet2!$A$1:$E$2723,MATCH(AV$200&amp;AV$201&amp;$B206,Sheet2!$A$1:$A$2723&amp;Sheet2!$B$1:$B$2723&amp;Sheet2!$D$1:$D$2723,0),5),0)</f>
        <v>0</v>
      </c>
      <c r="AW206">
        <f t="array" ref="AW206">IFERROR(INDEX(Sheet2!$A$1:$E$2723,MATCH(AW$200&amp;AW$201&amp;$B206,Sheet2!$A$1:$A$2723&amp;Sheet2!$B$1:$B$2723&amp;Sheet2!$D$1:$D$2723,0),5),0)</f>
        <v>0</v>
      </c>
      <c r="AX206">
        <f t="array" ref="AX206">IFERROR(INDEX(Sheet2!$A$1:$E$2723,MATCH(AX$200&amp;AX$201&amp;$B206,Sheet2!$A$1:$A$2723&amp;Sheet2!$B$1:$B$2723&amp;Sheet2!$D$1:$D$2723,0),5),0)</f>
        <v>0</v>
      </c>
      <c r="AY206">
        <f t="array" ref="AY206">IFERROR(INDEX(Sheet2!$A$1:$E$2723,MATCH(AY$200&amp;AY$201&amp;$B206,Sheet2!$A$1:$A$2723&amp;Sheet2!$B$1:$B$2723&amp;Sheet2!$D$1:$D$2723,0),5),0)</f>
        <v>0</v>
      </c>
      <c r="AZ206">
        <f t="array" ref="AZ206">IFERROR(INDEX(Sheet2!$A$1:$E$2723,MATCH(AZ$200&amp;AZ$201&amp;$B206,Sheet2!$A$1:$A$2723&amp;Sheet2!$B$1:$B$2723&amp;Sheet2!$D$1:$D$2723,0),5),0)</f>
        <v>0</v>
      </c>
      <c r="BA206">
        <f t="array" ref="BA206">IFERROR(INDEX(Sheet2!$A$1:$E$2723,MATCH(BA$200&amp;BA$201&amp;$B206,Sheet2!$A$1:$A$2723&amp;Sheet2!$B$1:$B$2723&amp;Sheet2!$D$1:$D$2723,0),5),0)</f>
        <v>0</v>
      </c>
      <c r="BB206">
        <f t="array" ref="BB206">IFERROR(INDEX(Sheet2!$A$1:$E$2723,MATCH(BB$200&amp;BB$201&amp;$B206,Sheet2!$A$1:$A$2723&amp;Sheet2!$B$1:$B$2723&amp;Sheet2!$D$1:$D$2723,0),5),0)</f>
        <v>0</v>
      </c>
      <c r="BC206">
        <f t="array" ref="BC206">IFERROR(INDEX(Sheet2!$A$1:$E$2723,MATCH(BC$200&amp;BC$201&amp;$B206,Sheet2!$A$1:$A$2723&amp;Sheet2!$B$1:$B$2723&amp;Sheet2!$D$1:$D$2723,0),5),0)</f>
        <v>0</v>
      </c>
      <c r="BD206">
        <f t="array" ref="BD206">IFERROR(INDEX(Sheet2!$A$1:$E$2723,MATCH(BD$200&amp;BD$201&amp;$B206,Sheet2!$A$1:$A$2723&amp;Sheet2!$B$1:$B$2723&amp;Sheet2!$D$1:$D$2723,0),5),0)</f>
        <v>0</v>
      </c>
      <c r="BE206">
        <f t="array" ref="BE206">IFERROR(INDEX(Sheet2!$A$1:$E$2723,MATCH(BE$200&amp;BE$201&amp;$B206,Sheet2!$A$1:$A$2723&amp;Sheet2!$B$1:$B$2723&amp;Sheet2!$D$1:$D$2723,0),5),0)</f>
        <v>0</v>
      </c>
      <c r="BF206">
        <f t="array" ref="BF206">IFERROR(INDEX(Sheet2!$A$1:$E$2723,MATCH(BF$200&amp;BF$201&amp;$B206,Sheet2!$A$1:$A$2723&amp;Sheet2!$B$1:$B$2723&amp;Sheet2!$D$1:$D$2723,0),5),0)</f>
        <v>0</v>
      </c>
      <c r="BG206">
        <f t="array" ref="BG206">IFERROR(INDEX(Sheet2!$A$1:$E$2723,MATCH(BG$200&amp;BG$201&amp;$B206,Sheet2!$A$1:$A$2723&amp;Sheet2!$B$1:$B$2723&amp;Sheet2!$D$1:$D$2723,0),5),0)</f>
        <v>0</v>
      </c>
      <c r="BH206">
        <f t="array" ref="BH206">IFERROR(INDEX(Sheet2!$A$1:$E$2723,MATCH(BH$200&amp;BH$201&amp;$B206,Sheet2!$A$1:$A$2723&amp;Sheet2!$B$1:$B$2723&amp;Sheet2!$D$1:$D$2723,0),5),0)</f>
        <v>0</v>
      </c>
      <c r="BI206">
        <f t="array" ref="BI206">IFERROR(INDEX(Sheet2!$A$1:$E$2723,MATCH(BI$200&amp;BI$201&amp;$B206,Sheet2!$A$1:$A$2723&amp;Sheet2!$B$1:$B$2723&amp;Sheet2!$D$1:$D$2723,0),5),0)</f>
        <v>0</v>
      </c>
      <c r="BJ206">
        <f t="array" ref="BJ206">IFERROR(INDEX(Sheet2!$A$1:$E$2723,MATCH(BJ$200&amp;BJ$201&amp;$B206,Sheet2!$A$1:$A$2723&amp;Sheet2!$B$1:$B$2723&amp;Sheet2!$D$1:$D$2723,0),5),0)</f>
        <v>0</v>
      </c>
      <c r="BK206">
        <f t="array" ref="BK206">IFERROR(INDEX(Sheet2!$A$1:$E$2723,MATCH(BK$200&amp;BK$201&amp;$B206,Sheet2!$A$1:$A$2723&amp;Sheet2!$B$1:$B$2723&amp;Sheet2!$D$1:$D$2723,0),5),0)</f>
        <v>0</v>
      </c>
      <c r="BL206">
        <f t="array" ref="BL206">IFERROR(INDEX(Sheet2!$A$1:$E$2723,MATCH(BL$200&amp;BL$201&amp;$B206,Sheet2!$A$1:$A$2723&amp;Sheet2!$B$1:$B$2723&amp;Sheet2!$D$1:$D$2723,0),5),0)</f>
        <v>0</v>
      </c>
    </row>
    <row r="207" spans="2:64" x14ac:dyDescent="0.25">
      <c r="B207" t="s">
        <v>209</v>
      </c>
      <c r="C207">
        <f t="array" ref="C207">IFERROR(INDEX(Sheet2!$A$1:$E$2723,MATCH(C$200&amp;C$201&amp;$B207,Sheet2!$A$1:$A$2723&amp;Sheet2!$B$1:$B$2723&amp;Sheet2!$D$1:$D$2723,0),5),0)</f>
        <v>0</v>
      </c>
      <c r="D207">
        <f t="array" ref="D207">IFERROR(INDEX(Sheet2!$A$1:$E$2723,MATCH(D$200&amp;D$201&amp;$B207,Sheet2!$A$1:$A$2723&amp;Sheet2!$B$1:$B$2723&amp;Sheet2!$D$1:$D$2723,0),5),0)</f>
        <v>0</v>
      </c>
      <c r="E207">
        <f t="array" ref="E207">IFERROR(INDEX(Sheet2!$A$1:$E$2723,MATCH(E$200&amp;E$201&amp;$B207,Sheet2!$A$1:$A$2723&amp;Sheet2!$B$1:$B$2723&amp;Sheet2!$D$1:$D$2723,0),5),0)</f>
        <v>0</v>
      </c>
      <c r="F207">
        <f t="array" ref="F207">IFERROR(INDEX(Sheet2!$A$1:$E$2723,MATCH(F$200&amp;F$201&amp;$B207,Sheet2!$A$1:$A$2723&amp;Sheet2!$B$1:$B$2723&amp;Sheet2!$D$1:$D$2723,0),5),0)</f>
        <v>0</v>
      </c>
      <c r="G207">
        <f t="array" ref="G207">IFERROR(INDEX(Sheet2!$A$1:$E$2723,MATCH(G$200&amp;G$201&amp;$B207,Sheet2!$A$1:$A$2723&amp;Sheet2!$B$1:$B$2723&amp;Sheet2!$D$1:$D$2723,0),5),0)</f>
        <v>0</v>
      </c>
      <c r="H207">
        <f t="array" ref="H207">IFERROR(INDEX(Sheet2!$A$1:$E$2723,MATCH(H$200&amp;H$201&amp;$B207,Sheet2!$A$1:$A$2723&amp;Sheet2!$B$1:$B$2723&amp;Sheet2!$D$1:$D$2723,0),5),0)</f>
        <v>0</v>
      </c>
      <c r="I207">
        <f t="array" ref="I207">IFERROR(INDEX(Sheet2!$A$1:$E$2723,MATCH(I$200&amp;I$201&amp;$B207,Sheet2!$A$1:$A$2723&amp;Sheet2!$B$1:$B$2723&amp;Sheet2!$D$1:$D$2723,0),5),0)</f>
        <v>0</v>
      </c>
      <c r="J207">
        <f t="array" ref="J207">IFERROR(INDEX(Sheet2!$A$1:$E$2723,MATCH(J$200&amp;J$201&amp;$B207,Sheet2!$A$1:$A$2723&amp;Sheet2!$B$1:$B$2723&amp;Sheet2!$D$1:$D$2723,0),5),0)</f>
        <v>0</v>
      </c>
      <c r="K207">
        <f t="array" ref="K207">IFERROR(INDEX(Sheet2!$A$1:$E$2723,MATCH(K$200&amp;K$201&amp;$B207,Sheet2!$A$1:$A$2723&amp;Sheet2!$B$1:$B$2723&amp;Sheet2!$D$1:$D$2723,0),5),0)</f>
        <v>0</v>
      </c>
      <c r="L207">
        <f t="array" ref="L207">IFERROR(INDEX(Sheet2!$A$1:$E$2723,MATCH(L$200&amp;L$201&amp;$B207,Sheet2!$A$1:$A$2723&amp;Sheet2!$B$1:$B$2723&amp;Sheet2!$D$1:$D$2723,0),5),0)</f>
        <v>0</v>
      </c>
      <c r="M207">
        <f t="array" ref="M207">IFERROR(INDEX(Sheet2!$A$1:$E$2723,MATCH(M$200&amp;M$201&amp;$B207,Sheet2!$A$1:$A$2723&amp;Sheet2!$B$1:$B$2723&amp;Sheet2!$D$1:$D$2723,0),5),0)</f>
        <v>0</v>
      </c>
      <c r="N207">
        <f t="array" ref="N207">IFERROR(INDEX(Sheet2!$A$1:$E$2723,MATCH(N$200&amp;N$201&amp;$B207,Sheet2!$A$1:$A$2723&amp;Sheet2!$B$1:$B$2723&amp;Sheet2!$D$1:$D$2723,0),5),0)</f>
        <v>0</v>
      </c>
      <c r="O207">
        <f t="array" ref="O207">IFERROR(INDEX(Sheet2!$A$1:$E$2723,MATCH(O$200&amp;O$201&amp;$B207,Sheet2!$A$1:$A$2723&amp;Sheet2!$B$1:$B$2723&amp;Sheet2!$D$1:$D$2723,0),5),0)</f>
        <v>0</v>
      </c>
      <c r="P207">
        <f t="array" ref="P207">IFERROR(INDEX(Sheet2!$A$1:$E$2723,MATCH(P$200&amp;P$201&amp;$B207,Sheet2!$A$1:$A$2723&amp;Sheet2!$B$1:$B$2723&amp;Sheet2!$D$1:$D$2723,0),5),0)</f>
        <v>0</v>
      </c>
      <c r="Q207">
        <f t="array" ref="Q207">IFERROR(INDEX(Sheet2!$A$1:$E$2723,MATCH(Q$200&amp;Q$201&amp;$B207,Sheet2!$A$1:$A$2723&amp;Sheet2!$B$1:$B$2723&amp;Sheet2!$D$1:$D$2723,0),5),0)</f>
        <v>0</v>
      </c>
      <c r="R207">
        <f t="array" ref="R207">IFERROR(INDEX(Sheet2!$A$1:$E$2723,MATCH(R$200&amp;R$201&amp;$B207,Sheet2!$A$1:$A$2723&amp;Sheet2!$B$1:$B$2723&amp;Sheet2!$D$1:$D$2723,0),5),0)</f>
        <v>0</v>
      </c>
      <c r="S207">
        <f t="array" ref="S207">IFERROR(INDEX(Sheet2!$A$1:$E$2723,MATCH(S$200&amp;S$201&amp;$B207,Sheet2!$A$1:$A$2723&amp;Sheet2!$B$1:$B$2723&amp;Sheet2!$D$1:$D$2723,0),5),0)</f>
        <v>0</v>
      </c>
      <c r="T207">
        <f t="array" ref="T207">IFERROR(INDEX(Sheet2!$A$1:$E$2723,MATCH(T$200&amp;T$201&amp;$B207,Sheet2!$A$1:$A$2723&amp;Sheet2!$B$1:$B$2723&amp;Sheet2!$D$1:$D$2723,0),5),0)</f>
        <v>0</v>
      </c>
      <c r="U207">
        <f t="array" ref="U207">IFERROR(INDEX(Sheet2!$A$1:$E$2723,MATCH(U$200&amp;U$201&amp;$B207,Sheet2!$A$1:$A$2723&amp;Sheet2!$B$1:$B$2723&amp;Sheet2!$D$1:$D$2723,0),5),0)</f>
        <v>0</v>
      </c>
      <c r="V207">
        <f t="array" ref="V207">IFERROR(INDEX(Sheet2!$A$1:$E$2723,MATCH(V$200&amp;V$201&amp;$B207,Sheet2!$A$1:$A$2723&amp;Sheet2!$B$1:$B$2723&amp;Sheet2!$D$1:$D$2723,0),5),0)</f>
        <v>0</v>
      </c>
      <c r="W207">
        <f t="array" ref="W207">IFERROR(INDEX(Sheet2!$A$1:$E$2723,MATCH(W$200&amp;W$201&amp;$B207,Sheet2!$A$1:$A$2723&amp;Sheet2!$B$1:$B$2723&amp;Sheet2!$D$1:$D$2723,0),5),0)</f>
        <v>0</v>
      </c>
      <c r="X207">
        <f t="array" ref="X207">IFERROR(INDEX(Sheet2!$A$1:$E$2723,MATCH(X$200&amp;X$201&amp;$B207,Sheet2!$A$1:$A$2723&amp;Sheet2!$B$1:$B$2723&amp;Sheet2!$D$1:$D$2723,0),5),0)</f>
        <v>0</v>
      </c>
      <c r="Y207">
        <f t="array" ref="Y207">IFERROR(INDEX(Sheet2!$A$1:$E$2723,MATCH(Y$200&amp;Y$201&amp;$B207,Sheet2!$A$1:$A$2723&amp;Sheet2!$B$1:$B$2723&amp;Sheet2!$D$1:$D$2723,0),5),0)</f>
        <v>0</v>
      </c>
      <c r="Z207">
        <f t="array" ref="Z207">IFERROR(INDEX(Sheet2!$A$1:$E$2723,MATCH(Z$200&amp;Z$201&amp;$B207,Sheet2!$A$1:$A$2723&amp;Sheet2!$B$1:$B$2723&amp;Sheet2!$D$1:$D$2723,0),5),0)</f>
        <v>0</v>
      </c>
      <c r="AA207">
        <f t="array" ref="AA207">IFERROR(INDEX(Sheet2!$A$1:$E$2723,MATCH(AA$200&amp;AA$201&amp;$B207,Sheet2!$A$1:$A$2723&amp;Sheet2!$B$1:$B$2723&amp;Sheet2!$D$1:$D$2723,0),5),0)</f>
        <v>0</v>
      </c>
      <c r="AB207">
        <f t="array" ref="AB207">IFERROR(INDEX(Sheet2!$A$1:$E$2723,MATCH(AB$200&amp;AB$201&amp;$B207,Sheet2!$A$1:$A$2723&amp;Sheet2!$B$1:$B$2723&amp;Sheet2!$D$1:$D$2723,0),5),0)</f>
        <v>0</v>
      </c>
      <c r="AC207">
        <f t="array" ref="AC207">IFERROR(INDEX(Sheet2!$A$1:$E$2723,MATCH(AC$200&amp;AC$201&amp;$B207,Sheet2!$A$1:$A$2723&amp;Sheet2!$B$1:$B$2723&amp;Sheet2!$D$1:$D$2723,0),5),0)</f>
        <v>0</v>
      </c>
      <c r="AD207">
        <f t="array" ref="AD207">IFERROR(INDEX(Sheet2!$A$1:$E$2723,MATCH(AD$200&amp;AD$201&amp;$B207,Sheet2!$A$1:$A$2723&amp;Sheet2!$B$1:$B$2723&amp;Sheet2!$D$1:$D$2723,0),5),0)</f>
        <v>0</v>
      </c>
      <c r="AE207">
        <f t="array" ref="AE207">IFERROR(INDEX(Sheet2!$A$1:$E$2723,MATCH(AE$200&amp;AE$201&amp;$B207,Sheet2!$A$1:$A$2723&amp;Sheet2!$B$1:$B$2723&amp;Sheet2!$D$1:$D$2723,0),5),0)</f>
        <v>0</v>
      </c>
      <c r="AF207">
        <f t="array" ref="AF207">IFERROR(INDEX(Sheet2!$A$1:$E$2723,MATCH(AF$200&amp;AF$201&amp;$B207,Sheet2!$A$1:$A$2723&amp;Sheet2!$B$1:$B$2723&amp;Sheet2!$D$1:$D$2723,0),5),0)</f>
        <v>0</v>
      </c>
      <c r="AG207">
        <f t="array" ref="AG207">IFERROR(INDEX(Sheet2!$A$1:$E$2723,MATCH(AG$200&amp;AG$201&amp;$B207,Sheet2!$A$1:$A$2723&amp;Sheet2!$B$1:$B$2723&amp;Sheet2!$D$1:$D$2723,0),5),0)</f>
        <v>0</v>
      </c>
      <c r="AH207">
        <f t="array" ref="AH207">IFERROR(INDEX(Sheet2!$A$1:$E$2723,MATCH(AH$200&amp;AH$201&amp;$B207,Sheet2!$A$1:$A$2723&amp;Sheet2!$B$1:$B$2723&amp;Sheet2!$D$1:$D$2723,0),5),0)</f>
        <v>0</v>
      </c>
      <c r="AI207">
        <f t="array" ref="AI207">IFERROR(INDEX(Sheet2!$A$1:$E$2723,MATCH(AI$200&amp;AI$201&amp;$B207,Sheet2!$A$1:$A$2723&amp;Sheet2!$B$1:$B$2723&amp;Sheet2!$D$1:$D$2723,0),5),0)</f>
        <v>0</v>
      </c>
      <c r="AJ207">
        <f t="array" ref="AJ207">IFERROR(INDEX(Sheet2!$A$1:$E$2723,MATCH(AJ$200&amp;AJ$201&amp;$B207,Sheet2!$A$1:$A$2723&amp;Sheet2!$B$1:$B$2723&amp;Sheet2!$D$1:$D$2723,0),5),0)</f>
        <v>0</v>
      </c>
      <c r="AK207">
        <f t="array" ref="AK207">IFERROR(INDEX(Sheet2!$A$1:$E$2723,MATCH(AK$200&amp;AK$201&amp;$B207,Sheet2!$A$1:$A$2723&amp;Sheet2!$B$1:$B$2723&amp;Sheet2!$D$1:$D$2723,0),5),0)</f>
        <v>0</v>
      </c>
      <c r="AL207">
        <f t="array" ref="AL207">IFERROR(INDEX(Sheet2!$A$1:$E$2723,MATCH(AL$200&amp;AL$201&amp;$B207,Sheet2!$A$1:$A$2723&amp;Sheet2!$B$1:$B$2723&amp;Sheet2!$D$1:$D$2723,0),5),0)</f>
        <v>0</v>
      </c>
      <c r="AM207">
        <f t="array" ref="AM207">IFERROR(INDEX(Sheet2!$A$1:$E$2723,MATCH(AM$200&amp;AM$201&amp;$B207,Sheet2!$A$1:$A$2723&amp;Sheet2!$B$1:$B$2723&amp;Sheet2!$D$1:$D$2723,0),5),0)</f>
        <v>0</v>
      </c>
      <c r="AN207">
        <f t="array" ref="AN207">IFERROR(INDEX(Sheet2!$A$1:$E$2723,MATCH(AN$200&amp;AN$201&amp;$B207,Sheet2!$A$1:$A$2723&amp;Sheet2!$B$1:$B$2723&amp;Sheet2!$D$1:$D$2723,0),5),0)</f>
        <v>0</v>
      </c>
      <c r="AO207">
        <f t="array" ref="AO207">IFERROR(INDEX(Sheet2!$A$1:$E$2723,MATCH(AO$200&amp;AO$201&amp;$B207,Sheet2!$A$1:$A$2723&amp;Sheet2!$B$1:$B$2723&amp;Sheet2!$D$1:$D$2723,0),5),0)</f>
        <v>0</v>
      </c>
      <c r="AP207">
        <f t="array" ref="AP207">IFERROR(INDEX(Sheet2!$A$1:$E$2723,MATCH(AP$200&amp;AP$201&amp;$B207,Sheet2!$A$1:$A$2723&amp;Sheet2!$B$1:$B$2723&amp;Sheet2!$D$1:$D$2723,0),5),0)</f>
        <v>0</v>
      </c>
      <c r="AQ207">
        <f t="array" ref="AQ207">IFERROR(INDEX(Sheet2!$A$1:$E$2723,MATCH(AQ$200&amp;AQ$201&amp;$B207,Sheet2!$A$1:$A$2723&amp;Sheet2!$B$1:$B$2723&amp;Sheet2!$D$1:$D$2723,0),5),0)</f>
        <v>0</v>
      </c>
      <c r="AR207">
        <f t="array" ref="AR207">IFERROR(INDEX(Sheet2!$A$1:$E$2723,MATCH(AR$200&amp;AR$201&amp;$B207,Sheet2!$A$1:$A$2723&amp;Sheet2!$B$1:$B$2723&amp;Sheet2!$D$1:$D$2723,0),5),0)</f>
        <v>0</v>
      </c>
      <c r="AS207">
        <f t="array" ref="AS207">IFERROR(INDEX(Sheet2!$A$1:$E$2723,MATCH(AS$200&amp;AS$201&amp;$B207,Sheet2!$A$1:$A$2723&amp;Sheet2!$B$1:$B$2723&amp;Sheet2!$D$1:$D$2723,0),5),0)</f>
        <v>0</v>
      </c>
      <c r="AT207">
        <f t="array" ref="AT207">IFERROR(INDEX(Sheet2!$A$1:$E$2723,MATCH(AT$200&amp;AT$201&amp;$B207,Sheet2!$A$1:$A$2723&amp;Sheet2!$B$1:$B$2723&amp;Sheet2!$D$1:$D$2723,0),5),0)</f>
        <v>0</v>
      </c>
      <c r="AU207">
        <f t="array" ref="AU207">IFERROR(INDEX(Sheet2!$A$1:$E$2723,MATCH(AU$200&amp;AU$201&amp;$B207,Sheet2!$A$1:$A$2723&amp;Sheet2!$B$1:$B$2723&amp;Sheet2!$D$1:$D$2723,0),5),0)</f>
        <v>0</v>
      </c>
      <c r="AV207">
        <f t="array" ref="AV207">IFERROR(INDEX(Sheet2!$A$1:$E$2723,MATCH(AV$200&amp;AV$201&amp;$B207,Sheet2!$A$1:$A$2723&amp;Sheet2!$B$1:$B$2723&amp;Sheet2!$D$1:$D$2723,0),5),0)</f>
        <v>0</v>
      </c>
      <c r="AW207">
        <f t="array" ref="AW207">IFERROR(INDEX(Sheet2!$A$1:$E$2723,MATCH(AW$200&amp;AW$201&amp;$B207,Sheet2!$A$1:$A$2723&amp;Sheet2!$B$1:$B$2723&amp;Sheet2!$D$1:$D$2723,0),5),0)</f>
        <v>0</v>
      </c>
      <c r="AX207">
        <f t="array" ref="AX207">IFERROR(INDEX(Sheet2!$A$1:$E$2723,MATCH(AX$200&amp;AX$201&amp;$B207,Sheet2!$A$1:$A$2723&amp;Sheet2!$B$1:$B$2723&amp;Sheet2!$D$1:$D$2723,0),5),0)</f>
        <v>0</v>
      </c>
      <c r="AY207">
        <f t="array" ref="AY207">IFERROR(INDEX(Sheet2!$A$1:$E$2723,MATCH(AY$200&amp;AY$201&amp;$B207,Sheet2!$A$1:$A$2723&amp;Sheet2!$B$1:$B$2723&amp;Sheet2!$D$1:$D$2723,0),5),0)</f>
        <v>0</v>
      </c>
      <c r="AZ207">
        <f t="array" ref="AZ207">IFERROR(INDEX(Sheet2!$A$1:$E$2723,MATCH(AZ$200&amp;AZ$201&amp;$B207,Sheet2!$A$1:$A$2723&amp;Sheet2!$B$1:$B$2723&amp;Sheet2!$D$1:$D$2723,0),5),0)</f>
        <v>0</v>
      </c>
      <c r="BA207">
        <f t="array" ref="BA207">IFERROR(INDEX(Sheet2!$A$1:$E$2723,MATCH(BA$200&amp;BA$201&amp;$B207,Sheet2!$A$1:$A$2723&amp;Sheet2!$B$1:$B$2723&amp;Sheet2!$D$1:$D$2723,0),5),0)</f>
        <v>0</v>
      </c>
      <c r="BB207">
        <f t="array" ref="BB207">IFERROR(INDEX(Sheet2!$A$1:$E$2723,MATCH(BB$200&amp;BB$201&amp;$B207,Sheet2!$A$1:$A$2723&amp;Sheet2!$B$1:$B$2723&amp;Sheet2!$D$1:$D$2723,0),5),0)</f>
        <v>0</v>
      </c>
      <c r="BC207">
        <f t="array" ref="BC207">IFERROR(INDEX(Sheet2!$A$1:$E$2723,MATCH(BC$200&amp;BC$201&amp;$B207,Sheet2!$A$1:$A$2723&amp;Sheet2!$B$1:$B$2723&amp;Sheet2!$D$1:$D$2723,0),5),0)</f>
        <v>0</v>
      </c>
      <c r="BD207">
        <f t="array" ref="BD207">IFERROR(INDEX(Sheet2!$A$1:$E$2723,MATCH(BD$200&amp;BD$201&amp;$B207,Sheet2!$A$1:$A$2723&amp;Sheet2!$B$1:$B$2723&amp;Sheet2!$D$1:$D$2723,0),5),0)</f>
        <v>0</v>
      </c>
      <c r="BE207">
        <f t="array" ref="BE207">IFERROR(INDEX(Sheet2!$A$1:$E$2723,MATCH(BE$200&amp;BE$201&amp;$B207,Sheet2!$A$1:$A$2723&amp;Sheet2!$B$1:$B$2723&amp;Sheet2!$D$1:$D$2723,0),5),0)</f>
        <v>0</v>
      </c>
      <c r="BF207">
        <f t="array" ref="BF207">IFERROR(INDEX(Sheet2!$A$1:$E$2723,MATCH(BF$200&amp;BF$201&amp;$B207,Sheet2!$A$1:$A$2723&amp;Sheet2!$B$1:$B$2723&amp;Sheet2!$D$1:$D$2723,0),5),0)</f>
        <v>0</v>
      </c>
      <c r="BG207">
        <f t="array" ref="BG207">IFERROR(INDEX(Sheet2!$A$1:$E$2723,MATCH(BG$200&amp;BG$201&amp;$B207,Sheet2!$A$1:$A$2723&amp;Sheet2!$B$1:$B$2723&amp;Sheet2!$D$1:$D$2723,0),5),0)</f>
        <v>0</v>
      </c>
      <c r="BH207">
        <f t="array" ref="BH207">IFERROR(INDEX(Sheet2!$A$1:$E$2723,MATCH(BH$200&amp;BH$201&amp;$B207,Sheet2!$A$1:$A$2723&amp;Sheet2!$B$1:$B$2723&amp;Sheet2!$D$1:$D$2723,0),5),0)</f>
        <v>0</v>
      </c>
      <c r="BI207">
        <f t="array" ref="BI207">IFERROR(INDEX(Sheet2!$A$1:$E$2723,MATCH(BI$200&amp;BI$201&amp;$B207,Sheet2!$A$1:$A$2723&amp;Sheet2!$B$1:$B$2723&amp;Sheet2!$D$1:$D$2723,0),5),0)</f>
        <v>0</v>
      </c>
      <c r="BJ207">
        <f t="array" ref="BJ207">IFERROR(INDEX(Sheet2!$A$1:$E$2723,MATCH(BJ$200&amp;BJ$201&amp;$B207,Sheet2!$A$1:$A$2723&amp;Sheet2!$B$1:$B$2723&amp;Sheet2!$D$1:$D$2723,0),5),0)</f>
        <v>0</v>
      </c>
      <c r="BK207">
        <f t="array" ref="BK207">IFERROR(INDEX(Sheet2!$A$1:$E$2723,MATCH(BK$200&amp;BK$201&amp;$B207,Sheet2!$A$1:$A$2723&amp;Sheet2!$B$1:$B$2723&amp;Sheet2!$D$1:$D$2723,0),5),0)</f>
        <v>0</v>
      </c>
      <c r="BL207">
        <f t="array" ref="BL207">IFERROR(INDEX(Sheet2!$A$1:$E$2723,MATCH(BL$200&amp;BL$201&amp;$B207,Sheet2!$A$1:$A$2723&amp;Sheet2!$B$1:$B$2723&amp;Sheet2!$D$1:$D$2723,0),5),0)</f>
        <v>0</v>
      </c>
    </row>
    <row r="208" spans="2:64" x14ac:dyDescent="0.25">
      <c r="B208" t="s">
        <v>188</v>
      </c>
      <c r="C208">
        <f t="array" ref="C208">IFERROR(INDEX(Sheet2!$A$1:$E$2723,MATCH(C$200&amp;C$201&amp;$B208,Sheet2!$A$1:$A$2723&amp;Sheet2!$B$1:$B$2723&amp;Sheet2!$D$1:$D$2723,0),5),0)</f>
        <v>0</v>
      </c>
      <c r="D208">
        <f t="array" ref="D208">IFERROR(INDEX(Sheet2!$A$1:$E$2723,MATCH(D$200&amp;D$201&amp;$B208,Sheet2!$A$1:$A$2723&amp;Sheet2!$B$1:$B$2723&amp;Sheet2!$D$1:$D$2723,0),5),0)</f>
        <v>0</v>
      </c>
      <c r="E208">
        <f t="array" ref="E208">IFERROR(INDEX(Sheet2!$A$1:$E$2723,MATCH(E$200&amp;E$201&amp;$B208,Sheet2!$A$1:$A$2723&amp;Sheet2!$B$1:$B$2723&amp;Sheet2!$D$1:$D$2723,0),5),0)</f>
        <v>0</v>
      </c>
      <c r="F208">
        <f t="array" ref="F208">IFERROR(INDEX(Sheet2!$A$1:$E$2723,MATCH(F$200&amp;F$201&amp;$B208,Sheet2!$A$1:$A$2723&amp;Sheet2!$B$1:$B$2723&amp;Sheet2!$D$1:$D$2723,0),5),0)</f>
        <v>0</v>
      </c>
      <c r="G208">
        <f t="array" ref="G208">IFERROR(INDEX(Sheet2!$A$1:$E$2723,MATCH(G$200&amp;G$201&amp;$B208,Sheet2!$A$1:$A$2723&amp;Sheet2!$B$1:$B$2723&amp;Sheet2!$D$1:$D$2723,0),5),0)</f>
        <v>0</v>
      </c>
      <c r="H208">
        <f t="array" ref="H208">IFERROR(INDEX(Sheet2!$A$1:$E$2723,MATCH(H$200&amp;H$201&amp;$B208,Sheet2!$A$1:$A$2723&amp;Sheet2!$B$1:$B$2723&amp;Sheet2!$D$1:$D$2723,0),5),0)</f>
        <v>133</v>
      </c>
      <c r="I208">
        <f t="array" ref="I208">IFERROR(INDEX(Sheet2!$A$1:$E$2723,MATCH(I$200&amp;I$201&amp;$B208,Sheet2!$A$1:$A$2723&amp;Sheet2!$B$1:$B$2723&amp;Sheet2!$D$1:$D$2723,0),5),0)</f>
        <v>0</v>
      </c>
      <c r="J208">
        <f t="array" ref="J208">IFERROR(INDEX(Sheet2!$A$1:$E$2723,MATCH(J$200&amp;J$201&amp;$B208,Sheet2!$A$1:$A$2723&amp;Sheet2!$B$1:$B$2723&amp;Sheet2!$D$1:$D$2723,0),5),0)</f>
        <v>0</v>
      </c>
      <c r="K208">
        <f t="array" ref="K208">IFERROR(INDEX(Sheet2!$A$1:$E$2723,MATCH(K$200&amp;K$201&amp;$B208,Sheet2!$A$1:$A$2723&amp;Sheet2!$B$1:$B$2723&amp;Sheet2!$D$1:$D$2723,0),5),0)</f>
        <v>0</v>
      </c>
      <c r="L208">
        <f t="array" ref="L208">IFERROR(INDEX(Sheet2!$A$1:$E$2723,MATCH(L$200&amp;L$201&amp;$B208,Sheet2!$A$1:$A$2723&amp;Sheet2!$B$1:$B$2723&amp;Sheet2!$D$1:$D$2723,0),5),0)</f>
        <v>0</v>
      </c>
      <c r="M208">
        <f t="array" ref="M208">IFERROR(INDEX(Sheet2!$A$1:$E$2723,MATCH(M$200&amp;M$201&amp;$B208,Sheet2!$A$1:$A$2723&amp;Sheet2!$B$1:$B$2723&amp;Sheet2!$D$1:$D$2723,0),5),0)</f>
        <v>0</v>
      </c>
      <c r="N208">
        <f t="array" ref="N208">IFERROR(INDEX(Sheet2!$A$1:$E$2723,MATCH(N$200&amp;N$201&amp;$B208,Sheet2!$A$1:$A$2723&amp;Sheet2!$B$1:$B$2723&amp;Sheet2!$D$1:$D$2723,0),5),0)</f>
        <v>0</v>
      </c>
      <c r="O208">
        <f t="array" ref="O208">IFERROR(INDEX(Sheet2!$A$1:$E$2723,MATCH(O$200&amp;O$201&amp;$B208,Sheet2!$A$1:$A$2723&amp;Sheet2!$B$1:$B$2723&amp;Sheet2!$D$1:$D$2723,0),5),0)</f>
        <v>0</v>
      </c>
      <c r="P208">
        <f t="array" ref="P208">IFERROR(INDEX(Sheet2!$A$1:$E$2723,MATCH(P$200&amp;P$201&amp;$B208,Sheet2!$A$1:$A$2723&amp;Sheet2!$B$1:$B$2723&amp;Sheet2!$D$1:$D$2723,0),5),0)</f>
        <v>0</v>
      </c>
      <c r="Q208">
        <f t="array" ref="Q208">IFERROR(INDEX(Sheet2!$A$1:$E$2723,MATCH(Q$200&amp;Q$201&amp;$B208,Sheet2!$A$1:$A$2723&amp;Sheet2!$B$1:$B$2723&amp;Sheet2!$D$1:$D$2723,0),5),0)</f>
        <v>0</v>
      </c>
      <c r="R208">
        <f t="array" ref="R208">IFERROR(INDEX(Sheet2!$A$1:$E$2723,MATCH(R$200&amp;R$201&amp;$B208,Sheet2!$A$1:$A$2723&amp;Sheet2!$B$1:$B$2723&amp;Sheet2!$D$1:$D$2723,0),5),0)</f>
        <v>0</v>
      </c>
      <c r="S208">
        <f t="array" ref="S208">IFERROR(INDEX(Sheet2!$A$1:$E$2723,MATCH(S$200&amp;S$201&amp;$B208,Sheet2!$A$1:$A$2723&amp;Sheet2!$B$1:$B$2723&amp;Sheet2!$D$1:$D$2723,0),5),0)</f>
        <v>140</v>
      </c>
      <c r="T208">
        <f t="array" ref="T208">IFERROR(INDEX(Sheet2!$A$1:$E$2723,MATCH(T$200&amp;T$201&amp;$B208,Sheet2!$A$1:$A$2723&amp;Sheet2!$B$1:$B$2723&amp;Sheet2!$D$1:$D$2723,0),5),0)</f>
        <v>0</v>
      </c>
      <c r="U208">
        <f t="array" ref="U208">IFERROR(INDEX(Sheet2!$A$1:$E$2723,MATCH(U$200&amp;U$201&amp;$B208,Sheet2!$A$1:$A$2723&amp;Sheet2!$B$1:$B$2723&amp;Sheet2!$D$1:$D$2723,0),5),0)</f>
        <v>121</v>
      </c>
      <c r="V208">
        <f t="array" ref="V208">IFERROR(INDEX(Sheet2!$A$1:$E$2723,MATCH(V$200&amp;V$201&amp;$B208,Sheet2!$A$1:$A$2723&amp;Sheet2!$B$1:$B$2723&amp;Sheet2!$D$1:$D$2723,0),5),0)</f>
        <v>0</v>
      </c>
      <c r="W208">
        <f t="array" ref="W208">IFERROR(INDEX(Sheet2!$A$1:$E$2723,MATCH(W$200&amp;W$201&amp;$B208,Sheet2!$A$1:$A$2723&amp;Sheet2!$B$1:$B$2723&amp;Sheet2!$D$1:$D$2723,0),5),0)</f>
        <v>131</v>
      </c>
      <c r="X208">
        <f t="array" ref="X208">IFERROR(INDEX(Sheet2!$A$1:$E$2723,MATCH(X$200&amp;X$201&amp;$B208,Sheet2!$A$1:$A$2723&amp;Sheet2!$B$1:$B$2723&amp;Sheet2!$D$1:$D$2723,0),5),0)</f>
        <v>0</v>
      </c>
      <c r="Y208">
        <f t="array" ref="Y208">IFERROR(INDEX(Sheet2!$A$1:$E$2723,MATCH(Y$200&amp;Y$201&amp;$B208,Sheet2!$A$1:$A$2723&amp;Sheet2!$B$1:$B$2723&amp;Sheet2!$D$1:$D$2723,0),5),0)</f>
        <v>0</v>
      </c>
      <c r="Z208">
        <f t="array" ref="Z208">IFERROR(INDEX(Sheet2!$A$1:$E$2723,MATCH(Z$200&amp;Z$201&amp;$B208,Sheet2!$A$1:$A$2723&amp;Sheet2!$B$1:$B$2723&amp;Sheet2!$D$1:$D$2723,0),5),0)</f>
        <v>83</v>
      </c>
      <c r="AA208">
        <f t="array" ref="AA208">IFERROR(INDEX(Sheet2!$A$1:$E$2723,MATCH(AA$200&amp;AA$201&amp;$B208,Sheet2!$A$1:$A$2723&amp;Sheet2!$B$1:$B$2723&amp;Sheet2!$D$1:$D$2723,0),5),0)</f>
        <v>0</v>
      </c>
      <c r="AB208">
        <f t="array" ref="AB208">IFERROR(INDEX(Sheet2!$A$1:$E$2723,MATCH(AB$200&amp;AB$201&amp;$B208,Sheet2!$A$1:$A$2723&amp;Sheet2!$B$1:$B$2723&amp;Sheet2!$D$1:$D$2723,0),5),0)</f>
        <v>0</v>
      </c>
      <c r="AC208">
        <f t="array" ref="AC208">IFERROR(INDEX(Sheet2!$A$1:$E$2723,MATCH(AC$200&amp;AC$201&amp;$B208,Sheet2!$A$1:$A$2723&amp;Sheet2!$B$1:$B$2723&amp;Sheet2!$D$1:$D$2723,0),5),0)</f>
        <v>0</v>
      </c>
      <c r="AD208">
        <f t="array" ref="AD208">IFERROR(INDEX(Sheet2!$A$1:$E$2723,MATCH(AD$200&amp;AD$201&amp;$B208,Sheet2!$A$1:$A$2723&amp;Sheet2!$B$1:$B$2723&amp;Sheet2!$D$1:$D$2723,0),5),0)</f>
        <v>0</v>
      </c>
      <c r="AE208">
        <f t="array" ref="AE208">IFERROR(INDEX(Sheet2!$A$1:$E$2723,MATCH(AE$200&amp;AE$201&amp;$B208,Sheet2!$A$1:$A$2723&amp;Sheet2!$B$1:$B$2723&amp;Sheet2!$D$1:$D$2723,0),5),0)</f>
        <v>0</v>
      </c>
      <c r="AF208">
        <f t="array" ref="AF208">IFERROR(INDEX(Sheet2!$A$1:$E$2723,MATCH(AF$200&amp;AF$201&amp;$B208,Sheet2!$A$1:$A$2723&amp;Sheet2!$B$1:$B$2723&amp;Sheet2!$D$1:$D$2723,0),5),0)</f>
        <v>0</v>
      </c>
      <c r="AG208">
        <f t="array" ref="AG208">IFERROR(INDEX(Sheet2!$A$1:$E$2723,MATCH(AG$200&amp;AG$201&amp;$B208,Sheet2!$A$1:$A$2723&amp;Sheet2!$B$1:$B$2723&amp;Sheet2!$D$1:$D$2723,0),5),0)</f>
        <v>0</v>
      </c>
      <c r="AH208">
        <f t="array" ref="AH208">IFERROR(INDEX(Sheet2!$A$1:$E$2723,MATCH(AH$200&amp;AH$201&amp;$B208,Sheet2!$A$1:$A$2723&amp;Sheet2!$B$1:$B$2723&amp;Sheet2!$D$1:$D$2723,0),5),0)</f>
        <v>0</v>
      </c>
      <c r="AI208">
        <f t="array" ref="AI208">IFERROR(INDEX(Sheet2!$A$1:$E$2723,MATCH(AI$200&amp;AI$201&amp;$B208,Sheet2!$A$1:$A$2723&amp;Sheet2!$B$1:$B$2723&amp;Sheet2!$D$1:$D$2723,0),5),0)</f>
        <v>0</v>
      </c>
      <c r="AJ208">
        <f t="array" ref="AJ208">IFERROR(INDEX(Sheet2!$A$1:$E$2723,MATCH(AJ$200&amp;AJ$201&amp;$B208,Sheet2!$A$1:$A$2723&amp;Sheet2!$B$1:$B$2723&amp;Sheet2!$D$1:$D$2723,0),5),0)</f>
        <v>0</v>
      </c>
      <c r="AK208">
        <f t="array" ref="AK208">IFERROR(INDEX(Sheet2!$A$1:$E$2723,MATCH(AK$200&amp;AK$201&amp;$B208,Sheet2!$A$1:$A$2723&amp;Sheet2!$B$1:$B$2723&amp;Sheet2!$D$1:$D$2723,0),5),0)</f>
        <v>0</v>
      </c>
      <c r="AL208">
        <f t="array" ref="AL208">IFERROR(INDEX(Sheet2!$A$1:$E$2723,MATCH(AL$200&amp;AL$201&amp;$B208,Sheet2!$A$1:$A$2723&amp;Sheet2!$B$1:$B$2723&amp;Sheet2!$D$1:$D$2723,0),5),0)</f>
        <v>0</v>
      </c>
      <c r="AM208">
        <f t="array" ref="AM208">IFERROR(INDEX(Sheet2!$A$1:$E$2723,MATCH(AM$200&amp;AM$201&amp;$B208,Sheet2!$A$1:$A$2723&amp;Sheet2!$B$1:$B$2723&amp;Sheet2!$D$1:$D$2723,0),5),0)</f>
        <v>0</v>
      </c>
      <c r="AN208">
        <f t="array" ref="AN208">IFERROR(INDEX(Sheet2!$A$1:$E$2723,MATCH(AN$200&amp;AN$201&amp;$B208,Sheet2!$A$1:$A$2723&amp;Sheet2!$B$1:$B$2723&amp;Sheet2!$D$1:$D$2723,0),5),0)</f>
        <v>0</v>
      </c>
      <c r="AO208">
        <f t="array" ref="AO208">IFERROR(INDEX(Sheet2!$A$1:$E$2723,MATCH(AO$200&amp;AO$201&amp;$B208,Sheet2!$A$1:$A$2723&amp;Sheet2!$B$1:$B$2723&amp;Sheet2!$D$1:$D$2723,0),5),0)</f>
        <v>0</v>
      </c>
      <c r="AP208">
        <f t="array" ref="AP208">IFERROR(INDEX(Sheet2!$A$1:$E$2723,MATCH(AP$200&amp;AP$201&amp;$B208,Sheet2!$A$1:$A$2723&amp;Sheet2!$B$1:$B$2723&amp;Sheet2!$D$1:$D$2723,0),5),0)</f>
        <v>0</v>
      </c>
      <c r="AQ208">
        <f t="array" ref="AQ208">IFERROR(INDEX(Sheet2!$A$1:$E$2723,MATCH(AQ$200&amp;AQ$201&amp;$B208,Sheet2!$A$1:$A$2723&amp;Sheet2!$B$1:$B$2723&amp;Sheet2!$D$1:$D$2723,0),5),0)</f>
        <v>0</v>
      </c>
      <c r="AR208">
        <f t="array" ref="AR208">IFERROR(INDEX(Sheet2!$A$1:$E$2723,MATCH(AR$200&amp;AR$201&amp;$B208,Sheet2!$A$1:$A$2723&amp;Sheet2!$B$1:$B$2723&amp;Sheet2!$D$1:$D$2723,0),5),0)</f>
        <v>0</v>
      </c>
      <c r="AS208">
        <f t="array" ref="AS208">IFERROR(INDEX(Sheet2!$A$1:$E$2723,MATCH(AS$200&amp;AS$201&amp;$B208,Sheet2!$A$1:$A$2723&amp;Sheet2!$B$1:$B$2723&amp;Sheet2!$D$1:$D$2723,0),5),0)</f>
        <v>0</v>
      </c>
      <c r="AT208">
        <f t="array" ref="AT208">IFERROR(INDEX(Sheet2!$A$1:$E$2723,MATCH(AT$200&amp;AT$201&amp;$B208,Sheet2!$A$1:$A$2723&amp;Sheet2!$B$1:$B$2723&amp;Sheet2!$D$1:$D$2723,0),5),0)</f>
        <v>0</v>
      </c>
      <c r="AU208">
        <f t="array" ref="AU208">IFERROR(INDEX(Sheet2!$A$1:$E$2723,MATCH(AU$200&amp;AU$201&amp;$B208,Sheet2!$A$1:$A$2723&amp;Sheet2!$B$1:$B$2723&amp;Sheet2!$D$1:$D$2723,0),5),0)</f>
        <v>0</v>
      </c>
      <c r="AV208">
        <f t="array" ref="AV208">IFERROR(INDEX(Sheet2!$A$1:$E$2723,MATCH(AV$200&amp;AV$201&amp;$B208,Sheet2!$A$1:$A$2723&amp;Sheet2!$B$1:$B$2723&amp;Sheet2!$D$1:$D$2723,0),5),0)</f>
        <v>0</v>
      </c>
      <c r="AW208">
        <f t="array" ref="AW208">IFERROR(INDEX(Sheet2!$A$1:$E$2723,MATCH(AW$200&amp;AW$201&amp;$B208,Sheet2!$A$1:$A$2723&amp;Sheet2!$B$1:$B$2723&amp;Sheet2!$D$1:$D$2723,0),5),0)</f>
        <v>0</v>
      </c>
      <c r="AX208">
        <f t="array" ref="AX208">IFERROR(INDEX(Sheet2!$A$1:$E$2723,MATCH(AX$200&amp;AX$201&amp;$B208,Sheet2!$A$1:$A$2723&amp;Sheet2!$B$1:$B$2723&amp;Sheet2!$D$1:$D$2723,0),5),0)</f>
        <v>0</v>
      </c>
      <c r="AY208">
        <f t="array" ref="AY208">IFERROR(INDEX(Sheet2!$A$1:$E$2723,MATCH(AY$200&amp;AY$201&amp;$B208,Sheet2!$A$1:$A$2723&amp;Sheet2!$B$1:$B$2723&amp;Sheet2!$D$1:$D$2723,0),5),0)</f>
        <v>0</v>
      </c>
      <c r="AZ208">
        <f t="array" ref="AZ208">IFERROR(INDEX(Sheet2!$A$1:$E$2723,MATCH(AZ$200&amp;AZ$201&amp;$B208,Sheet2!$A$1:$A$2723&amp;Sheet2!$B$1:$B$2723&amp;Sheet2!$D$1:$D$2723,0),5),0)</f>
        <v>0</v>
      </c>
      <c r="BA208">
        <f t="array" ref="BA208">IFERROR(INDEX(Sheet2!$A$1:$E$2723,MATCH(BA$200&amp;BA$201&amp;$B208,Sheet2!$A$1:$A$2723&amp;Sheet2!$B$1:$B$2723&amp;Sheet2!$D$1:$D$2723,0),5),0)</f>
        <v>0</v>
      </c>
      <c r="BB208">
        <f t="array" ref="BB208">IFERROR(INDEX(Sheet2!$A$1:$E$2723,MATCH(BB$200&amp;BB$201&amp;$B208,Sheet2!$A$1:$A$2723&amp;Sheet2!$B$1:$B$2723&amp;Sheet2!$D$1:$D$2723,0),5),0)</f>
        <v>0</v>
      </c>
      <c r="BC208">
        <f t="array" ref="BC208">IFERROR(INDEX(Sheet2!$A$1:$E$2723,MATCH(BC$200&amp;BC$201&amp;$B208,Sheet2!$A$1:$A$2723&amp;Sheet2!$B$1:$B$2723&amp;Sheet2!$D$1:$D$2723,0),5),0)</f>
        <v>0</v>
      </c>
      <c r="BD208">
        <f t="array" ref="BD208">IFERROR(INDEX(Sheet2!$A$1:$E$2723,MATCH(BD$200&amp;BD$201&amp;$B208,Sheet2!$A$1:$A$2723&amp;Sheet2!$B$1:$B$2723&amp;Sheet2!$D$1:$D$2723,0),5),0)</f>
        <v>0</v>
      </c>
      <c r="BE208">
        <f t="array" ref="BE208">IFERROR(INDEX(Sheet2!$A$1:$E$2723,MATCH(BE$200&amp;BE$201&amp;$B208,Sheet2!$A$1:$A$2723&amp;Sheet2!$B$1:$B$2723&amp;Sheet2!$D$1:$D$2723,0),5),0)</f>
        <v>0</v>
      </c>
      <c r="BF208">
        <f t="array" ref="BF208">IFERROR(INDEX(Sheet2!$A$1:$E$2723,MATCH(BF$200&amp;BF$201&amp;$B208,Sheet2!$A$1:$A$2723&amp;Sheet2!$B$1:$B$2723&amp;Sheet2!$D$1:$D$2723,0),5),0)</f>
        <v>0</v>
      </c>
      <c r="BG208">
        <f t="array" ref="BG208">IFERROR(INDEX(Sheet2!$A$1:$E$2723,MATCH(BG$200&amp;BG$201&amp;$B208,Sheet2!$A$1:$A$2723&amp;Sheet2!$B$1:$B$2723&amp;Sheet2!$D$1:$D$2723,0),5),0)</f>
        <v>0</v>
      </c>
      <c r="BH208">
        <f t="array" ref="BH208">IFERROR(INDEX(Sheet2!$A$1:$E$2723,MATCH(BH$200&amp;BH$201&amp;$B208,Sheet2!$A$1:$A$2723&amp;Sheet2!$B$1:$B$2723&amp;Sheet2!$D$1:$D$2723,0),5),0)</f>
        <v>0</v>
      </c>
      <c r="BI208">
        <f t="array" ref="BI208">IFERROR(INDEX(Sheet2!$A$1:$E$2723,MATCH(BI$200&amp;BI$201&amp;$B208,Sheet2!$A$1:$A$2723&amp;Sheet2!$B$1:$B$2723&amp;Sheet2!$D$1:$D$2723,0),5),0)</f>
        <v>0</v>
      </c>
      <c r="BJ208">
        <f t="array" ref="BJ208">IFERROR(INDEX(Sheet2!$A$1:$E$2723,MATCH(BJ$200&amp;BJ$201&amp;$B208,Sheet2!$A$1:$A$2723&amp;Sheet2!$B$1:$B$2723&amp;Sheet2!$D$1:$D$2723,0),5),0)</f>
        <v>0</v>
      </c>
      <c r="BK208">
        <f t="array" ref="BK208">IFERROR(INDEX(Sheet2!$A$1:$E$2723,MATCH(BK$200&amp;BK$201&amp;$B208,Sheet2!$A$1:$A$2723&amp;Sheet2!$B$1:$B$2723&amp;Sheet2!$D$1:$D$2723,0),5),0)</f>
        <v>0</v>
      </c>
      <c r="BL208">
        <f t="array" ref="BL208">IFERROR(INDEX(Sheet2!$A$1:$E$2723,MATCH(BL$200&amp;BL$201&amp;$B208,Sheet2!$A$1:$A$2723&amp;Sheet2!$B$1:$B$2723&amp;Sheet2!$D$1:$D$2723,0),5),0)</f>
        <v>0</v>
      </c>
    </row>
    <row r="209" spans="2:64" x14ac:dyDescent="0.25">
      <c r="B209" t="s">
        <v>61</v>
      </c>
      <c r="C209">
        <f t="array" ref="C209">IFERROR(INDEX(Sheet2!$A$1:$E$2723,MATCH(C$200&amp;C$201&amp;$B209,Sheet2!$A$1:$A$2723&amp;Sheet2!$B$1:$B$2723&amp;Sheet2!$D$1:$D$2723,0),5),0)</f>
        <v>0</v>
      </c>
      <c r="D209">
        <f t="array" ref="D209">IFERROR(INDEX(Sheet2!$A$1:$E$2723,MATCH(D$200&amp;D$201&amp;$B209,Sheet2!$A$1:$A$2723&amp;Sheet2!$B$1:$B$2723&amp;Sheet2!$D$1:$D$2723,0),5),0)</f>
        <v>0</v>
      </c>
      <c r="E209">
        <f t="array" ref="E209">IFERROR(INDEX(Sheet2!$A$1:$E$2723,MATCH(E$200&amp;E$201&amp;$B209,Sheet2!$A$1:$A$2723&amp;Sheet2!$B$1:$B$2723&amp;Sheet2!$D$1:$D$2723,0),5),0)</f>
        <v>0</v>
      </c>
      <c r="F209">
        <f t="array" ref="F209">IFERROR(INDEX(Sheet2!$A$1:$E$2723,MATCH(F$200&amp;F$201&amp;$B209,Sheet2!$A$1:$A$2723&amp;Sheet2!$B$1:$B$2723&amp;Sheet2!$D$1:$D$2723,0),5),0)</f>
        <v>0</v>
      </c>
      <c r="G209">
        <f t="array" ref="G209">IFERROR(INDEX(Sheet2!$A$1:$E$2723,MATCH(G$200&amp;G$201&amp;$B209,Sheet2!$A$1:$A$2723&amp;Sheet2!$B$1:$B$2723&amp;Sheet2!$D$1:$D$2723,0),5),0)</f>
        <v>0</v>
      </c>
      <c r="H209">
        <f t="array" ref="H209">IFERROR(INDEX(Sheet2!$A$1:$E$2723,MATCH(H$200&amp;H$201&amp;$B209,Sheet2!$A$1:$A$2723&amp;Sheet2!$B$1:$B$2723&amp;Sheet2!$D$1:$D$2723,0),5),0)</f>
        <v>0</v>
      </c>
      <c r="I209">
        <f t="array" ref="I209">IFERROR(INDEX(Sheet2!$A$1:$E$2723,MATCH(I$200&amp;I$201&amp;$B209,Sheet2!$A$1:$A$2723&amp;Sheet2!$B$1:$B$2723&amp;Sheet2!$D$1:$D$2723,0),5),0)</f>
        <v>0</v>
      </c>
      <c r="J209">
        <f t="array" ref="J209">IFERROR(INDEX(Sheet2!$A$1:$E$2723,MATCH(J$200&amp;J$201&amp;$B209,Sheet2!$A$1:$A$2723&amp;Sheet2!$B$1:$B$2723&amp;Sheet2!$D$1:$D$2723,0),5),0)</f>
        <v>0</v>
      </c>
      <c r="K209">
        <f t="array" ref="K209">IFERROR(INDEX(Sheet2!$A$1:$E$2723,MATCH(K$200&amp;K$201&amp;$B209,Sheet2!$A$1:$A$2723&amp;Sheet2!$B$1:$B$2723&amp;Sheet2!$D$1:$D$2723,0),5),0)</f>
        <v>0</v>
      </c>
      <c r="L209">
        <f t="array" ref="L209">IFERROR(INDEX(Sheet2!$A$1:$E$2723,MATCH(L$200&amp;L$201&amp;$B209,Sheet2!$A$1:$A$2723&amp;Sheet2!$B$1:$B$2723&amp;Sheet2!$D$1:$D$2723,0),5),0)</f>
        <v>0</v>
      </c>
      <c r="M209">
        <f t="array" ref="M209">IFERROR(INDEX(Sheet2!$A$1:$E$2723,MATCH(M$200&amp;M$201&amp;$B209,Sheet2!$A$1:$A$2723&amp;Sheet2!$B$1:$B$2723&amp;Sheet2!$D$1:$D$2723,0),5),0)</f>
        <v>0</v>
      </c>
      <c r="N209">
        <f t="array" ref="N209">IFERROR(INDEX(Sheet2!$A$1:$E$2723,MATCH(N$200&amp;N$201&amp;$B209,Sheet2!$A$1:$A$2723&amp;Sheet2!$B$1:$B$2723&amp;Sheet2!$D$1:$D$2723,0),5),0)</f>
        <v>0</v>
      </c>
      <c r="O209">
        <f t="array" ref="O209">IFERROR(INDEX(Sheet2!$A$1:$E$2723,MATCH(O$200&amp;O$201&amp;$B209,Sheet2!$A$1:$A$2723&amp;Sheet2!$B$1:$B$2723&amp;Sheet2!$D$1:$D$2723,0),5),0)</f>
        <v>0</v>
      </c>
      <c r="P209">
        <f t="array" ref="P209">IFERROR(INDEX(Sheet2!$A$1:$E$2723,MATCH(P$200&amp;P$201&amp;$B209,Sheet2!$A$1:$A$2723&amp;Sheet2!$B$1:$B$2723&amp;Sheet2!$D$1:$D$2723,0),5),0)</f>
        <v>0</v>
      </c>
      <c r="Q209">
        <f t="array" ref="Q209">IFERROR(INDEX(Sheet2!$A$1:$E$2723,MATCH(Q$200&amp;Q$201&amp;$B209,Sheet2!$A$1:$A$2723&amp;Sheet2!$B$1:$B$2723&amp;Sheet2!$D$1:$D$2723,0),5),0)</f>
        <v>0</v>
      </c>
      <c r="R209">
        <f t="array" ref="R209">IFERROR(INDEX(Sheet2!$A$1:$E$2723,MATCH(R$200&amp;R$201&amp;$B209,Sheet2!$A$1:$A$2723&amp;Sheet2!$B$1:$B$2723&amp;Sheet2!$D$1:$D$2723,0),5),0)</f>
        <v>0</v>
      </c>
      <c r="S209">
        <f t="array" ref="S209">IFERROR(INDEX(Sheet2!$A$1:$E$2723,MATCH(S$200&amp;S$201&amp;$B209,Sheet2!$A$1:$A$2723&amp;Sheet2!$B$1:$B$2723&amp;Sheet2!$D$1:$D$2723,0),5),0)</f>
        <v>0</v>
      </c>
      <c r="T209">
        <f t="array" ref="T209">IFERROR(INDEX(Sheet2!$A$1:$E$2723,MATCH(T$200&amp;T$201&amp;$B209,Sheet2!$A$1:$A$2723&amp;Sheet2!$B$1:$B$2723&amp;Sheet2!$D$1:$D$2723,0),5),0)</f>
        <v>0</v>
      </c>
      <c r="U209">
        <f t="array" ref="U209">IFERROR(INDEX(Sheet2!$A$1:$E$2723,MATCH(U$200&amp;U$201&amp;$B209,Sheet2!$A$1:$A$2723&amp;Sheet2!$B$1:$B$2723&amp;Sheet2!$D$1:$D$2723,0),5),0)</f>
        <v>0</v>
      </c>
      <c r="V209">
        <f t="array" ref="V209">IFERROR(INDEX(Sheet2!$A$1:$E$2723,MATCH(V$200&amp;V$201&amp;$B209,Sheet2!$A$1:$A$2723&amp;Sheet2!$B$1:$B$2723&amp;Sheet2!$D$1:$D$2723,0),5),0)</f>
        <v>0</v>
      </c>
      <c r="W209">
        <f t="array" ref="W209">IFERROR(INDEX(Sheet2!$A$1:$E$2723,MATCH(W$200&amp;W$201&amp;$B209,Sheet2!$A$1:$A$2723&amp;Sheet2!$B$1:$B$2723&amp;Sheet2!$D$1:$D$2723,0),5),0)</f>
        <v>0</v>
      </c>
      <c r="X209">
        <f t="array" ref="X209">IFERROR(INDEX(Sheet2!$A$1:$E$2723,MATCH(X$200&amp;X$201&amp;$B209,Sheet2!$A$1:$A$2723&amp;Sheet2!$B$1:$B$2723&amp;Sheet2!$D$1:$D$2723,0),5),0)</f>
        <v>0</v>
      </c>
      <c r="Y209">
        <f t="array" ref="Y209">IFERROR(INDEX(Sheet2!$A$1:$E$2723,MATCH(Y$200&amp;Y$201&amp;$B209,Sheet2!$A$1:$A$2723&amp;Sheet2!$B$1:$B$2723&amp;Sheet2!$D$1:$D$2723,0),5),0)</f>
        <v>0</v>
      </c>
      <c r="Z209">
        <f t="array" ref="Z209">IFERROR(INDEX(Sheet2!$A$1:$E$2723,MATCH(Z$200&amp;Z$201&amp;$B209,Sheet2!$A$1:$A$2723&amp;Sheet2!$B$1:$B$2723&amp;Sheet2!$D$1:$D$2723,0),5),0)</f>
        <v>0</v>
      </c>
      <c r="AA209">
        <f t="array" ref="AA209">IFERROR(INDEX(Sheet2!$A$1:$E$2723,MATCH(AA$200&amp;AA$201&amp;$B209,Sheet2!$A$1:$A$2723&amp;Sheet2!$B$1:$B$2723&amp;Sheet2!$D$1:$D$2723,0),5),0)</f>
        <v>0</v>
      </c>
      <c r="AB209">
        <f t="array" ref="AB209">IFERROR(INDEX(Sheet2!$A$1:$E$2723,MATCH(AB$200&amp;AB$201&amp;$B209,Sheet2!$A$1:$A$2723&amp;Sheet2!$B$1:$B$2723&amp;Sheet2!$D$1:$D$2723,0),5),0)</f>
        <v>0</v>
      </c>
      <c r="AC209">
        <f t="array" ref="AC209">IFERROR(INDEX(Sheet2!$A$1:$E$2723,MATCH(AC$200&amp;AC$201&amp;$B209,Sheet2!$A$1:$A$2723&amp;Sheet2!$B$1:$B$2723&amp;Sheet2!$D$1:$D$2723,0),5),0)</f>
        <v>0</v>
      </c>
      <c r="AD209">
        <f t="array" ref="AD209">IFERROR(INDEX(Sheet2!$A$1:$E$2723,MATCH(AD$200&amp;AD$201&amp;$B209,Sheet2!$A$1:$A$2723&amp;Sheet2!$B$1:$B$2723&amp;Sheet2!$D$1:$D$2723,0),5),0)</f>
        <v>0</v>
      </c>
      <c r="AE209">
        <f t="array" ref="AE209">IFERROR(INDEX(Sheet2!$A$1:$E$2723,MATCH(AE$200&amp;AE$201&amp;$B209,Sheet2!$A$1:$A$2723&amp;Sheet2!$B$1:$B$2723&amp;Sheet2!$D$1:$D$2723,0),5),0)</f>
        <v>0</v>
      </c>
      <c r="AF209">
        <f t="array" ref="AF209">IFERROR(INDEX(Sheet2!$A$1:$E$2723,MATCH(AF$200&amp;AF$201&amp;$B209,Sheet2!$A$1:$A$2723&amp;Sheet2!$B$1:$B$2723&amp;Sheet2!$D$1:$D$2723,0),5),0)</f>
        <v>0</v>
      </c>
      <c r="AG209">
        <f t="array" ref="AG209">IFERROR(INDEX(Sheet2!$A$1:$E$2723,MATCH(AG$200&amp;AG$201&amp;$B209,Sheet2!$A$1:$A$2723&amp;Sheet2!$B$1:$B$2723&amp;Sheet2!$D$1:$D$2723,0),5),0)</f>
        <v>0</v>
      </c>
      <c r="AH209">
        <f t="array" ref="AH209">IFERROR(INDEX(Sheet2!$A$1:$E$2723,MATCH(AH$200&amp;AH$201&amp;$B209,Sheet2!$A$1:$A$2723&amp;Sheet2!$B$1:$B$2723&amp;Sheet2!$D$1:$D$2723,0),5),0)</f>
        <v>0</v>
      </c>
      <c r="AI209">
        <f t="array" ref="AI209">IFERROR(INDEX(Sheet2!$A$1:$E$2723,MATCH(AI$200&amp;AI$201&amp;$B209,Sheet2!$A$1:$A$2723&amp;Sheet2!$B$1:$B$2723&amp;Sheet2!$D$1:$D$2723,0),5),0)</f>
        <v>0</v>
      </c>
      <c r="AJ209">
        <f t="array" ref="AJ209">IFERROR(INDEX(Sheet2!$A$1:$E$2723,MATCH(AJ$200&amp;AJ$201&amp;$B209,Sheet2!$A$1:$A$2723&amp;Sheet2!$B$1:$B$2723&amp;Sheet2!$D$1:$D$2723,0),5),0)</f>
        <v>0</v>
      </c>
      <c r="AK209">
        <f t="array" ref="AK209">IFERROR(INDEX(Sheet2!$A$1:$E$2723,MATCH(AK$200&amp;AK$201&amp;$B209,Sheet2!$A$1:$A$2723&amp;Sheet2!$B$1:$B$2723&amp;Sheet2!$D$1:$D$2723,0),5),0)</f>
        <v>0</v>
      </c>
      <c r="AL209">
        <f t="array" ref="AL209">IFERROR(INDEX(Sheet2!$A$1:$E$2723,MATCH(AL$200&amp;AL$201&amp;$B209,Sheet2!$A$1:$A$2723&amp;Sheet2!$B$1:$B$2723&amp;Sheet2!$D$1:$D$2723,0),5),0)</f>
        <v>0</v>
      </c>
      <c r="AM209">
        <f t="array" ref="AM209">IFERROR(INDEX(Sheet2!$A$1:$E$2723,MATCH(AM$200&amp;AM$201&amp;$B209,Sheet2!$A$1:$A$2723&amp;Sheet2!$B$1:$B$2723&amp;Sheet2!$D$1:$D$2723,0),5),0)</f>
        <v>0</v>
      </c>
      <c r="AN209">
        <f t="array" ref="AN209">IFERROR(INDEX(Sheet2!$A$1:$E$2723,MATCH(AN$200&amp;AN$201&amp;$B209,Sheet2!$A$1:$A$2723&amp;Sheet2!$B$1:$B$2723&amp;Sheet2!$D$1:$D$2723,0),5),0)</f>
        <v>0</v>
      </c>
      <c r="AO209">
        <f t="array" ref="AO209">IFERROR(INDEX(Sheet2!$A$1:$E$2723,MATCH(AO$200&amp;AO$201&amp;$B209,Sheet2!$A$1:$A$2723&amp;Sheet2!$B$1:$B$2723&amp;Sheet2!$D$1:$D$2723,0),5),0)</f>
        <v>0</v>
      </c>
      <c r="AP209">
        <f t="array" ref="AP209">IFERROR(INDEX(Sheet2!$A$1:$E$2723,MATCH(AP$200&amp;AP$201&amp;$B209,Sheet2!$A$1:$A$2723&amp;Sheet2!$B$1:$B$2723&amp;Sheet2!$D$1:$D$2723,0),5),0)</f>
        <v>48</v>
      </c>
      <c r="AQ209">
        <f t="array" ref="AQ209">IFERROR(INDEX(Sheet2!$A$1:$E$2723,MATCH(AQ$200&amp;AQ$201&amp;$B209,Sheet2!$A$1:$A$2723&amp;Sheet2!$B$1:$B$2723&amp;Sheet2!$D$1:$D$2723,0),5),0)</f>
        <v>0</v>
      </c>
      <c r="AR209">
        <f t="array" ref="AR209">IFERROR(INDEX(Sheet2!$A$1:$E$2723,MATCH(AR$200&amp;AR$201&amp;$B209,Sheet2!$A$1:$A$2723&amp;Sheet2!$B$1:$B$2723&amp;Sheet2!$D$1:$D$2723,0),5),0)</f>
        <v>0</v>
      </c>
      <c r="AS209">
        <f t="array" ref="AS209">IFERROR(INDEX(Sheet2!$A$1:$E$2723,MATCH(AS$200&amp;AS$201&amp;$B209,Sheet2!$A$1:$A$2723&amp;Sheet2!$B$1:$B$2723&amp;Sheet2!$D$1:$D$2723,0),5),0)</f>
        <v>0</v>
      </c>
      <c r="AT209">
        <f t="array" ref="AT209">IFERROR(INDEX(Sheet2!$A$1:$E$2723,MATCH(AT$200&amp;AT$201&amp;$B209,Sheet2!$A$1:$A$2723&amp;Sheet2!$B$1:$B$2723&amp;Sheet2!$D$1:$D$2723,0),5),0)</f>
        <v>0</v>
      </c>
      <c r="AU209">
        <f t="array" ref="AU209">IFERROR(INDEX(Sheet2!$A$1:$E$2723,MATCH(AU$200&amp;AU$201&amp;$B209,Sheet2!$A$1:$A$2723&amp;Sheet2!$B$1:$B$2723&amp;Sheet2!$D$1:$D$2723,0),5),0)</f>
        <v>0</v>
      </c>
      <c r="AV209">
        <f t="array" ref="AV209">IFERROR(INDEX(Sheet2!$A$1:$E$2723,MATCH(AV$200&amp;AV$201&amp;$B209,Sheet2!$A$1:$A$2723&amp;Sheet2!$B$1:$B$2723&amp;Sheet2!$D$1:$D$2723,0),5),0)</f>
        <v>0</v>
      </c>
      <c r="AW209">
        <f t="array" ref="AW209">IFERROR(INDEX(Sheet2!$A$1:$E$2723,MATCH(AW$200&amp;AW$201&amp;$B209,Sheet2!$A$1:$A$2723&amp;Sheet2!$B$1:$B$2723&amp;Sheet2!$D$1:$D$2723,0),5),0)</f>
        <v>0</v>
      </c>
      <c r="AX209">
        <f t="array" ref="AX209">IFERROR(INDEX(Sheet2!$A$1:$E$2723,MATCH(AX$200&amp;AX$201&amp;$B209,Sheet2!$A$1:$A$2723&amp;Sheet2!$B$1:$B$2723&amp;Sheet2!$D$1:$D$2723,0),5),0)</f>
        <v>0</v>
      </c>
      <c r="AY209">
        <f t="array" ref="AY209">IFERROR(INDEX(Sheet2!$A$1:$E$2723,MATCH(AY$200&amp;AY$201&amp;$B209,Sheet2!$A$1:$A$2723&amp;Sheet2!$B$1:$B$2723&amp;Sheet2!$D$1:$D$2723,0),5),0)</f>
        <v>0</v>
      </c>
      <c r="AZ209">
        <f t="array" ref="AZ209">IFERROR(INDEX(Sheet2!$A$1:$E$2723,MATCH(AZ$200&amp;AZ$201&amp;$B209,Sheet2!$A$1:$A$2723&amp;Sheet2!$B$1:$B$2723&amp;Sheet2!$D$1:$D$2723,0),5),0)</f>
        <v>0</v>
      </c>
      <c r="BA209">
        <f t="array" ref="BA209">IFERROR(INDEX(Sheet2!$A$1:$E$2723,MATCH(BA$200&amp;BA$201&amp;$B209,Sheet2!$A$1:$A$2723&amp;Sheet2!$B$1:$B$2723&amp;Sheet2!$D$1:$D$2723,0),5),0)</f>
        <v>118</v>
      </c>
      <c r="BB209">
        <f t="array" ref="BB209">IFERROR(INDEX(Sheet2!$A$1:$E$2723,MATCH(BB$200&amp;BB$201&amp;$B209,Sheet2!$A$1:$A$2723&amp;Sheet2!$B$1:$B$2723&amp;Sheet2!$D$1:$D$2723,0),5),0)</f>
        <v>205</v>
      </c>
      <c r="BC209">
        <f t="array" ref="BC209">IFERROR(INDEX(Sheet2!$A$1:$E$2723,MATCH(BC$200&amp;BC$201&amp;$B209,Sheet2!$A$1:$A$2723&amp;Sheet2!$B$1:$B$2723&amp;Sheet2!$D$1:$D$2723,0),5),0)</f>
        <v>186</v>
      </c>
      <c r="BD209">
        <f t="array" ref="BD209">IFERROR(INDEX(Sheet2!$A$1:$E$2723,MATCH(BD$200&amp;BD$201&amp;$B209,Sheet2!$A$1:$A$2723&amp;Sheet2!$B$1:$B$2723&amp;Sheet2!$D$1:$D$2723,0),5),0)</f>
        <v>216</v>
      </c>
      <c r="BE209">
        <f t="array" ref="BE209">IFERROR(INDEX(Sheet2!$A$1:$E$2723,MATCH(BE$200&amp;BE$201&amp;$B209,Sheet2!$A$1:$A$2723&amp;Sheet2!$B$1:$B$2723&amp;Sheet2!$D$1:$D$2723,0),5),0)</f>
        <v>131</v>
      </c>
      <c r="BF209">
        <f t="array" ref="BF209">IFERROR(INDEX(Sheet2!$A$1:$E$2723,MATCH(BF$200&amp;BF$201&amp;$B209,Sheet2!$A$1:$A$2723&amp;Sheet2!$B$1:$B$2723&amp;Sheet2!$D$1:$D$2723,0),5),0)</f>
        <v>0</v>
      </c>
      <c r="BG209">
        <f t="array" ref="BG209">IFERROR(INDEX(Sheet2!$A$1:$E$2723,MATCH(BG$200&amp;BG$201&amp;$B209,Sheet2!$A$1:$A$2723&amp;Sheet2!$B$1:$B$2723&amp;Sheet2!$D$1:$D$2723,0),5),0)</f>
        <v>0</v>
      </c>
      <c r="BH209">
        <f t="array" ref="BH209">IFERROR(INDEX(Sheet2!$A$1:$E$2723,MATCH(BH$200&amp;BH$201&amp;$B209,Sheet2!$A$1:$A$2723&amp;Sheet2!$B$1:$B$2723&amp;Sheet2!$D$1:$D$2723,0),5),0)</f>
        <v>0</v>
      </c>
      <c r="BI209">
        <f t="array" ref="BI209">IFERROR(INDEX(Sheet2!$A$1:$E$2723,MATCH(BI$200&amp;BI$201&amp;$B209,Sheet2!$A$1:$A$2723&amp;Sheet2!$B$1:$B$2723&amp;Sheet2!$D$1:$D$2723,0),5),0)</f>
        <v>250</v>
      </c>
      <c r="BJ209">
        <f t="array" ref="BJ209">IFERROR(INDEX(Sheet2!$A$1:$E$2723,MATCH(BJ$200&amp;BJ$201&amp;$B209,Sheet2!$A$1:$A$2723&amp;Sheet2!$B$1:$B$2723&amp;Sheet2!$D$1:$D$2723,0),5),0)</f>
        <v>110</v>
      </c>
      <c r="BK209">
        <f t="array" ref="BK209">IFERROR(INDEX(Sheet2!$A$1:$E$2723,MATCH(BK$200&amp;BK$201&amp;$B209,Sheet2!$A$1:$A$2723&amp;Sheet2!$B$1:$B$2723&amp;Sheet2!$D$1:$D$2723,0),5),0)</f>
        <v>202</v>
      </c>
      <c r="BL209">
        <f t="array" ref="BL209">IFERROR(INDEX(Sheet2!$A$1:$E$2723,MATCH(BL$200&amp;BL$201&amp;$B209,Sheet2!$A$1:$A$2723&amp;Sheet2!$B$1:$B$2723&amp;Sheet2!$D$1:$D$2723,0),5),0)</f>
        <v>0</v>
      </c>
    </row>
    <row r="210" spans="2:64" x14ac:dyDescent="0.25">
      <c r="B210" t="s">
        <v>40</v>
      </c>
      <c r="C210">
        <f t="array" ref="C210">IFERROR(INDEX(Sheet2!$A$1:$E$2723,MATCH(C$200&amp;C$201&amp;$B210,Sheet2!$A$1:$A$2723&amp;Sheet2!$B$1:$B$2723&amp;Sheet2!$D$1:$D$2723,0),5),0)</f>
        <v>0</v>
      </c>
      <c r="D210">
        <f t="array" ref="D210">IFERROR(INDEX(Sheet2!$A$1:$E$2723,MATCH(D$200&amp;D$201&amp;$B210,Sheet2!$A$1:$A$2723&amp;Sheet2!$B$1:$B$2723&amp;Sheet2!$D$1:$D$2723,0),5),0)</f>
        <v>0</v>
      </c>
      <c r="E210">
        <f t="array" ref="E210">IFERROR(INDEX(Sheet2!$A$1:$E$2723,MATCH(E$200&amp;E$201&amp;$B210,Sheet2!$A$1:$A$2723&amp;Sheet2!$B$1:$B$2723&amp;Sheet2!$D$1:$D$2723,0),5),0)</f>
        <v>0</v>
      </c>
      <c r="F210">
        <f t="array" ref="F210">IFERROR(INDEX(Sheet2!$A$1:$E$2723,MATCH(F$200&amp;F$201&amp;$B210,Sheet2!$A$1:$A$2723&amp;Sheet2!$B$1:$B$2723&amp;Sheet2!$D$1:$D$2723,0),5),0)</f>
        <v>0</v>
      </c>
      <c r="G210">
        <f t="array" ref="G210">IFERROR(INDEX(Sheet2!$A$1:$E$2723,MATCH(G$200&amp;G$201&amp;$B210,Sheet2!$A$1:$A$2723&amp;Sheet2!$B$1:$B$2723&amp;Sheet2!$D$1:$D$2723,0),5),0)</f>
        <v>0</v>
      </c>
      <c r="H210">
        <f t="array" ref="H210">IFERROR(INDEX(Sheet2!$A$1:$E$2723,MATCH(H$200&amp;H$201&amp;$B210,Sheet2!$A$1:$A$2723&amp;Sheet2!$B$1:$B$2723&amp;Sheet2!$D$1:$D$2723,0),5),0)</f>
        <v>0</v>
      </c>
      <c r="I210">
        <f t="array" ref="I210">IFERROR(INDEX(Sheet2!$A$1:$E$2723,MATCH(I$200&amp;I$201&amp;$B210,Sheet2!$A$1:$A$2723&amp;Sheet2!$B$1:$B$2723&amp;Sheet2!$D$1:$D$2723,0),5),0)</f>
        <v>0</v>
      </c>
      <c r="J210">
        <f t="array" ref="J210">IFERROR(INDEX(Sheet2!$A$1:$E$2723,MATCH(J$200&amp;J$201&amp;$B210,Sheet2!$A$1:$A$2723&amp;Sheet2!$B$1:$B$2723&amp;Sheet2!$D$1:$D$2723,0),5),0)</f>
        <v>0</v>
      </c>
      <c r="K210">
        <f t="array" ref="K210">IFERROR(INDEX(Sheet2!$A$1:$E$2723,MATCH(K$200&amp;K$201&amp;$B210,Sheet2!$A$1:$A$2723&amp;Sheet2!$B$1:$B$2723&amp;Sheet2!$D$1:$D$2723,0),5),0)</f>
        <v>0</v>
      </c>
      <c r="L210">
        <f t="array" ref="L210">IFERROR(INDEX(Sheet2!$A$1:$E$2723,MATCH(L$200&amp;L$201&amp;$B210,Sheet2!$A$1:$A$2723&amp;Sheet2!$B$1:$B$2723&amp;Sheet2!$D$1:$D$2723,0),5),0)</f>
        <v>0</v>
      </c>
      <c r="M210">
        <f t="array" ref="M210">IFERROR(INDEX(Sheet2!$A$1:$E$2723,MATCH(M$200&amp;M$201&amp;$B210,Sheet2!$A$1:$A$2723&amp;Sheet2!$B$1:$B$2723&amp;Sheet2!$D$1:$D$2723,0),5),0)</f>
        <v>158</v>
      </c>
      <c r="N210">
        <f t="array" ref="N210">IFERROR(INDEX(Sheet2!$A$1:$E$2723,MATCH(N$200&amp;N$201&amp;$B210,Sheet2!$A$1:$A$2723&amp;Sheet2!$B$1:$B$2723&amp;Sheet2!$D$1:$D$2723,0),5),0)</f>
        <v>110</v>
      </c>
      <c r="O210">
        <f t="array" ref="O210">IFERROR(INDEX(Sheet2!$A$1:$E$2723,MATCH(O$200&amp;O$201&amp;$B210,Sheet2!$A$1:$A$2723&amp;Sheet2!$B$1:$B$2723&amp;Sheet2!$D$1:$D$2723,0),5),0)</f>
        <v>192</v>
      </c>
      <c r="P210">
        <f t="array" ref="P210">IFERROR(INDEX(Sheet2!$A$1:$E$2723,MATCH(P$200&amp;P$201&amp;$B210,Sheet2!$A$1:$A$2723&amp;Sheet2!$B$1:$B$2723&amp;Sheet2!$D$1:$D$2723,0),5),0)</f>
        <v>0</v>
      </c>
      <c r="Q210">
        <f t="array" ref="Q210">IFERROR(INDEX(Sheet2!$A$1:$E$2723,MATCH(Q$200&amp;Q$201&amp;$B210,Sheet2!$A$1:$A$2723&amp;Sheet2!$B$1:$B$2723&amp;Sheet2!$D$1:$D$2723,0),5),0)</f>
        <v>0</v>
      </c>
      <c r="R210">
        <f t="array" ref="R210">IFERROR(INDEX(Sheet2!$A$1:$E$2723,MATCH(R$200&amp;R$201&amp;$B210,Sheet2!$A$1:$A$2723&amp;Sheet2!$B$1:$B$2723&amp;Sheet2!$D$1:$D$2723,0),5),0)</f>
        <v>0</v>
      </c>
      <c r="S210">
        <f t="array" ref="S210">IFERROR(INDEX(Sheet2!$A$1:$E$2723,MATCH(S$200&amp;S$201&amp;$B210,Sheet2!$A$1:$A$2723&amp;Sheet2!$B$1:$B$2723&amp;Sheet2!$D$1:$D$2723,0),5),0)</f>
        <v>173</v>
      </c>
      <c r="T210">
        <f t="array" ref="T210">IFERROR(INDEX(Sheet2!$A$1:$E$2723,MATCH(T$200&amp;T$201&amp;$B210,Sheet2!$A$1:$A$2723&amp;Sheet2!$B$1:$B$2723&amp;Sheet2!$D$1:$D$2723,0),5),0)</f>
        <v>0</v>
      </c>
      <c r="U210">
        <f t="array" ref="U210">IFERROR(INDEX(Sheet2!$A$1:$E$2723,MATCH(U$200&amp;U$201&amp;$B210,Sheet2!$A$1:$A$2723&amp;Sheet2!$B$1:$B$2723&amp;Sheet2!$D$1:$D$2723,0),5),0)</f>
        <v>143</v>
      </c>
      <c r="V210">
        <f t="array" ref="V210">IFERROR(INDEX(Sheet2!$A$1:$E$2723,MATCH(V$200&amp;V$201&amp;$B210,Sheet2!$A$1:$A$2723&amp;Sheet2!$B$1:$B$2723&amp;Sheet2!$D$1:$D$2723,0),5),0)</f>
        <v>0</v>
      </c>
      <c r="W210">
        <f t="array" ref="W210">IFERROR(INDEX(Sheet2!$A$1:$E$2723,MATCH(W$200&amp;W$201&amp;$B210,Sheet2!$A$1:$A$2723&amp;Sheet2!$B$1:$B$2723&amp;Sheet2!$D$1:$D$2723,0),5),0)</f>
        <v>213</v>
      </c>
      <c r="X210">
        <f t="array" ref="X210">IFERROR(INDEX(Sheet2!$A$1:$E$2723,MATCH(X$200&amp;X$201&amp;$B210,Sheet2!$A$1:$A$2723&amp;Sheet2!$B$1:$B$2723&amp;Sheet2!$D$1:$D$2723,0),5),0)</f>
        <v>114</v>
      </c>
      <c r="Y210">
        <f t="array" ref="Y210">IFERROR(INDEX(Sheet2!$A$1:$E$2723,MATCH(Y$200&amp;Y$201&amp;$B210,Sheet2!$A$1:$A$2723&amp;Sheet2!$B$1:$B$2723&amp;Sheet2!$D$1:$D$2723,0),5),0)</f>
        <v>141</v>
      </c>
      <c r="Z210">
        <f t="array" ref="Z210">IFERROR(INDEX(Sheet2!$A$1:$E$2723,MATCH(Z$200&amp;Z$201&amp;$B210,Sheet2!$A$1:$A$2723&amp;Sheet2!$B$1:$B$2723&amp;Sheet2!$D$1:$D$2723,0),5),0)</f>
        <v>97</v>
      </c>
      <c r="AA210">
        <f t="array" ref="AA210">IFERROR(INDEX(Sheet2!$A$1:$E$2723,MATCH(AA$200&amp;AA$201&amp;$B210,Sheet2!$A$1:$A$2723&amp;Sheet2!$B$1:$B$2723&amp;Sheet2!$D$1:$D$2723,0),5),0)</f>
        <v>235</v>
      </c>
      <c r="AB210">
        <f t="array" ref="AB210">IFERROR(INDEX(Sheet2!$A$1:$E$2723,MATCH(AB$200&amp;AB$201&amp;$B210,Sheet2!$A$1:$A$2723&amp;Sheet2!$B$1:$B$2723&amp;Sheet2!$D$1:$D$2723,0),5),0)</f>
        <v>182</v>
      </c>
      <c r="AC210">
        <f t="array" ref="AC210">IFERROR(INDEX(Sheet2!$A$1:$E$2723,MATCH(AC$200&amp;AC$201&amp;$B210,Sheet2!$A$1:$A$2723&amp;Sheet2!$B$1:$B$2723&amp;Sheet2!$D$1:$D$2723,0),5),0)</f>
        <v>220</v>
      </c>
      <c r="AD210">
        <f t="array" ref="AD210">IFERROR(INDEX(Sheet2!$A$1:$E$2723,MATCH(AD$200&amp;AD$201&amp;$B210,Sheet2!$A$1:$A$2723&amp;Sheet2!$B$1:$B$2723&amp;Sheet2!$D$1:$D$2723,0),5),0)</f>
        <v>216</v>
      </c>
      <c r="AE210">
        <f t="array" ref="AE210">IFERROR(INDEX(Sheet2!$A$1:$E$2723,MATCH(AE$200&amp;AE$201&amp;$B210,Sheet2!$A$1:$A$2723&amp;Sheet2!$B$1:$B$2723&amp;Sheet2!$D$1:$D$2723,0),5),0)</f>
        <v>165</v>
      </c>
      <c r="AF210">
        <f t="array" ref="AF210">IFERROR(INDEX(Sheet2!$A$1:$E$2723,MATCH(AF$200&amp;AF$201&amp;$B210,Sheet2!$A$1:$A$2723&amp;Sheet2!$B$1:$B$2723&amp;Sheet2!$D$1:$D$2723,0),5),0)</f>
        <v>123</v>
      </c>
      <c r="AG210">
        <f t="array" ref="AG210">IFERROR(INDEX(Sheet2!$A$1:$E$2723,MATCH(AG$200&amp;AG$201&amp;$B210,Sheet2!$A$1:$A$2723&amp;Sheet2!$B$1:$B$2723&amp;Sheet2!$D$1:$D$2723,0),5),0)</f>
        <v>141</v>
      </c>
      <c r="AH210">
        <f t="array" ref="AH210">IFERROR(INDEX(Sheet2!$A$1:$E$2723,MATCH(AH$200&amp;AH$201&amp;$B210,Sheet2!$A$1:$A$2723&amp;Sheet2!$B$1:$B$2723&amp;Sheet2!$D$1:$D$2723,0),5),0)</f>
        <v>139</v>
      </c>
      <c r="AI210">
        <f t="array" ref="AI210">IFERROR(INDEX(Sheet2!$A$1:$E$2723,MATCH(AI$200&amp;AI$201&amp;$B210,Sheet2!$A$1:$A$2723&amp;Sheet2!$B$1:$B$2723&amp;Sheet2!$D$1:$D$2723,0),5),0)</f>
        <v>108</v>
      </c>
      <c r="AJ210">
        <f t="array" ref="AJ210">IFERROR(INDEX(Sheet2!$A$1:$E$2723,MATCH(AJ$200&amp;AJ$201&amp;$B210,Sheet2!$A$1:$A$2723&amp;Sheet2!$B$1:$B$2723&amp;Sheet2!$D$1:$D$2723,0),5),0)</f>
        <v>0</v>
      </c>
      <c r="AK210">
        <f t="array" ref="AK210">IFERROR(INDEX(Sheet2!$A$1:$E$2723,MATCH(AK$200&amp;AK$201&amp;$B210,Sheet2!$A$1:$A$2723&amp;Sheet2!$B$1:$B$2723&amp;Sheet2!$D$1:$D$2723,0),5),0)</f>
        <v>0</v>
      </c>
      <c r="AL210">
        <f t="array" ref="AL210">IFERROR(INDEX(Sheet2!$A$1:$E$2723,MATCH(AL$200&amp;AL$201&amp;$B210,Sheet2!$A$1:$A$2723&amp;Sheet2!$B$1:$B$2723&amp;Sheet2!$D$1:$D$2723,0),5),0)</f>
        <v>0</v>
      </c>
      <c r="AM210">
        <f t="array" ref="AM210">IFERROR(INDEX(Sheet2!$A$1:$E$2723,MATCH(AM$200&amp;AM$201&amp;$B210,Sheet2!$A$1:$A$2723&amp;Sheet2!$B$1:$B$2723&amp;Sheet2!$D$1:$D$2723,0),5),0)</f>
        <v>0</v>
      </c>
      <c r="AN210">
        <f t="array" ref="AN210">IFERROR(INDEX(Sheet2!$A$1:$E$2723,MATCH(AN$200&amp;AN$201&amp;$B210,Sheet2!$A$1:$A$2723&amp;Sheet2!$B$1:$B$2723&amp;Sheet2!$D$1:$D$2723,0),5),0)</f>
        <v>0</v>
      </c>
      <c r="AO210">
        <f t="array" ref="AO210">IFERROR(INDEX(Sheet2!$A$1:$E$2723,MATCH(AO$200&amp;AO$201&amp;$B210,Sheet2!$A$1:$A$2723&amp;Sheet2!$B$1:$B$2723&amp;Sheet2!$D$1:$D$2723,0),5),0)</f>
        <v>154</v>
      </c>
      <c r="AP210">
        <f t="array" ref="AP210">IFERROR(INDEX(Sheet2!$A$1:$E$2723,MATCH(AP$200&amp;AP$201&amp;$B210,Sheet2!$A$1:$A$2723&amp;Sheet2!$B$1:$B$2723&amp;Sheet2!$D$1:$D$2723,0),5),0)</f>
        <v>91</v>
      </c>
      <c r="AQ210">
        <f t="array" ref="AQ210">IFERROR(INDEX(Sheet2!$A$1:$E$2723,MATCH(AQ$200&amp;AQ$201&amp;$B210,Sheet2!$A$1:$A$2723&amp;Sheet2!$B$1:$B$2723&amp;Sheet2!$D$1:$D$2723,0),5),0)</f>
        <v>0</v>
      </c>
      <c r="AR210">
        <f t="array" ref="AR210">IFERROR(INDEX(Sheet2!$A$1:$E$2723,MATCH(AR$200&amp;AR$201&amp;$B210,Sheet2!$A$1:$A$2723&amp;Sheet2!$B$1:$B$2723&amp;Sheet2!$D$1:$D$2723,0),5),0)</f>
        <v>0</v>
      </c>
      <c r="AS210">
        <f t="array" ref="AS210">IFERROR(INDEX(Sheet2!$A$1:$E$2723,MATCH(AS$200&amp;AS$201&amp;$B210,Sheet2!$A$1:$A$2723&amp;Sheet2!$B$1:$B$2723&amp;Sheet2!$D$1:$D$2723,0),5),0)</f>
        <v>0</v>
      </c>
      <c r="AT210">
        <f t="array" ref="AT210">IFERROR(INDEX(Sheet2!$A$1:$E$2723,MATCH(AT$200&amp;AT$201&amp;$B210,Sheet2!$A$1:$A$2723&amp;Sheet2!$B$1:$B$2723&amp;Sheet2!$D$1:$D$2723,0),5),0)</f>
        <v>0</v>
      </c>
      <c r="AU210">
        <f t="array" ref="AU210">IFERROR(INDEX(Sheet2!$A$1:$E$2723,MATCH(AU$200&amp;AU$201&amp;$B210,Sheet2!$A$1:$A$2723&amp;Sheet2!$B$1:$B$2723&amp;Sheet2!$D$1:$D$2723,0),5),0)</f>
        <v>0</v>
      </c>
      <c r="AV210">
        <f t="array" ref="AV210">IFERROR(INDEX(Sheet2!$A$1:$E$2723,MATCH(AV$200&amp;AV$201&amp;$B210,Sheet2!$A$1:$A$2723&amp;Sheet2!$B$1:$B$2723&amp;Sheet2!$D$1:$D$2723,0),5),0)</f>
        <v>0</v>
      </c>
      <c r="AW210">
        <f t="array" ref="AW210">IFERROR(INDEX(Sheet2!$A$1:$E$2723,MATCH(AW$200&amp;AW$201&amp;$B210,Sheet2!$A$1:$A$2723&amp;Sheet2!$B$1:$B$2723&amp;Sheet2!$D$1:$D$2723,0),5),0)</f>
        <v>0</v>
      </c>
      <c r="AX210">
        <f t="array" ref="AX210">IFERROR(INDEX(Sheet2!$A$1:$E$2723,MATCH(AX$200&amp;AX$201&amp;$B210,Sheet2!$A$1:$A$2723&amp;Sheet2!$B$1:$B$2723&amp;Sheet2!$D$1:$D$2723,0),5),0)</f>
        <v>0</v>
      </c>
      <c r="AY210">
        <f t="array" ref="AY210">IFERROR(INDEX(Sheet2!$A$1:$E$2723,MATCH(AY$200&amp;AY$201&amp;$B210,Sheet2!$A$1:$A$2723&amp;Sheet2!$B$1:$B$2723&amp;Sheet2!$D$1:$D$2723,0),5),0)</f>
        <v>123</v>
      </c>
      <c r="AZ210">
        <f t="array" ref="AZ210">IFERROR(INDEX(Sheet2!$A$1:$E$2723,MATCH(AZ$200&amp;AZ$201&amp;$B210,Sheet2!$A$1:$A$2723&amp;Sheet2!$B$1:$B$2723&amp;Sheet2!$D$1:$D$2723,0),5),0)</f>
        <v>114</v>
      </c>
      <c r="BA210">
        <f t="array" ref="BA210">IFERROR(INDEX(Sheet2!$A$1:$E$2723,MATCH(BA$200&amp;BA$201&amp;$B210,Sheet2!$A$1:$A$2723&amp;Sheet2!$B$1:$B$2723&amp;Sheet2!$D$1:$D$2723,0),5),0)</f>
        <v>124</v>
      </c>
      <c r="BB210">
        <f t="array" ref="BB210">IFERROR(INDEX(Sheet2!$A$1:$E$2723,MATCH(BB$200&amp;BB$201&amp;$B210,Sheet2!$A$1:$A$2723&amp;Sheet2!$B$1:$B$2723&amp;Sheet2!$D$1:$D$2723,0),5),0)</f>
        <v>104</v>
      </c>
      <c r="BC210">
        <f t="array" ref="BC210">IFERROR(INDEX(Sheet2!$A$1:$E$2723,MATCH(BC$200&amp;BC$201&amp;$B210,Sheet2!$A$1:$A$2723&amp;Sheet2!$B$1:$B$2723&amp;Sheet2!$D$1:$D$2723,0),5),0)</f>
        <v>0</v>
      </c>
      <c r="BD210">
        <f t="array" ref="BD210">IFERROR(INDEX(Sheet2!$A$1:$E$2723,MATCH(BD$200&amp;BD$201&amp;$B210,Sheet2!$A$1:$A$2723&amp;Sheet2!$B$1:$B$2723&amp;Sheet2!$D$1:$D$2723,0),5),0)</f>
        <v>0</v>
      </c>
      <c r="BE210">
        <f t="array" ref="BE210">IFERROR(INDEX(Sheet2!$A$1:$E$2723,MATCH(BE$200&amp;BE$201&amp;$B210,Sheet2!$A$1:$A$2723&amp;Sheet2!$B$1:$B$2723&amp;Sheet2!$D$1:$D$2723,0),5),0)</f>
        <v>0</v>
      </c>
      <c r="BF210">
        <f t="array" ref="BF210">IFERROR(INDEX(Sheet2!$A$1:$E$2723,MATCH(BF$200&amp;BF$201&amp;$B210,Sheet2!$A$1:$A$2723&amp;Sheet2!$B$1:$B$2723&amp;Sheet2!$D$1:$D$2723,0),5),0)</f>
        <v>0</v>
      </c>
      <c r="BG210">
        <f t="array" ref="BG210">IFERROR(INDEX(Sheet2!$A$1:$E$2723,MATCH(BG$200&amp;BG$201&amp;$B210,Sheet2!$A$1:$A$2723&amp;Sheet2!$B$1:$B$2723&amp;Sheet2!$D$1:$D$2723,0),5),0)</f>
        <v>0</v>
      </c>
      <c r="BH210">
        <f t="array" ref="BH210">IFERROR(INDEX(Sheet2!$A$1:$E$2723,MATCH(BH$200&amp;BH$201&amp;$B210,Sheet2!$A$1:$A$2723&amp;Sheet2!$B$1:$B$2723&amp;Sheet2!$D$1:$D$2723,0),5),0)</f>
        <v>0</v>
      </c>
      <c r="BI210">
        <f t="array" ref="BI210">IFERROR(INDEX(Sheet2!$A$1:$E$2723,MATCH(BI$200&amp;BI$201&amp;$B210,Sheet2!$A$1:$A$2723&amp;Sheet2!$B$1:$B$2723&amp;Sheet2!$D$1:$D$2723,0),5),0)</f>
        <v>0</v>
      </c>
      <c r="BJ210">
        <f t="array" ref="BJ210">IFERROR(INDEX(Sheet2!$A$1:$E$2723,MATCH(BJ$200&amp;BJ$201&amp;$B210,Sheet2!$A$1:$A$2723&amp;Sheet2!$B$1:$B$2723&amp;Sheet2!$D$1:$D$2723,0),5),0)</f>
        <v>0</v>
      </c>
      <c r="BK210">
        <f t="array" ref="BK210">IFERROR(INDEX(Sheet2!$A$1:$E$2723,MATCH(BK$200&amp;BK$201&amp;$B210,Sheet2!$A$1:$A$2723&amp;Sheet2!$B$1:$B$2723&amp;Sheet2!$D$1:$D$2723,0),5),0)</f>
        <v>0</v>
      </c>
      <c r="BL210">
        <f t="array" ref="BL210">IFERROR(INDEX(Sheet2!$A$1:$E$2723,MATCH(BL$200&amp;BL$201&amp;$B210,Sheet2!$A$1:$A$2723&amp;Sheet2!$B$1:$B$2723&amp;Sheet2!$D$1:$D$2723,0),5),0)</f>
        <v>0</v>
      </c>
    </row>
    <row r="211" spans="2:64" x14ac:dyDescent="0.25">
      <c r="B211" t="s">
        <v>210</v>
      </c>
      <c r="C211">
        <f t="array" ref="C211">IFERROR(INDEX(Sheet2!$A$1:$E$2723,MATCH(C$200&amp;C$201&amp;$B211,Sheet2!$A$1:$A$2723&amp;Sheet2!$B$1:$B$2723&amp;Sheet2!$D$1:$D$2723,0),5),0)</f>
        <v>0</v>
      </c>
      <c r="D211">
        <f t="array" ref="D211">IFERROR(INDEX(Sheet2!$A$1:$E$2723,MATCH(D$200&amp;D$201&amp;$B211,Sheet2!$A$1:$A$2723&amp;Sheet2!$B$1:$B$2723&amp;Sheet2!$D$1:$D$2723,0),5),0)</f>
        <v>0</v>
      </c>
      <c r="E211">
        <f t="array" ref="E211">IFERROR(INDEX(Sheet2!$A$1:$E$2723,MATCH(E$200&amp;E$201&amp;$B211,Sheet2!$A$1:$A$2723&amp;Sheet2!$B$1:$B$2723&amp;Sheet2!$D$1:$D$2723,0),5),0)</f>
        <v>0</v>
      </c>
      <c r="F211">
        <f t="array" ref="F211">IFERROR(INDEX(Sheet2!$A$1:$E$2723,MATCH(F$200&amp;F$201&amp;$B211,Sheet2!$A$1:$A$2723&amp;Sheet2!$B$1:$B$2723&amp;Sheet2!$D$1:$D$2723,0),5),0)</f>
        <v>0</v>
      </c>
      <c r="G211">
        <f t="array" ref="G211">IFERROR(INDEX(Sheet2!$A$1:$E$2723,MATCH(G$200&amp;G$201&amp;$B211,Sheet2!$A$1:$A$2723&amp;Sheet2!$B$1:$B$2723&amp;Sheet2!$D$1:$D$2723,0),5),0)</f>
        <v>0</v>
      </c>
      <c r="H211">
        <f t="array" ref="H211">IFERROR(INDEX(Sheet2!$A$1:$E$2723,MATCH(H$200&amp;H$201&amp;$B211,Sheet2!$A$1:$A$2723&amp;Sheet2!$B$1:$B$2723&amp;Sheet2!$D$1:$D$2723,0),5),0)</f>
        <v>0</v>
      </c>
      <c r="I211">
        <f t="array" ref="I211">IFERROR(INDEX(Sheet2!$A$1:$E$2723,MATCH(I$200&amp;I$201&amp;$B211,Sheet2!$A$1:$A$2723&amp;Sheet2!$B$1:$B$2723&amp;Sheet2!$D$1:$D$2723,0),5),0)</f>
        <v>0</v>
      </c>
      <c r="J211">
        <f t="array" ref="J211">IFERROR(INDEX(Sheet2!$A$1:$E$2723,MATCH(J$200&amp;J$201&amp;$B211,Sheet2!$A$1:$A$2723&amp;Sheet2!$B$1:$B$2723&amp;Sheet2!$D$1:$D$2723,0),5),0)</f>
        <v>0</v>
      </c>
      <c r="K211">
        <f t="array" ref="K211">IFERROR(INDEX(Sheet2!$A$1:$E$2723,MATCH(K$200&amp;K$201&amp;$B211,Sheet2!$A$1:$A$2723&amp;Sheet2!$B$1:$B$2723&amp;Sheet2!$D$1:$D$2723,0),5),0)</f>
        <v>0</v>
      </c>
      <c r="L211">
        <f t="array" ref="L211">IFERROR(INDEX(Sheet2!$A$1:$E$2723,MATCH(L$200&amp;L$201&amp;$B211,Sheet2!$A$1:$A$2723&amp;Sheet2!$B$1:$B$2723&amp;Sheet2!$D$1:$D$2723,0),5),0)</f>
        <v>0</v>
      </c>
      <c r="M211">
        <f t="array" ref="M211">IFERROR(INDEX(Sheet2!$A$1:$E$2723,MATCH(M$200&amp;M$201&amp;$B211,Sheet2!$A$1:$A$2723&amp;Sheet2!$B$1:$B$2723&amp;Sheet2!$D$1:$D$2723,0),5),0)</f>
        <v>0</v>
      </c>
      <c r="N211">
        <f t="array" ref="N211">IFERROR(INDEX(Sheet2!$A$1:$E$2723,MATCH(N$200&amp;N$201&amp;$B211,Sheet2!$A$1:$A$2723&amp;Sheet2!$B$1:$B$2723&amp;Sheet2!$D$1:$D$2723,0),5),0)</f>
        <v>0</v>
      </c>
      <c r="O211">
        <f t="array" ref="O211">IFERROR(INDEX(Sheet2!$A$1:$E$2723,MATCH(O$200&amp;O$201&amp;$B211,Sheet2!$A$1:$A$2723&amp;Sheet2!$B$1:$B$2723&amp;Sheet2!$D$1:$D$2723,0),5),0)</f>
        <v>0</v>
      </c>
      <c r="P211">
        <f t="array" ref="P211">IFERROR(INDEX(Sheet2!$A$1:$E$2723,MATCH(P$200&amp;P$201&amp;$B211,Sheet2!$A$1:$A$2723&amp;Sheet2!$B$1:$B$2723&amp;Sheet2!$D$1:$D$2723,0),5),0)</f>
        <v>0</v>
      </c>
      <c r="Q211">
        <f t="array" ref="Q211">IFERROR(INDEX(Sheet2!$A$1:$E$2723,MATCH(Q$200&amp;Q$201&amp;$B211,Sheet2!$A$1:$A$2723&amp;Sheet2!$B$1:$B$2723&amp;Sheet2!$D$1:$D$2723,0),5),0)</f>
        <v>0</v>
      </c>
      <c r="R211">
        <f t="array" ref="R211">IFERROR(INDEX(Sheet2!$A$1:$E$2723,MATCH(R$200&amp;R$201&amp;$B211,Sheet2!$A$1:$A$2723&amp;Sheet2!$B$1:$B$2723&amp;Sheet2!$D$1:$D$2723,0),5),0)</f>
        <v>0</v>
      </c>
      <c r="S211">
        <f t="array" ref="S211">IFERROR(INDEX(Sheet2!$A$1:$E$2723,MATCH(S$200&amp;S$201&amp;$B211,Sheet2!$A$1:$A$2723&amp;Sheet2!$B$1:$B$2723&amp;Sheet2!$D$1:$D$2723,0),5),0)</f>
        <v>0</v>
      </c>
      <c r="T211">
        <f t="array" ref="T211">IFERROR(INDEX(Sheet2!$A$1:$E$2723,MATCH(T$200&amp;T$201&amp;$B211,Sheet2!$A$1:$A$2723&amp;Sheet2!$B$1:$B$2723&amp;Sheet2!$D$1:$D$2723,0),5),0)</f>
        <v>0</v>
      </c>
      <c r="U211">
        <f t="array" ref="U211">IFERROR(INDEX(Sheet2!$A$1:$E$2723,MATCH(U$200&amp;U$201&amp;$B211,Sheet2!$A$1:$A$2723&amp;Sheet2!$B$1:$B$2723&amp;Sheet2!$D$1:$D$2723,0),5),0)</f>
        <v>0</v>
      </c>
      <c r="V211">
        <f t="array" ref="V211">IFERROR(INDEX(Sheet2!$A$1:$E$2723,MATCH(V$200&amp;V$201&amp;$B211,Sheet2!$A$1:$A$2723&amp;Sheet2!$B$1:$B$2723&amp;Sheet2!$D$1:$D$2723,0),5),0)</f>
        <v>0</v>
      </c>
      <c r="W211">
        <f t="array" ref="W211">IFERROR(INDEX(Sheet2!$A$1:$E$2723,MATCH(W$200&amp;W$201&amp;$B211,Sheet2!$A$1:$A$2723&amp;Sheet2!$B$1:$B$2723&amp;Sheet2!$D$1:$D$2723,0),5),0)</f>
        <v>0</v>
      </c>
      <c r="X211">
        <f t="array" ref="X211">IFERROR(INDEX(Sheet2!$A$1:$E$2723,MATCH(X$200&amp;X$201&amp;$B211,Sheet2!$A$1:$A$2723&amp;Sheet2!$B$1:$B$2723&amp;Sheet2!$D$1:$D$2723,0),5),0)</f>
        <v>0</v>
      </c>
      <c r="Y211">
        <f t="array" ref="Y211">IFERROR(INDEX(Sheet2!$A$1:$E$2723,MATCH(Y$200&amp;Y$201&amp;$B211,Sheet2!$A$1:$A$2723&amp;Sheet2!$B$1:$B$2723&amp;Sheet2!$D$1:$D$2723,0),5),0)</f>
        <v>0</v>
      </c>
      <c r="Z211">
        <f t="array" ref="Z211">IFERROR(INDEX(Sheet2!$A$1:$E$2723,MATCH(Z$200&amp;Z$201&amp;$B211,Sheet2!$A$1:$A$2723&amp;Sheet2!$B$1:$B$2723&amp;Sheet2!$D$1:$D$2723,0),5),0)</f>
        <v>0</v>
      </c>
      <c r="AA211">
        <f t="array" ref="AA211">IFERROR(INDEX(Sheet2!$A$1:$E$2723,MATCH(AA$200&amp;AA$201&amp;$B211,Sheet2!$A$1:$A$2723&amp;Sheet2!$B$1:$B$2723&amp;Sheet2!$D$1:$D$2723,0),5),0)</f>
        <v>0</v>
      </c>
      <c r="AB211">
        <f t="array" ref="AB211">IFERROR(INDEX(Sheet2!$A$1:$E$2723,MATCH(AB$200&amp;AB$201&amp;$B211,Sheet2!$A$1:$A$2723&amp;Sheet2!$B$1:$B$2723&amp;Sheet2!$D$1:$D$2723,0),5),0)</f>
        <v>0</v>
      </c>
      <c r="AC211">
        <f t="array" ref="AC211">IFERROR(INDEX(Sheet2!$A$1:$E$2723,MATCH(AC$200&amp;AC$201&amp;$B211,Sheet2!$A$1:$A$2723&amp;Sheet2!$B$1:$B$2723&amp;Sheet2!$D$1:$D$2723,0),5),0)</f>
        <v>0</v>
      </c>
      <c r="AD211">
        <f t="array" ref="AD211">IFERROR(INDEX(Sheet2!$A$1:$E$2723,MATCH(AD$200&amp;AD$201&amp;$B211,Sheet2!$A$1:$A$2723&amp;Sheet2!$B$1:$B$2723&amp;Sheet2!$D$1:$D$2723,0),5),0)</f>
        <v>0</v>
      </c>
      <c r="AE211">
        <f t="array" ref="AE211">IFERROR(INDEX(Sheet2!$A$1:$E$2723,MATCH(AE$200&amp;AE$201&amp;$B211,Sheet2!$A$1:$A$2723&amp;Sheet2!$B$1:$B$2723&amp;Sheet2!$D$1:$D$2723,0),5),0)</f>
        <v>0</v>
      </c>
      <c r="AF211">
        <f t="array" ref="AF211">IFERROR(INDEX(Sheet2!$A$1:$E$2723,MATCH(AF$200&amp;AF$201&amp;$B211,Sheet2!$A$1:$A$2723&amp;Sheet2!$B$1:$B$2723&amp;Sheet2!$D$1:$D$2723,0),5),0)</f>
        <v>0</v>
      </c>
      <c r="AG211">
        <f t="array" ref="AG211">IFERROR(INDEX(Sheet2!$A$1:$E$2723,MATCH(AG$200&amp;AG$201&amp;$B211,Sheet2!$A$1:$A$2723&amp;Sheet2!$B$1:$B$2723&amp;Sheet2!$D$1:$D$2723,0),5),0)</f>
        <v>0</v>
      </c>
      <c r="AH211">
        <f t="array" ref="AH211">IFERROR(INDEX(Sheet2!$A$1:$E$2723,MATCH(AH$200&amp;AH$201&amp;$B211,Sheet2!$A$1:$A$2723&amp;Sheet2!$B$1:$B$2723&amp;Sheet2!$D$1:$D$2723,0),5),0)</f>
        <v>0</v>
      </c>
      <c r="AI211">
        <f t="array" ref="AI211">IFERROR(INDEX(Sheet2!$A$1:$E$2723,MATCH(AI$200&amp;AI$201&amp;$B211,Sheet2!$A$1:$A$2723&amp;Sheet2!$B$1:$B$2723&amp;Sheet2!$D$1:$D$2723,0),5),0)</f>
        <v>0</v>
      </c>
      <c r="AJ211">
        <f t="array" ref="AJ211">IFERROR(INDEX(Sheet2!$A$1:$E$2723,MATCH(AJ$200&amp;AJ$201&amp;$B211,Sheet2!$A$1:$A$2723&amp;Sheet2!$B$1:$B$2723&amp;Sheet2!$D$1:$D$2723,0),5),0)</f>
        <v>0</v>
      </c>
      <c r="AK211">
        <f t="array" ref="AK211">IFERROR(INDEX(Sheet2!$A$1:$E$2723,MATCH(AK$200&amp;AK$201&amp;$B211,Sheet2!$A$1:$A$2723&amp;Sheet2!$B$1:$B$2723&amp;Sheet2!$D$1:$D$2723,0),5),0)</f>
        <v>0</v>
      </c>
      <c r="AL211">
        <f t="array" ref="AL211">IFERROR(INDEX(Sheet2!$A$1:$E$2723,MATCH(AL$200&amp;AL$201&amp;$B211,Sheet2!$A$1:$A$2723&amp;Sheet2!$B$1:$B$2723&amp;Sheet2!$D$1:$D$2723,0),5),0)</f>
        <v>0</v>
      </c>
      <c r="AM211">
        <f t="array" ref="AM211">IFERROR(INDEX(Sheet2!$A$1:$E$2723,MATCH(AM$200&amp;AM$201&amp;$B211,Sheet2!$A$1:$A$2723&amp;Sheet2!$B$1:$B$2723&amp;Sheet2!$D$1:$D$2723,0),5),0)</f>
        <v>0</v>
      </c>
      <c r="AN211">
        <f t="array" ref="AN211">IFERROR(INDEX(Sheet2!$A$1:$E$2723,MATCH(AN$200&amp;AN$201&amp;$B211,Sheet2!$A$1:$A$2723&amp;Sheet2!$B$1:$B$2723&amp;Sheet2!$D$1:$D$2723,0),5),0)</f>
        <v>0</v>
      </c>
      <c r="AO211">
        <f t="array" ref="AO211">IFERROR(INDEX(Sheet2!$A$1:$E$2723,MATCH(AO$200&amp;AO$201&amp;$B211,Sheet2!$A$1:$A$2723&amp;Sheet2!$B$1:$B$2723&amp;Sheet2!$D$1:$D$2723,0),5),0)</f>
        <v>0</v>
      </c>
      <c r="AP211">
        <f t="array" ref="AP211">IFERROR(INDEX(Sheet2!$A$1:$E$2723,MATCH(AP$200&amp;AP$201&amp;$B211,Sheet2!$A$1:$A$2723&amp;Sheet2!$B$1:$B$2723&amp;Sheet2!$D$1:$D$2723,0),5),0)</f>
        <v>0</v>
      </c>
      <c r="AQ211">
        <f t="array" ref="AQ211">IFERROR(INDEX(Sheet2!$A$1:$E$2723,MATCH(AQ$200&amp;AQ$201&amp;$B211,Sheet2!$A$1:$A$2723&amp;Sheet2!$B$1:$B$2723&amp;Sheet2!$D$1:$D$2723,0),5),0)</f>
        <v>0</v>
      </c>
      <c r="AR211">
        <f t="array" ref="AR211">IFERROR(INDEX(Sheet2!$A$1:$E$2723,MATCH(AR$200&amp;AR$201&amp;$B211,Sheet2!$A$1:$A$2723&amp;Sheet2!$B$1:$B$2723&amp;Sheet2!$D$1:$D$2723,0),5),0)</f>
        <v>0</v>
      </c>
      <c r="AS211">
        <f t="array" ref="AS211">IFERROR(INDEX(Sheet2!$A$1:$E$2723,MATCH(AS$200&amp;AS$201&amp;$B211,Sheet2!$A$1:$A$2723&amp;Sheet2!$B$1:$B$2723&amp;Sheet2!$D$1:$D$2723,0),5),0)</f>
        <v>0</v>
      </c>
      <c r="AT211">
        <f t="array" ref="AT211">IFERROR(INDEX(Sheet2!$A$1:$E$2723,MATCH(AT$200&amp;AT$201&amp;$B211,Sheet2!$A$1:$A$2723&amp;Sheet2!$B$1:$B$2723&amp;Sheet2!$D$1:$D$2723,0),5),0)</f>
        <v>0</v>
      </c>
      <c r="AU211">
        <f t="array" ref="AU211">IFERROR(INDEX(Sheet2!$A$1:$E$2723,MATCH(AU$200&amp;AU$201&amp;$B211,Sheet2!$A$1:$A$2723&amp;Sheet2!$B$1:$B$2723&amp;Sheet2!$D$1:$D$2723,0),5),0)</f>
        <v>0</v>
      </c>
      <c r="AV211">
        <f t="array" ref="AV211">IFERROR(INDEX(Sheet2!$A$1:$E$2723,MATCH(AV$200&amp;AV$201&amp;$B211,Sheet2!$A$1:$A$2723&amp;Sheet2!$B$1:$B$2723&amp;Sheet2!$D$1:$D$2723,0),5),0)</f>
        <v>0</v>
      </c>
      <c r="AW211">
        <f t="array" ref="AW211">IFERROR(INDEX(Sheet2!$A$1:$E$2723,MATCH(AW$200&amp;AW$201&amp;$B211,Sheet2!$A$1:$A$2723&amp;Sheet2!$B$1:$B$2723&amp;Sheet2!$D$1:$D$2723,0),5),0)</f>
        <v>0</v>
      </c>
      <c r="AX211">
        <f t="array" ref="AX211">IFERROR(INDEX(Sheet2!$A$1:$E$2723,MATCH(AX$200&amp;AX$201&amp;$B211,Sheet2!$A$1:$A$2723&amp;Sheet2!$B$1:$B$2723&amp;Sheet2!$D$1:$D$2723,0),5),0)</f>
        <v>0</v>
      </c>
      <c r="AY211">
        <f t="array" ref="AY211">IFERROR(INDEX(Sheet2!$A$1:$E$2723,MATCH(AY$200&amp;AY$201&amp;$B211,Sheet2!$A$1:$A$2723&amp;Sheet2!$B$1:$B$2723&amp;Sheet2!$D$1:$D$2723,0),5),0)</f>
        <v>0</v>
      </c>
      <c r="AZ211">
        <f t="array" ref="AZ211">IFERROR(INDEX(Sheet2!$A$1:$E$2723,MATCH(AZ$200&amp;AZ$201&amp;$B211,Sheet2!$A$1:$A$2723&amp;Sheet2!$B$1:$B$2723&amp;Sheet2!$D$1:$D$2723,0),5),0)</f>
        <v>0</v>
      </c>
      <c r="BA211">
        <f t="array" ref="BA211">IFERROR(INDEX(Sheet2!$A$1:$E$2723,MATCH(BA$200&amp;BA$201&amp;$B211,Sheet2!$A$1:$A$2723&amp;Sheet2!$B$1:$B$2723&amp;Sheet2!$D$1:$D$2723,0),5),0)</f>
        <v>0</v>
      </c>
      <c r="BB211">
        <f t="array" ref="BB211">IFERROR(INDEX(Sheet2!$A$1:$E$2723,MATCH(BB$200&amp;BB$201&amp;$B211,Sheet2!$A$1:$A$2723&amp;Sheet2!$B$1:$B$2723&amp;Sheet2!$D$1:$D$2723,0),5),0)</f>
        <v>0</v>
      </c>
      <c r="BC211">
        <f t="array" ref="BC211">IFERROR(INDEX(Sheet2!$A$1:$E$2723,MATCH(BC$200&amp;BC$201&amp;$B211,Sheet2!$A$1:$A$2723&amp;Sheet2!$B$1:$B$2723&amp;Sheet2!$D$1:$D$2723,0),5),0)</f>
        <v>0</v>
      </c>
      <c r="BD211">
        <f t="array" ref="BD211">IFERROR(INDEX(Sheet2!$A$1:$E$2723,MATCH(BD$200&amp;BD$201&amp;$B211,Sheet2!$A$1:$A$2723&amp;Sheet2!$B$1:$B$2723&amp;Sheet2!$D$1:$D$2723,0),5),0)</f>
        <v>0</v>
      </c>
      <c r="BE211">
        <f t="array" ref="BE211">IFERROR(INDEX(Sheet2!$A$1:$E$2723,MATCH(BE$200&amp;BE$201&amp;$B211,Sheet2!$A$1:$A$2723&amp;Sheet2!$B$1:$B$2723&amp;Sheet2!$D$1:$D$2723,0),5),0)</f>
        <v>0</v>
      </c>
      <c r="BF211">
        <f t="array" ref="BF211">IFERROR(INDEX(Sheet2!$A$1:$E$2723,MATCH(BF$200&amp;BF$201&amp;$B211,Sheet2!$A$1:$A$2723&amp;Sheet2!$B$1:$B$2723&amp;Sheet2!$D$1:$D$2723,0),5),0)</f>
        <v>0</v>
      </c>
      <c r="BG211">
        <f t="array" ref="BG211">IFERROR(INDEX(Sheet2!$A$1:$E$2723,MATCH(BG$200&amp;BG$201&amp;$B211,Sheet2!$A$1:$A$2723&amp;Sheet2!$B$1:$B$2723&amp;Sheet2!$D$1:$D$2723,0),5),0)</f>
        <v>0</v>
      </c>
      <c r="BH211">
        <f t="array" ref="BH211">IFERROR(INDEX(Sheet2!$A$1:$E$2723,MATCH(BH$200&amp;BH$201&amp;$B211,Sheet2!$A$1:$A$2723&amp;Sheet2!$B$1:$B$2723&amp;Sheet2!$D$1:$D$2723,0),5),0)</f>
        <v>0</v>
      </c>
      <c r="BI211">
        <f t="array" ref="BI211">IFERROR(INDEX(Sheet2!$A$1:$E$2723,MATCH(BI$200&amp;BI$201&amp;$B211,Sheet2!$A$1:$A$2723&amp;Sheet2!$B$1:$B$2723&amp;Sheet2!$D$1:$D$2723,0),5),0)</f>
        <v>0</v>
      </c>
      <c r="BJ211">
        <f t="array" ref="BJ211">IFERROR(INDEX(Sheet2!$A$1:$E$2723,MATCH(BJ$200&amp;BJ$201&amp;$B211,Sheet2!$A$1:$A$2723&amp;Sheet2!$B$1:$B$2723&amp;Sheet2!$D$1:$D$2723,0),5),0)</f>
        <v>0</v>
      </c>
      <c r="BK211">
        <f t="array" ref="BK211">IFERROR(INDEX(Sheet2!$A$1:$E$2723,MATCH(BK$200&amp;BK$201&amp;$B211,Sheet2!$A$1:$A$2723&amp;Sheet2!$B$1:$B$2723&amp;Sheet2!$D$1:$D$2723,0),5),0)</f>
        <v>0</v>
      </c>
      <c r="BL211">
        <f t="array" ref="BL211">IFERROR(INDEX(Sheet2!$A$1:$E$2723,MATCH(BL$200&amp;BL$201&amp;$B211,Sheet2!$A$1:$A$2723&amp;Sheet2!$B$1:$B$2723&amp;Sheet2!$D$1:$D$2723,0),5),0)</f>
        <v>0</v>
      </c>
    </row>
    <row r="212" spans="2:64" x14ac:dyDescent="0.25">
      <c r="B212" t="s">
        <v>49</v>
      </c>
      <c r="C212">
        <f t="array" ref="C212">IFERROR(INDEX(Sheet2!$A$1:$E$2723,MATCH(C$200&amp;C$201&amp;$B212,Sheet2!$A$1:$A$2723&amp;Sheet2!$B$1:$B$2723&amp;Sheet2!$D$1:$D$2723,0),5),0)</f>
        <v>0</v>
      </c>
      <c r="D212">
        <f t="array" ref="D212">IFERROR(INDEX(Sheet2!$A$1:$E$2723,MATCH(D$200&amp;D$201&amp;$B212,Sheet2!$A$1:$A$2723&amp;Sheet2!$B$1:$B$2723&amp;Sheet2!$D$1:$D$2723,0),5),0)</f>
        <v>0</v>
      </c>
      <c r="E212">
        <f t="array" ref="E212">IFERROR(INDEX(Sheet2!$A$1:$E$2723,MATCH(E$200&amp;E$201&amp;$B212,Sheet2!$A$1:$A$2723&amp;Sheet2!$B$1:$B$2723&amp;Sheet2!$D$1:$D$2723,0),5),0)</f>
        <v>0</v>
      </c>
      <c r="F212">
        <f t="array" ref="F212">IFERROR(INDEX(Sheet2!$A$1:$E$2723,MATCH(F$200&amp;F$201&amp;$B212,Sheet2!$A$1:$A$2723&amp;Sheet2!$B$1:$B$2723&amp;Sheet2!$D$1:$D$2723,0),5),0)</f>
        <v>0</v>
      </c>
      <c r="G212">
        <f t="array" ref="G212">IFERROR(INDEX(Sheet2!$A$1:$E$2723,MATCH(G$200&amp;G$201&amp;$B212,Sheet2!$A$1:$A$2723&amp;Sheet2!$B$1:$B$2723&amp;Sheet2!$D$1:$D$2723,0),5),0)</f>
        <v>0</v>
      </c>
      <c r="H212">
        <f t="array" ref="H212">IFERROR(INDEX(Sheet2!$A$1:$E$2723,MATCH(H$200&amp;H$201&amp;$B212,Sheet2!$A$1:$A$2723&amp;Sheet2!$B$1:$B$2723&amp;Sheet2!$D$1:$D$2723,0),5),0)</f>
        <v>0</v>
      </c>
      <c r="I212">
        <f t="array" ref="I212">IFERROR(INDEX(Sheet2!$A$1:$E$2723,MATCH(I$200&amp;I$201&amp;$B212,Sheet2!$A$1:$A$2723&amp;Sheet2!$B$1:$B$2723&amp;Sheet2!$D$1:$D$2723,0),5),0)</f>
        <v>0</v>
      </c>
      <c r="J212">
        <f t="array" ref="J212">IFERROR(INDEX(Sheet2!$A$1:$E$2723,MATCH(J$200&amp;J$201&amp;$B212,Sheet2!$A$1:$A$2723&amp;Sheet2!$B$1:$B$2723&amp;Sheet2!$D$1:$D$2723,0),5),0)</f>
        <v>0</v>
      </c>
      <c r="K212">
        <f t="array" ref="K212">IFERROR(INDEX(Sheet2!$A$1:$E$2723,MATCH(K$200&amp;K$201&amp;$B212,Sheet2!$A$1:$A$2723&amp;Sheet2!$B$1:$B$2723&amp;Sheet2!$D$1:$D$2723,0),5),0)</f>
        <v>0</v>
      </c>
      <c r="L212">
        <f t="array" ref="L212">IFERROR(INDEX(Sheet2!$A$1:$E$2723,MATCH(L$200&amp;L$201&amp;$B212,Sheet2!$A$1:$A$2723&amp;Sheet2!$B$1:$B$2723&amp;Sheet2!$D$1:$D$2723,0),5),0)</f>
        <v>0</v>
      </c>
      <c r="M212">
        <f t="array" ref="M212">IFERROR(INDEX(Sheet2!$A$1:$E$2723,MATCH(M$200&amp;M$201&amp;$B212,Sheet2!$A$1:$A$2723&amp;Sheet2!$B$1:$B$2723&amp;Sheet2!$D$1:$D$2723,0),5),0)</f>
        <v>0</v>
      </c>
      <c r="N212">
        <f t="array" ref="N212">IFERROR(INDEX(Sheet2!$A$1:$E$2723,MATCH(N$200&amp;N$201&amp;$B212,Sheet2!$A$1:$A$2723&amp;Sheet2!$B$1:$B$2723&amp;Sheet2!$D$1:$D$2723,0),5),0)</f>
        <v>0</v>
      </c>
      <c r="O212">
        <f t="array" ref="O212">IFERROR(INDEX(Sheet2!$A$1:$E$2723,MATCH(O$200&amp;O$201&amp;$B212,Sheet2!$A$1:$A$2723&amp;Sheet2!$B$1:$B$2723&amp;Sheet2!$D$1:$D$2723,0),5),0)</f>
        <v>0</v>
      </c>
      <c r="P212">
        <f t="array" ref="P212">IFERROR(INDEX(Sheet2!$A$1:$E$2723,MATCH(P$200&amp;P$201&amp;$B212,Sheet2!$A$1:$A$2723&amp;Sheet2!$B$1:$B$2723&amp;Sheet2!$D$1:$D$2723,0),5),0)</f>
        <v>0</v>
      </c>
      <c r="Q212">
        <f t="array" ref="Q212">IFERROR(INDEX(Sheet2!$A$1:$E$2723,MATCH(Q$200&amp;Q$201&amp;$B212,Sheet2!$A$1:$A$2723&amp;Sheet2!$B$1:$B$2723&amp;Sheet2!$D$1:$D$2723,0),5),0)</f>
        <v>0</v>
      </c>
      <c r="R212">
        <f t="array" ref="R212">IFERROR(INDEX(Sheet2!$A$1:$E$2723,MATCH(R$200&amp;R$201&amp;$B212,Sheet2!$A$1:$A$2723&amp;Sheet2!$B$1:$B$2723&amp;Sheet2!$D$1:$D$2723,0),5),0)</f>
        <v>0</v>
      </c>
      <c r="S212">
        <f t="array" ref="S212">IFERROR(INDEX(Sheet2!$A$1:$E$2723,MATCH(S$200&amp;S$201&amp;$B212,Sheet2!$A$1:$A$2723&amp;Sheet2!$B$1:$B$2723&amp;Sheet2!$D$1:$D$2723,0),5),0)</f>
        <v>0</v>
      </c>
      <c r="T212">
        <f t="array" ref="T212">IFERROR(INDEX(Sheet2!$A$1:$E$2723,MATCH(T$200&amp;T$201&amp;$B212,Sheet2!$A$1:$A$2723&amp;Sheet2!$B$1:$B$2723&amp;Sheet2!$D$1:$D$2723,0),5),0)</f>
        <v>0</v>
      </c>
      <c r="U212">
        <f t="array" ref="U212">IFERROR(INDEX(Sheet2!$A$1:$E$2723,MATCH(U$200&amp;U$201&amp;$B212,Sheet2!$A$1:$A$2723&amp;Sheet2!$B$1:$B$2723&amp;Sheet2!$D$1:$D$2723,0),5),0)</f>
        <v>0</v>
      </c>
      <c r="V212">
        <f t="array" ref="V212">IFERROR(INDEX(Sheet2!$A$1:$E$2723,MATCH(V$200&amp;V$201&amp;$B212,Sheet2!$A$1:$A$2723&amp;Sheet2!$B$1:$B$2723&amp;Sheet2!$D$1:$D$2723,0),5),0)</f>
        <v>0</v>
      </c>
      <c r="W212">
        <f t="array" ref="W212">IFERROR(INDEX(Sheet2!$A$1:$E$2723,MATCH(W$200&amp;W$201&amp;$B212,Sheet2!$A$1:$A$2723&amp;Sheet2!$B$1:$B$2723&amp;Sheet2!$D$1:$D$2723,0),5),0)</f>
        <v>0</v>
      </c>
      <c r="X212">
        <f t="array" ref="X212">IFERROR(INDEX(Sheet2!$A$1:$E$2723,MATCH(X$200&amp;X$201&amp;$B212,Sheet2!$A$1:$A$2723&amp;Sheet2!$B$1:$B$2723&amp;Sheet2!$D$1:$D$2723,0),5),0)</f>
        <v>0</v>
      </c>
      <c r="Y212">
        <f t="array" ref="Y212">IFERROR(INDEX(Sheet2!$A$1:$E$2723,MATCH(Y$200&amp;Y$201&amp;$B212,Sheet2!$A$1:$A$2723&amp;Sheet2!$B$1:$B$2723&amp;Sheet2!$D$1:$D$2723,0),5),0)</f>
        <v>0</v>
      </c>
      <c r="Z212">
        <f t="array" ref="Z212">IFERROR(INDEX(Sheet2!$A$1:$E$2723,MATCH(Z$200&amp;Z$201&amp;$B212,Sheet2!$A$1:$A$2723&amp;Sheet2!$B$1:$B$2723&amp;Sheet2!$D$1:$D$2723,0),5),0)</f>
        <v>0</v>
      </c>
      <c r="AA212">
        <f t="array" ref="AA212">IFERROR(INDEX(Sheet2!$A$1:$E$2723,MATCH(AA$200&amp;AA$201&amp;$B212,Sheet2!$A$1:$A$2723&amp;Sheet2!$B$1:$B$2723&amp;Sheet2!$D$1:$D$2723,0),5),0)</f>
        <v>0</v>
      </c>
      <c r="AB212">
        <f t="array" ref="AB212">IFERROR(INDEX(Sheet2!$A$1:$E$2723,MATCH(AB$200&amp;AB$201&amp;$B212,Sheet2!$A$1:$A$2723&amp;Sheet2!$B$1:$B$2723&amp;Sheet2!$D$1:$D$2723,0),5),0)</f>
        <v>0</v>
      </c>
      <c r="AC212">
        <f t="array" ref="AC212">IFERROR(INDEX(Sheet2!$A$1:$E$2723,MATCH(AC$200&amp;AC$201&amp;$B212,Sheet2!$A$1:$A$2723&amp;Sheet2!$B$1:$B$2723&amp;Sheet2!$D$1:$D$2723,0),5),0)</f>
        <v>336</v>
      </c>
      <c r="AD212">
        <f t="array" ref="AD212">IFERROR(INDEX(Sheet2!$A$1:$E$2723,MATCH(AD$200&amp;AD$201&amp;$B212,Sheet2!$A$1:$A$2723&amp;Sheet2!$B$1:$B$2723&amp;Sheet2!$D$1:$D$2723,0),5),0)</f>
        <v>236</v>
      </c>
      <c r="AE212">
        <f t="array" ref="AE212">IFERROR(INDEX(Sheet2!$A$1:$E$2723,MATCH(AE$200&amp;AE$201&amp;$B212,Sheet2!$A$1:$A$2723&amp;Sheet2!$B$1:$B$2723&amp;Sheet2!$D$1:$D$2723,0),5),0)</f>
        <v>131</v>
      </c>
      <c r="AF212">
        <f t="array" ref="AF212">IFERROR(INDEX(Sheet2!$A$1:$E$2723,MATCH(AF$200&amp;AF$201&amp;$B212,Sheet2!$A$1:$A$2723&amp;Sheet2!$B$1:$B$2723&amp;Sheet2!$D$1:$D$2723,0),5),0)</f>
        <v>146</v>
      </c>
      <c r="AG212">
        <f t="array" ref="AG212">IFERROR(INDEX(Sheet2!$A$1:$E$2723,MATCH(AG$200&amp;AG$201&amp;$B212,Sheet2!$A$1:$A$2723&amp;Sheet2!$B$1:$B$2723&amp;Sheet2!$D$1:$D$2723,0),5),0)</f>
        <v>124</v>
      </c>
      <c r="AH212">
        <f t="array" ref="AH212">IFERROR(INDEX(Sheet2!$A$1:$E$2723,MATCH(AH$200&amp;AH$201&amp;$B212,Sheet2!$A$1:$A$2723&amp;Sheet2!$B$1:$B$2723&amp;Sheet2!$D$1:$D$2723,0),5),0)</f>
        <v>202</v>
      </c>
      <c r="AI212">
        <f t="array" ref="AI212">IFERROR(INDEX(Sheet2!$A$1:$E$2723,MATCH(AI$200&amp;AI$201&amp;$B212,Sheet2!$A$1:$A$2723&amp;Sheet2!$B$1:$B$2723&amp;Sheet2!$D$1:$D$2723,0),5),0)</f>
        <v>149</v>
      </c>
      <c r="AJ212">
        <f t="array" ref="AJ212">IFERROR(INDEX(Sheet2!$A$1:$E$2723,MATCH(AJ$200&amp;AJ$201&amp;$B212,Sheet2!$A$1:$A$2723&amp;Sheet2!$B$1:$B$2723&amp;Sheet2!$D$1:$D$2723,0),5),0)</f>
        <v>130</v>
      </c>
      <c r="AK212">
        <f t="array" ref="AK212">IFERROR(INDEX(Sheet2!$A$1:$E$2723,MATCH(AK$200&amp;AK$201&amp;$B212,Sheet2!$A$1:$A$2723&amp;Sheet2!$B$1:$B$2723&amp;Sheet2!$D$1:$D$2723,0),5),0)</f>
        <v>156</v>
      </c>
      <c r="AL212">
        <f t="array" ref="AL212">IFERROR(INDEX(Sheet2!$A$1:$E$2723,MATCH(AL$200&amp;AL$201&amp;$B212,Sheet2!$A$1:$A$2723&amp;Sheet2!$B$1:$B$2723&amp;Sheet2!$D$1:$D$2723,0),5),0)</f>
        <v>0</v>
      </c>
      <c r="AM212">
        <f t="array" ref="AM212">IFERROR(INDEX(Sheet2!$A$1:$E$2723,MATCH(AM$200&amp;AM$201&amp;$B212,Sheet2!$A$1:$A$2723&amp;Sheet2!$B$1:$B$2723&amp;Sheet2!$D$1:$D$2723,0),5),0)</f>
        <v>0</v>
      </c>
      <c r="AN212">
        <f t="array" ref="AN212">IFERROR(INDEX(Sheet2!$A$1:$E$2723,MATCH(AN$200&amp;AN$201&amp;$B212,Sheet2!$A$1:$A$2723&amp;Sheet2!$B$1:$B$2723&amp;Sheet2!$D$1:$D$2723,0),5),0)</f>
        <v>0</v>
      </c>
      <c r="AO212">
        <f t="array" ref="AO212">IFERROR(INDEX(Sheet2!$A$1:$E$2723,MATCH(AO$200&amp;AO$201&amp;$B212,Sheet2!$A$1:$A$2723&amp;Sheet2!$B$1:$B$2723&amp;Sheet2!$D$1:$D$2723,0),5),0)</f>
        <v>109</v>
      </c>
      <c r="AP212">
        <f t="array" ref="AP212">IFERROR(INDEX(Sheet2!$A$1:$E$2723,MATCH(AP$200&amp;AP$201&amp;$B212,Sheet2!$A$1:$A$2723&amp;Sheet2!$B$1:$B$2723&amp;Sheet2!$D$1:$D$2723,0),5),0)</f>
        <v>102</v>
      </c>
      <c r="AQ212">
        <f t="array" ref="AQ212">IFERROR(INDEX(Sheet2!$A$1:$E$2723,MATCH(AQ$200&amp;AQ$201&amp;$B212,Sheet2!$A$1:$A$2723&amp;Sheet2!$B$1:$B$2723&amp;Sheet2!$D$1:$D$2723,0),5),0)</f>
        <v>0</v>
      </c>
      <c r="AR212">
        <f t="array" ref="AR212">IFERROR(INDEX(Sheet2!$A$1:$E$2723,MATCH(AR$200&amp;AR$201&amp;$B212,Sheet2!$A$1:$A$2723&amp;Sheet2!$B$1:$B$2723&amp;Sheet2!$D$1:$D$2723,0),5),0)</f>
        <v>0</v>
      </c>
      <c r="AS212">
        <f t="array" ref="AS212">IFERROR(INDEX(Sheet2!$A$1:$E$2723,MATCH(AS$200&amp;AS$201&amp;$B212,Sheet2!$A$1:$A$2723&amp;Sheet2!$B$1:$B$2723&amp;Sheet2!$D$1:$D$2723,0),5),0)</f>
        <v>0</v>
      </c>
      <c r="AT212">
        <f t="array" ref="AT212">IFERROR(INDEX(Sheet2!$A$1:$E$2723,MATCH(AT$200&amp;AT$201&amp;$B212,Sheet2!$A$1:$A$2723&amp;Sheet2!$B$1:$B$2723&amp;Sheet2!$D$1:$D$2723,0),5),0)</f>
        <v>0</v>
      </c>
      <c r="AU212">
        <f t="array" ref="AU212">IFERROR(INDEX(Sheet2!$A$1:$E$2723,MATCH(AU$200&amp;AU$201&amp;$B212,Sheet2!$A$1:$A$2723&amp;Sheet2!$B$1:$B$2723&amp;Sheet2!$D$1:$D$2723,0),5),0)</f>
        <v>266</v>
      </c>
      <c r="AV212">
        <f t="array" ref="AV212">IFERROR(INDEX(Sheet2!$A$1:$E$2723,MATCH(AV$200&amp;AV$201&amp;$B212,Sheet2!$A$1:$A$2723&amp;Sheet2!$B$1:$B$2723&amp;Sheet2!$D$1:$D$2723,0),5),0)</f>
        <v>326</v>
      </c>
      <c r="AW212">
        <f t="array" ref="AW212">IFERROR(INDEX(Sheet2!$A$1:$E$2723,MATCH(AW$200&amp;AW$201&amp;$B212,Sheet2!$A$1:$A$2723&amp;Sheet2!$B$1:$B$2723&amp;Sheet2!$D$1:$D$2723,0),5),0)</f>
        <v>293</v>
      </c>
      <c r="AX212">
        <f t="array" ref="AX212">IFERROR(INDEX(Sheet2!$A$1:$E$2723,MATCH(AX$200&amp;AX$201&amp;$B212,Sheet2!$A$1:$A$2723&amp;Sheet2!$B$1:$B$2723&amp;Sheet2!$D$1:$D$2723,0),5),0)</f>
        <v>415</v>
      </c>
      <c r="AY212">
        <f t="array" ref="AY212">IFERROR(INDEX(Sheet2!$A$1:$E$2723,MATCH(AY$200&amp;AY$201&amp;$B212,Sheet2!$A$1:$A$2723&amp;Sheet2!$B$1:$B$2723&amp;Sheet2!$D$1:$D$2723,0),5),0)</f>
        <v>294</v>
      </c>
      <c r="AZ212">
        <f t="array" ref="AZ212">IFERROR(INDEX(Sheet2!$A$1:$E$2723,MATCH(AZ$200&amp;AZ$201&amp;$B212,Sheet2!$A$1:$A$2723&amp;Sheet2!$B$1:$B$2723&amp;Sheet2!$D$1:$D$2723,0),5),0)</f>
        <v>248</v>
      </c>
      <c r="BA212">
        <f t="array" ref="BA212">IFERROR(INDEX(Sheet2!$A$1:$E$2723,MATCH(BA$200&amp;BA$201&amp;$B212,Sheet2!$A$1:$A$2723&amp;Sheet2!$B$1:$B$2723&amp;Sheet2!$D$1:$D$2723,0),5),0)</f>
        <v>177</v>
      </c>
      <c r="BB212">
        <f t="array" ref="BB212">IFERROR(INDEX(Sheet2!$A$1:$E$2723,MATCH(BB$200&amp;BB$201&amp;$B212,Sheet2!$A$1:$A$2723&amp;Sheet2!$B$1:$B$2723&amp;Sheet2!$D$1:$D$2723,0),5),0)</f>
        <v>222</v>
      </c>
      <c r="BC212">
        <f t="array" ref="BC212">IFERROR(INDEX(Sheet2!$A$1:$E$2723,MATCH(BC$200&amp;BC$201&amp;$B212,Sheet2!$A$1:$A$2723&amp;Sheet2!$B$1:$B$2723&amp;Sheet2!$D$1:$D$2723,0),5),0)</f>
        <v>120</v>
      </c>
      <c r="BD212">
        <f t="array" ref="BD212">IFERROR(INDEX(Sheet2!$A$1:$E$2723,MATCH(BD$200&amp;BD$201&amp;$B212,Sheet2!$A$1:$A$2723&amp;Sheet2!$B$1:$B$2723&amp;Sheet2!$D$1:$D$2723,0),5),0)</f>
        <v>51</v>
      </c>
      <c r="BE212">
        <f t="array" ref="BE212">IFERROR(INDEX(Sheet2!$A$1:$E$2723,MATCH(BE$200&amp;BE$201&amp;$B212,Sheet2!$A$1:$A$2723&amp;Sheet2!$B$1:$B$2723&amp;Sheet2!$D$1:$D$2723,0),5),0)</f>
        <v>98</v>
      </c>
      <c r="BF212">
        <f t="array" ref="BF212">IFERROR(INDEX(Sheet2!$A$1:$E$2723,MATCH(BF$200&amp;BF$201&amp;$B212,Sheet2!$A$1:$A$2723&amp;Sheet2!$B$1:$B$2723&amp;Sheet2!$D$1:$D$2723,0),5),0)</f>
        <v>293</v>
      </c>
      <c r="BG212">
        <f t="array" ref="BG212">IFERROR(INDEX(Sheet2!$A$1:$E$2723,MATCH(BG$200&amp;BG$201&amp;$B212,Sheet2!$A$1:$A$2723&amp;Sheet2!$B$1:$B$2723&amp;Sheet2!$D$1:$D$2723,0),5),0)</f>
        <v>520</v>
      </c>
      <c r="BH212">
        <f t="array" ref="BH212">IFERROR(INDEX(Sheet2!$A$1:$E$2723,MATCH(BH$200&amp;BH$201&amp;$B212,Sheet2!$A$1:$A$2723&amp;Sheet2!$B$1:$B$2723&amp;Sheet2!$D$1:$D$2723,0),5),0)</f>
        <v>503</v>
      </c>
      <c r="BI212">
        <f t="array" ref="BI212">IFERROR(INDEX(Sheet2!$A$1:$E$2723,MATCH(BI$200&amp;BI$201&amp;$B212,Sheet2!$A$1:$A$2723&amp;Sheet2!$B$1:$B$2723&amp;Sheet2!$D$1:$D$2723,0),5),0)</f>
        <v>1014</v>
      </c>
      <c r="BJ212">
        <f t="array" ref="BJ212">IFERROR(INDEX(Sheet2!$A$1:$E$2723,MATCH(BJ$200&amp;BJ$201&amp;$B212,Sheet2!$A$1:$A$2723&amp;Sheet2!$B$1:$B$2723&amp;Sheet2!$D$1:$D$2723,0),5),0)</f>
        <v>413</v>
      </c>
      <c r="BK212">
        <f t="array" ref="BK212">IFERROR(INDEX(Sheet2!$A$1:$E$2723,MATCH(BK$200&amp;BK$201&amp;$B212,Sheet2!$A$1:$A$2723&amp;Sheet2!$B$1:$B$2723&amp;Sheet2!$D$1:$D$2723,0),5),0)</f>
        <v>622</v>
      </c>
      <c r="BL212">
        <f t="array" ref="BL212">IFERROR(INDEX(Sheet2!$A$1:$E$2723,MATCH(BL$200&amp;BL$201&amp;$B212,Sheet2!$A$1:$A$2723&amp;Sheet2!$B$1:$B$2723&amp;Sheet2!$D$1:$D$2723,0),5),0)</f>
        <v>497</v>
      </c>
    </row>
    <row r="213" spans="2:64" x14ac:dyDescent="0.25">
      <c r="B213" t="s">
        <v>211</v>
      </c>
      <c r="C213">
        <f t="array" ref="C213">IFERROR(INDEX(Sheet2!$A$1:$E$2723,MATCH(C$200&amp;C$201&amp;$B213,Sheet2!$A$1:$A$2723&amp;Sheet2!$B$1:$B$2723&amp;Sheet2!$D$1:$D$2723,0),5),0)</f>
        <v>0</v>
      </c>
      <c r="D213">
        <f t="array" ref="D213">IFERROR(INDEX(Sheet2!$A$1:$E$2723,MATCH(D$200&amp;D$201&amp;$B213,Sheet2!$A$1:$A$2723&amp;Sheet2!$B$1:$B$2723&amp;Sheet2!$D$1:$D$2723,0),5),0)</f>
        <v>0</v>
      </c>
      <c r="E213">
        <f t="array" ref="E213">IFERROR(INDEX(Sheet2!$A$1:$E$2723,MATCH(E$200&amp;E$201&amp;$B213,Sheet2!$A$1:$A$2723&amp;Sheet2!$B$1:$B$2723&amp;Sheet2!$D$1:$D$2723,0),5),0)</f>
        <v>0</v>
      </c>
      <c r="F213">
        <f t="array" ref="F213">IFERROR(INDEX(Sheet2!$A$1:$E$2723,MATCH(F$200&amp;F$201&amp;$B213,Sheet2!$A$1:$A$2723&amp;Sheet2!$B$1:$B$2723&amp;Sheet2!$D$1:$D$2723,0),5),0)</f>
        <v>0</v>
      </c>
      <c r="G213">
        <f t="array" ref="G213">IFERROR(INDEX(Sheet2!$A$1:$E$2723,MATCH(G$200&amp;G$201&amp;$B213,Sheet2!$A$1:$A$2723&amp;Sheet2!$B$1:$B$2723&amp;Sheet2!$D$1:$D$2723,0),5),0)</f>
        <v>0</v>
      </c>
      <c r="H213">
        <f t="array" ref="H213">IFERROR(INDEX(Sheet2!$A$1:$E$2723,MATCH(H$200&amp;H$201&amp;$B213,Sheet2!$A$1:$A$2723&amp;Sheet2!$B$1:$B$2723&amp;Sheet2!$D$1:$D$2723,0),5),0)</f>
        <v>0</v>
      </c>
      <c r="I213">
        <f t="array" ref="I213">IFERROR(INDEX(Sheet2!$A$1:$E$2723,MATCH(I$200&amp;I$201&amp;$B213,Sheet2!$A$1:$A$2723&amp;Sheet2!$B$1:$B$2723&amp;Sheet2!$D$1:$D$2723,0),5),0)</f>
        <v>0</v>
      </c>
      <c r="J213">
        <f t="array" ref="J213">IFERROR(INDEX(Sheet2!$A$1:$E$2723,MATCH(J$200&amp;J$201&amp;$B213,Sheet2!$A$1:$A$2723&amp;Sheet2!$B$1:$B$2723&amp;Sheet2!$D$1:$D$2723,0),5),0)</f>
        <v>0</v>
      </c>
      <c r="K213">
        <f t="array" ref="K213">IFERROR(INDEX(Sheet2!$A$1:$E$2723,MATCH(K$200&amp;K$201&amp;$B213,Sheet2!$A$1:$A$2723&amp;Sheet2!$B$1:$B$2723&amp;Sheet2!$D$1:$D$2723,0),5),0)</f>
        <v>0</v>
      </c>
      <c r="L213">
        <f t="array" ref="L213">IFERROR(INDEX(Sheet2!$A$1:$E$2723,MATCH(L$200&amp;L$201&amp;$B213,Sheet2!$A$1:$A$2723&amp;Sheet2!$B$1:$B$2723&amp;Sheet2!$D$1:$D$2723,0),5),0)</f>
        <v>0</v>
      </c>
      <c r="M213">
        <f t="array" ref="M213">IFERROR(INDEX(Sheet2!$A$1:$E$2723,MATCH(M$200&amp;M$201&amp;$B213,Sheet2!$A$1:$A$2723&amp;Sheet2!$B$1:$B$2723&amp;Sheet2!$D$1:$D$2723,0),5),0)</f>
        <v>0</v>
      </c>
      <c r="N213">
        <f t="array" ref="N213">IFERROR(INDEX(Sheet2!$A$1:$E$2723,MATCH(N$200&amp;N$201&amp;$B213,Sheet2!$A$1:$A$2723&amp;Sheet2!$B$1:$B$2723&amp;Sheet2!$D$1:$D$2723,0),5),0)</f>
        <v>0</v>
      </c>
      <c r="O213">
        <f t="array" ref="O213">IFERROR(INDEX(Sheet2!$A$1:$E$2723,MATCH(O$200&amp;O$201&amp;$B213,Sheet2!$A$1:$A$2723&amp;Sheet2!$B$1:$B$2723&amp;Sheet2!$D$1:$D$2723,0),5),0)</f>
        <v>0</v>
      </c>
      <c r="P213">
        <f t="array" ref="P213">IFERROR(INDEX(Sheet2!$A$1:$E$2723,MATCH(P$200&amp;P$201&amp;$B213,Sheet2!$A$1:$A$2723&amp;Sheet2!$B$1:$B$2723&amp;Sheet2!$D$1:$D$2723,0),5),0)</f>
        <v>0</v>
      </c>
      <c r="Q213">
        <f t="array" ref="Q213">IFERROR(INDEX(Sheet2!$A$1:$E$2723,MATCH(Q$200&amp;Q$201&amp;$B213,Sheet2!$A$1:$A$2723&amp;Sheet2!$B$1:$B$2723&amp;Sheet2!$D$1:$D$2723,0),5),0)</f>
        <v>0</v>
      </c>
      <c r="R213">
        <f t="array" ref="R213">IFERROR(INDEX(Sheet2!$A$1:$E$2723,MATCH(R$200&amp;R$201&amp;$B213,Sheet2!$A$1:$A$2723&amp;Sheet2!$B$1:$B$2723&amp;Sheet2!$D$1:$D$2723,0),5),0)</f>
        <v>0</v>
      </c>
      <c r="S213">
        <f t="array" ref="S213">IFERROR(INDEX(Sheet2!$A$1:$E$2723,MATCH(S$200&amp;S$201&amp;$B213,Sheet2!$A$1:$A$2723&amp;Sheet2!$B$1:$B$2723&amp;Sheet2!$D$1:$D$2723,0),5),0)</f>
        <v>0</v>
      </c>
      <c r="T213">
        <f t="array" ref="T213">IFERROR(INDEX(Sheet2!$A$1:$E$2723,MATCH(T$200&amp;T$201&amp;$B213,Sheet2!$A$1:$A$2723&amp;Sheet2!$B$1:$B$2723&amp;Sheet2!$D$1:$D$2723,0),5),0)</f>
        <v>0</v>
      </c>
      <c r="U213">
        <f t="array" ref="U213">IFERROR(INDEX(Sheet2!$A$1:$E$2723,MATCH(U$200&amp;U$201&amp;$B213,Sheet2!$A$1:$A$2723&amp;Sheet2!$B$1:$B$2723&amp;Sheet2!$D$1:$D$2723,0),5),0)</f>
        <v>0</v>
      </c>
      <c r="V213">
        <f t="array" ref="V213">IFERROR(INDEX(Sheet2!$A$1:$E$2723,MATCH(V$200&amp;V$201&amp;$B213,Sheet2!$A$1:$A$2723&amp;Sheet2!$B$1:$B$2723&amp;Sheet2!$D$1:$D$2723,0),5),0)</f>
        <v>0</v>
      </c>
      <c r="W213">
        <f t="array" ref="W213">IFERROR(INDEX(Sheet2!$A$1:$E$2723,MATCH(W$200&amp;W$201&amp;$B213,Sheet2!$A$1:$A$2723&amp;Sheet2!$B$1:$B$2723&amp;Sheet2!$D$1:$D$2723,0),5),0)</f>
        <v>0</v>
      </c>
      <c r="X213">
        <f t="array" ref="X213">IFERROR(INDEX(Sheet2!$A$1:$E$2723,MATCH(X$200&amp;X$201&amp;$B213,Sheet2!$A$1:$A$2723&amp;Sheet2!$B$1:$B$2723&amp;Sheet2!$D$1:$D$2723,0),5),0)</f>
        <v>0</v>
      </c>
      <c r="Y213">
        <f t="array" ref="Y213">IFERROR(INDEX(Sheet2!$A$1:$E$2723,MATCH(Y$200&amp;Y$201&amp;$B213,Sheet2!$A$1:$A$2723&amp;Sheet2!$B$1:$B$2723&amp;Sheet2!$D$1:$D$2723,0),5),0)</f>
        <v>0</v>
      </c>
      <c r="Z213">
        <f t="array" ref="Z213">IFERROR(INDEX(Sheet2!$A$1:$E$2723,MATCH(Z$200&amp;Z$201&amp;$B213,Sheet2!$A$1:$A$2723&amp;Sheet2!$B$1:$B$2723&amp;Sheet2!$D$1:$D$2723,0),5),0)</f>
        <v>0</v>
      </c>
      <c r="AA213">
        <f t="array" ref="AA213">IFERROR(INDEX(Sheet2!$A$1:$E$2723,MATCH(AA$200&amp;AA$201&amp;$B213,Sheet2!$A$1:$A$2723&amp;Sheet2!$B$1:$B$2723&amp;Sheet2!$D$1:$D$2723,0),5),0)</f>
        <v>0</v>
      </c>
      <c r="AB213">
        <f t="array" ref="AB213">IFERROR(INDEX(Sheet2!$A$1:$E$2723,MATCH(AB$200&amp;AB$201&amp;$B213,Sheet2!$A$1:$A$2723&amp;Sheet2!$B$1:$B$2723&amp;Sheet2!$D$1:$D$2723,0),5),0)</f>
        <v>0</v>
      </c>
      <c r="AC213">
        <f t="array" ref="AC213">IFERROR(INDEX(Sheet2!$A$1:$E$2723,MATCH(AC$200&amp;AC$201&amp;$B213,Sheet2!$A$1:$A$2723&amp;Sheet2!$B$1:$B$2723&amp;Sheet2!$D$1:$D$2723,0),5),0)</f>
        <v>0</v>
      </c>
      <c r="AD213">
        <f t="array" ref="AD213">IFERROR(INDEX(Sheet2!$A$1:$E$2723,MATCH(AD$200&amp;AD$201&amp;$B213,Sheet2!$A$1:$A$2723&amp;Sheet2!$B$1:$B$2723&amp;Sheet2!$D$1:$D$2723,0),5),0)</f>
        <v>0</v>
      </c>
      <c r="AE213">
        <f t="array" ref="AE213">IFERROR(INDEX(Sheet2!$A$1:$E$2723,MATCH(AE$200&amp;AE$201&amp;$B213,Sheet2!$A$1:$A$2723&amp;Sheet2!$B$1:$B$2723&amp;Sheet2!$D$1:$D$2723,0),5),0)</f>
        <v>0</v>
      </c>
      <c r="AF213">
        <f t="array" ref="AF213">IFERROR(INDEX(Sheet2!$A$1:$E$2723,MATCH(AF$200&amp;AF$201&amp;$B213,Sheet2!$A$1:$A$2723&amp;Sheet2!$B$1:$B$2723&amp;Sheet2!$D$1:$D$2723,0),5),0)</f>
        <v>0</v>
      </c>
      <c r="AG213">
        <f t="array" ref="AG213">IFERROR(INDEX(Sheet2!$A$1:$E$2723,MATCH(AG$200&amp;AG$201&amp;$B213,Sheet2!$A$1:$A$2723&amp;Sheet2!$B$1:$B$2723&amp;Sheet2!$D$1:$D$2723,0),5),0)</f>
        <v>0</v>
      </c>
      <c r="AH213">
        <f t="array" ref="AH213">IFERROR(INDEX(Sheet2!$A$1:$E$2723,MATCH(AH$200&amp;AH$201&amp;$B213,Sheet2!$A$1:$A$2723&amp;Sheet2!$B$1:$B$2723&amp;Sheet2!$D$1:$D$2723,0),5),0)</f>
        <v>0</v>
      </c>
      <c r="AI213">
        <f t="array" ref="AI213">IFERROR(INDEX(Sheet2!$A$1:$E$2723,MATCH(AI$200&amp;AI$201&amp;$B213,Sheet2!$A$1:$A$2723&amp;Sheet2!$B$1:$B$2723&amp;Sheet2!$D$1:$D$2723,0),5),0)</f>
        <v>0</v>
      </c>
      <c r="AJ213">
        <f t="array" ref="AJ213">IFERROR(INDEX(Sheet2!$A$1:$E$2723,MATCH(AJ$200&amp;AJ$201&amp;$B213,Sheet2!$A$1:$A$2723&amp;Sheet2!$B$1:$B$2723&amp;Sheet2!$D$1:$D$2723,0),5),0)</f>
        <v>0</v>
      </c>
      <c r="AK213">
        <f t="array" ref="AK213">IFERROR(INDEX(Sheet2!$A$1:$E$2723,MATCH(AK$200&amp;AK$201&amp;$B213,Sheet2!$A$1:$A$2723&amp;Sheet2!$B$1:$B$2723&amp;Sheet2!$D$1:$D$2723,0),5),0)</f>
        <v>0</v>
      </c>
      <c r="AL213">
        <f t="array" ref="AL213">IFERROR(INDEX(Sheet2!$A$1:$E$2723,MATCH(AL$200&amp;AL$201&amp;$B213,Sheet2!$A$1:$A$2723&amp;Sheet2!$B$1:$B$2723&amp;Sheet2!$D$1:$D$2723,0),5),0)</f>
        <v>0</v>
      </c>
      <c r="AM213">
        <f t="array" ref="AM213">IFERROR(INDEX(Sheet2!$A$1:$E$2723,MATCH(AM$200&amp;AM$201&amp;$B213,Sheet2!$A$1:$A$2723&amp;Sheet2!$B$1:$B$2723&amp;Sheet2!$D$1:$D$2723,0),5),0)</f>
        <v>0</v>
      </c>
      <c r="AN213">
        <f t="array" ref="AN213">IFERROR(INDEX(Sheet2!$A$1:$E$2723,MATCH(AN$200&amp;AN$201&amp;$B213,Sheet2!$A$1:$A$2723&amp;Sheet2!$B$1:$B$2723&amp;Sheet2!$D$1:$D$2723,0),5),0)</f>
        <v>0</v>
      </c>
      <c r="AO213">
        <f t="array" ref="AO213">IFERROR(INDEX(Sheet2!$A$1:$E$2723,MATCH(AO$200&amp;AO$201&amp;$B213,Sheet2!$A$1:$A$2723&amp;Sheet2!$B$1:$B$2723&amp;Sheet2!$D$1:$D$2723,0),5),0)</f>
        <v>0</v>
      </c>
      <c r="AP213">
        <f t="array" ref="AP213">IFERROR(INDEX(Sheet2!$A$1:$E$2723,MATCH(AP$200&amp;AP$201&amp;$B213,Sheet2!$A$1:$A$2723&amp;Sheet2!$B$1:$B$2723&amp;Sheet2!$D$1:$D$2723,0),5),0)</f>
        <v>0</v>
      </c>
      <c r="AQ213">
        <f t="array" ref="AQ213">IFERROR(INDEX(Sheet2!$A$1:$E$2723,MATCH(AQ$200&amp;AQ$201&amp;$B213,Sheet2!$A$1:$A$2723&amp;Sheet2!$B$1:$B$2723&amp;Sheet2!$D$1:$D$2723,0),5),0)</f>
        <v>0</v>
      </c>
      <c r="AR213">
        <f t="array" ref="AR213">IFERROR(INDEX(Sheet2!$A$1:$E$2723,MATCH(AR$200&amp;AR$201&amp;$B213,Sheet2!$A$1:$A$2723&amp;Sheet2!$B$1:$B$2723&amp;Sheet2!$D$1:$D$2723,0),5),0)</f>
        <v>0</v>
      </c>
      <c r="AS213">
        <f t="array" ref="AS213">IFERROR(INDEX(Sheet2!$A$1:$E$2723,MATCH(AS$200&amp;AS$201&amp;$B213,Sheet2!$A$1:$A$2723&amp;Sheet2!$B$1:$B$2723&amp;Sheet2!$D$1:$D$2723,0),5),0)</f>
        <v>0</v>
      </c>
      <c r="AT213">
        <f t="array" ref="AT213">IFERROR(INDEX(Sheet2!$A$1:$E$2723,MATCH(AT$200&amp;AT$201&amp;$B213,Sheet2!$A$1:$A$2723&amp;Sheet2!$B$1:$B$2723&amp;Sheet2!$D$1:$D$2723,0),5),0)</f>
        <v>0</v>
      </c>
      <c r="AU213">
        <f t="array" ref="AU213">IFERROR(INDEX(Sheet2!$A$1:$E$2723,MATCH(AU$200&amp;AU$201&amp;$B213,Sheet2!$A$1:$A$2723&amp;Sheet2!$B$1:$B$2723&amp;Sheet2!$D$1:$D$2723,0),5),0)</f>
        <v>0</v>
      </c>
      <c r="AV213">
        <f t="array" ref="AV213">IFERROR(INDEX(Sheet2!$A$1:$E$2723,MATCH(AV$200&amp;AV$201&amp;$B213,Sheet2!$A$1:$A$2723&amp;Sheet2!$B$1:$B$2723&amp;Sheet2!$D$1:$D$2723,0),5),0)</f>
        <v>0</v>
      </c>
      <c r="AW213">
        <f t="array" ref="AW213">IFERROR(INDEX(Sheet2!$A$1:$E$2723,MATCH(AW$200&amp;AW$201&amp;$B213,Sheet2!$A$1:$A$2723&amp;Sheet2!$B$1:$B$2723&amp;Sheet2!$D$1:$D$2723,0),5),0)</f>
        <v>0</v>
      </c>
      <c r="AX213">
        <f t="array" ref="AX213">IFERROR(INDEX(Sheet2!$A$1:$E$2723,MATCH(AX$200&amp;AX$201&amp;$B213,Sheet2!$A$1:$A$2723&amp;Sheet2!$B$1:$B$2723&amp;Sheet2!$D$1:$D$2723,0),5),0)</f>
        <v>0</v>
      </c>
      <c r="AY213">
        <f t="array" ref="AY213">IFERROR(INDEX(Sheet2!$A$1:$E$2723,MATCH(AY$200&amp;AY$201&amp;$B213,Sheet2!$A$1:$A$2723&amp;Sheet2!$B$1:$B$2723&amp;Sheet2!$D$1:$D$2723,0),5),0)</f>
        <v>0</v>
      </c>
      <c r="AZ213">
        <f t="array" ref="AZ213">IFERROR(INDEX(Sheet2!$A$1:$E$2723,MATCH(AZ$200&amp;AZ$201&amp;$B213,Sheet2!$A$1:$A$2723&amp;Sheet2!$B$1:$B$2723&amp;Sheet2!$D$1:$D$2723,0),5),0)</f>
        <v>0</v>
      </c>
      <c r="BA213">
        <f t="array" ref="BA213">IFERROR(INDEX(Sheet2!$A$1:$E$2723,MATCH(BA$200&amp;BA$201&amp;$B213,Sheet2!$A$1:$A$2723&amp;Sheet2!$B$1:$B$2723&amp;Sheet2!$D$1:$D$2723,0),5),0)</f>
        <v>0</v>
      </c>
      <c r="BB213">
        <f t="array" ref="BB213">IFERROR(INDEX(Sheet2!$A$1:$E$2723,MATCH(BB$200&amp;BB$201&amp;$B213,Sheet2!$A$1:$A$2723&amp;Sheet2!$B$1:$B$2723&amp;Sheet2!$D$1:$D$2723,0),5),0)</f>
        <v>0</v>
      </c>
      <c r="BC213">
        <f t="array" ref="BC213">IFERROR(INDEX(Sheet2!$A$1:$E$2723,MATCH(BC$200&amp;BC$201&amp;$B213,Sheet2!$A$1:$A$2723&amp;Sheet2!$B$1:$B$2723&amp;Sheet2!$D$1:$D$2723,0),5),0)</f>
        <v>0</v>
      </c>
      <c r="BD213">
        <f t="array" ref="BD213">IFERROR(INDEX(Sheet2!$A$1:$E$2723,MATCH(BD$200&amp;BD$201&amp;$B213,Sheet2!$A$1:$A$2723&amp;Sheet2!$B$1:$B$2723&amp;Sheet2!$D$1:$D$2723,0),5),0)</f>
        <v>0</v>
      </c>
      <c r="BE213">
        <f t="array" ref="BE213">IFERROR(INDEX(Sheet2!$A$1:$E$2723,MATCH(BE$200&amp;BE$201&amp;$B213,Sheet2!$A$1:$A$2723&amp;Sheet2!$B$1:$B$2723&amp;Sheet2!$D$1:$D$2723,0),5),0)</f>
        <v>0</v>
      </c>
      <c r="BF213">
        <f t="array" ref="BF213">IFERROR(INDEX(Sheet2!$A$1:$E$2723,MATCH(BF$200&amp;BF$201&amp;$B213,Sheet2!$A$1:$A$2723&amp;Sheet2!$B$1:$B$2723&amp;Sheet2!$D$1:$D$2723,0),5),0)</f>
        <v>0</v>
      </c>
      <c r="BG213">
        <f t="array" ref="BG213">IFERROR(INDEX(Sheet2!$A$1:$E$2723,MATCH(BG$200&amp;BG$201&amp;$B213,Sheet2!$A$1:$A$2723&amp;Sheet2!$B$1:$B$2723&amp;Sheet2!$D$1:$D$2723,0),5),0)</f>
        <v>0</v>
      </c>
      <c r="BH213">
        <f t="array" ref="BH213">IFERROR(INDEX(Sheet2!$A$1:$E$2723,MATCH(BH$200&amp;BH$201&amp;$B213,Sheet2!$A$1:$A$2723&amp;Sheet2!$B$1:$B$2723&amp;Sheet2!$D$1:$D$2723,0),5),0)</f>
        <v>0</v>
      </c>
      <c r="BI213">
        <f t="array" ref="BI213">IFERROR(INDEX(Sheet2!$A$1:$E$2723,MATCH(BI$200&amp;BI$201&amp;$B213,Sheet2!$A$1:$A$2723&amp;Sheet2!$B$1:$B$2723&amp;Sheet2!$D$1:$D$2723,0),5),0)</f>
        <v>0</v>
      </c>
      <c r="BJ213">
        <f t="array" ref="BJ213">IFERROR(INDEX(Sheet2!$A$1:$E$2723,MATCH(BJ$200&amp;BJ$201&amp;$B213,Sheet2!$A$1:$A$2723&amp;Sheet2!$B$1:$B$2723&amp;Sheet2!$D$1:$D$2723,0),5),0)</f>
        <v>0</v>
      </c>
      <c r="BK213">
        <f t="array" ref="BK213">IFERROR(INDEX(Sheet2!$A$1:$E$2723,MATCH(BK$200&amp;BK$201&amp;$B213,Sheet2!$A$1:$A$2723&amp;Sheet2!$B$1:$B$2723&amp;Sheet2!$D$1:$D$2723,0),5),0)</f>
        <v>0</v>
      </c>
      <c r="BL213">
        <f t="array" ref="BL213">IFERROR(INDEX(Sheet2!$A$1:$E$2723,MATCH(BL$200&amp;BL$201&amp;$B213,Sheet2!$A$1:$A$2723&amp;Sheet2!$B$1:$B$2723&amp;Sheet2!$D$1:$D$2723,0),5),0)</f>
        <v>0</v>
      </c>
    </row>
    <row r="214" spans="2:64" x14ac:dyDescent="0.25">
      <c r="B214" t="s">
        <v>59</v>
      </c>
      <c r="C214">
        <f t="array" ref="C214">IFERROR(INDEX(Sheet2!$A$1:$E$2723,MATCH(C$200&amp;C$201&amp;$B214,Sheet2!$A$1:$A$2723&amp;Sheet2!$B$1:$B$2723&amp;Sheet2!$D$1:$D$2723,0),5),0)</f>
        <v>0</v>
      </c>
      <c r="D214">
        <f t="array" ref="D214">IFERROR(INDEX(Sheet2!$A$1:$E$2723,MATCH(D$200&amp;D$201&amp;$B214,Sheet2!$A$1:$A$2723&amp;Sheet2!$B$1:$B$2723&amp;Sheet2!$D$1:$D$2723,0),5),0)</f>
        <v>0</v>
      </c>
      <c r="E214">
        <f t="array" ref="E214">IFERROR(INDEX(Sheet2!$A$1:$E$2723,MATCH(E$200&amp;E$201&amp;$B214,Sheet2!$A$1:$A$2723&amp;Sheet2!$B$1:$B$2723&amp;Sheet2!$D$1:$D$2723,0),5),0)</f>
        <v>0</v>
      </c>
      <c r="F214">
        <f t="array" ref="F214">IFERROR(INDEX(Sheet2!$A$1:$E$2723,MATCH(F$200&amp;F$201&amp;$B214,Sheet2!$A$1:$A$2723&amp;Sheet2!$B$1:$B$2723&amp;Sheet2!$D$1:$D$2723,0),5),0)</f>
        <v>0</v>
      </c>
      <c r="G214">
        <f t="array" ref="G214">IFERROR(INDEX(Sheet2!$A$1:$E$2723,MATCH(G$200&amp;G$201&amp;$B214,Sheet2!$A$1:$A$2723&amp;Sheet2!$B$1:$B$2723&amp;Sheet2!$D$1:$D$2723,0),5),0)</f>
        <v>0</v>
      </c>
      <c r="H214">
        <f t="array" ref="H214">IFERROR(INDEX(Sheet2!$A$1:$E$2723,MATCH(H$200&amp;H$201&amp;$B214,Sheet2!$A$1:$A$2723&amp;Sheet2!$B$1:$B$2723&amp;Sheet2!$D$1:$D$2723,0),5),0)</f>
        <v>0</v>
      </c>
      <c r="I214">
        <f t="array" ref="I214">IFERROR(INDEX(Sheet2!$A$1:$E$2723,MATCH(I$200&amp;I$201&amp;$B214,Sheet2!$A$1:$A$2723&amp;Sheet2!$B$1:$B$2723&amp;Sheet2!$D$1:$D$2723,0),5),0)</f>
        <v>0</v>
      </c>
      <c r="J214">
        <f t="array" ref="J214">IFERROR(INDEX(Sheet2!$A$1:$E$2723,MATCH(J$200&amp;J$201&amp;$B214,Sheet2!$A$1:$A$2723&amp;Sheet2!$B$1:$B$2723&amp;Sheet2!$D$1:$D$2723,0),5),0)</f>
        <v>0</v>
      </c>
      <c r="K214">
        <f t="array" ref="K214">IFERROR(INDEX(Sheet2!$A$1:$E$2723,MATCH(K$200&amp;K$201&amp;$B214,Sheet2!$A$1:$A$2723&amp;Sheet2!$B$1:$B$2723&amp;Sheet2!$D$1:$D$2723,0),5),0)</f>
        <v>0</v>
      </c>
      <c r="L214">
        <f t="array" ref="L214">IFERROR(INDEX(Sheet2!$A$1:$E$2723,MATCH(L$200&amp;L$201&amp;$B214,Sheet2!$A$1:$A$2723&amp;Sheet2!$B$1:$B$2723&amp;Sheet2!$D$1:$D$2723,0),5),0)</f>
        <v>0</v>
      </c>
      <c r="M214">
        <f t="array" ref="M214">IFERROR(INDEX(Sheet2!$A$1:$E$2723,MATCH(M$200&amp;M$201&amp;$B214,Sheet2!$A$1:$A$2723&amp;Sheet2!$B$1:$B$2723&amp;Sheet2!$D$1:$D$2723,0),5),0)</f>
        <v>0</v>
      </c>
      <c r="N214">
        <f t="array" ref="N214">IFERROR(INDEX(Sheet2!$A$1:$E$2723,MATCH(N$200&amp;N$201&amp;$B214,Sheet2!$A$1:$A$2723&amp;Sheet2!$B$1:$B$2723&amp;Sheet2!$D$1:$D$2723,0),5),0)</f>
        <v>0</v>
      </c>
      <c r="O214">
        <f t="array" ref="O214">IFERROR(INDEX(Sheet2!$A$1:$E$2723,MATCH(O$200&amp;O$201&amp;$B214,Sheet2!$A$1:$A$2723&amp;Sheet2!$B$1:$B$2723&amp;Sheet2!$D$1:$D$2723,0),5),0)</f>
        <v>0</v>
      </c>
      <c r="P214">
        <f t="array" ref="P214">IFERROR(INDEX(Sheet2!$A$1:$E$2723,MATCH(P$200&amp;P$201&amp;$B214,Sheet2!$A$1:$A$2723&amp;Sheet2!$B$1:$B$2723&amp;Sheet2!$D$1:$D$2723,0),5),0)</f>
        <v>0</v>
      </c>
      <c r="Q214">
        <f t="array" ref="Q214">IFERROR(INDEX(Sheet2!$A$1:$E$2723,MATCH(Q$200&amp;Q$201&amp;$B214,Sheet2!$A$1:$A$2723&amp;Sheet2!$B$1:$B$2723&amp;Sheet2!$D$1:$D$2723,0),5),0)</f>
        <v>0</v>
      </c>
      <c r="R214">
        <f t="array" ref="R214">IFERROR(INDEX(Sheet2!$A$1:$E$2723,MATCH(R$200&amp;R$201&amp;$B214,Sheet2!$A$1:$A$2723&amp;Sheet2!$B$1:$B$2723&amp;Sheet2!$D$1:$D$2723,0),5),0)</f>
        <v>0</v>
      </c>
      <c r="S214">
        <f t="array" ref="S214">IFERROR(INDEX(Sheet2!$A$1:$E$2723,MATCH(S$200&amp;S$201&amp;$B214,Sheet2!$A$1:$A$2723&amp;Sheet2!$B$1:$B$2723&amp;Sheet2!$D$1:$D$2723,0),5),0)</f>
        <v>0</v>
      </c>
      <c r="T214">
        <f t="array" ref="T214">IFERROR(INDEX(Sheet2!$A$1:$E$2723,MATCH(T$200&amp;T$201&amp;$B214,Sheet2!$A$1:$A$2723&amp;Sheet2!$B$1:$B$2723&amp;Sheet2!$D$1:$D$2723,0),5),0)</f>
        <v>0</v>
      </c>
      <c r="U214">
        <f t="array" ref="U214">IFERROR(INDEX(Sheet2!$A$1:$E$2723,MATCH(U$200&amp;U$201&amp;$B214,Sheet2!$A$1:$A$2723&amp;Sheet2!$B$1:$B$2723&amp;Sheet2!$D$1:$D$2723,0),5),0)</f>
        <v>0</v>
      </c>
      <c r="V214">
        <f t="array" ref="V214">IFERROR(INDEX(Sheet2!$A$1:$E$2723,MATCH(V$200&amp;V$201&amp;$B214,Sheet2!$A$1:$A$2723&amp;Sheet2!$B$1:$B$2723&amp;Sheet2!$D$1:$D$2723,0),5),0)</f>
        <v>0</v>
      </c>
      <c r="W214">
        <f t="array" ref="W214">IFERROR(INDEX(Sheet2!$A$1:$E$2723,MATCH(W$200&amp;W$201&amp;$B214,Sheet2!$A$1:$A$2723&amp;Sheet2!$B$1:$B$2723&amp;Sheet2!$D$1:$D$2723,0),5),0)</f>
        <v>0</v>
      </c>
      <c r="X214">
        <f t="array" ref="X214">IFERROR(INDEX(Sheet2!$A$1:$E$2723,MATCH(X$200&amp;X$201&amp;$B214,Sheet2!$A$1:$A$2723&amp;Sheet2!$B$1:$B$2723&amp;Sheet2!$D$1:$D$2723,0),5),0)</f>
        <v>0</v>
      </c>
      <c r="Y214">
        <f t="array" ref="Y214">IFERROR(INDEX(Sheet2!$A$1:$E$2723,MATCH(Y$200&amp;Y$201&amp;$B214,Sheet2!$A$1:$A$2723&amp;Sheet2!$B$1:$B$2723&amp;Sheet2!$D$1:$D$2723,0),5),0)</f>
        <v>0</v>
      </c>
      <c r="Z214">
        <f t="array" ref="Z214">IFERROR(INDEX(Sheet2!$A$1:$E$2723,MATCH(Z$200&amp;Z$201&amp;$B214,Sheet2!$A$1:$A$2723&amp;Sheet2!$B$1:$B$2723&amp;Sheet2!$D$1:$D$2723,0),5),0)</f>
        <v>0</v>
      </c>
      <c r="AA214">
        <f t="array" ref="AA214">IFERROR(INDEX(Sheet2!$A$1:$E$2723,MATCH(AA$200&amp;AA$201&amp;$B214,Sheet2!$A$1:$A$2723&amp;Sheet2!$B$1:$B$2723&amp;Sheet2!$D$1:$D$2723,0),5),0)</f>
        <v>0</v>
      </c>
      <c r="AB214">
        <f t="array" ref="AB214">IFERROR(INDEX(Sheet2!$A$1:$E$2723,MATCH(AB$200&amp;AB$201&amp;$B214,Sheet2!$A$1:$A$2723&amp;Sheet2!$B$1:$B$2723&amp;Sheet2!$D$1:$D$2723,0),5),0)</f>
        <v>0</v>
      </c>
      <c r="AC214">
        <f t="array" ref="AC214">IFERROR(INDEX(Sheet2!$A$1:$E$2723,MATCH(AC$200&amp;AC$201&amp;$B214,Sheet2!$A$1:$A$2723&amp;Sheet2!$B$1:$B$2723&amp;Sheet2!$D$1:$D$2723,0),5),0)</f>
        <v>0</v>
      </c>
      <c r="AD214">
        <f t="array" ref="AD214">IFERROR(INDEX(Sheet2!$A$1:$E$2723,MATCH(AD$200&amp;AD$201&amp;$B214,Sheet2!$A$1:$A$2723&amp;Sheet2!$B$1:$B$2723&amp;Sheet2!$D$1:$D$2723,0),5),0)</f>
        <v>0</v>
      </c>
      <c r="AE214">
        <f t="array" ref="AE214">IFERROR(INDEX(Sheet2!$A$1:$E$2723,MATCH(AE$200&amp;AE$201&amp;$B214,Sheet2!$A$1:$A$2723&amp;Sheet2!$B$1:$B$2723&amp;Sheet2!$D$1:$D$2723,0),5),0)</f>
        <v>0</v>
      </c>
      <c r="AF214">
        <f t="array" ref="AF214">IFERROR(INDEX(Sheet2!$A$1:$E$2723,MATCH(AF$200&amp;AF$201&amp;$B214,Sheet2!$A$1:$A$2723&amp;Sheet2!$B$1:$B$2723&amp;Sheet2!$D$1:$D$2723,0),5),0)</f>
        <v>0</v>
      </c>
      <c r="AG214">
        <f t="array" ref="AG214">IFERROR(INDEX(Sheet2!$A$1:$E$2723,MATCH(AG$200&amp;AG$201&amp;$B214,Sheet2!$A$1:$A$2723&amp;Sheet2!$B$1:$B$2723&amp;Sheet2!$D$1:$D$2723,0),5),0)</f>
        <v>0</v>
      </c>
      <c r="AH214">
        <f t="array" ref="AH214">IFERROR(INDEX(Sheet2!$A$1:$E$2723,MATCH(AH$200&amp;AH$201&amp;$B214,Sheet2!$A$1:$A$2723&amp;Sheet2!$B$1:$B$2723&amp;Sheet2!$D$1:$D$2723,0),5),0)</f>
        <v>0</v>
      </c>
      <c r="AI214">
        <f t="array" ref="AI214">IFERROR(INDEX(Sheet2!$A$1:$E$2723,MATCH(AI$200&amp;AI$201&amp;$B214,Sheet2!$A$1:$A$2723&amp;Sheet2!$B$1:$B$2723&amp;Sheet2!$D$1:$D$2723,0),5),0)</f>
        <v>0</v>
      </c>
      <c r="AJ214">
        <f t="array" ref="AJ214">IFERROR(INDEX(Sheet2!$A$1:$E$2723,MATCH(AJ$200&amp;AJ$201&amp;$B214,Sheet2!$A$1:$A$2723&amp;Sheet2!$B$1:$B$2723&amp;Sheet2!$D$1:$D$2723,0),5),0)</f>
        <v>0</v>
      </c>
      <c r="AK214">
        <f t="array" ref="AK214">IFERROR(INDEX(Sheet2!$A$1:$E$2723,MATCH(AK$200&amp;AK$201&amp;$B214,Sheet2!$A$1:$A$2723&amp;Sheet2!$B$1:$B$2723&amp;Sheet2!$D$1:$D$2723,0),5),0)</f>
        <v>0</v>
      </c>
      <c r="AL214">
        <f t="array" ref="AL214">IFERROR(INDEX(Sheet2!$A$1:$E$2723,MATCH(AL$200&amp;AL$201&amp;$B214,Sheet2!$A$1:$A$2723&amp;Sheet2!$B$1:$B$2723&amp;Sheet2!$D$1:$D$2723,0),5),0)</f>
        <v>0</v>
      </c>
      <c r="AM214">
        <f t="array" ref="AM214">IFERROR(INDEX(Sheet2!$A$1:$E$2723,MATCH(AM$200&amp;AM$201&amp;$B214,Sheet2!$A$1:$A$2723&amp;Sheet2!$B$1:$B$2723&amp;Sheet2!$D$1:$D$2723,0),5),0)</f>
        <v>0</v>
      </c>
      <c r="AN214">
        <f t="array" ref="AN214">IFERROR(INDEX(Sheet2!$A$1:$E$2723,MATCH(AN$200&amp;AN$201&amp;$B214,Sheet2!$A$1:$A$2723&amp;Sheet2!$B$1:$B$2723&amp;Sheet2!$D$1:$D$2723,0),5),0)</f>
        <v>0</v>
      </c>
      <c r="AO214">
        <f t="array" ref="AO214">IFERROR(INDEX(Sheet2!$A$1:$E$2723,MATCH(AO$200&amp;AO$201&amp;$B214,Sheet2!$A$1:$A$2723&amp;Sheet2!$B$1:$B$2723&amp;Sheet2!$D$1:$D$2723,0),5),0)</f>
        <v>29</v>
      </c>
      <c r="AP214">
        <f t="array" ref="AP214">IFERROR(INDEX(Sheet2!$A$1:$E$2723,MATCH(AP$200&amp;AP$201&amp;$B214,Sheet2!$A$1:$A$2723&amp;Sheet2!$B$1:$B$2723&amp;Sheet2!$D$1:$D$2723,0),5),0)</f>
        <v>23</v>
      </c>
      <c r="AQ214">
        <f t="array" ref="AQ214">IFERROR(INDEX(Sheet2!$A$1:$E$2723,MATCH(AQ$200&amp;AQ$201&amp;$B214,Sheet2!$A$1:$A$2723&amp;Sheet2!$B$1:$B$2723&amp;Sheet2!$D$1:$D$2723,0),5),0)</f>
        <v>0</v>
      </c>
      <c r="AR214">
        <f t="array" ref="AR214">IFERROR(INDEX(Sheet2!$A$1:$E$2723,MATCH(AR$200&amp;AR$201&amp;$B214,Sheet2!$A$1:$A$2723&amp;Sheet2!$B$1:$B$2723&amp;Sheet2!$D$1:$D$2723,0),5),0)</f>
        <v>0</v>
      </c>
      <c r="AS214">
        <f t="array" ref="AS214">IFERROR(INDEX(Sheet2!$A$1:$E$2723,MATCH(AS$200&amp;AS$201&amp;$B214,Sheet2!$A$1:$A$2723&amp;Sheet2!$B$1:$B$2723&amp;Sheet2!$D$1:$D$2723,0),5),0)</f>
        <v>0</v>
      </c>
      <c r="AT214">
        <f t="array" ref="AT214">IFERROR(INDEX(Sheet2!$A$1:$E$2723,MATCH(AT$200&amp;AT$201&amp;$B214,Sheet2!$A$1:$A$2723&amp;Sheet2!$B$1:$B$2723&amp;Sheet2!$D$1:$D$2723,0),5),0)</f>
        <v>0</v>
      </c>
      <c r="AU214">
        <f t="array" ref="AU214">IFERROR(INDEX(Sheet2!$A$1:$E$2723,MATCH(AU$200&amp;AU$201&amp;$B214,Sheet2!$A$1:$A$2723&amp;Sheet2!$B$1:$B$2723&amp;Sheet2!$D$1:$D$2723,0),5),0)</f>
        <v>0</v>
      </c>
      <c r="AV214">
        <f t="array" ref="AV214">IFERROR(INDEX(Sheet2!$A$1:$E$2723,MATCH(AV$200&amp;AV$201&amp;$B214,Sheet2!$A$1:$A$2723&amp;Sheet2!$B$1:$B$2723&amp;Sheet2!$D$1:$D$2723,0),5),0)</f>
        <v>0</v>
      </c>
      <c r="AW214">
        <f t="array" ref="AW214">IFERROR(INDEX(Sheet2!$A$1:$E$2723,MATCH(AW$200&amp;AW$201&amp;$B214,Sheet2!$A$1:$A$2723&amp;Sheet2!$B$1:$B$2723&amp;Sheet2!$D$1:$D$2723,0),5),0)</f>
        <v>0</v>
      </c>
      <c r="AX214">
        <f t="array" ref="AX214">IFERROR(INDEX(Sheet2!$A$1:$E$2723,MATCH(AX$200&amp;AX$201&amp;$B214,Sheet2!$A$1:$A$2723&amp;Sheet2!$B$1:$B$2723&amp;Sheet2!$D$1:$D$2723,0),5),0)</f>
        <v>0</v>
      </c>
      <c r="AY214">
        <f t="array" ref="AY214">IFERROR(INDEX(Sheet2!$A$1:$E$2723,MATCH(AY$200&amp;AY$201&amp;$B214,Sheet2!$A$1:$A$2723&amp;Sheet2!$B$1:$B$2723&amp;Sheet2!$D$1:$D$2723,0),5),0)</f>
        <v>170</v>
      </c>
      <c r="AZ214">
        <f t="array" ref="AZ214">IFERROR(INDEX(Sheet2!$A$1:$E$2723,MATCH(AZ$200&amp;AZ$201&amp;$B214,Sheet2!$A$1:$A$2723&amp;Sheet2!$B$1:$B$2723&amp;Sheet2!$D$1:$D$2723,0),5),0)</f>
        <v>108</v>
      </c>
      <c r="BA214">
        <f t="array" ref="BA214">IFERROR(INDEX(Sheet2!$A$1:$E$2723,MATCH(BA$200&amp;BA$201&amp;$B214,Sheet2!$A$1:$A$2723&amp;Sheet2!$B$1:$B$2723&amp;Sheet2!$D$1:$D$2723,0),5),0)</f>
        <v>149</v>
      </c>
      <c r="BB214">
        <f t="array" ref="BB214">IFERROR(INDEX(Sheet2!$A$1:$E$2723,MATCH(BB$200&amp;BB$201&amp;$B214,Sheet2!$A$1:$A$2723&amp;Sheet2!$B$1:$B$2723&amp;Sheet2!$D$1:$D$2723,0),5),0)</f>
        <v>165</v>
      </c>
      <c r="BC214">
        <f t="array" ref="BC214">IFERROR(INDEX(Sheet2!$A$1:$E$2723,MATCH(BC$200&amp;BC$201&amp;$B214,Sheet2!$A$1:$A$2723&amp;Sheet2!$B$1:$B$2723&amp;Sheet2!$D$1:$D$2723,0),5),0)</f>
        <v>0</v>
      </c>
      <c r="BD214">
        <f t="array" ref="BD214">IFERROR(INDEX(Sheet2!$A$1:$E$2723,MATCH(BD$200&amp;BD$201&amp;$B214,Sheet2!$A$1:$A$2723&amp;Sheet2!$B$1:$B$2723&amp;Sheet2!$D$1:$D$2723,0),5),0)</f>
        <v>0</v>
      </c>
      <c r="BE214">
        <f t="array" ref="BE214">IFERROR(INDEX(Sheet2!$A$1:$E$2723,MATCH(BE$200&amp;BE$201&amp;$B214,Sheet2!$A$1:$A$2723&amp;Sheet2!$B$1:$B$2723&amp;Sheet2!$D$1:$D$2723,0),5),0)</f>
        <v>0</v>
      </c>
      <c r="BF214">
        <f t="array" ref="BF214">IFERROR(INDEX(Sheet2!$A$1:$E$2723,MATCH(BF$200&amp;BF$201&amp;$B214,Sheet2!$A$1:$A$2723&amp;Sheet2!$B$1:$B$2723&amp;Sheet2!$D$1:$D$2723,0),5),0)</f>
        <v>0</v>
      </c>
      <c r="BG214">
        <f t="array" ref="BG214">IFERROR(INDEX(Sheet2!$A$1:$E$2723,MATCH(BG$200&amp;BG$201&amp;$B214,Sheet2!$A$1:$A$2723&amp;Sheet2!$B$1:$B$2723&amp;Sheet2!$D$1:$D$2723,0),5),0)</f>
        <v>0</v>
      </c>
      <c r="BH214">
        <f t="array" ref="BH214">IFERROR(INDEX(Sheet2!$A$1:$E$2723,MATCH(BH$200&amp;BH$201&amp;$B214,Sheet2!$A$1:$A$2723&amp;Sheet2!$B$1:$B$2723&amp;Sheet2!$D$1:$D$2723,0),5),0)</f>
        <v>0</v>
      </c>
      <c r="BI214">
        <f t="array" ref="BI214">IFERROR(INDEX(Sheet2!$A$1:$E$2723,MATCH(BI$200&amp;BI$201&amp;$B214,Sheet2!$A$1:$A$2723&amp;Sheet2!$B$1:$B$2723&amp;Sheet2!$D$1:$D$2723,0),5),0)</f>
        <v>0</v>
      </c>
      <c r="BJ214">
        <f t="array" ref="BJ214">IFERROR(INDEX(Sheet2!$A$1:$E$2723,MATCH(BJ$200&amp;BJ$201&amp;$B214,Sheet2!$A$1:$A$2723&amp;Sheet2!$B$1:$B$2723&amp;Sheet2!$D$1:$D$2723,0),5),0)</f>
        <v>0</v>
      </c>
      <c r="BK214">
        <f t="array" ref="BK214">IFERROR(INDEX(Sheet2!$A$1:$E$2723,MATCH(BK$200&amp;BK$201&amp;$B214,Sheet2!$A$1:$A$2723&amp;Sheet2!$B$1:$B$2723&amp;Sheet2!$D$1:$D$2723,0),5),0)</f>
        <v>0</v>
      </c>
      <c r="BL214">
        <f t="array" ref="BL214">IFERROR(INDEX(Sheet2!$A$1:$E$2723,MATCH(BL$200&amp;BL$201&amp;$B214,Sheet2!$A$1:$A$2723&amp;Sheet2!$B$1:$B$2723&amp;Sheet2!$D$1:$D$2723,0),5),0)</f>
        <v>0</v>
      </c>
    </row>
    <row r="215" spans="2:64" x14ac:dyDescent="0.25">
      <c r="B215" t="s">
        <v>212</v>
      </c>
      <c r="C215">
        <f t="array" ref="C215">IFERROR(INDEX(Sheet2!$A$1:$E$2723,MATCH(C$200&amp;C$201&amp;$B215,Sheet2!$A$1:$A$2723&amp;Sheet2!$B$1:$B$2723&amp;Sheet2!$D$1:$D$2723,0),5),0)</f>
        <v>0</v>
      </c>
      <c r="D215">
        <f t="array" ref="D215">IFERROR(INDEX(Sheet2!$A$1:$E$2723,MATCH(D$200&amp;D$201&amp;$B215,Sheet2!$A$1:$A$2723&amp;Sheet2!$B$1:$B$2723&amp;Sheet2!$D$1:$D$2723,0),5),0)</f>
        <v>0</v>
      </c>
      <c r="E215">
        <f t="array" ref="E215">IFERROR(INDEX(Sheet2!$A$1:$E$2723,MATCH(E$200&amp;E$201&amp;$B215,Sheet2!$A$1:$A$2723&amp;Sheet2!$B$1:$B$2723&amp;Sheet2!$D$1:$D$2723,0),5),0)</f>
        <v>0</v>
      </c>
      <c r="F215">
        <f t="array" ref="F215">IFERROR(INDEX(Sheet2!$A$1:$E$2723,MATCH(F$200&amp;F$201&amp;$B215,Sheet2!$A$1:$A$2723&amp;Sheet2!$B$1:$B$2723&amp;Sheet2!$D$1:$D$2723,0),5),0)</f>
        <v>0</v>
      </c>
      <c r="G215">
        <f t="array" ref="G215">IFERROR(INDEX(Sheet2!$A$1:$E$2723,MATCH(G$200&amp;G$201&amp;$B215,Sheet2!$A$1:$A$2723&amp;Sheet2!$B$1:$B$2723&amp;Sheet2!$D$1:$D$2723,0),5),0)</f>
        <v>0</v>
      </c>
      <c r="H215">
        <f t="array" ref="H215">IFERROR(INDEX(Sheet2!$A$1:$E$2723,MATCH(H$200&amp;H$201&amp;$B215,Sheet2!$A$1:$A$2723&amp;Sheet2!$B$1:$B$2723&amp;Sheet2!$D$1:$D$2723,0),5),0)</f>
        <v>0</v>
      </c>
      <c r="I215">
        <f t="array" ref="I215">IFERROR(INDEX(Sheet2!$A$1:$E$2723,MATCH(I$200&amp;I$201&amp;$B215,Sheet2!$A$1:$A$2723&amp;Sheet2!$B$1:$B$2723&amp;Sheet2!$D$1:$D$2723,0),5),0)</f>
        <v>0</v>
      </c>
      <c r="J215">
        <f t="array" ref="J215">IFERROR(INDEX(Sheet2!$A$1:$E$2723,MATCH(J$200&amp;J$201&amp;$B215,Sheet2!$A$1:$A$2723&amp;Sheet2!$B$1:$B$2723&amp;Sheet2!$D$1:$D$2723,0),5),0)</f>
        <v>0</v>
      </c>
      <c r="K215">
        <f t="array" ref="K215">IFERROR(INDEX(Sheet2!$A$1:$E$2723,MATCH(K$200&amp;K$201&amp;$B215,Sheet2!$A$1:$A$2723&amp;Sheet2!$B$1:$B$2723&amp;Sheet2!$D$1:$D$2723,0),5),0)</f>
        <v>0</v>
      </c>
      <c r="L215">
        <f t="array" ref="L215">IFERROR(INDEX(Sheet2!$A$1:$E$2723,MATCH(L$200&amp;L$201&amp;$B215,Sheet2!$A$1:$A$2723&amp;Sheet2!$B$1:$B$2723&amp;Sheet2!$D$1:$D$2723,0),5),0)</f>
        <v>0</v>
      </c>
      <c r="M215">
        <f t="array" ref="M215">IFERROR(INDEX(Sheet2!$A$1:$E$2723,MATCH(M$200&amp;M$201&amp;$B215,Sheet2!$A$1:$A$2723&amp;Sheet2!$B$1:$B$2723&amp;Sheet2!$D$1:$D$2723,0),5),0)</f>
        <v>0</v>
      </c>
      <c r="N215">
        <f t="array" ref="N215">IFERROR(INDEX(Sheet2!$A$1:$E$2723,MATCH(N$200&amp;N$201&amp;$B215,Sheet2!$A$1:$A$2723&amp;Sheet2!$B$1:$B$2723&amp;Sheet2!$D$1:$D$2723,0),5),0)</f>
        <v>0</v>
      </c>
      <c r="O215">
        <f t="array" ref="O215">IFERROR(INDEX(Sheet2!$A$1:$E$2723,MATCH(O$200&amp;O$201&amp;$B215,Sheet2!$A$1:$A$2723&amp;Sheet2!$B$1:$B$2723&amp;Sheet2!$D$1:$D$2723,0),5),0)</f>
        <v>0</v>
      </c>
      <c r="P215">
        <f t="array" ref="P215">IFERROR(INDEX(Sheet2!$A$1:$E$2723,MATCH(P$200&amp;P$201&amp;$B215,Sheet2!$A$1:$A$2723&amp;Sheet2!$B$1:$B$2723&amp;Sheet2!$D$1:$D$2723,0),5),0)</f>
        <v>0</v>
      </c>
      <c r="Q215">
        <f t="array" ref="Q215">IFERROR(INDEX(Sheet2!$A$1:$E$2723,MATCH(Q$200&amp;Q$201&amp;$B215,Sheet2!$A$1:$A$2723&amp;Sheet2!$B$1:$B$2723&amp;Sheet2!$D$1:$D$2723,0),5),0)</f>
        <v>0</v>
      </c>
      <c r="R215">
        <f t="array" ref="R215">IFERROR(INDEX(Sheet2!$A$1:$E$2723,MATCH(R$200&amp;R$201&amp;$B215,Sheet2!$A$1:$A$2723&amp;Sheet2!$B$1:$B$2723&amp;Sheet2!$D$1:$D$2723,0),5),0)</f>
        <v>0</v>
      </c>
      <c r="S215">
        <f t="array" ref="S215">IFERROR(INDEX(Sheet2!$A$1:$E$2723,MATCH(S$200&amp;S$201&amp;$B215,Sheet2!$A$1:$A$2723&amp;Sheet2!$B$1:$B$2723&amp;Sheet2!$D$1:$D$2723,0),5),0)</f>
        <v>0</v>
      </c>
      <c r="T215">
        <f t="array" ref="T215">IFERROR(INDEX(Sheet2!$A$1:$E$2723,MATCH(T$200&amp;T$201&amp;$B215,Sheet2!$A$1:$A$2723&amp;Sheet2!$B$1:$B$2723&amp;Sheet2!$D$1:$D$2723,0),5),0)</f>
        <v>0</v>
      </c>
      <c r="U215">
        <f t="array" ref="U215">IFERROR(INDEX(Sheet2!$A$1:$E$2723,MATCH(U$200&amp;U$201&amp;$B215,Sheet2!$A$1:$A$2723&amp;Sheet2!$B$1:$B$2723&amp;Sheet2!$D$1:$D$2723,0),5),0)</f>
        <v>0</v>
      </c>
      <c r="V215">
        <f t="array" ref="V215">IFERROR(INDEX(Sheet2!$A$1:$E$2723,MATCH(V$200&amp;V$201&amp;$B215,Sheet2!$A$1:$A$2723&amp;Sheet2!$B$1:$B$2723&amp;Sheet2!$D$1:$D$2723,0),5),0)</f>
        <v>0</v>
      </c>
      <c r="W215">
        <f t="array" ref="W215">IFERROR(INDEX(Sheet2!$A$1:$E$2723,MATCH(W$200&amp;W$201&amp;$B215,Sheet2!$A$1:$A$2723&amp;Sheet2!$B$1:$B$2723&amp;Sheet2!$D$1:$D$2723,0),5),0)</f>
        <v>0</v>
      </c>
      <c r="X215">
        <f t="array" ref="X215">IFERROR(INDEX(Sheet2!$A$1:$E$2723,MATCH(X$200&amp;X$201&amp;$B215,Sheet2!$A$1:$A$2723&amp;Sheet2!$B$1:$B$2723&amp;Sheet2!$D$1:$D$2723,0),5),0)</f>
        <v>0</v>
      </c>
      <c r="Y215">
        <f t="array" ref="Y215">IFERROR(INDEX(Sheet2!$A$1:$E$2723,MATCH(Y$200&amp;Y$201&amp;$B215,Sheet2!$A$1:$A$2723&amp;Sheet2!$B$1:$B$2723&amp;Sheet2!$D$1:$D$2723,0),5),0)</f>
        <v>0</v>
      </c>
      <c r="Z215">
        <f t="array" ref="Z215">IFERROR(INDEX(Sheet2!$A$1:$E$2723,MATCH(Z$200&amp;Z$201&amp;$B215,Sheet2!$A$1:$A$2723&amp;Sheet2!$B$1:$B$2723&amp;Sheet2!$D$1:$D$2723,0),5),0)</f>
        <v>0</v>
      </c>
      <c r="AA215">
        <f t="array" ref="AA215">IFERROR(INDEX(Sheet2!$A$1:$E$2723,MATCH(AA$200&amp;AA$201&amp;$B215,Sheet2!$A$1:$A$2723&amp;Sheet2!$B$1:$B$2723&amp;Sheet2!$D$1:$D$2723,0),5),0)</f>
        <v>0</v>
      </c>
      <c r="AB215">
        <f t="array" ref="AB215">IFERROR(INDEX(Sheet2!$A$1:$E$2723,MATCH(AB$200&amp;AB$201&amp;$B215,Sheet2!$A$1:$A$2723&amp;Sheet2!$B$1:$B$2723&amp;Sheet2!$D$1:$D$2723,0),5),0)</f>
        <v>0</v>
      </c>
      <c r="AC215">
        <f t="array" ref="AC215">IFERROR(INDEX(Sheet2!$A$1:$E$2723,MATCH(AC$200&amp;AC$201&amp;$B215,Sheet2!$A$1:$A$2723&amp;Sheet2!$B$1:$B$2723&amp;Sheet2!$D$1:$D$2723,0),5),0)</f>
        <v>0</v>
      </c>
      <c r="AD215">
        <f t="array" ref="AD215">IFERROR(INDEX(Sheet2!$A$1:$E$2723,MATCH(AD$200&amp;AD$201&amp;$B215,Sheet2!$A$1:$A$2723&amp;Sheet2!$B$1:$B$2723&amp;Sheet2!$D$1:$D$2723,0),5),0)</f>
        <v>0</v>
      </c>
      <c r="AE215">
        <f t="array" ref="AE215">IFERROR(INDEX(Sheet2!$A$1:$E$2723,MATCH(AE$200&amp;AE$201&amp;$B215,Sheet2!$A$1:$A$2723&amp;Sheet2!$B$1:$B$2723&amp;Sheet2!$D$1:$D$2723,0),5),0)</f>
        <v>0</v>
      </c>
      <c r="AF215">
        <f t="array" ref="AF215">IFERROR(INDEX(Sheet2!$A$1:$E$2723,MATCH(AF$200&amp;AF$201&amp;$B215,Sheet2!$A$1:$A$2723&amp;Sheet2!$B$1:$B$2723&amp;Sheet2!$D$1:$D$2723,0),5),0)</f>
        <v>0</v>
      </c>
      <c r="AG215">
        <f t="array" ref="AG215">IFERROR(INDEX(Sheet2!$A$1:$E$2723,MATCH(AG$200&amp;AG$201&amp;$B215,Sheet2!$A$1:$A$2723&amp;Sheet2!$B$1:$B$2723&amp;Sheet2!$D$1:$D$2723,0),5),0)</f>
        <v>0</v>
      </c>
      <c r="AH215">
        <f t="array" ref="AH215">IFERROR(INDEX(Sheet2!$A$1:$E$2723,MATCH(AH$200&amp;AH$201&amp;$B215,Sheet2!$A$1:$A$2723&amp;Sheet2!$B$1:$B$2723&amp;Sheet2!$D$1:$D$2723,0),5),0)</f>
        <v>0</v>
      </c>
      <c r="AI215">
        <f t="array" ref="AI215">IFERROR(INDEX(Sheet2!$A$1:$E$2723,MATCH(AI$200&amp;AI$201&amp;$B215,Sheet2!$A$1:$A$2723&amp;Sheet2!$B$1:$B$2723&amp;Sheet2!$D$1:$D$2723,0),5),0)</f>
        <v>0</v>
      </c>
      <c r="AJ215">
        <f t="array" ref="AJ215">IFERROR(INDEX(Sheet2!$A$1:$E$2723,MATCH(AJ$200&amp;AJ$201&amp;$B215,Sheet2!$A$1:$A$2723&amp;Sheet2!$B$1:$B$2723&amp;Sheet2!$D$1:$D$2723,0),5),0)</f>
        <v>0</v>
      </c>
      <c r="AK215">
        <f t="array" ref="AK215">IFERROR(INDEX(Sheet2!$A$1:$E$2723,MATCH(AK$200&amp;AK$201&amp;$B215,Sheet2!$A$1:$A$2723&amp;Sheet2!$B$1:$B$2723&amp;Sheet2!$D$1:$D$2723,0),5),0)</f>
        <v>0</v>
      </c>
      <c r="AL215">
        <f t="array" ref="AL215">IFERROR(INDEX(Sheet2!$A$1:$E$2723,MATCH(AL$200&amp;AL$201&amp;$B215,Sheet2!$A$1:$A$2723&amp;Sheet2!$B$1:$B$2723&amp;Sheet2!$D$1:$D$2723,0),5),0)</f>
        <v>0</v>
      </c>
      <c r="AM215">
        <f t="array" ref="AM215">IFERROR(INDEX(Sheet2!$A$1:$E$2723,MATCH(AM$200&amp;AM$201&amp;$B215,Sheet2!$A$1:$A$2723&amp;Sheet2!$B$1:$B$2723&amp;Sheet2!$D$1:$D$2723,0),5),0)</f>
        <v>0</v>
      </c>
      <c r="AN215">
        <f t="array" ref="AN215">IFERROR(INDEX(Sheet2!$A$1:$E$2723,MATCH(AN$200&amp;AN$201&amp;$B215,Sheet2!$A$1:$A$2723&amp;Sheet2!$B$1:$B$2723&amp;Sheet2!$D$1:$D$2723,0),5),0)</f>
        <v>0</v>
      </c>
      <c r="AO215">
        <f t="array" ref="AO215">IFERROR(INDEX(Sheet2!$A$1:$E$2723,MATCH(AO$200&amp;AO$201&amp;$B215,Sheet2!$A$1:$A$2723&amp;Sheet2!$B$1:$B$2723&amp;Sheet2!$D$1:$D$2723,0),5),0)</f>
        <v>0</v>
      </c>
      <c r="AP215">
        <f t="array" ref="AP215">IFERROR(INDEX(Sheet2!$A$1:$E$2723,MATCH(AP$200&amp;AP$201&amp;$B215,Sheet2!$A$1:$A$2723&amp;Sheet2!$B$1:$B$2723&amp;Sheet2!$D$1:$D$2723,0),5),0)</f>
        <v>0</v>
      </c>
      <c r="AQ215">
        <f t="array" ref="AQ215">IFERROR(INDEX(Sheet2!$A$1:$E$2723,MATCH(AQ$200&amp;AQ$201&amp;$B215,Sheet2!$A$1:$A$2723&amp;Sheet2!$B$1:$B$2723&amp;Sheet2!$D$1:$D$2723,0),5),0)</f>
        <v>0</v>
      </c>
      <c r="AR215">
        <f t="array" ref="AR215">IFERROR(INDEX(Sheet2!$A$1:$E$2723,MATCH(AR$200&amp;AR$201&amp;$B215,Sheet2!$A$1:$A$2723&amp;Sheet2!$B$1:$B$2723&amp;Sheet2!$D$1:$D$2723,0),5),0)</f>
        <v>0</v>
      </c>
      <c r="AS215">
        <f t="array" ref="AS215">IFERROR(INDEX(Sheet2!$A$1:$E$2723,MATCH(AS$200&amp;AS$201&amp;$B215,Sheet2!$A$1:$A$2723&amp;Sheet2!$B$1:$B$2723&amp;Sheet2!$D$1:$D$2723,0),5),0)</f>
        <v>0</v>
      </c>
      <c r="AT215">
        <f t="array" ref="AT215">IFERROR(INDEX(Sheet2!$A$1:$E$2723,MATCH(AT$200&amp;AT$201&amp;$B215,Sheet2!$A$1:$A$2723&amp;Sheet2!$B$1:$B$2723&amp;Sheet2!$D$1:$D$2723,0),5),0)</f>
        <v>0</v>
      </c>
      <c r="AU215">
        <f t="array" ref="AU215">IFERROR(INDEX(Sheet2!$A$1:$E$2723,MATCH(AU$200&amp;AU$201&amp;$B215,Sheet2!$A$1:$A$2723&amp;Sheet2!$B$1:$B$2723&amp;Sheet2!$D$1:$D$2723,0),5),0)</f>
        <v>0</v>
      </c>
      <c r="AV215">
        <f t="array" ref="AV215">IFERROR(INDEX(Sheet2!$A$1:$E$2723,MATCH(AV$200&amp;AV$201&amp;$B215,Sheet2!$A$1:$A$2723&amp;Sheet2!$B$1:$B$2723&amp;Sheet2!$D$1:$D$2723,0),5),0)</f>
        <v>0</v>
      </c>
      <c r="AW215">
        <f t="array" ref="AW215">IFERROR(INDEX(Sheet2!$A$1:$E$2723,MATCH(AW$200&amp;AW$201&amp;$B215,Sheet2!$A$1:$A$2723&amp;Sheet2!$B$1:$B$2723&amp;Sheet2!$D$1:$D$2723,0),5),0)</f>
        <v>0</v>
      </c>
      <c r="AX215">
        <f t="array" ref="AX215">IFERROR(INDEX(Sheet2!$A$1:$E$2723,MATCH(AX$200&amp;AX$201&amp;$B215,Sheet2!$A$1:$A$2723&amp;Sheet2!$B$1:$B$2723&amp;Sheet2!$D$1:$D$2723,0),5),0)</f>
        <v>0</v>
      </c>
      <c r="AY215">
        <f t="array" ref="AY215">IFERROR(INDEX(Sheet2!$A$1:$E$2723,MATCH(AY$200&amp;AY$201&amp;$B215,Sheet2!$A$1:$A$2723&amp;Sheet2!$B$1:$B$2723&amp;Sheet2!$D$1:$D$2723,0),5),0)</f>
        <v>0</v>
      </c>
      <c r="AZ215">
        <f t="array" ref="AZ215">IFERROR(INDEX(Sheet2!$A$1:$E$2723,MATCH(AZ$200&amp;AZ$201&amp;$B215,Sheet2!$A$1:$A$2723&amp;Sheet2!$B$1:$B$2723&amp;Sheet2!$D$1:$D$2723,0),5),0)</f>
        <v>0</v>
      </c>
      <c r="BA215">
        <f t="array" ref="BA215">IFERROR(INDEX(Sheet2!$A$1:$E$2723,MATCH(BA$200&amp;BA$201&amp;$B215,Sheet2!$A$1:$A$2723&amp;Sheet2!$B$1:$B$2723&amp;Sheet2!$D$1:$D$2723,0),5),0)</f>
        <v>0</v>
      </c>
      <c r="BB215">
        <f t="array" ref="BB215">IFERROR(INDEX(Sheet2!$A$1:$E$2723,MATCH(BB$200&amp;BB$201&amp;$B215,Sheet2!$A$1:$A$2723&amp;Sheet2!$B$1:$B$2723&amp;Sheet2!$D$1:$D$2723,0),5),0)</f>
        <v>0</v>
      </c>
      <c r="BC215">
        <f t="array" ref="BC215">IFERROR(INDEX(Sheet2!$A$1:$E$2723,MATCH(BC$200&amp;BC$201&amp;$B215,Sheet2!$A$1:$A$2723&amp;Sheet2!$B$1:$B$2723&amp;Sheet2!$D$1:$D$2723,0),5),0)</f>
        <v>0</v>
      </c>
      <c r="BD215">
        <f t="array" ref="BD215">IFERROR(INDEX(Sheet2!$A$1:$E$2723,MATCH(BD$200&amp;BD$201&amp;$B215,Sheet2!$A$1:$A$2723&amp;Sheet2!$B$1:$B$2723&amp;Sheet2!$D$1:$D$2723,0),5),0)</f>
        <v>0</v>
      </c>
      <c r="BE215">
        <f t="array" ref="BE215">IFERROR(INDEX(Sheet2!$A$1:$E$2723,MATCH(BE$200&amp;BE$201&amp;$B215,Sheet2!$A$1:$A$2723&amp;Sheet2!$B$1:$B$2723&amp;Sheet2!$D$1:$D$2723,0),5),0)</f>
        <v>0</v>
      </c>
      <c r="BF215">
        <f t="array" ref="BF215">IFERROR(INDEX(Sheet2!$A$1:$E$2723,MATCH(BF$200&amp;BF$201&amp;$B215,Sheet2!$A$1:$A$2723&amp;Sheet2!$B$1:$B$2723&amp;Sheet2!$D$1:$D$2723,0),5),0)</f>
        <v>0</v>
      </c>
      <c r="BG215">
        <f t="array" ref="BG215">IFERROR(INDEX(Sheet2!$A$1:$E$2723,MATCH(BG$200&amp;BG$201&amp;$B215,Sheet2!$A$1:$A$2723&amp;Sheet2!$B$1:$B$2723&amp;Sheet2!$D$1:$D$2723,0),5),0)</f>
        <v>0</v>
      </c>
      <c r="BH215">
        <f t="array" ref="BH215">IFERROR(INDEX(Sheet2!$A$1:$E$2723,MATCH(BH$200&amp;BH$201&amp;$B215,Sheet2!$A$1:$A$2723&amp;Sheet2!$B$1:$B$2723&amp;Sheet2!$D$1:$D$2723,0),5),0)</f>
        <v>0</v>
      </c>
      <c r="BI215">
        <f t="array" ref="BI215">IFERROR(INDEX(Sheet2!$A$1:$E$2723,MATCH(BI$200&amp;BI$201&amp;$B215,Sheet2!$A$1:$A$2723&amp;Sheet2!$B$1:$B$2723&amp;Sheet2!$D$1:$D$2723,0),5),0)</f>
        <v>0</v>
      </c>
      <c r="BJ215">
        <f t="array" ref="BJ215">IFERROR(INDEX(Sheet2!$A$1:$E$2723,MATCH(BJ$200&amp;BJ$201&amp;$B215,Sheet2!$A$1:$A$2723&amp;Sheet2!$B$1:$B$2723&amp;Sheet2!$D$1:$D$2723,0),5),0)</f>
        <v>0</v>
      </c>
      <c r="BK215">
        <f t="array" ref="BK215">IFERROR(INDEX(Sheet2!$A$1:$E$2723,MATCH(BK$200&amp;BK$201&amp;$B215,Sheet2!$A$1:$A$2723&amp;Sheet2!$B$1:$B$2723&amp;Sheet2!$D$1:$D$2723,0),5),0)</f>
        <v>0</v>
      </c>
      <c r="BL215">
        <f t="array" ref="BL215">IFERROR(INDEX(Sheet2!$A$1:$E$2723,MATCH(BL$200&amp;BL$201&amp;$B215,Sheet2!$A$1:$A$2723&amp;Sheet2!$B$1:$B$2723&amp;Sheet2!$D$1:$D$2723,0),5),0)</f>
        <v>0</v>
      </c>
    </row>
    <row r="216" spans="2:64" x14ac:dyDescent="0.25">
      <c r="B216" t="s">
        <v>213</v>
      </c>
      <c r="C216">
        <f t="array" ref="C216">IFERROR(INDEX(Sheet2!$A$1:$E$2723,MATCH(C$200&amp;C$201&amp;$B216,Sheet2!$A$1:$A$2723&amp;Sheet2!$B$1:$B$2723&amp;Sheet2!$D$1:$D$2723,0),5),0)</f>
        <v>0</v>
      </c>
      <c r="D216">
        <f t="array" ref="D216">IFERROR(INDEX(Sheet2!$A$1:$E$2723,MATCH(D$200&amp;D$201&amp;$B216,Sheet2!$A$1:$A$2723&amp;Sheet2!$B$1:$B$2723&amp;Sheet2!$D$1:$D$2723,0),5),0)</f>
        <v>0</v>
      </c>
      <c r="E216">
        <f t="array" ref="E216">IFERROR(INDEX(Sheet2!$A$1:$E$2723,MATCH(E$200&amp;E$201&amp;$B216,Sheet2!$A$1:$A$2723&amp;Sheet2!$B$1:$B$2723&amp;Sheet2!$D$1:$D$2723,0),5),0)</f>
        <v>0</v>
      </c>
      <c r="F216">
        <f t="array" ref="F216">IFERROR(INDEX(Sheet2!$A$1:$E$2723,MATCH(F$200&amp;F$201&amp;$B216,Sheet2!$A$1:$A$2723&amp;Sheet2!$B$1:$B$2723&amp;Sheet2!$D$1:$D$2723,0),5),0)</f>
        <v>0</v>
      </c>
      <c r="G216">
        <f t="array" ref="G216">IFERROR(INDEX(Sheet2!$A$1:$E$2723,MATCH(G$200&amp;G$201&amp;$B216,Sheet2!$A$1:$A$2723&amp;Sheet2!$B$1:$B$2723&amp;Sheet2!$D$1:$D$2723,0),5),0)</f>
        <v>0</v>
      </c>
      <c r="H216">
        <f t="array" ref="H216">IFERROR(INDEX(Sheet2!$A$1:$E$2723,MATCH(H$200&amp;H$201&amp;$B216,Sheet2!$A$1:$A$2723&amp;Sheet2!$B$1:$B$2723&amp;Sheet2!$D$1:$D$2723,0),5),0)</f>
        <v>0</v>
      </c>
      <c r="I216">
        <f t="array" ref="I216">IFERROR(INDEX(Sheet2!$A$1:$E$2723,MATCH(I$200&amp;I$201&amp;$B216,Sheet2!$A$1:$A$2723&amp;Sheet2!$B$1:$B$2723&amp;Sheet2!$D$1:$D$2723,0),5),0)</f>
        <v>0</v>
      </c>
      <c r="J216">
        <f t="array" ref="J216">IFERROR(INDEX(Sheet2!$A$1:$E$2723,MATCH(J$200&amp;J$201&amp;$B216,Sheet2!$A$1:$A$2723&amp;Sheet2!$B$1:$B$2723&amp;Sheet2!$D$1:$D$2723,0),5),0)</f>
        <v>0</v>
      </c>
      <c r="K216">
        <f t="array" ref="K216">IFERROR(INDEX(Sheet2!$A$1:$E$2723,MATCH(K$200&amp;K$201&amp;$B216,Sheet2!$A$1:$A$2723&amp;Sheet2!$B$1:$B$2723&amp;Sheet2!$D$1:$D$2723,0),5),0)</f>
        <v>0</v>
      </c>
      <c r="L216">
        <f t="array" ref="L216">IFERROR(INDEX(Sheet2!$A$1:$E$2723,MATCH(L$200&amp;L$201&amp;$B216,Sheet2!$A$1:$A$2723&amp;Sheet2!$B$1:$B$2723&amp;Sheet2!$D$1:$D$2723,0),5),0)</f>
        <v>0</v>
      </c>
      <c r="M216">
        <f t="array" ref="M216">IFERROR(INDEX(Sheet2!$A$1:$E$2723,MATCH(M$200&amp;M$201&amp;$B216,Sheet2!$A$1:$A$2723&amp;Sheet2!$B$1:$B$2723&amp;Sheet2!$D$1:$D$2723,0),5),0)</f>
        <v>0</v>
      </c>
      <c r="N216">
        <f t="array" ref="N216">IFERROR(INDEX(Sheet2!$A$1:$E$2723,MATCH(N$200&amp;N$201&amp;$B216,Sheet2!$A$1:$A$2723&amp;Sheet2!$B$1:$B$2723&amp;Sheet2!$D$1:$D$2723,0),5),0)</f>
        <v>0</v>
      </c>
      <c r="O216">
        <f t="array" ref="O216">IFERROR(INDEX(Sheet2!$A$1:$E$2723,MATCH(O$200&amp;O$201&amp;$B216,Sheet2!$A$1:$A$2723&amp;Sheet2!$B$1:$B$2723&amp;Sheet2!$D$1:$D$2723,0),5),0)</f>
        <v>0</v>
      </c>
      <c r="P216">
        <f t="array" ref="P216">IFERROR(INDEX(Sheet2!$A$1:$E$2723,MATCH(P$200&amp;P$201&amp;$B216,Sheet2!$A$1:$A$2723&amp;Sheet2!$B$1:$B$2723&amp;Sheet2!$D$1:$D$2723,0),5),0)</f>
        <v>0</v>
      </c>
      <c r="Q216">
        <f t="array" ref="Q216">IFERROR(INDEX(Sheet2!$A$1:$E$2723,MATCH(Q$200&amp;Q$201&amp;$B216,Sheet2!$A$1:$A$2723&amp;Sheet2!$B$1:$B$2723&amp;Sheet2!$D$1:$D$2723,0),5),0)</f>
        <v>0</v>
      </c>
      <c r="R216">
        <f t="array" ref="R216">IFERROR(INDEX(Sheet2!$A$1:$E$2723,MATCH(R$200&amp;R$201&amp;$B216,Sheet2!$A$1:$A$2723&amp;Sheet2!$B$1:$B$2723&amp;Sheet2!$D$1:$D$2723,0),5),0)</f>
        <v>0</v>
      </c>
      <c r="S216">
        <f t="array" ref="S216">IFERROR(INDEX(Sheet2!$A$1:$E$2723,MATCH(S$200&amp;S$201&amp;$B216,Sheet2!$A$1:$A$2723&amp;Sheet2!$B$1:$B$2723&amp;Sheet2!$D$1:$D$2723,0),5),0)</f>
        <v>0</v>
      </c>
      <c r="T216">
        <f t="array" ref="T216">IFERROR(INDEX(Sheet2!$A$1:$E$2723,MATCH(T$200&amp;T$201&amp;$B216,Sheet2!$A$1:$A$2723&amp;Sheet2!$B$1:$B$2723&amp;Sheet2!$D$1:$D$2723,0),5),0)</f>
        <v>0</v>
      </c>
      <c r="U216">
        <f t="array" ref="U216">IFERROR(INDEX(Sheet2!$A$1:$E$2723,MATCH(U$200&amp;U$201&amp;$B216,Sheet2!$A$1:$A$2723&amp;Sheet2!$B$1:$B$2723&amp;Sheet2!$D$1:$D$2723,0),5),0)</f>
        <v>0</v>
      </c>
      <c r="V216">
        <f t="array" ref="V216">IFERROR(INDEX(Sheet2!$A$1:$E$2723,MATCH(V$200&amp;V$201&amp;$B216,Sheet2!$A$1:$A$2723&amp;Sheet2!$B$1:$B$2723&amp;Sheet2!$D$1:$D$2723,0),5),0)</f>
        <v>0</v>
      </c>
      <c r="W216">
        <f t="array" ref="W216">IFERROR(INDEX(Sheet2!$A$1:$E$2723,MATCH(W$200&amp;W$201&amp;$B216,Sheet2!$A$1:$A$2723&amp;Sheet2!$B$1:$B$2723&amp;Sheet2!$D$1:$D$2723,0),5),0)</f>
        <v>0</v>
      </c>
      <c r="X216">
        <f t="array" ref="X216">IFERROR(INDEX(Sheet2!$A$1:$E$2723,MATCH(X$200&amp;X$201&amp;$B216,Sheet2!$A$1:$A$2723&amp;Sheet2!$B$1:$B$2723&amp;Sheet2!$D$1:$D$2723,0),5),0)</f>
        <v>0</v>
      </c>
      <c r="Y216">
        <f t="array" ref="Y216">IFERROR(INDEX(Sheet2!$A$1:$E$2723,MATCH(Y$200&amp;Y$201&amp;$B216,Sheet2!$A$1:$A$2723&amp;Sheet2!$B$1:$B$2723&amp;Sheet2!$D$1:$D$2723,0),5),0)</f>
        <v>0</v>
      </c>
      <c r="Z216">
        <f t="array" ref="Z216">IFERROR(INDEX(Sheet2!$A$1:$E$2723,MATCH(Z$200&amp;Z$201&amp;$B216,Sheet2!$A$1:$A$2723&amp;Sheet2!$B$1:$B$2723&amp;Sheet2!$D$1:$D$2723,0),5),0)</f>
        <v>0</v>
      </c>
      <c r="AA216">
        <f t="array" ref="AA216">IFERROR(INDEX(Sheet2!$A$1:$E$2723,MATCH(AA$200&amp;AA$201&amp;$B216,Sheet2!$A$1:$A$2723&amp;Sheet2!$B$1:$B$2723&amp;Sheet2!$D$1:$D$2723,0),5),0)</f>
        <v>0</v>
      </c>
      <c r="AB216">
        <f t="array" ref="AB216">IFERROR(INDEX(Sheet2!$A$1:$E$2723,MATCH(AB$200&amp;AB$201&amp;$B216,Sheet2!$A$1:$A$2723&amp;Sheet2!$B$1:$B$2723&amp;Sheet2!$D$1:$D$2723,0),5),0)</f>
        <v>0</v>
      </c>
      <c r="AC216">
        <f t="array" ref="AC216">IFERROR(INDEX(Sheet2!$A$1:$E$2723,MATCH(AC$200&amp;AC$201&amp;$B216,Sheet2!$A$1:$A$2723&amp;Sheet2!$B$1:$B$2723&amp;Sheet2!$D$1:$D$2723,0),5),0)</f>
        <v>0</v>
      </c>
      <c r="AD216">
        <f t="array" ref="AD216">IFERROR(INDEX(Sheet2!$A$1:$E$2723,MATCH(AD$200&amp;AD$201&amp;$B216,Sheet2!$A$1:$A$2723&amp;Sheet2!$B$1:$B$2723&amp;Sheet2!$D$1:$D$2723,0),5),0)</f>
        <v>0</v>
      </c>
      <c r="AE216">
        <f t="array" ref="AE216">IFERROR(INDEX(Sheet2!$A$1:$E$2723,MATCH(AE$200&amp;AE$201&amp;$B216,Sheet2!$A$1:$A$2723&amp;Sheet2!$B$1:$B$2723&amp;Sheet2!$D$1:$D$2723,0),5),0)</f>
        <v>0</v>
      </c>
      <c r="AF216">
        <f t="array" ref="AF216">IFERROR(INDEX(Sheet2!$A$1:$E$2723,MATCH(AF$200&amp;AF$201&amp;$B216,Sheet2!$A$1:$A$2723&amp;Sheet2!$B$1:$B$2723&amp;Sheet2!$D$1:$D$2723,0),5),0)</f>
        <v>0</v>
      </c>
      <c r="AG216">
        <f t="array" ref="AG216">IFERROR(INDEX(Sheet2!$A$1:$E$2723,MATCH(AG$200&amp;AG$201&amp;$B216,Sheet2!$A$1:$A$2723&amp;Sheet2!$B$1:$B$2723&amp;Sheet2!$D$1:$D$2723,0),5),0)</f>
        <v>0</v>
      </c>
      <c r="AH216">
        <f t="array" ref="AH216">IFERROR(INDEX(Sheet2!$A$1:$E$2723,MATCH(AH$200&amp;AH$201&amp;$B216,Sheet2!$A$1:$A$2723&amp;Sheet2!$B$1:$B$2723&amp;Sheet2!$D$1:$D$2723,0),5),0)</f>
        <v>0</v>
      </c>
      <c r="AI216">
        <f t="array" ref="AI216">IFERROR(INDEX(Sheet2!$A$1:$E$2723,MATCH(AI$200&amp;AI$201&amp;$B216,Sheet2!$A$1:$A$2723&amp;Sheet2!$B$1:$B$2723&amp;Sheet2!$D$1:$D$2723,0),5),0)</f>
        <v>0</v>
      </c>
      <c r="AJ216">
        <f t="array" ref="AJ216">IFERROR(INDEX(Sheet2!$A$1:$E$2723,MATCH(AJ$200&amp;AJ$201&amp;$B216,Sheet2!$A$1:$A$2723&amp;Sheet2!$B$1:$B$2723&amp;Sheet2!$D$1:$D$2723,0),5),0)</f>
        <v>0</v>
      </c>
      <c r="AK216">
        <f t="array" ref="AK216">IFERROR(INDEX(Sheet2!$A$1:$E$2723,MATCH(AK$200&amp;AK$201&amp;$B216,Sheet2!$A$1:$A$2723&amp;Sheet2!$B$1:$B$2723&amp;Sheet2!$D$1:$D$2723,0),5),0)</f>
        <v>0</v>
      </c>
      <c r="AL216">
        <f t="array" ref="AL216">IFERROR(INDEX(Sheet2!$A$1:$E$2723,MATCH(AL$200&amp;AL$201&amp;$B216,Sheet2!$A$1:$A$2723&amp;Sheet2!$B$1:$B$2723&amp;Sheet2!$D$1:$D$2723,0),5),0)</f>
        <v>0</v>
      </c>
      <c r="AM216">
        <f t="array" ref="AM216">IFERROR(INDEX(Sheet2!$A$1:$E$2723,MATCH(AM$200&amp;AM$201&amp;$B216,Sheet2!$A$1:$A$2723&amp;Sheet2!$B$1:$B$2723&amp;Sheet2!$D$1:$D$2723,0),5),0)</f>
        <v>0</v>
      </c>
      <c r="AN216">
        <f t="array" ref="AN216">IFERROR(INDEX(Sheet2!$A$1:$E$2723,MATCH(AN$200&amp;AN$201&amp;$B216,Sheet2!$A$1:$A$2723&amp;Sheet2!$B$1:$B$2723&amp;Sheet2!$D$1:$D$2723,0),5),0)</f>
        <v>0</v>
      </c>
      <c r="AO216">
        <f t="array" ref="AO216">IFERROR(INDEX(Sheet2!$A$1:$E$2723,MATCH(AO$200&amp;AO$201&amp;$B216,Sheet2!$A$1:$A$2723&amp;Sheet2!$B$1:$B$2723&amp;Sheet2!$D$1:$D$2723,0),5),0)</f>
        <v>0</v>
      </c>
      <c r="AP216">
        <f t="array" ref="AP216">IFERROR(INDEX(Sheet2!$A$1:$E$2723,MATCH(AP$200&amp;AP$201&amp;$B216,Sheet2!$A$1:$A$2723&amp;Sheet2!$B$1:$B$2723&amp;Sheet2!$D$1:$D$2723,0),5),0)</f>
        <v>0</v>
      </c>
      <c r="AQ216">
        <f t="array" ref="AQ216">IFERROR(INDEX(Sheet2!$A$1:$E$2723,MATCH(AQ$200&amp;AQ$201&amp;$B216,Sheet2!$A$1:$A$2723&amp;Sheet2!$B$1:$B$2723&amp;Sheet2!$D$1:$D$2723,0),5),0)</f>
        <v>0</v>
      </c>
      <c r="AR216">
        <f t="array" ref="AR216">IFERROR(INDEX(Sheet2!$A$1:$E$2723,MATCH(AR$200&amp;AR$201&amp;$B216,Sheet2!$A$1:$A$2723&amp;Sheet2!$B$1:$B$2723&amp;Sheet2!$D$1:$D$2723,0),5),0)</f>
        <v>0</v>
      </c>
      <c r="AS216">
        <f t="array" ref="AS216">IFERROR(INDEX(Sheet2!$A$1:$E$2723,MATCH(AS$200&amp;AS$201&amp;$B216,Sheet2!$A$1:$A$2723&amp;Sheet2!$B$1:$B$2723&amp;Sheet2!$D$1:$D$2723,0),5),0)</f>
        <v>0</v>
      </c>
      <c r="AT216">
        <f t="array" ref="AT216">IFERROR(INDEX(Sheet2!$A$1:$E$2723,MATCH(AT$200&amp;AT$201&amp;$B216,Sheet2!$A$1:$A$2723&amp;Sheet2!$B$1:$B$2723&amp;Sheet2!$D$1:$D$2723,0),5),0)</f>
        <v>0</v>
      </c>
      <c r="AU216">
        <f t="array" ref="AU216">IFERROR(INDEX(Sheet2!$A$1:$E$2723,MATCH(AU$200&amp;AU$201&amp;$B216,Sheet2!$A$1:$A$2723&amp;Sheet2!$B$1:$B$2723&amp;Sheet2!$D$1:$D$2723,0),5),0)</f>
        <v>0</v>
      </c>
      <c r="AV216">
        <f t="array" ref="AV216">IFERROR(INDEX(Sheet2!$A$1:$E$2723,MATCH(AV$200&amp;AV$201&amp;$B216,Sheet2!$A$1:$A$2723&amp;Sheet2!$B$1:$B$2723&amp;Sheet2!$D$1:$D$2723,0),5),0)</f>
        <v>0</v>
      </c>
      <c r="AW216">
        <f t="array" ref="AW216">IFERROR(INDEX(Sheet2!$A$1:$E$2723,MATCH(AW$200&amp;AW$201&amp;$B216,Sheet2!$A$1:$A$2723&amp;Sheet2!$B$1:$B$2723&amp;Sheet2!$D$1:$D$2723,0),5),0)</f>
        <v>0</v>
      </c>
      <c r="AX216">
        <f t="array" ref="AX216">IFERROR(INDEX(Sheet2!$A$1:$E$2723,MATCH(AX$200&amp;AX$201&amp;$B216,Sheet2!$A$1:$A$2723&amp;Sheet2!$B$1:$B$2723&amp;Sheet2!$D$1:$D$2723,0),5),0)</f>
        <v>0</v>
      </c>
      <c r="AY216">
        <f t="array" ref="AY216">IFERROR(INDEX(Sheet2!$A$1:$E$2723,MATCH(AY$200&amp;AY$201&amp;$B216,Sheet2!$A$1:$A$2723&amp;Sheet2!$B$1:$B$2723&amp;Sheet2!$D$1:$D$2723,0),5),0)</f>
        <v>0</v>
      </c>
      <c r="AZ216">
        <f t="array" ref="AZ216">IFERROR(INDEX(Sheet2!$A$1:$E$2723,MATCH(AZ$200&amp;AZ$201&amp;$B216,Sheet2!$A$1:$A$2723&amp;Sheet2!$B$1:$B$2723&amp;Sheet2!$D$1:$D$2723,0),5),0)</f>
        <v>0</v>
      </c>
      <c r="BA216">
        <f t="array" ref="BA216">IFERROR(INDEX(Sheet2!$A$1:$E$2723,MATCH(BA$200&amp;BA$201&amp;$B216,Sheet2!$A$1:$A$2723&amp;Sheet2!$B$1:$B$2723&amp;Sheet2!$D$1:$D$2723,0),5),0)</f>
        <v>0</v>
      </c>
      <c r="BB216">
        <f t="array" ref="BB216">IFERROR(INDEX(Sheet2!$A$1:$E$2723,MATCH(BB$200&amp;BB$201&amp;$B216,Sheet2!$A$1:$A$2723&amp;Sheet2!$B$1:$B$2723&amp;Sheet2!$D$1:$D$2723,0),5),0)</f>
        <v>0</v>
      </c>
      <c r="BC216">
        <f t="array" ref="BC216">IFERROR(INDEX(Sheet2!$A$1:$E$2723,MATCH(BC$200&amp;BC$201&amp;$B216,Sheet2!$A$1:$A$2723&amp;Sheet2!$B$1:$B$2723&amp;Sheet2!$D$1:$D$2723,0),5),0)</f>
        <v>0</v>
      </c>
      <c r="BD216">
        <f t="array" ref="BD216">IFERROR(INDEX(Sheet2!$A$1:$E$2723,MATCH(BD$200&amp;BD$201&amp;$B216,Sheet2!$A$1:$A$2723&amp;Sheet2!$B$1:$B$2723&amp;Sheet2!$D$1:$D$2723,0),5),0)</f>
        <v>0</v>
      </c>
      <c r="BE216">
        <f t="array" ref="BE216">IFERROR(INDEX(Sheet2!$A$1:$E$2723,MATCH(BE$200&amp;BE$201&amp;$B216,Sheet2!$A$1:$A$2723&amp;Sheet2!$B$1:$B$2723&amp;Sheet2!$D$1:$D$2723,0),5),0)</f>
        <v>0</v>
      </c>
      <c r="BF216">
        <f t="array" ref="BF216">IFERROR(INDEX(Sheet2!$A$1:$E$2723,MATCH(BF$200&amp;BF$201&amp;$B216,Sheet2!$A$1:$A$2723&amp;Sheet2!$B$1:$B$2723&amp;Sheet2!$D$1:$D$2723,0),5),0)</f>
        <v>0</v>
      </c>
      <c r="BG216">
        <f t="array" ref="BG216">IFERROR(INDEX(Sheet2!$A$1:$E$2723,MATCH(BG$200&amp;BG$201&amp;$B216,Sheet2!$A$1:$A$2723&amp;Sheet2!$B$1:$B$2723&amp;Sheet2!$D$1:$D$2723,0),5),0)</f>
        <v>0</v>
      </c>
      <c r="BH216">
        <f t="array" ref="BH216">IFERROR(INDEX(Sheet2!$A$1:$E$2723,MATCH(BH$200&amp;BH$201&amp;$B216,Sheet2!$A$1:$A$2723&amp;Sheet2!$B$1:$B$2723&amp;Sheet2!$D$1:$D$2723,0),5),0)</f>
        <v>0</v>
      </c>
      <c r="BI216">
        <f t="array" ref="BI216">IFERROR(INDEX(Sheet2!$A$1:$E$2723,MATCH(BI$200&amp;BI$201&amp;$B216,Sheet2!$A$1:$A$2723&amp;Sheet2!$B$1:$B$2723&amp;Sheet2!$D$1:$D$2723,0),5),0)</f>
        <v>0</v>
      </c>
      <c r="BJ216">
        <f t="array" ref="BJ216">IFERROR(INDEX(Sheet2!$A$1:$E$2723,MATCH(BJ$200&amp;BJ$201&amp;$B216,Sheet2!$A$1:$A$2723&amp;Sheet2!$B$1:$B$2723&amp;Sheet2!$D$1:$D$2723,0),5),0)</f>
        <v>0</v>
      </c>
      <c r="BK216">
        <f t="array" ref="BK216">IFERROR(INDEX(Sheet2!$A$1:$E$2723,MATCH(BK$200&amp;BK$201&amp;$B216,Sheet2!$A$1:$A$2723&amp;Sheet2!$B$1:$B$2723&amp;Sheet2!$D$1:$D$2723,0),5),0)</f>
        <v>0</v>
      </c>
      <c r="BL216">
        <f t="array" ref="BL216">IFERROR(INDEX(Sheet2!$A$1:$E$2723,MATCH(BL$200&amp;BL$201&amp;$B216,Sheet2!$A$1:$A$2723&amp;Sheet2!$B$1:$B$2723&amp;Sheet2!$D$1:$D$2723,0),5),0)</f>
        <v>0</v>
      </c>
    </row>
    <row r="217" spans="2:64" x14ac:dyDescent="0.25">
      <c r="B217" t="s">
        <v>214</v>
      </c>
      <c r="C217">
        <f t="array" ref="C217">IFERROR(INDEX(Sheet2!$A$1:$E$2723,MATCH(C$200&amp;C$201&amp;$B217,Sheet2!$A$1:$A$2723&amp;Sheet2!$B$1:$B$2723&amp;Sheet2!$D$1:$D$2723,0),5),0)</f>
        <v>0</v>
      </c>
      <c r="D217">
        <f t="array" ref="D217">IFERROR(INDEX(Sheet2!$A$1:$E$2723,MATCH(D$200&amp;D$201&amp;$B217,Sheet2!$A$1:$A$2723&amp;Sheet2!$B$1:$B$2723&amp;Sheet2!$D$1:$D$2723,0),5),0)</f>
        <v>0</v>
      </c>
      <c r="E217">
        <f t="array" ref="E217">IFERROR(INDEX(Sheet2!$A$1:$E$2723,MATCH(E$200&amp;E$201&amp;$B217,Sheet2!$A$1:$A$2723&amp;Sheet2!$B$1:$B$2723&amp;Sheet2!$D$1:$D$2723,0),5),0)</f>
        <v>0</v>
      </c>
      <c r="F217">
        <f t="array" ref="F217">IFERROR(INDEX(Sheet2!$A$1:$E$2723,MATCH(F$200&amp;F$201&amp;$B217,Sheet2!$A$1:$A$2723&amp;Sheet2!$B$1:$B$2723&amp;Sheet2!$D$1:$D$2723,0),5),0)</f>
        <v>0</v>
      </c>
      <c r="G217">
        <f t="array" ref="G217">IFERROR(INDEX(Sheet2!$A$1:$E$2723,MATCH(G$200&amp;G$201&amp;$B217,Sheet2!$A$1:$A$2723&amp;Sheet2!$B$1:$B$2723&amp;Sheet2!$D$1:$D$2723,0),5),0)</f>
        <v>0</v>
      </c>
      <c r="H217">
        <f t="array" ref="H217">IFERROR(INDEX(Sheet2!$A$1:$E$2723,MATCH(H$200&amp;H$201&amp;$B217,Sheet2!$A$1:$A$2723&amp;Sheet2!$B$1:$B$2723&amp;Sheet2!$D$1:$D$2723,0),5),0)</f>
        <v>0</v>
      </c>
      <c r="I217">
        <f t="array" ref="I217">IFERROR(INDEX(Sheet2!$A$1:$E$2723,MATCH(I$200&amp;I$201&amp;$B217,Sheet2!$A$1:$A$2723&amp;Sheet2!$B$1:$B$2723&amp;Sheet2!$D$1:$D$2723,0),5),0)</f>
        <v>0</v>
      </c>
      <c r="J217">
        <f t="array" ref="J217">IFERROR(INDEX(Sheet2!$A$1:$E$2723,MATCH(J$200&amp;J$201&amp;$B217,Sheet2!$A$1:$A$2723&amp;Sheet2!$B$1:$B$2723&amp;Sheet2!$D$1:$D$2723,0),5),0)</f>
        <v>0</v>
      </c>
      <c r="K217">
        <f t="array" ref="K217">IFERROR(INDEX(Sheet2!$A$1:$E$2723,MATCH(K$200&amp;K$201&amp;$B217,Sheet2!$A$1:$A$2723&amp;Sheet2!$B$1:$B$2723&amp;Sheet2!$D$1:$D$2723,0),5),0)</f>
        <v>0</v>
      </c>
      <c r="L217">
        <f t="array" ref="L217">IFERROR(INDEX(Sheet2!$A$1:$E$2723,MATCH(L$200&amp;L$201&amp;$B217,Sheet2!$A$1:$A$2723&amp;Sheet2!$B$1:$B$2723&amp;Sheet2!$D$1:$D$2723,0),5),0)</f>
        <v>0</v>
      </c>
      <c r="M217">
        <f t="array" ref="M217">IFERROR(INDEX(Sheet2!$A$1:$E$2723,MATCH(M$200&amp;M$201&amp;$B217,Sheet2!$A$1:$A$2723&amp;Sheet2!$B$1:$B$2723&amp;Sheet2!$D$1:$D$2723,0),5),0)</f>
        <v>0</v>
      </c>
      <c r="N217">
        <f t="array" ref="N217">IFERROR(INDEX(Sheet2!$A$1:$E$2723,MATCH(N$200&amp;N$201&amp;$B217,Sheet2!$A$1:$A$2723&amp;Sheet2!$B$1:$B$2723&amp;Sheet2!$D$1:$D$2723,0),5),0)</f>
        <v>0</v>
      </c>
      <c r="O217">
        <f t="array" ref="O217">IFERROR(INDEX(Sheet2!$A$1:$E$2723,MATCH(O$200&amp;O$201&amp;$B217,Sheet2!$A$1:$A$2723&amp;Sheet2!$B$1:$B$2723&amp;Sheet2!$D$1:$D$2723,0),5),0)</f>
        <v>0</v>
      </c>
      <c r="P217">
        <f t="array" ref="P217">IFERROR(INDEX(Sheet2!$A$1:$E$2723,MATCH(P$200&amp;P$201&amp;$B217,Sheet2!$A$1:$A$2723&amp;Sheet2!$B$1:$B$2723&amp;Sheet2!$D$1:$D$2723,0),5),0)</f>
        <v>0</v>
      </c>
      <c r="Q217">
        <f t="array" ref="Q217">IFERROR(INDEX(Sheet2!$A$1:$E$2723,MATCH(Q$200&amp;Q$201&amp;$B217,Sheet2!$A$1:$A$2723&amp;Sheet2!$B$1:$B$2723&amp;Sheet2!$D$1:$D$2723,0),5),0)</f>
        <v>0</v>
      </c>
      <c r="R217">
        <f t="array" ref="R217">IFERROR(INDEX(Sheet2!$A$1:$E$2723,MATCH(R$200&amp;R$201&amp;$B217,Sheet2!$A$1:$A$2723&amp;Sheet2!$B$1:$B$2723&amp;Sheet2!$D$1:$D$2723,0),5),0)</f>
        <v>0</v>
      </c>
      <c r="S217">
        <f t="array" ref="S217">IFERROR(INDEX(Sheet2!$A$1:$E$2723,MATCH(S$200&amp;S$201&amp;$B217,Sheet2!$A$1:$A$2723&amp;Sheet2!$B$1:$B$2723&amp;Sheet2!$D$1:$D$2723,0),5),0)</f>
        <v>0</v>
      </c>
      <c r="T217">
        <f t="array" ref="T217">IFERROR(INDEX(Sheet2!$A$1:$E$2723,MATCH(T$200&amp;T$201&amp;$B217,Sheet2!$A$1:$A$2723&amp;Sheet2!$B$1:$B$2723&amp;Sheet2!$D$1:$D$2723,0),5),0)</f>
        <v>0</v>
      </c>
      <c r="U217">
        <f t="array" ref="U217">IFERROR(INDEX(Sheet2!$A$1:$E$2723,MATCH(U$200&amp;U$201&amp;$B217,Sheet2!$A$1:$A$2723&amp;Sheet2!$B$1:$B$2723&amp;Sheet2!$D$1:$D$2723,0),5),0)</f>
        <v>0</v>
      </c>
      <c r="V217">
        <f t="array" ref="V217">IFERROR(INDEX(Sheet2!$A$1:$E$2723,MATCH(V$200&amp;V$201&amp;$B217,Sheet2!$A$1:$A$2723&amp;Sheet2!$B$1:$B$2723&amp;Sheet2!$D$1:$D$2723,0),5),0)</f>
        <v>0</v>
      </c>
      <c r="W217">
        <f t="array" ref="W217">IFERROR(INDEX(Sheet2!$A$1:$E$2723,MATCH(W$200&amp;W$201&amp;$B217,Sheet2!$A$1:$A$2723&amp;Sheet2!$B$1:$B$2723&amp;Sheet2!$D$1:$D$2723,0),5),0)</f>
        <v>0</v>
      </c>
      <c r="X217">
        <f t="array" ref="X217">IFERROR(INDEX(Sheet2!$A$1:$E$2723,MATCH(X$200&amp;X$201&amp;$B217,Sheet2!$A$1:$A$2723&amp;Sheet2!$B$1:$B$2723&amp;Sheet2!$D$1:$D$2723,0),5),0)</f>
        <v>0</v>
      </c>
      <c r="Y217">
        <f t="array" ref="Y217">IFERROR(INDEX(Sheet2!$A$1:$E$2723,MATCH(Y$200&amp;Y$201&amp;$B217,Sheet2!$A$1:$A$2723&amp;Sheet2!$B$1:$B$2723&amp;Sheet2!$D$1:$D$2723,0),5),0)</f>
        <v>0</v>
      </c>
      <c r="Z217">
        <f t="array" ref="Z217">IFERROR(INDEX(Sheet2!$A$1:$E$2723,MATCH(Z$200&amp;Z$201&amp;$B217,Sheet2!$A$1:$A$2723&amp;Sheet2!$B$1:$B$2723&amp;Sheet2!$D$1:$D$2723,0),5),0)</f>
        <v>0</v>
      </c>
      <c r="AA217">
        <f t="array" ref="AA217">IFERROR(INDEX(Sheet2!$A$1:$E$2723,MATCH(AA$200&amp;AA$201&amp;$B217,Sheet2!$A$1:$A$2723&amp;Sheet2!$B$1:$B$2723&amp;Sheet2!$D$1:$D$2723,0),5),0)</f>
        <v>0</v>
      </c>
      <c r="AB217">
        <f t="array" ref="AB217">IFERROR(INDEX(Sheet2!$A$1:$E$2723,MATCH(AB$200&amp;AB$201&amp;$B217,Sheet2!$A$1:$A$2723&amp;Sheet2!$B$1:$B$2723&amp;Sheet2!$D$1:$D$2723,0),5),0)</f>
        <v>0</v>
      </c>
      <c r="AC217">
        <f t="array" ref="AC217">IFERROR(INDEX(Sheet2!$A$1:$E$2723,MATCH(AC$200&amp;AC$201&amp;$B217,Sheet2!$A$1:$A$2723&amp;Sheet2!$B$1:$B$2723&amp;Sheet2!$D$1:$D$2723,0),5),0)</f>
        <v>0</v>
      </c>
      <c r="AD217">
        <f t="array" ref="AD217">IFERROR(INDEX(Sheet2!$A$1:$E$2723,MATCH(AD$200&amp;AD$201&amp;$B217,Sheet2!$A$1:$A$2723&amp;Sheet2!$B$1:$B$2723&amp;Sheet2!$D$1:$D$2723,0),5),0)</f>
        <v>0</v>
      </c>
      <c r="AE217">
        <f t="array" ref="AE217">IFERROR(INDEX(Sheet2!$A$1:$E$2723,MATCH(AE$200&amp;AE$201&amp;$B217,Sheet2!$A$1:$A$2723&amp;Sheet2!$B$1:$B$2723&amp;Sheet2!$D$1:$D$2723,0),5),0)</f>
        <v>0</v>
      </c>
      <c r="AF217">
        <f t="array" ref="AF217">IFERROR(INDEX(Sheet2!$A$1:$E$2723,MATCH(AF$200&amp;AF$201&amp;$B217,Sheet2!$A$1:$A$2723&amp;Sheet2!$B$1:$B$2723&amp;Sheet2!$D$1:$D$2723,0),5),0)</f>
        <v>0</v>
      </c>
      <c r="AG217">
        <f t="array" ref="AG217">IFERROR(INDEX(Sheet2!$A$1:$E$2723,MATCH(AG$200&amp;AG$201&amp;$B217,Sheet2!$A$1:$A$2723&amp;Sheet2!$B$1:$B$2723&amp;Sheet2!$D$1:$D$2723,0),5),0)</f>
        <v>0</v>
      </c>
      <c r="AH217">
        <f t="array" ref="AH217">IFERROR(INDEX(Sheet2!$A$1:$E$2723,MATCH(AH$200&amp;AH$201&amp;$B217,Sheet2!$A$1:$A$2723&amp;Sheet2!$B$1:$B$2723&amp;Sheet2!$D$1:$D$2723,0),5),0)</f>
        <v>0</v>
      </c>
      <c r="AI217">
        <f t="array" ref="AI217">IFERROR(INDEX(Sheet2!$A$1:$E$2723,MATCH(AI$200&amp;AI$201&amp;$B217,Sheet2!$A$1:$A$2723&amp;Sheet2!$B$1:$B$2723&amp;Sheet2!$D$1:$D$2723,0),5),0)</f>
        <v>0</v>
      </c>
      <c r="AJ217">
        <f t="array" ref="AJ217">IFERROR(INDEX(Sheet2!$A$1:$E$2723,MATCH(AJ$200&amp;AJ$201&amp;$B217,Sheet2!$A$1:$A$2723&amp;Sheet2!$B$1:$B$2723&amp;Sheet2!$D$1:$D$2723,0),5),0)</f>
        <v>0</v>
      </c>
      <c r="AK217">
        <f t="array" ref="AK217">IFERROR(INDEX(Sheet2!$A$1:$E$2723,MATCH(AK$200&amp;AK$201&amp;$B217,Sheet2!$A$1:$A$2723&amp;Sheet2!$B$1:$B$2723&amp;Sheet2!$D$1:$D$2723,0),5),0)</f>
        <v>0</v>
      </c>
      <c r="AL217">
        <f t="array" ref="AL217">IFERROR(INDEX(Sheet2!$A$1:$E$2723,MATCH(AL$200&amp;AL$201&amp;$B217,Sheet2!$A$1:$A$2723&amp;Sheet2!$B$1:$B$2723&amp;Sheet2!$D$1:$D$2723,0),5),0)</f>
        <v>0</v>
      </c>
      <c r="AM217">
        <f t="array" ref="AM217">IFERROR(INDEX(Sheet2!$A$1:$E$2723,MATCH(AM$200&amp;AM$201&amp;$B217,Sheet2!$A$1:$A$2723&amp;Sheet2!$B$1:$B$2723&amp;Sheet2!$D$1:$D$2723,0),5),0)</f>
        <v>0</v>
      </c>
      <c r="AN217">
        <f t="array" ref="AN217">IFERROR(INDEX(Sheet2!$A$1:$E$2723,MATCH(AN$200&amp;AN$201&amp;$B217,Sheet2!$A$1:$A$2723&amp;Sheet2!$B$1:$B$2723&amp;Sheet2!$D$1:$D$2723,0),5),0)</f>
        <v>0</v>
      </c>
      <c r="AO217">
        <f t="array" ref="AO217">IFERROR(INDEX(Sheet2!$A$1:$E$2723,MATCH(AO$200&amp;AO$201&amp;$B217,Sheet2!$A$1:$A$2723&amp;Sheet2!$B$1:$B$2723&amp;Sheet2!$D$1:$D$2723,0),5),0)</f>
        <v>0</v>
      </c>
      <c r="AP217">
        <f t="array" ref="AP217">IFERROR(INDEX(Sheet2!$A$1:$E$2723,MATCH(AP$200&amp;AP$201&amp;$B217,Sheet2!$A$1:$A$2723&amp;Sheet2!$B$1:$B$2723&amp;Sheet2!$D$1:$D$2723,0),5),0)</f>
        <v>0</v>
      </c>
      <c r="AQ217">
        <f t="array" ref="AQ217">IFERROR(INDEX(Sheet2!$A$1:$E$2723,MATCH(AQ$200&amp;AQ$201&amp;$B217,Sheet2!$A$1:$A$2723&amp;Sheet2!$B$1:$B$2723&amp;Sheet2!$D$1:$D$2723,0),5),0)</f>
        <v>0</v>
      </c>
      <c r="AR217">
        <f t="array" ref="AR217">IFERROR(INDEX(Sheet2!$A$1:$E$2723,MATCH(AR$200&amp;AR$201&amp;$B217,Sheet2!$A$1:$A$2723&amp;Sheet2!$B$1:$B$2723&amp;Sheet2!$D$1:$D$2723,0),5),0)</f>
        <v>0</v>
      </c>
      <c r="AS217">
        <f t="array" ref="AS217">IFERROR(INDEX(Sheet2!$A$1:$E$2723,MATCH(AS$200&amp;AS$201&amp;$B217,Sheet2!$A$1:$A$2723&amp;Sheet2!$B$1:$B$2723&amp;Sheet2!$D$1:$D$2723,0),5),0)</f>
        <v>0</v>
      </c>
      <c r="AT217">
        <f t="array" ref="AT217">IFERROR(INDEX(Sheet2!$A$1:$E$2723,MATCH(AT$200&amp;AT$201&amp;$B217,Sheet2!$A$1:$A$2723&amp;Sheet2!$B$1:$B$2723&amp;Sheet2!$D$1:$D$2723,0),5),0)</f>
        <v>0</v>
      </c>
      <c r="AU217">
        <f t="array" ref="AU217">IFERROR(INDEX(Sheet2!$A$1:$E$2723,MATCH(AU$200&amp;AU$201&amp;$B217,Sheet2!$A$1:$A$2723&amp;Sheet2!$B$1:$B$2723&amp;Sheet2!$D$1:$D$2723,0),5),0)</f>
        <v>0</v>
      </c>
      <c r="AV217">
        <f t="array" ref="AV217">IFERROR(INDEX(Sheet2!$A$1:$E$2723,MATCH(AV$200&amp;AV$201&amp;$B217,Sheet2!$A$1:$A$2723&amp;Sheet2!$B$1:$B$2723&amp;Sheet2!$D$1:$D$2723,0),5),0)</f>
        <v>0</v>
      </c>
      <c r="AW217">
        <f t="array" ref="AW217">IFERROR(INDEX(Sheet2!$A$1:$E$2723,MATCH(AW$200&amp;AW$201&amp;$B217,Sheet2!$A$1:$A$2723&amp;Sheet2!$B$1:$B$2723&amp;Sheet2!$D$1:$D$2723,0),5),0)</f>
        <v>0</v>
      </c>
      <c r="AX217">
        <f t="array" ref="AX217">IFERROR(INDEX(Sheet2!$A$1:$E$2723,MATCH(AX$200&amp;AX$201&amp;$B217,Sheet2!$A$1:$A$2723&amp;Sheet2!$B$1:$B$2723&amp;Sheet2!$D$1:$D$2723,0),5),0)</f>
        <v>0</v>
      </c>
      <c r="AY217">
        <f t="array" ref="AY217">IFERROR(INDEX(Sheet2!$A$1:$E$2723,MATCH(AY$200&amp;AY$201&amp;$B217,Sheet2!$A$1:$A$2723&amp;Sheet2!$B$1:$B$2723&amp;Sheet2!$D$1:$D$2723,0),5),0)</f>
        <v>0</v>
      </c>
      <c r="AZ217">
        <f t="array" ref="AZ217">IFERROR(INDEX(Sheet2!$A$1:$E$2723,MATCH(AZ$200&amp;AZ$201&amp;$B217,Sheet2!$A$1:$A$2723&amp;Sheet2!$B$1:$B$2723&amp;Sheet2!$D$1:$D$2723,0),5),0)</f>
        <v>0</v>
      </c>
      <c r="BA217">
        <f t="array" ref="BA217">IFERROR(INDEX(Sheet2!$A$1:$E$2723,MATCH(BA$200&amp;BA$201&amp;$B217,Sheet2!$A$1:$A$2723&amp;Sheet2!$B$1:$B$2723&amp;Sheet2!$D$1:$D$2723,0),5),0)</f>
        <v>0</v>
      </c>
      <c r="BB217">
        <f t="array" ref="BB217">IFERROR(INDEX(Sheet2!$A$1:$E$2723,MATCH(BB$200&amp;BB$201&amp;$B217,Sheet2!$A$1:$A$2723&amp;Sheet2!$B$1:$B$2723&amp;Sheet2!$D$1:$D$2723,0),5),0)</f>
        <v>0</v>
      </c>
      <c r="BC217">
        <f t="array" ref="BC217">IFERROR(INDEX(Sheet2!$A$1:$E$2723,MATCH(BC$200&amp;BC$201&amp;$B217,Sheet2!$A$1:$A$2723&amp;Sheet2!$B$1:$B$2723&amp;Sheet2!$D$1:$D$2723,0),5),0)</f>
        <v>0</v>
      </c>
      <c r="BD217">
        <f t="array" ref="BD217">IFERROR(INDEX(Sheet2!$A$1:$E$2723,MATCH(BD$200&amp;BD$201&amp;$B217,Sheet2!$A$1:$A$2723&amp;Sheet2!$B$1:$B$2723&amp;Sheet2!$D$1:$D$2723,0),5),0)</f>
        <v>0</v>
      </c>
      <c r="BE217">
        <f t="array" ref="BE217">IFERROR(INDEX(Sheet2!$A$1:$E$2723,MATCH(BE$200&amp;BE$201&amp;$B217,Sheet2!$A$1:$A$2723&amp;Sheet2!$B$1:$B$2723&amp;Sheet2!$D$1:$D$2723,0),5),0)</f>
        <v>0</v>
      </c>
      <c r="BF217">
        <f t="array" ref="BF217">IFERROR(INDEX(Sheet2!$A$1:$E$2723,MATCH(BF$200&amp;BF$201&amp;$B217,Sheet2!$A$1:$A$2723&amp;Sheet2!$B$1:$B$2723&amp;Sheet2!$D$1:$D$2723,0),5),0)</f>
        <v>0</v>
      </c>
      <c r="BG217">
        <f t="array" ref="BG217">IFERROR(INDEX(Sheet2!$A$1:$E$2723,MATCH(BG$200&amp;BG$201&amp;$B217,Sheet2!$A$1:$A$2723&amp;Sheet2!$B$1:$B$2723&amp;Sheet2!$D$1:$D$2723,0),5),0)</f>
        <v>0</v>
      </c>
      <c r="BH217">
        <f t="array" ref="BH217">IFERROR(INDEX(Sheet2!$A$1:$E$2723,MATCH(BH$200&amp;BH$201&amp;$B217,Sheet2!$A$1:$A$2723&amp;Sheet2!$B$1:$B$2723&amp;Sheet2!$D$1:$D$2723,0),5),0)</f>
        <v>0</v>
      </c>
      <c r="BI217">
        <f t="array" ref="BI217">IFERROR(INDEX(Sheet2!$A$1:$E$2723,MATCH(BI$200&amp;BI$201&amp;$B217,Sheet2!$A$1:$A$2723&amp;Sheet2!$B$1:$B$2723&amp;Sheet2!$D$1:$D$2723,0),5),0)</f>
        <v>0</v>
      </c>
      <c r="BJ217">
        <f t="array" ref="BJ217">IFERROR(INDEX(Sheet2!$A$1:$E$2723,MATCH(BJ$200&amp;BJ$201&amp;$B217,Sheet2!$A$1:$A$2723&amp;Sheet2!$B$1:$B$2723&amp;Sheet2!$D$1:$D$2723,0),5),0)</f>
        <v>0</v>
      </c>
      <c r="BK217">
        <f t="array" ref="BK217">IFERROR(INDEX(Sheet2!$A$1:$E$2723,MATCH(BK$200&amp;BK$201&amp;$B217,Sheet2!$A$1:$A$2723&amp;Sheet2!$B$1:$B$2723&amp;Sheet2!$D$1:$D$2723,0),5),0)</f>
        <v>0</v>
      </c>
      <c r="BL217">
        <f t="array" ref="BL217">IFERROR(INDEX(Sheet2!$A$1:$E$2723,MATCH(BL$200&amp;BL$201&amp;$B217,Sheet2!$A$1:$A$2723&amp;Sheet2!$B$1:$B$2723&amp;Sheet2!$D$1:$D$2723,0),5),0)</f>
        <v>0</v>
      </c>
    </row>
    <row r="218" spans="2:64" x14ac:dyDescent="0.25">
      <c r="B218" t="s">
        <v>215</v>
      </c>
      <c r="C218">
        <f t="array" ref="C218">IFERROR(INDEX(Sheet2!$A$1:$E$2723,MATCH(C$200&amp;C$201&amp;$B218,Sheet2!$A$1:$A$2723&amp;Sheet2!$B$1:$B$2723&amp;Sheet2!$D$1:$D$2723,0),5),0)</f>
        <v>0</v>
      </c>
      <c r="D218">
        <f t="array" ref="D218">IFERROR(INDEX(Sheet2!$A$1:$E$2723,MATCH(D$200&amp;D$201&amp;$B218,Sheet2!$A$1:$A$2723&amp;Sheet2!$B$1:$B$2723&amp;Sheet2!$D$1:$D$2723,0),5),0)</f>
        <v>0</v>
      </c>
      <c r="E218">
        <f t="array" ref="E218">IFERROR(INDEX(Sheet2!$A$1:$E$2723,MATCH(E$200&amp;E$201&amp;$B218,Sheet2!$A$1:$A$2723&amp;Sheet2!$B$1:$B$2723&amp;Sheet2!$D$1:$D$2723,0),5),0)</f>
        <v>0</v>
      </c>
      <c r="F218">
        <f t="array" ref="F218">IFERROR(INDEX(Sheet2!$A$1:$E$2723,MATCH(F$200&amp;F$201&amp;$B218,Sheet2!$A$1:$A$2723&amp;Sheet2!$B$1:$B$2723&amp;Sheet2!$D$1:$D$2723,0),5),0)</f>
        <v>0</v>
      </c>
      <c r="G218">
        <f t="array" ref="G218">IFERROR(INDEX(Sheet2!$A$1:$E$2723,MATCH(G$200&amp;G$201&amp;$B218,Sheet2!$A$1:$A$2723&amp;Sheet2!$B$1:$B$2723&amp;Sheet2!$D$1:$D$2723,0),5),0)</f>
        <v>0</v>
      </c>
      <c r="H218">
        <f t="array" ref="H218">IFERROR(INDEX(Sheet2!$A$1:$E$2723,MATCH(H$200&amp;H$201&amp;$B218,Sheet2!$A$1:$A$2723&amp;Sheet2!$B$1:$B$2723&amp;Sheet2!$D$1:$D$2723,0),5),0)</f>
        <v>0</v>
      </c>
      <c r="I218">
        <f t="array" ref="I218">IFERROR(INDEX(Sheet2!$A$1:$E$2723,MATCH(I$200&amp;I$201&amp;$B218,Sheet2!$A$1:$A$2723&amp;Sheet2!$B$1:$B$2723&amp;Sheet2!$D$1:$D$2723,0),5),0)</f>
        <v>0</v>
      </c>
      <c r="J218">
        <f t="array" ref="J218">IFERROR(INDEX(Sheet2!$A$1:$E$2723,MATCH(J$200&amp;J$201&amp;$B218,Sheet2!$A$1:$A$2723&amp;Sheet2!$B$1:$B$2723&amp;Sheet2!$D$1:$D$2723,0),5),0)</f>
        <v>0</v>
      </c>
      <c r="K218">
        <f t="array" ref="K218">IFERROR(INDEX(Sheet2!$A$1:$E$2723,MATCH(K$200&amp;K$201&amp;$B218,Sheet2!$A$1:$A$2723&amp;Sheet2!$B$1:$B$2723&amp;Sheet2!$D$1:$D$2723,0),5),0)</f>
        <v>0</v>
      </c>
      <c r="L218">
        <f t="array" ref="L218">IFERROR(INDEX(Sheet2!$A$1:$E$2723,MATCH(L$200&amp;L$201&amp;$B218,Sheet2!$A$1:$A$2723&amp;Sheet2!$B$1:$B$2723&amp;Sheet2!$D$1:$D$2723,0),5),0)</f>
        <v>0</v>
      </c>
      <c r="M218">
        <f t="array" ref="M218">IFERROR(INDEX(Sheet2!$A$1:$E$2723,MATCH(M$200&amp;M$201&amp;$B218,Sheet2!$A$1:$A$2723&amp;Sheet2!$B$1:$B$2723&amp;Sheet2!$D$1:$D$2723,0),5),0)</f>
        <v>0</v>
      </c>
      <c r="N218">
        <f t="array" ref="N218">IFERROR(INDEX(Sheet2!$A$1:$E$2723,MATCH(N$200&amp;N$201&amp;$B218,Sheet2!$A$1:$A$2723&amp;Sheet2!$B$1:$B$2723&amp;Sheet2!$D$1:$D$2723,0),5),0)</f>
        <v>0</v>
      </c>
      <c r="O218">
        <f t="array" ref="O218">IFERROR(INDEX(Sheet2!$A$1:$E$2723,MATCH(O$200&amp;O$201&amp;$B218,Sheet2!$A$1:$A$2723&amp;Sheet2!$B$1:$B$2723&amp;Sheet2!$D$1:$D$2723,0),5),0)</f>
        <v>0</v>
      </c>
      <c r="P218">
        <f t="array" ref="P218">IFERROR(INDEX(Sheet2!$A$1:$E$2723,MATCH(P$200&amp;P$201&amp;$B218,Sheet2!$A$1:$A$2723&amp;Sheet2!$B$1:$B$2723&amp;Sheet2!$D$1:$D$2723,0),5),0)</f>
        <v>0</v>
      </c>
      <c r="Q218">
        <f t="array" ref="Q218">IFERROR(INDEX(Sheet2!$A$1:$E$2723,MATCH(Q$200&amp;Q$201&amp;$B218,Sheet2!$A$1:$A$2723&amp;Sheet2!$B$1:$B$2723&amp;Sheet2!$D$1:$D$2723,0),5),0)</f>
        <v>0</v>
      </c>
      <c r="R218">
        <f t="array" ref="R218">IFERROR(INDEX(Sheet2!$A$1:$E$2723,MATCH(R$200&amp;R$201&amp;$B218,Sheet2!$A$1:$A$2723&amp;Sheet2!$B$1:$B$2723&amp;Sheet2!$D$1:$D$2723,0),5),0)</f>
        <v>0</v>
      </c>
      <c r="S218">
        <f t="array" ref="S218">IFERROR(INDEX(Sheet2!$A$1:$E$2723,MATCH(S$200&amp;S$201&amp;$B218,Sheet2!$A$1:$A$2723&amp;Sheet2!$B$1:$B$2723&amp;Sheet2!$D$1:$D$2723,0),5),0)</f>
        <v>0</v>
      </c>
      <c r="T218">
        <f t="array" ref="T218">IFERROR(INDEX(Sheet2!$A$1:$E$2723,MATCH(T$200&amp;T$201&amp;$B218,Sheet2!$A$1:$A$2723&amp;Sheet2!$B$1:$B$2723&amp;Sheet2!$D$1:$D$2723,0),5),0)</f>
        <v>0</v>
      </c>
      <c r="U218">
        <f t="array" ref="U218">IFERROR(INDEX(Sheet2!$A$1:$E$2723,MATCH(U$200&amp;U$201&amp;$B218,Sheet2!$A$1:$A$2723&amp;Sheet2!$B$1:$B$2723&amp;Sheet2!$D$1:$D$2723,0),5),0)</f>
        <v>0</v>
      </c>
      <c r="V218">
        <f t="array" ref="V218">IFERROR(INDEX(Sheet2!$A$1:$E$2723,MATCH(V$200&amp;V$201&amp;$B218,Sheet2!$A$1:$A$2723&amp;Sheet2!$B$1:$B$2723&amp;Sheet2!$D$1:$D$2723,0),5),0)</f>
        <v>0</v>
      </c>
      <c r="W218">
        <f t="array" ref="W218">IFERROR(INDEX(Sheet2!$A$1:$E$2723,MATCH(W$200&amp;W$201&amp;$B218,Sheet2!$A$1:$A$2723&amp;Sheet2!$B$1:$B$2723&amp;Sheet2!$D$1:$D$2723,0),5),0)</f>
        <v>0</v>
      </c>
      <c r="X218">
        <f t="array" ref="X218">IFERROR(INDEX(Sheet2!$A$1:$E$2723,MATCH(X$200&amp;X$201&amp;$B218,Sheet2!$A$1:$A$2723&amp;Sheet2!$B$1:$B$2723&amp;Sheet2!$D$1:$D$2723,0),5),0)</f>
        <v>0</v>
      </c>
      <c r="Y218">
        <f t="array" ref="Y218">IFERROR(INDEX(Sheet2!$A$1:$E$2723,MATCH(Y$200&amp;Y$201&amp;$B218,Sheet2!$A$1:$A$2723&amp;Sheet2!$B$1:$B$2723&amp;Sheet2!$D$1:$D$2723,0),5),0)</f>
        <v>0</v>
      </c>
      <c r="Z218">
        <f t="array" ref="Z218">IFERROR(INDEX(Sheet2!$A$1:$E$2723,MATCH(Z$200&amp;Z$201&amp;$B218,Sheet2!$A$1:$A$2723&amp;Sheet2!$B$1:$B$2723&amp;Sheet2!$D$1:$D$2723,0),5),0)</f>
        <v>0</v>
      </c>
      <c r="AA218">
        <f t="array" ref="AA218">IFERROR(INDEX(Sheet2!$A$1:$E$2723,MATCH(AA$200&amp;AA$201&amp;$B218,Sheet2!$A$1:$A$2723&amp;Sheet2!$B$1:$B$2723&amp;Sheet2!$D$1:$D$2723,0),5),0)</f>
        <v>0</v>
      </c>
      <c r="AB218">
        <f t="array" ref="AB218">IFERROR(INDEX(Sheet2!$A$1:$E$2723,MATCH(AB$200&amp;AB$201&amp;$B218,Sheet2!$A$1:$A$2723&amp;Sheet2!$B$1:$B$2723&amp;Sheet2!$D$1:$D$2723,0),5),0)</f>
        <v>0</v>
      </c>
      <c r="AC218">
        <f t="array" ref="AC218">IFERROR(INDEX(Sheet2!$A$1:$E$2723,MATCH(AC$200&amp;AC$201&amp;$B218,Sheet2!$A$1:$A$2723&amp;Sheet2!$B$1:$B$2723&amp;Sheet2!$D$1:$D$2723,0),5),0)</f>
        <v>0</v>
      </c>
      <c r="AD218">
        <f t="array" ref="AD218">IFERROR(INDEX(Sheet2!$A$1:$E$2723,MATCH(AD$200&amp;AD$201&amp;$B218,Sheet2!$A$1:$A$2723&amp;Sheet2!$B$1:$B$2723&amp;Sheet2!$D$1:$D$2723,0),5),0)</f>
        <v>0</v>
      </c>
      <c r="AE218">
        <f t="array" ref="AE218">IFERROR(INDEX(Sheet2!$A$1:$E$2723,MATCH(AE$200&amp;AE$201&amp;$B218,Sheet2!$A$1:$A$2723&amp;Sheet2!$B$1:$B$2723&amp;Sheet2!$D$1:$D$2723,0),5),0)</f>
        <v>0</v>
      </c>
      <c r="AF218">
        <f t="array" ref="AF218">IFERROR(INDEX(Sheet2!$A$1:$E$2723,MATCH(AF$200&amp;AF$201&amp;$B218,Sheet2!$A$1:$A$2723&amp;Sheet2!$B$1:$B$2723&amp;Sheet2!$D$1:$D$2723,0),5),0)</f>
        <v>0</v>
      </c>
      <c r="AG218">
        <f t="array" ref="AG218">IFERROR(INDEX(Sheet2!$A$1:$E$2723,MATCH(AG$200&amp;AG$201&amp;$B218,Sheet2!$A$1:$A$2723&amp;Sheet2!$B$1:$B$2723&amp;Sheet2!$D$1:$D$2723,0),5),0)</f>
        <v>0</v>
      </c>
      <c r="AH218">
        <f t="array" ref="AH218">IFERROR(INDEX(Sheet2!$A$1:$E$2723,MATCH(AH$200&amp;AH$201&amp;$B218,Sheet2!$A$1:$A$2723&amp;Sheet2!$B$1:$B$2723&amp;Sheet2!$D$1:$D$2723,0),5),0)</f>
        <v>0</v>
      </c>
      <c r="AI218">
        <f t="array" ref="AI218">IFERROR(INDEX(Sheet2!$A$1:$E$2723,MATCH(AI$200&amp;AI$201&amp;$B218,Sheet2!$A$1:$A$2723&amp;Sheet2!$B$1:$B$2723&amp;Sheet2!$D$1:$D$2723,0),5),0)</f>
        <v>0</v>
      </c>
      <c r="AJ218">
        <f t="array" ref="AJ218">IFERROR(INDEX(Sheet2!$A$1:$E$2723,MATCH(AJ$200&amp;AJ$201&amp;$B218,Sheet2!$A$1:$A$2723&amp;Sheet2!$B$1:$B$2723&amp;Sheet2!$D$1:$D$2723,0),5),0)</f>
        <v>0</v>
      </c>
      <c r="AK218">
        <f t="array" ref="AK218">IFERROR(INDEX(Sheet2!$A$1:$E$2723,MATCH(AK$200&amp;AK$201&amp;$B218,Sheet2!$A$1:$A$2723&amp;Sheet2!$B$1:$B$2723&amp;Sheet2!$D$1:$D$2723,0),5),0)</f>
        <v>0</v>
      </c>
      <c r="AL218">
        <f t="array" ref="AL218">IFERROR(INDEX(Sheet2!$A$1:$E$2723,MATCH(AL$200&amp;AL$201&amp;$B218,Sheet2!$A$1:$A$2723&amp;Sheet2!$B$1:$B$2723&amp;Sheet2!$D$1:$D$2723,0),5),0)</f>
        <v>0</v>
      </c>
      <c r="AM218">
        <f t="array" ref="AM218">IFERROR(INDEX(Sheet2!$A$1:$E$2723,MATCH(AM$200&amp;AM$201&amp;$B218,Sheet2!$A$1:$A$2723&amp;Sheet2!$B$1:$B$2723&amp;Sheet2!$D$1:$D$2723,0),5),0)</f>
        <v>0</v>
      </c>
      <c r="AN218">
        <f t="array" ref="AN218">IFERROR(INDEX(Sheet2!$A$1:$E$2723,MATCH(AN$200&amp;AN$201&amp;$B218,Sheet2!$A$1:$A$2723&amp;Sheet2!$B$1:$B$2723&amp;Sheet2!$D$1:$D$2723,0),5),0)</f>
        <v>0</v>
      </c>
      <c r="AO218">
        <f t="array" ref="AO218">IFERROR(INDEX(Sheet2!$A$1:$E$2723,MATCH(AO$200&amp;AO$201&amp;$B218,Sheet2!$A$1:$A$2723&amp;Sheet2!$B$1:$B$2723&amp;Sheet2!$D$1:$D$2723,0),5),0)</f>
        <v>0</v>
      </c>
      <c r="AP218">
        <f t="array" ref="AP218">IFERROR(INDEX(Sheet2!$A$1:$E$2723,MATCH(AP$200&amp;AP$201&amp;$B218,Sheet2!$A$1:$A$2723&amp;Sheet2!$B$1:$B$2723&amp;Sheet2!$D$1:$D$2723,0),5),0)</f>
        <v>0</v>
      </c>
      <c r="AQ218">
        <f t="array" ref="AQ218">IFERROR(INDEX(Sheet2!$A$1:$E$2723,MATCH(AQ$200&amp;AQ$201&amp;$B218,Sheet2!$A$1:$A$2723&amp;Sheet2!$B$1:$B$2723&amp;Sheet2!$D$1:$D$2723,0),5),0)</f>
        <v>0</v>
      </c>
      <c r="AR218">
        <f t="array" ref="AR218">IFERROR(INDEX(Sheet2!$A$1:$E$2723,MATCH(AR$200&amp;AR$201&amp;$B218,Sheet2!$A$1:$A$2723&amp;Sheet2!$B$1:$B$2723&amp;Sheet2!$D$1:$D$2723,0),5),0)</f>
        <v>0</v>
      </c>
      <c r="AS218">
        <f t="array" ref="AS218">IFERROR(INDEX(Sheet2!$A$1:$E$2723,MATCH(AS$200&amp;AS$201&amp;$B218,Sheet2!$A$1:$A$2723&amp;Sheet2!$B$1:$B$2723&amp;Sheet2!$D$1:$D$2723,0),5),0)</f>
        <v>0</v>
      </c>
      <c r="AT218">
        <f t="array" ref="AT218">IFERROR(INDEX(Sheet2!$A$1:$E$2723,MATCH(AT$200&amp;AT$201&amp;$B218,Sheet2!$A$1:$A$2723&amp;Sheet2!$B$1:$B$2723&amp;Sheet2!$D$1:$D$2723,0),5),0)</f>
        <v>0</v>
      </c>
      <c r="AU218">
        <f t="array" ref="AU218">IFERROR(INDEX(Sheet2!$A$1:$E$2723,MATCH(AU$200&amp;AU$201&amp;$B218,Sheet2!$A$1:$A$2723&amp;Sheet2!$B$1:$B$2723&amp;Sheet2!$D$1:$D$2723,0),5),0)</f>
        <v>0</v>
      </c>
      <c r="AV218">
        <f t="array" ref="AV218">IFERROR(INDEX(Sheet2!$A$1:$E$2723,MATCH(AV$200&amp;AV$201&amp;$B218,Sheet2!$A$1:$A$2723&amp;Sheet2!$B$1:$B$2723&amp;Sheet2!$D$1:$D$2723,0),5),0)</f>
        <v>0</v>
      </c>
      <c r="AW218">
        <f t="array" ref="AW218">IFERROR(INDEX(Sheet2!$A$1:$E$2723,MATCH(AW$200&amp;AW$201&amp;$B218,Sheet2!$A$1:$A$2723&amp;Sheet2!$B$1:$B$2723&amp;Sheet2!$D$1:$D$2723,0),5),0)</f>
        <v>0</v>
      </c>
      <c r="AX218">
        <f t="array" ref="AX218">IFERROR(INDEX(Sheet2!$A$1:$E$2723,MATCH(AX$200&amp;AX$201&amp;$B218,Sheet2!$A$1:$A$2723&amp;Sheet2!$B$1:$B$2723&amp;Sheet2!$D$1:$D$2723,0),5),0)</f>
        <v>0</v>
      </c>
      <c r="AY218">
        <f t="array" ref="AY218">IFERROR(INDEX(Sheet2!$A$1:$E$2723,MATCH(AY$200&amp;AY$201&amp;$B218,Sheet2!$A$1:$A$2723&amp;Sheet2!$B$1:$B$2723&amp;Sheet2!$D$1:$D$2723,0),5),0)</f>
        <v>0</v>
      </c>
      <c r="AZ218">
        <f t="array" ref="AZ218">IFERROR(INDEX(Sheet2!$A$1:$E$2723,MATCH(AZ$200&amp;AZ$201&amp;$B218,Sheet2!$A$1:$A$2723&amp;Sheet2!$B$1:$B$2723&amp;Sheet2!$D$1:$D$2723,0),5),0)</f>
        <v>0</v>
      </c>
      <c r="BA218">
        <f t="array" ref="BA218">IFERROR(INDEX(Sheet2!$A$1:$E$2723,MATCH(BA$200&amp;BA$201&amp;$B218,Sheet2!$A$1:$A$2723&amp;Sheet2!$B$1:$B$2723&amp;Sheet2!$D$1:$D$2723,0),5),0)</f>
        <v>0</v>
      </c>
      <c r="BB218">
        <f t="array" ref="BB218">IFERROR(INDEX(Sheet2!$A$1:$E$2723,MATCH(BB$200&amp;BB$201&amp;$B218,Sheet2!$A$1:$A$2723&amp;Sheet2!$B$1:$B$2723&amp;Sheet2!$D$1:$D$2723,0),5),0)</f>
        <v>0</v>
      </c>
      <c r="BC218">
        <f t="array" ref="BC218">IFERROR(INDEX(Sheet2!$A$1:$E$2723,MATCH(BC$200&amp;BC$201&amp;$B218,Sheet2!$A$1:$A$2723&amp;Sheet2!$B$1:$B$2723&amp;Sheet2!$D$1:$D$2723,0),5),0)</f>
        <v>0</v>
      </c>
      <c r="BD218">
        <f t="array" ref="BD218">IFERROR(INDEX(Sheet2!$A$1:$E$2723,MATCH(BD$200&amp;BD$201&amp;$B218,Sheet2!$A$1:$A$2723&amp;Sheet2!$B$1:$B$2723&amp;Sheet2!$D$1:$D$2723,0),5),0)</f>
        <v>0</v>
      </c>
      <c r="BE218">
        <f t="array" ref="BE218">IFERROR(INDEX(Sheet2!$A$1:$E$2723,MATCH(BE$200&amp;BE$201&amp;$B218,Sheet2!$A$1:$A$2723&amp;Sheet2!$B$1:$B$2723&amp;Sheet2!$D$1:$D$2723,0),5),0)</f>
        <v>0</v>
      </c>
      <c r="BF218">
        <f t="array" ref="BF218">IFERROR(INDEX(Sheet2!$A$1:$E$2723,MATCH(BF$200&amp;BF$201&amp;$B218,Sheet2!$A$1:$A$2723&amp;Sheet2!$B$1:$B$2723&amp;Sheet2!$D$1:$D$2723,0),5),0)</f>
        <v>0</v>
      </c>
      <c r="BG218">
        <f t="array" ref="BG218">IFERROR(INDEX(Sheet2!$A$1:$E$2723,MATCH(BG$200&amp;BG$201&amp;$B218,Sheet2!$A$1:$A$2723&amp;Sheet2!$B$1:$B$2723&amp;Sheet2!$D$1:$D$2723,0),5),0)</f>
        <v>0</v>
      </c>
      <c r="BH218">
        <f t="array" ref="BH218">IFERROR(INDEX(Sheet2!$A$1:$E$2723,MATCH(BH$200&amp;BH$201&amp;$B218,Sheet2!$A$1:$A$2723&amp;Sheet2!$B$1:$B$2723&amp;Sheet2!$D$1:$D$2723,0),5),0)</f>
        <v>0</v>
      </c>
      <c r="BI218">
        <f t="array" ref="BI218">IFERROR(INDEX(Sheet2!$A$1:$E$2723,MATCH(BI$200&amp;BI$201&amp;$B218,Sheet2!$A$1:$A$2723&amp;Sheet2!$B$1:$B$2723&amp;Sheet2!$D$1:$D$2723,0),5),0)</f>
        <v>0</v>
      </c>
      <c r="BJ218">
        <f t="array" ref="BJ218">IFERROR(INDEX(Sheet2!$A$1:$E$2723,MATCH(BJ$200&amp;BJ$201&amp;$B218,Sheet2!$A$1:$A$2723&amp;Sheet2!$B$1:$B$2723&amp;Sheet2!$D$1:$D$2723,0),5),0)</f>
        <v>0</v>
      </c>
      <c r="BK218">
        <f t="array" ref="BK218">IFERROR(INDEX(Sheet2!$A$1:$E$2723,MATCH(BK$200&amp;BK$201&amp;$B218,Sheet2!$A$1:$A$2723&amp;Sheet2!$B$1:$B$2723&amp;Sheet2!$D$1:$D$2723,0),5),0)</f>
        <v>0</v>
      </c>
      <c r="BL218">
        <f t="array" ref="BL218">IFERROR(INDEX(Sheet2!$A$1:$E$2723,MATCH(BL$200&amp;BL$201&amp;$B218,Sheet2!$A$1:$A$2723&amp;Sheet2!$B$1:$B$2723&amp;Sheet2!$D$1:$D$2723,0),5),0)</f>
        <v>0</v>
      </c>
    </row>
    <row r="219" spans="2:64" x14ac:dyDescent="0.25">
      <c r="B219" t="s">
        <v>216</v>
      </c>
      <c r="C219">
        <f t="array" ref="C219">IFERROR(INDEX(Sheet2!$A$1:$E$2723,MATCH(C$200&amp;C$201&amp;$B219,Sheet2!$A$1:$A$2723&amp;Sheet2!$B$1:$B$2723&amp;Sheet2!$D$1:$D$2723,0),5),0)</f>
        <v>0</v>
      </c>
      <c r="D219">
        <f t="array" ref="D219">IFERROR(INDEX(Sheet2!$A$1:$E$2723,MATCH(D$200&amp;D$201&amp;$B219,Sheet2!$A$1:$A$2723&amp;Sheet2!$B$1:$B$2723&amp;Sheet2!$D$1:$D$2723,0),5),0)</f>
        <v>0</v>
      </c>
      <c r="E219">
        <f t="array" ref="E219">IFERROR(INDEX(Sheet2!$A$1:$E$2723,MATCH(E$200&amp;E$201&amp;$B219,Sheet2!$A$1:$A$2723&amp;Sheet2!$B$1:$B$2723&amp;Sheet2!$D$1:$D$2723,0),5),0)</f>
        <v>0</v>
      </c>
      <c r="F219">
        <f t="array" ref="F219">IFERROR(INDEX(Sheet2!$A$1:$E$2723,MATCH(F$200&amp;F$201&amp;$B219,Sheet2!$A$1:$A$2723&amp;Sheet2!$B$1:$B$2723&amp;Sheet2!$D$1:$D$2723,0),5),0)</f>
        <v>0</v>
      </c>
      <c r="G219">
        <f t="array" ref="G219">IFERROR(INDEX(Sheet2!$A$1:$E$2723,MATCH(G$200&amp;G$201&amp;$B219,Sheet2!$A$1:$A$2723&amp;Sheet2!$B$1:$B$2723&amp;Sheet2!$D$1:$D$2723,0),5),0)</f>
        <v>0</v>
      </c>
      <c r="H219">
        <f t="array" ref="H219">IFERROR(INDEX(Sheet2!$A$1:$E$2723,MATCH(H$200&amp;H$201&amp;$B219,Sheet2!$A$1:$A$2723&amp;Sheet2!$B$1:$B$2723&amp;Sheet2!$D$1:$D$2723,0),5),0)</f>
        <v>0</v>
      </c>
      <c r="I219">
        <f t="array" ref="I219">IFERROR(INDEX(Sheet2!$A$1:$E$2723,MATCH(I$200&amp;I$201&amp;$B219,Sheet2!$A$1:$A$2723&amp;Sheet2!$B$1:$B$2723&amp;Sheet2!$D$1:$D$2723,0),5),0)</f>
        <v>0</v>
      </c>
      <c r="J219">
        <f t="array" ref="J219">IFERROR(INDEX(Sheet2!$A$1:$E$2723,MATCH(J$200&amp;J$201&amp;$B219,Sheet2!$A$1:$A$2723&amp;Sheet2!$B$1:$B$2723&amp;Sheet2!$D$1:$D$2723,0),5),0)</f>
        <v>0</v>
      </c>
      <c r="K219">
        <f t="array" ref="K219">IFERROR(INDEX(Sheet2!$A$1:$E$2723,MATCH(K$200&amp;K$201&amp;$B219,Sheet2!$A$1:$A$2723&amp;Sheet2!$B$1:$B$2723&amp;Sheet2!$D$1:$D$2723,0),5),0)</f>
        <v>0</v>
      </c>
      <c r="L219">
        <f t="array" ref="L219">IFERROR(INDEX(Sheet2!$A$1:$E$2723,MATCH(L$200&amp;L$201&amp;$B219,Sheet2!$A$1:$A$2723&amp;Sheet2!$B$1:$B$2723&amp;Sheet2!$D$1:$D$2723,0),5),0)</f>
        <v>0</v>
      </c>
      <c r="M219">
        <f t="array" ref="M219">IFERROR(INDEX(Sheet2!$A$1:$E$2723,MATCH(M$200&amp;M$201&amp;$B219,Sheet2!$A$1:$A$2723&amp;Sheet2!$B$1:$B$2723&amp;Sheet2!$D$1:$D$2723,0),5),0)</f>
        <v>0</v>
      </c>
      <c r="N219">
        <f t="array" ref="N219">IFERROR(INDEX(Sheet2!$A$1:$E$2723,MATCH(N$200&amp;N$201&amp;$B219,Sheet2!$A$1:$A$2723&amp;Sheet2!$B$1:$B$2723&amp;Sheet2!$D$1:$D$2723,0),5),0)</f>
        <v>0</v>
      </c>
      <c r="O219">
        <f t="array" ref="O219">IFERROR(INDEX(Sheet2!$A$1:$E$2723,MATCH(O$200&amp;O$201&amp;$B219,Sheet2!$A$1:$A$2723&amp;Sheet2!$B$1:$B$2723&amp;Sheet2!$D$1:$D$2723,0),5),0)</f>
        <v>0</v>
      </c>
      <c r="P219">
        <f t="array" ref="P219">IFERROR(INDEX(Sheet2!$A$1:$E$2723,MATCH(P$200&amp;P$201&amp;$B219,Sheet2!$A$1:$A$2723&amp;Sheet2!$B$1:$B$2723&amp;Sheet2!$D$1:$D$2723,0),5),0)</f>
        <v>0</v>
      </c>
      <c r="Q219">
        <f t="array" ref="Q219">IFERROR(INDEX(Sheet2!$A$1:$E$2723,MATCH(Q$200&amp;Q$201&amp;$B219,Sheet2!$A$1:$A$2723&amp;Sheet2!$B$1:$B$2723&amp;Sheet2!$D$1:$D$2723,0),5),0)</f>
        <v>0</v>
      </c>
      <c r="R219">
        <f t="array" ref="R219">IFERROR(INDEX(Sheet2!$A$1:$E$2723,MATCH(R$200&amp;R$201&amp;$B219,Sheet2!$A$1:$A$2723&amp;Sheet2!$B$1:$B$2723&amp;Sheet2!$D$1:$D$2723,0),5),0)</f>
        <v>0</v>
      </c>
      <c r="S219">
        <f t="array" ref="S219">IFERROR(INDEX(Sheet2!$A$1:$E$2723,MATCH(S$200&amp;S$201&amp;$B219,Sheet2!$A$1:$A$2723&amp;Sheet2!$B$1:$B$2723&amp;Sheet2!$D$1:$D$2723,0),5),0)</f>
        <v>0</v>
      </c>
      <c r="T219">
        <f t="array" ref="T219">IFERROR(INDEX(Sheet2!$A$1:$E$2723,MATCH(T$200&amp;T$201&amp;$B219,Sheet2!$A$1:$A$2723&amp;Sheet2!$B$1:$B$2723&amp;Sheet2!$D$1:$D$2723,0),5),0)</f>
        <v>0</v>
      </c>
      <c r="U219">
        <f t="array" ref="U219">IFERROR(INDEX(Sheet2!$A$1:$E$2723,MATCH(U$200&amp;U$201&amp;$B219,Sheet2!$A$1:$A$2723&amp;Sheet2!$B$1:$B$2723&amp;Sheet2!$D$1:$D$2723,0),5),0)</f>
        <v>0</v>
      </c>
      <c r="V219">
        <f t="array" ref="V219">IFERROR(INDEX(Sheet2!$A$1:$E$2723,MATCH(V$200&amp;V$201&amp;$B219,Sheet2!$A$1:$A$2723&amp;Sheet2!$B$1:$B$2723&amp;Sheet2!$D$1:$D$2723,0),5),0)</f>
        <v>0</v>
      </c>
      <c r="W219">
        <f t="array" ref="W219">IFERROR(INDEX(Sheet2!$A$1:$E$2723,MATCH(W$200&amp;W$201&amp;$B219,Sheet2!$A$1:$A$2723&amp;Sheet2!$B$1:$B$2723&amp;Sheet2!$D$1:$D$2723,0),5),0)</f>
        <v>0</v>
      </c>
      <c r="X219">
        <f t="array" ref="X219">IFERROR(INDEX(Sheet2!$A$1:$E$2723,MATCH(X$200&amp;X$201&amp;$B219,Sheet2!$A$1:$A$2723&amp;Sheet2!$B$1:$B$2723&amp;Sheet2!$D$1:$D$2723,0),5),0)</f>
        <v>0</v>
      </c>
      <c r="Y219">
        <f t="array" ref="Y219">IFERROR(INDEX(Sheet2!$A$1:$E$2723,MATCH(Y$200&amp;Y$201&amp;$B219,Sheet2!$A$1:$A$2723&amp;Sheet2!$B$1:$B$2723&amp;Sheet2!$D$1:$D$2723,0),5),0)</f>
        <v>0</v>
      </c>
      <c r="Z219">
        <f t="array" ref="Z219">IFERROR(INDEX(Sheet2!$A$1:$E$2723,MATCH(Z$200&amp;Z$201&amp;$B219,Sheet2!$A$1:$A$2723&amp;Sheet2!$B$1:$B$2723&amp;Sheet2!$D$1:$D$2723,0),5),0)</f>
        <v>0</v>
      </c>
      <c r="AA219">
        <f t="array" ref="AA219">IFERROR(INDEX(Sheet2!$A$1:$E$2723,MATCH(AA$200&amp;AA$201&amp;$B219,Sheet2!$A$1:$A$2723&amp;Sheet2!$B$1:$B$2723&amp;Sheet2!$D$1:$D$2723,0),5),0)</f>
        <v>0</v>
      </c>
      <c r="AB219">
        <f t="array" ref="AB219">IFERROR(INDEX(Sheet2!$A$1:$E$2723,MATCH(AB$200&amp;AB$201&amp;$B219,Sheet2!$A$1:$A$2723&amp;Sheet2!$B$1:$B$2723&amp;Sheet2!$D$1:$D$2723,0),5),0)</f>
        <v>0</v>
      </c>
      <c r="AC219">
        <f t="array" ref="AC219">IFERROR(INDEX(Sheet2!$A$1:$E$2723,MATCH(AC$200&amp;AC$201&amp;$B219,Sheet2!$A$1:$A$2723&amp;Sheet2!$B$1:$B$2723&amp;Sheet2!$D$1:$D$2723,0),5),0)</f>
        <v>0</v>
      </c>
      <c r="AD219">
        <f t="array" ref="AD219">IFERROR(INDEX(Sheet2!$A$1:$E$2723,MATCH(AD$200&amp;AD$201&amp;$B219,Sheet2!$A$1:$A$2723&amp;Sheet2!$B$1:$B$2723&amp;Sheet2!$D$1:$D$2723,0),5),0)</f>
        <v>0</v>
      </c>
      <c r="AE219">
        <f t="array" ref="AE219">IFERROR(INDEX(Sheet2!$A$1:$E$2723,MATCH(AE$200&amp;AE$201&amp;$B219,Sheet2!$A$1:$A$2723&amp;Sheet2!$B$1:$B$2723&amp;Sheet2!$D$1:$D$2723,0),5),0)</f>
        <v>0</v>
      </c>
      <c r="AF219">
        <f t="array" ref="AF219">IFERROR(INDEX(Sheet2!$A$1:$E$2723,MATCH(AF$200&amp;AF$201&amp;$B219,Sheet2!$A$1:$A$2723&amp;Sheet2!$B$1:$B$2723&amp;Sheet2!$D$1:$D$2723,0),5),0)</f>
        <v>0</v>
      </c>
      <c r="AG219">
        <f t="array" ref="AG219">IFERROR(INDEX(Sheet2!$A$1:$E$2723,MATCH(AG$200&amp;AG$201&amp;$B219,Sheet2!$A$1:$A$2723&amp;Sheet2!$B$1:$B$2723&amp;Sheet2!$D$1:$D$2723,0),5),0)</f>
        <v>0</v>
      </c>
      <c r="AH219">
        <f t="array" ref="AH219">IFERROR(INDEX(Sheet2!$A$1:$E$2723,MATCH(AH$200&amp;AH$201&amp;$B219,Sheet2!$A$1:$A$2723&amp;Sheet2!$B$1:$B$2723&amp;Sheet2!$D$1:$D$2723,0),5),0)</f>
        <v>0</v>
      </c>
      <c r="AI219">
        <f t="array" ref="AI219">IFERROR(INDEX(Sheet2!$A$1:$E$2723,MATCH(AI$200&amp;AI$201&amp;$B219,Sheet2!$A$1:$A$2723&amp;Sheet2!$B$1:$B$2723&amp;Sheet2!$D$1:$D$2723,0),5),0)</f>
        <v>0</v>
      </c>
      <c r="AJ219">
        <f t="array" ref="AJ219">IFERROR(INDEX(Sheet2!$A$1:$E$2723,MATCH(AJ$200&amp;AJ$201&amp;$B219,Sheet2!$A$1:$A$2723&amp;Sheet2!$B$1:$B$2723&amp;Sheet2!$D$1:$D$2723,0),5),0)</f>
        <v>0</v>
      </c>
      <c r="AK219">
        <f t="array" ref="AK219">IFERROR(INDEX(Sheet2!$A$1:$E$2723,MATCH(AK$200&amp;AK$201&amp;$B219,Sheet2!$A$1:$A$2723&amp;Sheet2!$B$1:$B$2723&amp;Sheet2!$D$1:$D$2723,0),5),0)</f>
        <v>0</v>
      </c>
      <c r="AL219">
        <f t="array" ref="AL219">IFERROR(INDEX(Sheet2!$A$1:$E$2723,MATCH(AL$200&amp;AL$201&amp;$B219,Sheet2!$A$1:$A$2723&amp;Sheet2!$B$1:$B$2723&amp;Sheet2!$D$1:$D$2723,0),5),0)</f>
        <v>0</v>
      </c>
      <c r="AM219">
        <f t="array" ref="AM219">IFERROR(INDEX(Sheet2!$A$1:$E$2723,MATCH(AM$200&amp;AM$201&amp;$B219,Sheet2!$A$1:$A$2723&amp;Sheet2!$B$1:$B$2723&amp;Sheet2!$D$1:$D$2723,0),5),0)</f>
        <v>0</v>
      </c>
      <c r="AN219">
        <f t="array" ref="AN219">IFERROR(INDEX(Sheet2!$A$1:$E$2723,MATCH(AN$200&amp;AN$201&amp;$B219,Sheet2!$A$1:$A$2723&amp;Sheet2!$B$1:$B$2723&amp;Sheet2!$D$1:$D$2723,0),5),0)</f>
        <v>0</v>
      </c>
      <c r="AO219">
        <f t="array" ref="AO219">IFERROR(INDEX(Sheet2!$A$1:$E$2723,MATCH(AO$200&amp;AO$201&amp;$B219,Sheet2!$A$1:$A$2723&amp;Sheet2!$B$1:$B$2723&amp;Sheet2!$D$1:$D$2723,0),5),0)</f>
        <v>0</v>
      </c>
      <c r="AP219">
        <f t="array" ref="AP219">IFERROR(INDEX(Sheet2!$A$1:$E$2723,MATCH(AP$200&amp;AP$201&amp;$B219,Sheet2!$A$1:$A$2723&amp;Sheet2!$B$1:$B$2723&amp;Sheet2!$D$1:$D$2723,0),5),0)</f>
        <v>0</v>
      </c>
      <c r="AQ219">
        <f t="array" ref="AQ219">IFERROR(INDEX(Sheet2!$A$1:$E$2723,MATCH(AQ$200&amp;AQ$201&amp;$B219,Sheet2!$A$1:$A$2723&amp;Sheet2!$B$1:$B$2723&amp;Sheet2!$D$1:$D$2723,0),5),0)</f>
        <v>0</v>
      </c>
      <c r="AR219">
        <f t="array" ref="AR219">IFERROR(INDEX(Sheet2!$A$1:$E$2723,MATCH(AR$200&amp;AR$201&amp;$B219,Sheet2!$A$1:$A$2723&amp;Sheet2!$B$1:$B$2723&amp;Sheet2!$D$1:$D$2723,0),5),0)</f>
        <v>0</v>
      </c>
      <c r="AS219">
        <f t="array" ref="AS219">IFERROR(INDEX(Sheet2!$A$1:$E$2723,MATCH(AS$200&amp;AS$201&amp;$B219,Sheet2!$A$1:$A$2723&amp;Sheet2!$B$1:$B$2723&amp;Sheet2!$D$1:$D$2723,0),5),0)</f>
        <v>0</v>
      </c>
      <c r="AT219">
        <f t="array" ref="AT219">IFERROR(INDEX(Sheet2!$A$1:$E$2723,MATCH(AT$200&amp;AT$201&amp;$B219,Sheet2!$A$1:$A$2723&amp;Sheet2!$B$1:$B$2723&amp;Sheet2!$D$1:$D$2723,0),5),0)</f>
        <v>0</v>
      </c>
      <c r="AU219">
        <f t="array" ref="AU219">IFERROR(INDEX(Sheet2!$A$1:$E$2723,MATCH(AU$200&amp;AU$201&amp;$B219,Sheet2!$A$1:$A$2723&amp;Sheet2!$B$1:$B$2723&amp;Sheet2!$D$1:$D$2723,0),5),0)</f>
        <v>0</v>
      </c>
      <c r="AV219">
        <f t="array" ref="AV219">IFERROR(INDEX(Sheet2!$A$1:$E$2723,MATCH(AV$200&amp;AV$201&amp;$B219,Sheet2!$A$1:$A$2723&amp;Sheet2!$B$1:$B$2723&amp;Sheet2!$D$1:$D$2723,0),5),0)</f>
        <v>0</v>
      </c>
      <c r="AW219">
        <f t="array" ref="AW219">IFERROR(INDEX(Sheet2!$A$1:$E$2723,MATCH(AW$200&amp;AW$201&amp;$B219,Sheet2!$A$1:$A$2723&amp;Sheet2!$B$1:$B$2723&amp;Sheet2!$D$1:$D$2723,0),5),0)</f>
        <v>0</v>
      </c>
      <c r="AX219">
        <f t="array" ref="AX219">IFERROR(INDEX(Sheet2!$A$1:$E$2723,MATCH(AX$200&amp;AX$201&amp;$B219,Sheet2!$A$1:$A$2723&amp;Sheet2!$B$1:$B$2723&amp;Sheet2!$D$1:$D$2723,0),5),0)</f>
        <v>0</v>
      </c>
      <c r="AY219">
        <f t="array" ref="AY219">IFERROR(INDEX(Sheet2!$A$1:$E$2723,MATCH(AY$200&amp;AY$201&amp;$B219,Sheet2!$A$1:$A$2723&amp;Sheet2!$B$1:$B$2723&amp;Sheet2!$D$1:$D$2723,0),5),0)</f>
        <v>0</v>
      </c>
      <c r="AZ219">
        <f t="array" ref="AZ219">IFERROR(INDEX(Sheet2!$A$1:$E$2723,MATCH(AZ$200&amp;AZ$201&amp;$B219,Sheet2!$A$1:$A$2723&amp;Sheet2!$B$1:$B$2723&amp;Sheet2!$D$1:$D$2723,0),5),0)</f>
        <v>0</v>
      </c>
      <c r="BA219">
        <f t="array" ref="BA219">IFERROR(INDEX(Sheet2!$A$1:$E$2723,MATCH(BA$200&amp;BA$201&amp;$B219,Sheet2!$A$1:$A$2723&amp;Sheet2!$B$1:$B$2723&amp;Sheet2!$D$1:$D$2723,0),5),0)</f>
        <v>0</v>
      </c>
      <c r="BB219">
        <f t="array" ref="BB219">IFERROR(INDEX(Sheet2!$A$1:$E$2723,MATCH(BB$200&amp;BB$201&amp;$B219,Sheet2!$A$1:$A$2723&amp;Sheet2!$B$1:$B$2723&amp;Sheet2!$D$1:$D$2723,0),5),0)</f>
        <v>0</v>
      </c>
      <c r="BC219">
        <f t="array" ref="BC219">IFERROR(INDEX(Sheet2!$A$1:$E$2723,MATCH(BC$200&amp;BC$201&amp;$B219,Sheet2!$A$1:$A$2723&amp;Sheet2!$B$1:$B$2723&amp;Sheet2!$D$1:$D$2723,0),5),0)</f>
        <v>0</v>
      </c>
      <c r="BD219">
        <f t="array" ref="BD219">IFERROR(INDEX(Sheet2!$A$1:$E$2723,MATCH(BD$200&amp;BD$201&amp;$B219,Sheet2!$A$1:$A$2723&amp;Sheet2!$B$1:$B$2723&amp;Sheet2!$D$1:$D$2723,0),5),0)</f>
        <v>0</v>
      </c>
      <c r="BE219">
        <f t="array" ref="BE219">IFERROR(INDEX(Sheet2!$A$1:$E$2723,MATCH(BE$200&amp;BE$201&amp;$B219,Sheet2!$A$1:$A$2723&amp;Sheet2!$B$1:$B$2723&amp;Sheet2!$D$1:$D$2723,0),5),0)</f>
        <v>0</v>
      </c>
      <c r="BF219">
        <f t="array" ref="BF219">IFERROR(INDEX(Sheet2!$A$1:$E$2723,MATCH(BF$200&amp;BF$201&amp;$B219,Sheet2!$A$1:$A$2723&amp;Sheet2!$B$1:$B$2723&amp;Sheet2!$D$1:$D$2723,0),5),0)</f>
        <v>0</v>
      </c>
      <c r="BG219">
        <f t="array" ref="BG219">IFERROR(INDEX(Sheet2!$A$1:$E$2723,MATCH(BG$200&amp;BG$201&amp;$B219,Sheet2!$A$1:$A$2723&amp;Sheet2!$B$1:$B$2723&amp;Sheet2!$D$1:$D$2723,0),5),0)</f>
        <v>0</v>
      </c>
      <c r="BH219">
        <f t="array" ref="BH219">IFERROR(INDEX(Sheet2!$A$1:$E$2723,MATCH(BH$200&amp;BH$201&amp;$B219,Sheet2!$A$1:$A$2723&amp;Sheet2!$B$1:$B$2723&amp;Sheet2!$D$1:$D$2723,0),5),0)</f>
        <v>0</v>
      </c>
      <c r="BI219">
        <f t="array" ref="BI219">IFERROR(INDEX(Sheet2!$A$1:$E$2723,MATCH(BI$200&amp;BI$201&amp;$B219,Sheet2!$A$1:$A$2723&amp;Sheet2!$B$1:$B$2723&amp;Sheet2!$D$1:$D$2723,0),5),0)</f>
        <v>0</v>
      </c>
      <c r="BJ219">
        <f t="array" ref="BJ219">IFERROR(INDEX(Sheet2!$A$1:$E$2723,MATCH(BJ$200&amp;BJ$201&amp;$B219,Sheet2!$A$1:$A$2723&amp;Sheet2!$B$1:$B$2723&amp;Sheet2!$D$1:$D$2723,0),5),0)</f>
        <v>0</v>
      </c>
      <c r="BK219">
        <f t="array" ref="BK219">IFERROR(INDEX(Sheet2!$A$1:$E$2723,MATCH(BK$200&amp;BK$201&amp;$B219,Sheet2!$A$1:$A$2723&amp;Sheet2!$B$1:$B$2723&amp;Sheet2!$D$1:$D$2723,0),5),0)</f>
        <v>0</v>
      </c>
      <c r="BL219">
        <f t="array" ref="BL219">IFERROR(INDEX(Sheet2!$A$1:$E$2723,MATCH(BL$200&amp;BL$201&amp;$B219,Sheet2!$A$1:$A$2723&amp;Sheet2!$B$1:$B$2723&amp;Sheet2!$D$1:$D$2723,0),5),0)</f>
        <v>0</v>
      </c>
    </row>
    <row r="220" spans="2:64" x14ac:dyDescent="0.25">
      <c r="B220" t="s">
        <v>217</v>
      </c>
      <c r="C220">
        <f t="array" ref="C220">IFERROR(INDEX(Sheet2!$A$1:$E$2723,MATCH(C$200&amp;C$201&amp;$B220,Sheet2!$A$1:$A$2723&amp;Sheet2!$B$1:$B$2723&amp;Sheet2!$D$1:$D$2723,0),5),0)</f>
        <v>0</v>
      </c>
      <c r="D220">
        <f t="array" ref="D220">IFERROR(INDEX(Sheet2!$A$1:$E$2723,MATCH(D$200&amp;D$201&amp;$B220,Sheet2!$A$1:$A$2723&amp;Sheet2!$B$1:$B$2723&amp;Sheet2!$D$1:$D$2723,0),5),0)</f>
        <v>0</v>
      </c>
      <c r="E220">
        <f t="array" ref="E220">IFERROR(INDEX(Sheet2!$A$1:$E$2723,MATCH(E$200&amp;E$201&amp;$B220,Sheet2!$A$1:$A$2723&amp;Sheet2!$B$1:$B$2723&amp;Sheet2!$D$1:$D$2723,0),5),0)</f>
        <v>0</v>
      </c>
      <c r="F220">
        <f t="array" ref="F220">IFERROR(INDEX(Sheet2!$A$1:$E$2723,MATCH(F$200&amp;F$201&amp;$B220,Sheet2!$A$1:$A$2723&amp;Sheet2!$B$1:$B$2723&amp;Sheet2!$D$1:$D$2723,0),5),0)</f>
        <v>0</v>
      </c>
      <c r="G220">
        <f t="array" ref="G220">IFERROR(INDEX(Sheet2!$A$1:$E$2723,MATCH(G$200&amp;G$201&amp;$B220,Sheet2!$A$1:$A$2723&amp;Sheet2!$B$1:$B$2723&amp;Sheet2!$D$1:$D$2723,0),5),0)</f>
        <v>0</v>
      </c>
      <c r="H220">
        <f t="array" ref="H220">IFERROR(INDEX(Sheet2!$A$1:$E$2723,MATCH(H$200&amp;H$201&amp;$B220,Sheet2!$A$1:$A$2723&amp;Sheet2!$B$1:$B$2723&amp;Sheet2!$D$1:$D$2723,0),5),0)</f>
        <v>0</v>
      </c>
      <c r="I220">
        <f t="array" ref="I220">IFERROR(INDEX(Sheet2!$A$1:$E$2723,MATCH(I$200&amp;I$201&amp;$B220,Sheet2!$A$1:$A$2723&amp;Sheet2!$B$1:$B$2723&amp;Sheet2!$D$1:$D$2723,0),5),0)</f>
        <v>0</v>
      </c>
      <c r="J220">
        <f t="array" ref="J220">IFERROR(INDEX(Sheet2!$A$1:$E$2723,MATCH(J$200&amp;J$201&amp;$B220,Sheet2!$A$1:$A$2723&amp;Sheet2!$B$1:$B$2723&amp;Sheet2!$D$1:$D$2723,0),5),0)</f>
        <v>0</v>
      </c>
      <c r="K220">
        <f t="array" ref="K220">IFERROR(INDEX(Sheet2!$A$1:$E$2723,MATCH(K$200&amp;K$201&amp;$B220,Sheet2!$A$1:$A$2723&amp;Sheet2!$B$1:$B$2723&amp;Sheet2!$D$1:$D$2723,0),5),0)</f>
        <v>0</v>
      </c>
      <c r="L220">
        <f t="array" ref="L220">IFERROR(INDEX(Sheet2!$A$1:$E$2723,MATCH(L$200&amp;L$201&amp;$B220,Sheet2!$A$1:$A$2723&amp;Sheet2!$B$1:$B$2723&amp;Sheet2!$D$1:$D$2723,0),5),0)</f>
        <v>0</v>
      </c>
      <c r="M220">
        <f t="array" ref="M220">IFERROR(INDEX(Sheet2!$A$1:$E$2723,MATCH(M$200&amp;M$201&amp;$B220,Sheet2!$A$1:$A$2723&amp;Sheet2!$B$1:$B$2723&amp;Sheet2!$D$1:$D$2723,0),5),0)</f>
        <v>0</v>
      </c>
      <c r="N220">
        <f t="array" ref="N220">IFERROR(INDEX(Sheet2!$A$1:$E$2723,MATCH(N$200&amp;N$201&amp;$B220,Sheet2!$A$1:$A$2723&amp;Sheet2!$B$1:$B$2723&amp;Sheet2!$D$1:$D$2723,0),5),0)</f>
        <v>0</v>
      </c>
      <c r="O220">
        <f t="array" ref="O220">IFERROR(INDEX(Sheet2!$A$1:$E$2723,MATCH(O$200&amp;O$201&amp;$B220,Sheet2!$A$1:$A$2723&amp;Sheet2!$B$1:$B$2723&amp;Sheet2!$D$1:$D$2723,0),5),0)</f>
        <v>0</v>
      </c>
      <c r="P220">
        <f t="array" ref="P220">IFERROR(INDEX(Sheet2!$A$1:$E$2723,MATCH(P$200&amp;P$201&amp;$B220,Sheet2!$A$1:$A$2723&amp;Sheet2!$B$1:$B$2723&amp;Sheet2!$D$1:$D$2723,0),5),0)</f>
        <v>0</v>
      </c>
      <c r="Q220">
        <f t="array" ref="Q220">IFERROR(INDEX(Sheet2!$A$1:$E$2723,MATCH(Q$200&amp;Q$201&amp;$B220,Sheet2!$A$1:$A$2723&amp;Sheet2!$B$1:$B$2723&amp;Sheet2!$D$1:$D$2723,0),5),0)</f>
        <v>0</v>
      </c>
      <c r="R220">
        <f t="array" ref="R220">IFERROR(INDEX(Sheet2!$A$1:$E$2723,MATCH(R$200&amp;R$201&amp;$B220,Sheet2!$A$1:$A$2723&amp;Sheet2!$B$1:$B$2723&amp;Sheet2!$D$1:$D$2723,0),5),0)</f>
        <v>0</v>
      </c>
      <c r="S220">
        <f t="array" ref="S220">IFERROR(INDEX(Sheet2!$A$1:$E$2723,MATCH(S$200&amp;S$201&amp;$B220,Sheet2!$A$1:$A$2723&amp;Sheet2!$B$1:$B$2723&amp;Sheet2!$D$1:$D$2723,0),5),0)</f>
        <v>0</v>
      </c>
      <c r="T220">
        <f t="array" ref="T220">IFERROR(INDEX(Sheet2!$A$1:$E$2723,MATCH(T$200&amp;T$201&amp;$B220,Sheet2!$A$1:$A$2723&amp;Sheet2!$B$1:$B$2723&amp;Sheet2!$D$1:$D$2723,0),5),0)</f>
        <v>0</v>
      </c>
      <c r="U220">
        <f t="array" ref="U220">IFERROR(INDEX(Sheet2!$A$1:$E$2723,MATCH(U$200&amp;U$201&amp;$B220,Sheet2!$A$1:$A$2723&amp;Sheet2!$B$1:$B$2723&amp;Sheet2!$D$1:$D$2723,0),5),0)</f>
        <v>0</v>
      </c>
      <c r="V220">
        <f t="array" ref="V220">IFERROR(INDEX(Sheet2!$A$1:$E$2723,MATCH(V$200&amp;V$201&amp;$B220,Sheet2!$A$1:$A$2723&amp;Sheet2!$B$1:$B$2723&amp;Sheet2!$D$1:$D$2723,0),5),0)</f>
        <v>0</v>
      </c>
      <c r="W220">
        <f t="array" ref="W220">IFERROR(INDEX(Sheet2!$A$1:$E$2723,MATCH(W$200&amp;W$201&amp;$B220,Sheet2!$A$1:$A$2723&amp;Sheet2!$B$1:$B$2723&amp;Sheet2!$D$1:$D$2723,0),5),0)</f>
        <v>0</v>
      </c>
      <c r="X220">
        <f t="array" ref="X220">IFERROR(INDEX(Sheet2!$A$1:$E$2723,MATCH(X$200&amp;X$201&amp;$B220,Sheet2!$A$1:$A$2723&amp;Sheet2!$B$1:$B$2723&amp;Sheet2!$D$1:$D$2723,0),5),0)</f>
        <v>0</v>
      </c>
      <c r="Y220">
        <f t="array" ref="Y220">IFERROR(INDEX(Sheet2!$A$1:$E$2723,MATCH(Y$200&amp;Y$201&amp;$B220,Sheet2!$A$1:$A$2723&amp;Sheet2!$B$1:$B$2723&amp;Sheet2!$D$1:$D$2723,0),5),0)</f>
        <v>0</v>
      </c>
      <c r="Z220">
        <f t="array" ref="Z220">IFERROR(INDEX(Sheet2!$A$1:$E$2723,MATCH(Z$200&amp;Z$201&amp;$B220,Sheet2!$A$1:$A$2723&amp;Sheet2!$B$1:$B$2723&amp;Sheet2!$D$1:$D$2723,0),5),0)</f>
        <v>0</v>
      </c>
      <c r="AA220">
        <f t="array" ref="AA220">IFERROR(INDEX(Sheet2!$A$1:$E$2723,MATCH(AA$200&amp;AA$201&amp;$B220,Sheet2!$A$1:$A$2723&amp;Sheet2!$B$1:$B$2723&amp;Sheet2!$D$1:$D$2723,0),5),0)</f>
        <v>0</v>
      </c>
      <c r="AB220">
        <f t="array" ref="AB220">IFERROR(INDEX(Sheet2!$A$1:$E$2723,MATCH(AB$200&amp;AB$201&amp;$B220,Sheet2!$A$1:$A$2723&amp;Sheet2!$B$1:$B$2723&amp;Sheet2!$D$1:$D$2723,0),5),0)</f>
        <v>0</v>
      </c>
      <c r="AC220">
        <f t="array" ref="AC220">IFERROR(INDEX(Sheet2!$A$1:$E$2723,MATCH(AC$200&amp;AC$201&amp;$B220,Sheet2!$A$1:$A$2723&amp;Sheet2!$B$1:$B$2723&amp;Sheet2!$D$1:$D$2723,0),5),0)</f>
        <v>0</v>
      </c>
      <c r="AD220">
        <f t="array" ref="AD220">IFERROR(INDEX(Sheet2!$A$1:$E$2723,MATCH(AD$200&amp;AD$201&amp;$B220,Sheet2!$A$1:$A$2723&amp;Sheet2!$B$1:$B$2723&amp;Sheet2!$D$1:$D$2723,0),5),0)</f>
        <v>0</v>
      </c>
      <c r="AE220">
        <f t="array" ref="AE220">IFERROR(INDEX(Sheet2!$A$1:$E$2723,MATCH(AE$200&amp;AE$201&amp;$B220,Sheet2!$A$1:$A$2723&amp;Sheet2!$B$1:$B$2723&amp;Sheet2!$D$1:$D$2723,0),5),0)</f>
        <v>0</v>
      </c>
      <c r="AF220">
        <f t="array" ref="AF220">IFERROR(INDEX(Sheet2!$A$1:$E$2723,MATCH(AF$200&amp;AF$201&amp;$B220,Sheet2!$A$1:$A$2723&amp;Sheet2!$B$1:$B$2723&amp;Sheet2!$D$1:$D$2723,0),5),0)</f>
        <v>0</v>
      </c>
      <c r="AG220">
        <f t="array" ref="AG220">IFERROR(INDEX(Sheet2!$A$1:$E$2723,MATCH(AG$200&amp;AG$201&amp;$B220,Sheet2!$A$1:$A$2723&amp;Sheet2!$B$1:$B$2723&amp;Sheet2!$D$1:$D$2723,0),5),0)</f>
        <v>0</v>
      </c>
      <c r="AH220">
        <f t="array" ref="AH220">IFERROR(INDEX(Sheet2!$A$1:$E$2723,MATCH(AH$200&amp;AH$201&amp;$B220,Sheet2!$A$1:$A$2723&amp;Sheet2!$B$1:$B$2723&amp;Sheet2!$D$1:$D$2723,0),5),0)</f>
        <v>0</v>
      </c>
      <c r="AI220">
        <f t="array" ref="AI220">IFERROR(INDEX(Sheet2!$A$1:$E$2723,MATCH(AI$200&amp;AI$201&amp;$B220,Sheet2!$A$1:$A$2723&amp;Sheet2!$B$1:$B$2723&amp;Sheet2!$D$1:$D$2723,0),5),0)</f>
        <v>0</v>
      </c>
      <c r="AJ220">
        <f t="array" ref="AJ220">IFERROR(INDEX(Sheet2!$A$1:$E$2723,MATCH(AJ$200&amp;AJ$201&amp;$B220,Sheet2!$A$1:$A$2723&amp;Sheet2!$B$1:$B$2723&amp;Sheet2!$D$1:$D$2723,0),5),0)</f>
        <v>0</v>
      </c>
      <c r="AK220">
        <f t="array" ref="AK220">IFERROR(INDEX(Sheet2!$A$1:$E$2723,MATCH(AK$200&amp;AK$201&amp;$B220,Sheet2!$A$1:$A$2723&amp;Sheet2!$B$1:$B$2723&amp;Sheet2!$D$1:$D$2723,0),5),0)</f>
        <v>0</v>
      </c>
      <c r="AL220">
        <f t="array" ref="AL220">IFERROR(INDEX(Sheet2!$A$1:$E$2723,MATCH(AL$200&amp;AL$201&amp;$B220,Sheet2!$A$1:$A$2723&amp;Sheet2!$B$1:$B$2723&amp;Sheet2!$D$1:$D$2723,0),5),0)</f>
        <v>0</v>
      </c>
      <c r="AM220">
        <f t="array" ref="AM220">IFERROR(INDEX(Sheet2!$A$1:$E$2723,MATCH(AM$200&amp;AM$201&amp;$B220,Sheet2!$A$1:$A$2723&amp;Sheet2!$B$1:$B$2723&amp;Sheet2!$D$1:$D$2723,0),5),0)</f>
        <v>0</v>
      </c>
      <c r="AN220">
        <f t="array" ref="AN220">IFERROR(INDEX(Sheet2!$A$1:$E$2723,MATCH(AN$200&amp;AN$201&amp;$B220,Sheet2!$A$1:$A$2723&amp;Sheet2!$B$1:$B$2723&amp;Sheet2!$D$1:$D$2723,0),5),0)</f>
        <v>0</v>
      </c>
      <c r="AO220">
        <f t="array" ref="AO220">IFERROR(INDEX(Sheet2!$A$1:$E$2723,MATCH(AO$200&amp;AO$201&amp;$B220,Sheet2!$A$1:$A$2723&amp;Sheet2!$B$1:$B$2723&amp;Sheet2!$D$1:$D$2723,0),5),0)</f>
        <v>0</v>
      </c>
      <c r="AP220">
        <f t="array" ref="AP220">IFERROR(INDEX(Sheet2!$A$1:$E$2723,MATCH(AP$200&amp;AP$201&amp;$B220,Sheet2!$A$1:$A$2723&amp;Sheet2!$B$1:$B$2723&amp;Sheet2!$D$1:$D$2723,0),5),0)</f>
        <v>0</v>
      </c>
      <c r="AQ220">
        <f t="array" ref="AQ220">IFERROR(INDEX(Sheet2!$A$1:$E$2723,MATCH(AQ$200&amp;AQ$201&amp;$B220,Sheet2!$A$1:$A$2723&amp;Sheet2!$B$1:$B$2723&amp;Sheet2!$D$1:$D$2723,0),5),0)</f>
        <v>0</v>
      </c>
      <c r="AR220">
        <f t="array" ref="AR220">IFERROR(INDEX(Sheet2!$A$1:$E$2723,MATCH(AR$200&amp;AR$201&amp;$B220,Sheet2!$A$1:$A$2723&amp;Sheet2!$B$1:$B$2723&amp;Sheet2!$D$1:$D$2723,0),5),0)</f>
        <v>0</v>
      </c>
      <c r="AS220">
        <f t="array" ref="AS220">IFERROR(INDEX(Sheet2!$A$1:$E$2723,MATCH(AS$200&amp;AS$201&amp;$B220,Sheet2!$A$1:$A$2723&amp;Sheet2!$B$1:$B$2723&amp;Sheet2!$D$1:$D$2723,0),5),0)</f>
        <v>0</v>
      </c>
      <c r="AT220">
        <f t="array" ref="AT220">IFERROR(INDEX(Sheet2!$A$1:$E$2723,MATCH(AT$200&amp;AT$201&amp;$B220,Sheet2!$A$1:$A$2723&amp;Sheet2!$B$1:$B$2723&amp;Sheet2!$D$1:$D$2723,0),5),0)</f>
        <v>0</v>
      </c>
      <c r="AU220">
        <f t="array" ref="AU220">IFERROR(INDEX(Sheet2!$A$1:$E$2723,MATCH(AU$200&amp;AU$201&amp;$B220,Sheet2!$A$1:$A$2723&amp;Sheet2!$B$1:$B$2723&amp;Sheet2!$D$1:$D$2723,0),5),0)</f>
        <v>0</v>
      </c>
      <c r="AV220">
        <f t="array" ref="AV220">IFERROR(INDEX(Sheet2!$A$1:$E$2723,MATCH(AV$200&amp;AV$201&amp;$B220,Sheet2!$A$1:$A$2723&amp;Sheet2!$B$1:$B$2723&amp;Sheet2!$D$1:$D$2723,0),5),0)</f>
        <v>0</v>
      </c>
      <c r="AW220">
        <f t="array" ref="AW220">IFERROR(INDEX(Sheet2!$A$1:$E$2723,MATCH(AW$200&amp;AW$201&amp;$B220,Sheet2!$A$1:$A$2723&amp;Sheet2!$B$1:$B$2723&amp;Sheet2!$D$1:$D$2723,0),5),0)</f>
        <v>0</v>
      </c>
      <c r="AX220">
        <f t="array" ref="AX220">IFERROR(INDEX(Sheet2!$A$1:$E$2723,MATCH(AX$200&amp;AX$201&amp;$B220,Sheet2!$A$1:$A$2723&amp;Sheet2!$B$1:$B$2723&amp;Sheet2!$D$1:$D$2723,0),5),0)</f>
        <v>0</v>
      </c>
      <c r="AY220">
        <f t="array" ref="AY220">IFERROR(INDEX(Sheet2!$A$1:$E$2723,MATCH(AY$200&amp;AY$201&amp;$B220,Sheet2!$A$1:$A$2723&amp;Sheet2!$B$1:$B$2723&amp;Sheet2!$D$1:$D$2723,0),5),0)</f>
        <v>0</v>
      </c>
      <c r="AZ220">
        <f t="array" ref="AZ220">IFERROR(INDEX(Sheet2!$A$1:$E$2723,MATCH(AZ$200&amp;AZ$201&amp;$B220,Sheet2!$A$1:$A$2723&amp;Sheet2!$B$1:$B$2723&amp;Sheet2!$D$1:$D$2723,0),5),0)</f>
        <v>0</v>
      </c>
      <c r="BA220">
        <f t="array" ref="BA220">IFERROR(INDEX(Sheet2!$A$1:$E$2723,MATCH(BA$200&amp;BA$201&amp;$B220,Sheet2!$A$1:$A$2723&amp;Sheet2!$B$1:$B$2723&amp;Sheet2!$D$1:$D$2723,0),5),0)</f>
        <v>0</v>
      </c>
      <c r="BB220">
        <f t="array" ref="BB220">IFERROR(INDEX(Sheet2!$A$1:$E$2723,MATCH(BB$200&amp;BB$201&amp;$B220,Sheet2!$A$1:$A$2723&amp;Sheet2!$B$1:$B$2723&amp;Sheet2!$D$1:$D$2723,0),5),0)</f>
        <v>0</v>
      </c>
      <c r="BC220">
        <f t="array" ref="BC220">IFERROR(INDEX(Sheet2!$A$1:$E$2723,MATCH(BC$200&amp;BC$201&amp;$B220,Sheet2!$A$1:$A$2723&amp;Sheet2!$B$1:$B$2723&amp;Sheet2!$D$1:$D$2723,0),5),0)</f>
        <v>0</v>
      </c>
      <c r="BD220">
        <f t="array" ref="BD220">IFERROR(INDEX(Sheet2!$A$1:$E$2723,MATCH(BD$200&amp;BD$201&amp;$B220,Sheet2!$A$1:$A$2723&amp;Sheet2!$B$1:$B$2723&amp;Sheet2!$D$1:$D$2723,0),5),0)</f>
        <v>0</v>
      </c>
      <c r="BE220">
        <f t="array" ref="BE220">IFERROR(INDEX(Sheet2!$A$1:$E$2723,MATCH(BE$200&amp;BE$201&amp;$B220,Sheet2!$A$1:$A$2723&amp;Sheet2!$B$1:$B$2723&amp;Sheet2!$D$1:$D$2723,0),5),0)</f>
        <v>0</v>
      </c>
      <c r="BF220">
        <f t="array" ref="BF220">IFERROR(INDEX(Sheet2!$A$1:$E$2723,MATCH(BF$200&amp;BF$201&amp;$B220,Sheet2!$A$1:$A$2723&amp;Sheet2!$B$1:$B$2723&amp;Sheet2!$D$1:$D$2723,0),5),0)</f>
        <v>0</v>
      </c>
      <c r="BG220">
        <f t="array" ref="BG220">IFERROR(INDEX(Sheet2!$A$1:$E$2723,MATCH(BG$200&amp;BG$201&amp;$B220,Sheet2!$A$1:$A$2723&amp;Sheet2!$B$1:$B$2723&amp;Sheet2!$D$1:$D$2723,0),5),0)</f>
        <v>0</v>
      </c>
      <c r="BH220">
        <f t="array" ref="BH220">IFERROR(INDEX(Sheet2!$A$1:$E$2723,MATCH(BH$200&amp;BH$201&amp;$B220,Sheet2!$A$1:$A$2723&amp;Sheet2!$B$1:$B$2723&amp;Sheet2!$D$1:$D$2723,0),5),0)</f>
        <v>0</v>
      </c>
      <c r="BI220">
        <f t="array" ref="BI220">IFERROR(INDEX(Sheet2!$A$1:$E$2723,MATCH(BI$200&amp;BI$201&amp;$B220,Sheet2!$A$1:$A$2723&amp;Sheet2!$B$1:$B$2723&amp;Sheet2!$D$1:$D$2723,0),5),0)</f>
        <v>0</v>
      </c>
      <c r="BJ220">
        <f t="array" ref="BJ220">IFERROR(INDEX(Sheet2!$A$1:$E$2723,MATCH(BJ$200&amp;BJ$201&amp;$B220,Sheet2!$A$1:$A$2723&amp;Sheet2!$B$1:$B$2723&amp;Sheet2!$D$1:$D$2723,0),5),0)</f>
        <v>0</v>
      </c>
      <c r="BK220">
        <f t="array" ref="BK220">IFERROR(INDEX(Sheet2!$A$1:$E$2723,MATCH(BK$200&amp;BK$201&amp;$B220,Sheet2!$A$1:$A$2723&amp;Sheet2!$B$1:$B$2723&amp;Sheet2!$D$1:$D$2723,0),5),0)</f>
        <v>0</v>
      </c>
      <c r="BL220">
        <f t="array" ref="BL220">IFERROR(INDEX(Sheet2!$A$1:$E$2723,MATCH(BL$200&amp;BL$201&amp;$B220,Sheet2!$A$1:$A$2723&amp;Sheet2!$B$1:$B$2723&amp;Sheet2!$D$1:$D$2723,0),5),0)</f>
        <v>0</v>
      </c>
    </row>
    <row r="221" spans="2:64" x14ac:dyDescent="0.25">
      <c r="B221" t="s">
        <v>218</v>
      </c>
      <c r="C221">
        <f t="array" ref="C221">IFERROR(INDEX(Sheet2!$A$1:$E$2723,MATCH(C$200&amp;C$201&amp;$B221,Sheet2!$A$1:$A$2723&amp;Sheet2!$B$1:$B$2723&amp;Sheet2!$D$1:$D$2723,0),5),0)</f>
        <v>0</v>
      </c>
      <c r="D221">
        <f t="array" ref="D221">IFERROR(INDEX(Sheet2!$A$1:$E$2723,MATCH(D$200&amp;D$201&amp;$B221,Sheet2!$A$1:$A$2723&amp;Sheet2!$B$1:$B$2723&amp;Sheet2!$D$1:$D$2723,0),5),0)</f>
        <v>0</v>
      </c>
      <c r="E221">
        <f t="array" ref="E221">IFERROR(INDEX(Sheet2!$A$1:$E$2723,MATCH(E$200&amp;E$201&amp;$B221,Sheet2!$A$1:$A$2723&amp;Sheet2!$B$1:$B$2723&amp;Sheet2!$D$1:$D$2723,0),5),0)</f>
        <v>0</v>
      </c>
      <c r="F221">
        <f t="array" ref="F221">IFERROR(INDEX(Sheet2!$A$1:$E$2723,MATCH(F$200&amp;F$201&amp;$B221,Sheet2!$A$1:$A$2723&amp;Sheet2!$B$1:$B$2723&amp;Sheet2!$D$1:$D$2723,0),5),0)</f>
        <v>0</v>
      </c>
      <c r="G221">
        <f t="array" ref="G221">IFERROR(INDEX(Sheet2!$A$1:$E$2723,MATCH(G$200&amp;G$201&amp;$B221,Sheet2!$A$1:$A$2723&amp;Sheet2!$B$1:$B$2723&amp;Sheet2!$D$1:$D$2723,0),5),0)</f>
        <v>0</v>
      </c>
      <c r="H221">
        <f t="array" ref="H221">IFERROR(INDEX(Sheet2!$A$1:$E$2723,MATCH(H$200&amp;H$201&amp;$B221,Sheet2!$A$1:$A$2723&amp;Sheet2!$B$1:$B$2723&amp;Sheet2!$D$1:$D$2723,0),5),0)</f>
        <v>0</v>
      </c>
      <c r="I221">
        <f t="array" ref="I221">IFERROR(INDEX(Sheet2!$A$1:$E$2723,MATCH(I$200&amp;I$201&amp;$B221,Sheet2!$A$1:$A$2723&amp;Sheet2!$B$1:$B$2723&amp;Sheet2!$D$1:$D$2723,0),5),0)</f>
        <v>0</v>
      </c>
      <c r="J221">
        <f t="array" ref="J221">IFERROR(INDEX(Sheet2!$A$1:$E$2723,MATCH(J$200&amp;J$201&amp;$B221,Sheet2!$A$1:$A$2723&amp;Sheet2!$B$1:$B$2723&amp;Sheet2!$D$1:$D$2723,0),5),0)</f>
        <v>0</v>
      </c>
      <c r="K221">
        <f t="array" ref="K221">IFERROR(INDEX(Sheet2!$A$1:$E$2723,MATCH(K$200&amp;K$201&amp;$B221,Sheet2!$A$1:$A$2723&amp;Sheet2!$B$1:$B$2723&amp;Sheet2!$D$1:$D$2723,0),5),0)</f>
        <v>0</v>
      </c>
      <c r="L221">
        <f t="array" ref="L221">IFERROR(INDEX(Sheet2!$A$1:$E$2723,MATCH(L$200&amp;L$201&amp;$B221,Sheet2!$A$1:$A$2723&amp;Sheet2!$B$1:$B$2723&amp;Sheet2!$D$1:$D$2723,0),5),0)</f>
        <v>0</v>
      </c>
      <c r="M221">
        <f t="array" ref="M221">IFERROR(INDEX(Sheet2!$A$1:$E$2723,MATCH(M$200&amp;M$201&amp;$B221,Sheet2!$A$1:$A$2723&amp;Sheet2!$B$1:$B$2723&amp;Sheet2!$D$1:$D$2723,0),5),0)</f>
        <v>0</v>
      </c>
      <c r="N221">
        <f t="array" ref="N221">IFERROR(INDEX(Sheet2!$A$1:$E$2723,MATCH(N$200&amp;N$201&amp;$B221,Sheet2!$A$1:$A$2723&amp;Sheet2!$B$1:$B$2723&amp;Sheet2!$D$1:$D$2723,0),5),0)</f>
        <v>0</v>
      </c>
      <c r="O221">
        <f t="array" ref="O221">IFERROR(INDEX(Sheet2!$A$1:$E$2723,MATCH(O$200&amp;O$201&amp;$B221,Sheet2!$A$1:$A$2723&amp;Sheet2!$B$1:$B$2723&amp;Sheet2!$D$1:$D$2723,0),5),0)</f>
        <v>0</v>
      </c>
      <c r="P221">
        <f t="array" ref="P221">IFERROR(INDEX(Sheet2!$A$1:$E$2723,MATCH(P$200&amp;P$201&amp;$B221,Sheet2!$A$1:$A$2723&amp;Sheet2!$B$1:$B$2723&amp;Sheet2!$D$1:$D$2723,0),5),0)</f>
        <v>0</v>
      </c>
      <c r="Q221">
        <f t="array" ref="Q221">IFERROR(INDEX(Sheet2!$A$1:$E$2723,MATCH(Q$200&amp;Q$201&amp;$B221,Sheet2!$A$1:$A$2723&amp;Sheet2!$B$1:$B$2723&amp;Sheet2!$D$1:$D$2723,0),5),0)</f>
        <v>0</v>
      </c>
      <c r="R221">
        <f t="array" ref="R221">IFERROR(INDEX(Sheet2!$A$1:$E$2723,MATCH(R$200&amp;R$201&amp;$B221,Sheet2!$A$1:$A$2723&amp;Sheet2!$B$1:$B$2723&amp;Sheet2!$D$1:$D$2723,0),5),0)</f>
        <v>0</v>
      </c>
      <c r="S221">
        <f t="array" ref="S221">IFERROR(INDEX(Sheet2!$A$1:$E$2723,MATCH(S$200&amp;S$201&amp;$B221,Sheet2!$A$1:$A$2723&amp;Sheet2!$B$1:$B$2723&amp;Sheet2!$D$1:$D$2723,0),5),0)</f>
        <v>0</v>
      </c>
      <c r="T221">
        <f t="array" ref="T221">IFERROR(INDEX(Sheet2!$A$1:$E$2723,MATCH(T$200&amp;T$201&amp;$B221,Sheet2!$A$1:$A$2723&amp;Sheet2!$B$1:$B$2723&amp;Sheet2!$D$1:$D$2723,0),5),0)</f>
        <v>0</v>
      </c>
      <c r="U221">
        <f t="array" ref="U221">IFERROR(INDEX(Sheet2!$A$1:$E$2723,MATCH(U$200&amp;U$201&amp;$B221,Sheet2!$A$1:$A$2723&amp;Sheet2!$B$1:$B$2723&amp;Sheet2!$D$1:$D$2723,0),5),0)</f>
        <v>0</v>
      </c>
      <c r="V221">
        <f t="array" ref="V221">IFERROR(INDEX(Sheet2!$A$1:$E$2723,MATCH(V$200&amp;V$201&amp;$B221,Sheet2!$A$1:$A$2723&amp;Sheet2!$B$1:$B$2723&amp;Sheet2!$D$1:$D$2723,0),5),0)</f>
        <v>0</v>
      </c>
      <c r="W221">
        <f t="array" ref="W221">IFERROR(INDEX(Sheet2!$A$1:$E$2723,MATCH(W$200&amp;W$201&amp;$B221,Sheet2!$A$1:$A$2723&amp;Sheet2!$B$1:$B$2723&amp;Sheet2!$D$1:$D$2723,0),5),0)</f>
        <v>0</v>
      </c>
      <c r="X221">
        <f t="array" ref="X221">IFERROR(INDEX(Sheet2!$A$1:$E$2723,MATCH(X$200&amp;X$201&amp;$B221,Sheet2!$A$1:$A$2723&amp;Sheet2!$B$1:$B$2723&amp;Sheet2!$D$1:$D$2723,0),5),0)</f>
        <v>0</v>
      </c>
      <c r="Y221">
        <f t="array" ref="Y221">IFERROR(INDEX(Sheet2!$A$1:$E$2723,MATCH(Y$200&amp;Y$201&amp;$B221,Sheet2!$A$1:$A$2723&amp;Sheet2!$B$1:$B$2723&amp;Sheet2!$D$1:$D$2723,0),5),0)</f>
        <v>0</v>
      </c>
      <c r="Z221">
        <f t="array" ref="Z221">IFERROR(INDEX(Sheet2!$A$1:$E$2723,MATCH(Z$200&amp;Z$201&amp;$B221,Sheet2!$A$1:$A$2723&amp;Sheet2!$B$1:$B$2723&amp;Sheet2!$D$1:$D$2723,0),5),0)</f>
        <v>0</v>
      </c>
      <c r="AA221">
        <f t="array" ref="AA221">IFERROR(INDEX(Sheet2!$A$1:$E$2723,MATCH(AA$200&amp;AA$201&amp;$B221,Sheet2!$A$1:$A$2723&amp;Sheet2!$B$1:$B$2723&amp;Sheet2!$D$1:$D$2723,0),5),0)</f>
        <v>0</v>
      </c>
      <c r="AB221">
        <f t="array" ref="AB221">IFERROR(INDEX(Sheet2!$A$1:$E$2723,MATCH(AB$200&amp;AB$201&amp;$B221,Sheet2!$A$1:$A$2723&amp;Sheet2!$B$1:$B$2723&amp;Sheet2!$D$1:$D$2723,0),5),0)</f>
        <v>0</v>
      </c>
      <c r="AC221">
        <f t="array" ref="AC221">IFERROR(INDEX(Sheet2!$A$1:$E$2723,MATCH(AC$200&amp;AC$201&amp;$B221,Sheet2!$A$1:$A$2723&amp;Sheet2!$B$1:$B$2723&amp;Sheet2!$D$1:$D$2723,0),5),0)</f>
        <v>0</v>
      </c>
      <c r="AD221">
        <f t="array" ref="AD221">IFERROR(INDEX(Sheet2!$A$1:$E$2723,MATCH(AD$200&amp;AD$201&amp;$B221,Sheet2!$A$1:$A$2723&amp;Sheet2!$B$1:$B$2723&amp;Sheet2!$D$1:$D$2723,0),5),0)</f>
        <v>0</v>
      </c>
      <c r="AE221">
        <f t="array" ref="AE221">IFERROR(INDEX(Sheet2!$A$1:$E$2723,MATCH(AE$200&amp;AE$201&amp;$B221,Sheet2!$A$1:$A$2723&amp;Sheet2!$B$1:$B$2723&amp;Sheet2!$D$1:$D$2723,0),5),0)</f>
        <v>0</v>
      </c>
      <c r="AF221">
        <f t="array" ref="AF221">IFERROR(INDEX(Sheet2!$A$1:$E$2723,MATCH(AF$200&amp;AF$201&amp;$B221,Sheet2!$A$1:$A$2723&amp;Sheet2!$B$1:$B$2723&amp;Sheet2!$D$1:$D$2723,0),5),0)</f>
        <v>0</v>
      </c>
      <c r="AG221">
        <f t="array" ref="AG221">IFERROR(INDEX(Sheet2!$A$1:$E$2723,MATCH(AG$200&amp;AG$201&amp;$B221,Sheet2!$A$1:$A$2723&amp;Sheet2!$B$1:$B$2723&amp;Sheet2!$D$1:$D$2723,0),5),0)</f>
        <v>0</v>
      </c>
      <c r="AH221">
        <f t="array" ref="AH221">IFERROR(INDEX(Sheet2!$A$1:$E$2723,MATCH(AH$200&amp;AH$201&amp;$B221,Sheet2!$A$1:$A$2723&amp;Sheet2!$B$1:$B$2723&amp;Sheet2!$D$1:$D$2723,0),5),0)</f>
        <v>0</v>
      </c>
      <c r="AI221">
        <f t="array" ref="AI221">IFERROR(INDEX(Sheet2!$A$1:$E$2723,MATCH(AI$200&amp;AI$201&amp;$B221,Sheet2!$A$1:$A$2723&amp;Sheet2!$B$1:$B$2723&amp;Sheet2!$D$1:$D$2723,0),5),0)</f>
        <v>0</v>
      </c>
      <c r="AJ221">
        <f t="array" ref="AJ221">IFERROR(INDEX(Sheet2!$A$1:$E$2723,MATCH(AJ$200&amp;AJ$201&amp;$B221,Sheet2!$A$1:$A$2723&amp;Sheet2!$B$1:$B$2723&amp;Sheet2!$D$1:$D$2723,0),5),0)</f>
        <v>0</v>
      </c>
      <c r="AK221">
        <f t="array" ref="AK221">IFERROR(INDEX(Sheet2!$A$1:$E$2723,MATCH(AK$200&amp;AK$201&amp;$B221,Sheet2!$A$1:$A$2723&amp;Sheet2!$B$1:$B$2723&amp;Sheet2!$D$1:$D$2723,0),5),0)</f>
        <v>0</v>
      </c>
      <c r="AL221">
        <f t="array" ref="AL221">IFERROR(INDEX(Sheet2!$A$1:$E$2723,MATCH(AL$200&amp;AL$201&amp;$B221,Sheet2!$A$1:$A$2723&amp;Sheet2!$B$1:$B$2723&amp;Sheet2!$D$1:$D$2723,0),5),0)</f>
        <v>0</v>
      </c>
      <c r="AM221">
        <f t="array" ref="AM221">IFERROR(INDEX(Sheet2!$A$1:$E$2723,MATCH(AM$200&amp;AM$201&amp;$B221,Sheet2!$A$1:$A$2723&amp;Sheet2!$B$1:$B$2723&amp;Sheet2!$D$1:$D$2723,0),5),0)</f>
        <v>0</v>
      </c>
      <c r="AN221">
        <f t="array" ref="AN221">IFERROR(INDEX(Sheet2!$A$1:$E$2723,MATCH(AN$200&amp;AN$201&amp;$B221,Sheet2!$A$1:$A$2723&amp;Sheet2!$B$1:$B$2723&amp;Sheet2!$D$1:$D$2723,0),5),0)</f>
        <v>0</v>
      </c>
      <c r="AO221">
        <f t="array" ref="AO221">IFERROR(INDEX(Sheet2!$A$1:$E$2723,MATCH(AO$200&amp;AO$201&amp;$B221,Sheet2!$A$1:$A$2723&amp;Sheet2!$B$1:$B$2723&amp;Sheet2!$D$1:$D$2723,0),5),0)</f>
        <v>0</v>
      </c>
      <c r="AP221">
        <f t="array" ref="AP221">IFERROR(INDEX(Sheet2!$A$1:$E$2723,MATCH(AP$200&amp;AP$201&amp;$B221,Sheet2!$A$1:$A$2723&amp;Sheet2!$B$1:$B$2723&amp;Sheet2!$D$1:$D$2723,0),5),0)</f>
        <v>0</v>
      </c>
      <c r="AQ221">
        <f t="array" ref="AQ221">IFERROR(INDEX(Sheet2!$A$1:$E$2723,MATCH(AQ$200&amp;AQ$201&amp;$B221,Sheet2!$A$1:$A$2723&amp;Sheet2!$B$1:$B$2723&amp;Sheet2!$D$1:$D$2723,0),5),0)</f>
        <v>0</v>
      </c>
      <c r="AR221">
        <f t="array" ref="AR221">IFERROR(INDEX(Sheet2!$A$1:$E$2723,MATCH(AR$200&amp;AR$201&amp;$B221,Sheet2!$A$1:$A$2723&amp;Sheet2!$B$1:$B$2723&amp;Sheet2!$D$1:$D$2723,0),5),0)</f>
        <v>0</v>
      </c>
      <c r="AS221">
        <f t="array" ref="AS221">IFERROR(INDEX(Sheet2!$A$1:$E$2723,MATCH(AS$200&amp;AS$201&amp;$B221,Sheet2!$A$1:$A$2723&amp;Sheet2!$B$1:$B$2723&amp;Sheet2!$D$1:$D$2723,0),5),0)</f>
        <v>0</v>
      </c>
      <c r="AT221">
        <f t="array" ref="AT221">IFERROR(INDEX(Sheet2!$A$1:$E$2723,MATCH(AT$200&amp;AT$201&amp;$B221,Sheet2!$A$1:$A$2723&amp;Sheet2!$B$1:$B$2723&amp;Sheet2!$D$1:$D$2723,0),5),0)</f>
        <v>0</v>
      </c>
      <c r="AU221">
        <f t="array" ref="AU221">IFERROR(INDEX(Sheet2!$A$1:$E$2723,MATCH(AU$200&amp;AU$201&amp;$B221,Sheet2!$A$1:$A$2723&amp;Sheet2!$B$1:$B$2723&amp;Sheet2!$D$1:$D$2723,0),5),0)</f>
        <v>0</v>
      </c>
      <c r="AV221">
        <f t="array" ref="AV221">IFERROR(INDEX(Sheet2!$A$1:$E$2723,MATCH(AV$200&amp;AV$201&amp;$B221,Sheet2!$A$1:$A$2723&amp;Sheet2!$B$1:$B$2723&amp;Sheet2!$D$1:$D$2723,0),5),0)</f>
        <v>0</v>
      </c>
      <c r="AW221">
        <f t="array" ref="AW221">IFERROR(INDEX(Sheet2!$A$1:$E$2723,MATCH(AW$200&amp;AW$201&amp;$B221,Sheet2!$A$1:$A$2723&amp;Sheet2!$B$1:$B$2723&amp;Sheet2!$D$1:$D$2723,0),5),0)</f>
        <v>0</v>
      </c>
      <c r="AX221">
        <f t="array" ref="AX221">IFERROR(INDEX(Sheet2!$A$1:$E$2723,MATCH(AX$200&amp;AX$201&amp;$B221,Sheet2!$A$1:$A$2723&amp;Sheet2!$B$1:$B$2723&amp;Sheet2!$D$1:$D$2723,0),5),0)</f>
        <v>0</v>
      </c>
      <c r="AY221">
        <f t="array" ref="AY221">IFERROR(INDEX(Sheet2!$A$1:$E$2723,MATCH(AY$200&amp;AY$201&amp;$B221,Sheet2!$A$1:$A$2723&amp;Sheet2!$B$1:$B$2723&amp;Sheet2!$D$1:$D$2723,0),5),0)</f>
        <v>0</v>
      </c>
      <c r="AZ221">
        <f t="array" ref="AZ221">IFERROR(INDEX(Sheet2!$A$1:$E$2723,MATCH(AZ$200&amp;AZ$201&amp;$B221,Sheet2!$A$1:$A$2723&amp;Sheet2!$B$1:$B$2723&amp;Sheet2!$D$1:$D$2723,0),5),0)</f>
        <v>0</v>
      </c>
      <c r="BA221">
        <f t="array" ref="BA221">IFERROR(INDEX(Sheet2!$A$1:$E$2723,MATCH(BA$200&amp;BA$201&amp;$B221,Sheet2!$A$1:$A$2723&amp;Sheet2!$B$1:$B$2723&amp;Sheet2!$D$1:$D$2723,0),5),0)</f>
        <v>0</v>
      </c>
      <c r="BB221">
        <f t="array" ref="BB221">IFERROR(INDEX(Sheet2!$A$1:$E$2723,MATCH(BB$200&amp;BB$201&amp;$B221,Sheet2!$A$1:$A$2723&amp;Sheet2!$B$1:$B$2723&amp;Sheet2!$D$1:$D$2723,0),5),0)</f>
        <v>0</v>
      </c>
      <c r="BC221">
        <f t="array" ref="BC221">IFERROR(INDEX(Sheet2!$A$1:$E$2723,MATCH(BC$200&amp;BC$201&amp;$B221,Sheet2!$A$1:$A$2723&amp;Sheet2!$B$1:$B$2723&amp;Sheet2!$D$1:$D$2723,0),5),0)</f>
        <v>0</v>
      </c>
      <c r="BD221">
        <f t="array" ref="BD221">IFERROR(INDEX(Sheet2!$A$1:$E$2723,MATCH(BD$200&amp;BD$201&amp;$B221,Sheet2!$A$1:$A$2723&amp;Sheet2!$B$1:$B$2723&amp;Sheet2!$D$1:$D$2723,0),5),0)</f>
        <v>0</v>
      </c>
      <c r="BE221">
        <f t="array" ref="BE221">IFERROR(INDEX(Sheet2!$A$1:$E$2723,MATCH(BE$200&amp;BE$201&amp;$B221,Sheet2!$A$1:$A$2723&amp;Sheet2!$B$1:$B$2723&amp;Sheet2!$D$1:$D$2723,0),5),0)</f>
        <v>0</v>
      </c>
      <c r="BF221">
        <f t="array" ref="BF221">IFERROR(INDEX(Sheet2!$A$1:$E$2723,MATCH(BF$200&amp;BF$201&amp;$B221,Sheet2!$A$1:$A$2723&amp;Sheet2!$B$1:$B$2723&amp;Sheet2!$D$1:$D$2723,0),5),0)</f>
        <v>0</v>
      </c>
      <c r="BG221">
        <f t="array" ref="BG221">IFERROR(INDEX(Sheet2!$A$1:$E$2723,MATCH(BG$200&amp;BG$201&amp;$B221,Sheet2!$A$1:$A$2723&amp;Sheet2!$B$1:$B$2723&amp;Sheet2!$D$1:$D$2723,0),5),0)</f>
        <v>0</v>
      </c>
      <c r="BH221">
        <f t="array" ref="BH221">IFERROR(INDEX(Sheet2!$A$1:$E$2723,MATCH(BH$200&amp;BH$201&amp;$B221,Sheet2!$A$1:$A$2723&amp;Sheet2!$B$1:$B$2723&amp;Sheet2!$D$1:$D$2723,0),5),0)</f>
        <v>0</v>
      </c>
      <c r="BI221">
        <f t="array" ref="BI221">IFERROR(INDEX(Sheet2!$A$1:$E$2723,MATCH(BI$200&amp;BI$201&amp;$B221,Sheet2!$A$1:$A$2723&amp;Sheet2!$B$1:$B$2723&amp;Sheet2!$D$1:$D$2723,0),5),0)</f>
        <v>0</v>
      </c>
      <c r="BJ221">
        <f t="array" ref="BJ221">IFERROR(INDEX(Sheet2!$A$1:$E$2723,MATCH(BJ$200&amp;BJ$201&amp;$B221,Sheet2!$A$1:$A$2723&amp;Sheet2!$B$1:$B$2723&amp;Sheet2!$D$1:$D$2723,0),5),0)</f>
        <v>0</v>
      </c>
      <c r="BK221">
        <f t="array" ref="BK221">IFERROR(INDEX(Sheet2!$A$1:$E$2723,MATCH(BK$200&amp;BK$201&amp;$B221,Sheet2!$A$1:$A$2723&amp;Sheet2!$B$1:$B$2723&amp;Sheet2!$D$1:$D$2723,0),5),0)</f>
        <v>0</v>
      </c>
      <c r="BL221">
        <f t="array" ref="BL221">IFERROR(INDEX(Sheet2!$A$1:$E$2723,MATCH(BL$200&amp;BL$201&amp;$B221,Sheet2!$A$1:$A$2723&amp;Sheet2!$B$1:$B$2723&amp;Sheet2!$D$1:$D$2723,0),5),0)</f>
        <v>0</v>
      </c>
    </row>
    <row r="222" spans="2:64" x14ac:dyDescent="0.25">
      <c r="B222" t="s">
        <v>219</v>
      </c>
      <c r="C222">
        <f t="array" ref="C222">IFERROR(INDEX(Sheet2!$A$1:$E$2723,MATCH(C$200&amp;C$201&amp;$B222,Sheet2!$A$1:$A$2723&amp;Sheet2!$B$1:$B$2723&amp;Sheet2!$D$1:$D$2723,0),5),0)</f>
        <v>0</v>
      </c>
      <c r="D222">
        <f t="array" ref="D222">IFERROR(INDEX(Sheet2!$A$1:$E$2723,MATCH(D$200&amp;D$201&amp;$B222,Sheet2!$A$1:$A$2723&amp;Sheet2!$B$1:$B$2723&amp;Sheet2!$D$1:$D$2723,0),5),0)</f>
        <v>0</v>
      </c>
      <c r="E222">
        <f t="array" ref="E222">IFERROR(INDEX(Sheet2!$A$1:$E$2723,MATCH(E$200&amp;E$201&amp;$B222,Sheet2!$A$1:$A$2723&amp;Sheet2!$B$1:$B$2723&amp;Sheet2!$D$1:$D$2723,0),5),0)</f>
        <v>0</v>
      </c>
      <c r="F222">
        <f t="array" ref="F222">IFERROR(INDEX(Sheet2!$A$1:$E$2723,MATCH(F$200&amp;F$201&amp;$B222,Sheet2!$A$1:$A$2723&amp;Sheet2!$B$1:$B$2723&amp;Sheet2!$D$1:$D$2723,0),5),0)</f>
        <v>0</v>
      </c>
      <c r="G222">
        <f t="array" ref="G222">IFERROR(INDEX(Sheet2!$A$1:$E$2723,MATCH(G$200&amp;G$201&amp;$B222,Sheet2!$A$1:$A$2723&amp;Sheet2!$B$1:$B$2723&amp;Sheet2!$D$1:$D$2723,0),5),0)</f>
        <v>0</v>
      </c>
      <c r="H222">
        <f t="array" ref="H222">IFERROR(INDEX(Sheet2!$A$1:$E$2723,MATCH(H$200&amp;H$201&amp;$B222,Sheet2!$A$1:$A$2723&amp;Sheet2!$B$1:$B$2723&amp;Sheet2!$D$1:$D$2723,0),5),0)</f>
        <v>0</v>
      </c>
      <c r="I222">
        <f t="array" ref="I222">IFERROR(INDEX(Sheet2!$A$1:$E$2723,MATCH(I$200&amp;I$201&amp;$B222,Sheet2!$A$1:$A$2723&amp;Sheet2!$B$1:$B$2723&amp;Sheet2!$D$1:$D$2723,0),5),0)</f>
        <v>0</v>
      </c>
      <c r="J222">
        <f t="array" ref="J222">IFERROR(INDEX(Sheet2!$A$1:$E$2723,MATCH(J$200&amp;J$201&amp;$B222,Sheet2!$A$1:$A$2723&amp;Sheet2!$B$1:$B$2723&amp;Sheet2!$D$1:$D$2723,0),5),0)</f>
        <v>0</v>
      </c>
      <c r="K222">
        <f t="array" ref="K222">IFERROR(INDEX(Sheet2!$A$1:$E$2723,MATCH(K$200&amp;K$201&amp;$B222,Sheet2!$A$1:$A$2723&amp;Sheet2!$B$1:$B$2723&amp;Sheet2!$D$1:$D$2723,0),5),0)</f>
        <v>0</v>
      </c>
      <c r="L222">
        <f t="array" ref="L222">IFERROR(INDEX(Sheet2!$A$1:$E$2723,MATCH(L$200&amp;L$201&amp;$B222,Sheet2!$A$1:$A$2723&amp;Sheet2!$B$1:$B$2723&amp;Sheet2!$D$1:$D$2723,0),5),0)</f>
        <v>0</v>
      </c>
      <c r="M222">
        <f t="array" ref="M222">IFERROR(INDEX(Sheet2!$A$1:$E$2723,MATCH(M$200&amp;M$201&amp;$B222,Sheet2!$A$1:$A$2723&amp;Sheet2!$B$1:$B$2723&amp;Sheet2!$D$1:$D$2723,0),5),0)</f>
        <v>0</v>
      </c>
      <c r="N222">
        <f t="array" ref="N222">IFERROR(INDEX(Sheet2!$A$1:$E$2723,MATCH(N$200&amp;N$201&amp;$B222,Sheet2!$A$1:$A$2723&amp;Sheet2!$B$1:$B$2723&amp;Sheet2!$D$1:$D$2723,0),5),0)</f>
        <v>0</v>
      </c>
      <c r="O222">
        <f t="array" ref="O222">IFERROR(INDEX(Sheet2!$A$1:$E$2723,MATCH(O$200&amp;O$201&amp;$B222,Sheet2!$A$1:$A$2723&amp;Sheet2!$B$1:$B$2723&amp;Sheet2!$D$1:$D$2723,0),5),0)</f>
        <v>0</v>
      </c>
      <c r="P222">
        <f t="array" ref="P222">IFERROR(INDEX(Sheet2!$A$1:$E$2723,MATCH(P$200&amp;P$201&amp;$B222,Sheet2!$A$1:$A$2723&amp;Sheet2!$B$1:$B$2723&amp;Sheet2!$D$1:$D$2723,0),5),0)</f>
        <v>0</v>
      </c>
      <c r="Q222">
        <f t="array" ref="Q222">IFERROR(INDEX(Sheet2!$A$1:$E$2723,MATCH(Q$200&amp;Q$201&amp;$B222,Sheet2!$A$1:$A$2723&amp;Sheet2!$B$1:$B$2723&amp;Sheet2!$D$1:$D$2723,0),5),0)</f>
        <v>0</v>
      </c>
      <c r="R222">
        <f t="array" ref="R222">IFERROR(INDEX(Sheet2!$A$1:$E$2723,MATCH(R$200&amp;R$201&amp;$B222,Sheet2!$A$1:$A$2723&amp;Sheet2!$B$1:$B$2723&amp;Sheet2!$D$1:$D$2723,0),5),0)</f>
        <v>0</v>
      </c>
      <c r="S222">
        <f t="array" ref="S222">IFERROR(INDEX(Sheet2!$A$1:$E$2723,MATCH(S$200&amp;S$201&amp;$B222,Sheet2!$A$1:$A$2723&amp;Sheet2!$B$1:$B$2723&amp;Sheet2!$D$1:$D$2723,0),5),0)</f>
        <v>0</v>
      </c>
      <c r="T222">
        <f t="array" ref="T222">IFERROR(INDEX(Sheet2!$A$1:$E$2723,MATCH(T$200&amp;T$201&amp;$B222,Sheet2!$A$1:$A$2723&amp;Sheet2!$B$1:$B$2723&amp;Sheet2!$D$1:$D$2723,0),5),0)</f>
        <v>0</v>
      </c>
      <c r="U222">
        <f t="array" ref="U222">IFERROR(INDEX(Sheet2!$A$1:$E$2723,MATCH(U$200&amp;U$201&amp;$B222,Sheet2!$A$1:$A$2723&amp;Sheet2!$B$1:$B$2723&amp;Sheet2!$D$1:$D$2723,0),5),0)</f>
        <v>0</v>
      </c>
      <c r="V222">
        <f t="array" ref="V222">IFERROR(INDEX(Sheet2!$A$1:$E$2723,MATCH(V$200&amp;V$201&amp;$B222,Sheet2!$A$1:$A$2723&amp;Sheet2!$B$1:$B$2723&amp;Sheet2!$D$1:$D$2723,0),5),0)</f>
        <v>0</v>
      </c>
      <c r="W222">
        <f t="array" ref="W222">IFERROR(INDEX(Sheet2!$A$1:$E$2723,MATCH(W$200&amp;W$201&amp;$B222,Sheet2!$A$1:$A$2723&amp;Sheet2!$B$1:$B$2723&amp;Sheet2!$D$1:$D$2723,0),5),0)</f>
        <v>0</v>
      </c>
      <c r="X222">
        <f t="array" ref="X222">IFERROR(INDEX(Sheet2!$A$1:$E$2723,MATCH(X$200&amp;X$201&amp;$B222,Sheet2!$A$1:$A$2723&amp;Sheet2!$B$1:$B$2723&amp;Sheet2!$D$1:$D$2723,0),5),0)</f>
        <v>0</v>
      </c>
      <c r="Y222">
        <f t="array" ref="Y222">IFERROR(INDEX(Sheet2!$A$1:$E$2723,MATCH(Y$200&amp;Y$201&amp;$B222,Sheet2!$A$1:$A$2723&amp;Sheet2!$B$1:$B$2723&amp;Sheet2!$D$1:$D$2723,0),5),0)</f>
        <v>0</v>
      </c>
      <c r="Z222">
        <f t="array" ref="Z222">IFERROR(INDEX(Sheet2!$A$1:$E$2723,MATCH(Z$200&amp;Z$201&amp;$B222,Sheet2!$A$1:$A$2723&amp;Sheet2!$B$1:$B$2723&amp;Sheet2!$D$1:$D$2723,0),5),0)</f>
        <v>0</v>
      </c>
      <c r="AA222">
        <f t="array" ref="AA222">IFERROR(INDEX(Sheet2!$A$1:$E$2723,MATCH(AA$200&amp;AA$201&amp;$B222,Sheet2!$A$1:$A$2723&amp;Sheet2!$B$1:$B$2723&amp;Sheet2!$D$1:$D$2723,0),5),0)</f>
        <v>0</v>
      </c>
      <c r="AB222">
        <f t="array" ref="AB222">IFERROR(INDEX(Sheet2!$A$1:$E$2723,MATCH(AB$200&amp;AB$201&amp;$B222,Sheet2!$A$1:$A$2723&amp;Sheet2!$B$1:$B$2723&amp;Sheet2!$D$1:$D$2723,0),5),0)</f>
        <v>0</v>
      </c>
      <c r="AC222">
        <f t="array" ref="AC222">IFERROR(INDEX(Sheet2!$A$1:$E$2723,MATCH(AC$200&amp;AC$201&amp;$B222,Sheet2!$A$1:$A$2723&amp;Sheet2!$B$1:$B$2723&amp;Sheet2!$D$1:$D$2723,0),5),0)</f>
        <v>0</v>
      </c>
      <c r="AD222">
        <f t="array" ref="AD222">IFERROR(INDEX(Sheet2!$A$1:$E$2723,MATCH(AD$200&amp;AD$201&amp;$B222,Sheet2!$A$1:$A$2723&amp;Sheet2!$B$1:$B$2723&amp;Sheet2!$D$1:$D$2723,0),5),0)</f>
        <v>0</v>
      </c>
      <c r="AE222">
        <f t="array" ref="AE222">IFERROR(INDEX(Sheet2!$A$1:$E$2723,MATCH(AE$200&amp;AE$201&amp;$B222,Sheet2!$A$1:$A$2723&amp;Sheet2!$B$1:$B$2723&amp;Sheet2!$D$1:$D$2723,0),5),0)</f>
        <v>0</v>
      </c>
      <c r="AF222">
        <f t="array" ref="AF222">IFERROR(INDEX(Sheet2!$A$1:$E$2723,MATCH(AF$200&amp;AF$201&amp;$B222,Sheet2!$A$1:$A$2723&amp;Sheet2!$B$1:$B$2723&amp;Sheet2!$D$1:$D$2723,0),5),0)</f>
        <v>0</v>
      </c>
      <c r="AG222">
        <f t="array" ref="AG222">IFERROR(INDEX(Sheet2!$A$1:$E$2723,MATCH(AG$200&amp;AG$201&amp;$B222,Sheet2!$A$1:$A$2723&amp;Sheet2!$B$1:$B$2723&amp;Sheet2!$D$1:$D$2723,0),5),0)</f>
        <v>0</v>
      </c>
      <c r="AH222">
        <f t="array" ref="AH222">IFERROR(INDEX(Sheet2!$A$1:$E$2723,MATCH(AH$200&amp;AH$201&amp;$B222,Sheet2!$A$1:$A$2723&amp;Sheet2!$B$1:$B$2723&amp;Sheet2!$D$1:$D$2723,0),5),0)</f>
        <v>0</v>
      </c>
      <c r="AI222">
        <f t="array" ref="AI222">IFERROR(INDEX(Sheet2!$A$1:$E$2723,MATCH(AI$200&amp;AI$201&amp;$B222,Sheet2!$A$1:$A$2723&amp;Sheet2!$B$1:$B$2723&amp;Sheet2!$D$1:$D$2723,0),5),0)</f>
        <v>0</v>
      </c>
      <c r="AJ222">
        <f t="array" ref="AJ222">IFERROR(INDEX(Sheet2!$A$1:$E$2723,MATCH(AJ$200&amp;AJ$201&amp;$B222,Sheet2!$A$1:$A$2723&amp;Sheet2!$B$1:$B$2723&amp;Sheet2!$D$1:$D$2723,0),5),0)</f>
        <v>0</v>
      </c>
      <c r="AK222">
        <f t="array" ref="AK222">IFERROR(INDEX(Sheet2!$A$1:$E$2723,MATCH(AK$200&amp;AK$201&amp;$B222,Sheet2!$A$1:$A$2723&amp;Sheet2!$B$1:$B$2723&amp;Sheet2!$D$1:$D$2723,0),5),0)</f>
        <v>0</v>
      </c>
      <c r="AL222">
        <f t="array" ref="AL222">IFERROR(INDEX(Sheet2!$A$1:$E$2723,MATCH(AL$200&amp;AL$201&amp;$B222,Sheet2!$A$1:$A$2723&amp;Sheet2!$B$1:$B$2723&amp;Sheet2!$D$1:$D$2723,0),5),0)</f>
        <v>0</v>
      </c>
      <c r="AM222">
        <f t="array" ref="AM222">IFERROR(INDEX(Sheet2!$A$1:$E$2723,MATCH(AM$200&amp;AM$201&amp;$B222,Sheet2!$A$1:$A$2723&amp;Sheet2!$B$1:$B$2723&amp;Sheet2!$D$1:$D$2723,0),5),0)</f>
        <v>0</v>
      </c>
      <c r="AN222">
        <f t="array" ref="AN222">IFERROR(INDEX(Sheet2!$A$1:$E$2723,MATCH(AN$200&amp;AN$201&amp;$B222,Sheet2!$A$1:$A$2723&amp;Sheet2!$B$1:$B$2723&amp;Sheet2!$D$1:$D$2723,0),5),0)</f>
        <v>0</v>
      </c>
      <c r="AO222">
        <f t="array" ref="AO222">IFERROR(INDEX(Sheet2!$A$1:$E$2723,MATCH(AO$200&amp;AO$201&amp;$B222,Sheet2!$A$1:$A$2723&amp;Sheet2!$B$1:$B$2723&amp;Sheet2!$D$1:$D$2723,0),5),0)</f>
        <v>0</v>
      </c>
      <c r="AP222">
        <f t="array" ref="AP222">IFERROR(INDEX(Sheet2!$A$1:$E$2723,MATCH(AP$200&amp;AP$201&amp;$B222,Sheet2!$A$1:$A$2723&amp;Sheet2!$B$1:$B$2723&amp;Sheet2!$D$1:$D$2723,0),5),0)</f>
        <v>0</v>
      </c>
      <c r="AQ222">
        <f t="array" ref="AQ222">IFERROR(INDEX(Sheet2!$A$1:$E$2723,MATCH(AQ$200&amp;AQ$201&amp;$B222,Sheet2!$A$1:$A$2723&amp;Sheet2!$B$1:$B$2723&amp;Sheet2!$D$1:$D$2723,0),5),0)</f>
        <v>0</v>
      </c>
      <c r="AR222">
        <f t="array" ref="AR222">IFERROR(INDEX(Sheet2!$A$1:$E$2723,MATCH(AR$200&amp;AR$201&amp;$B222,Sheet2!$A$1:$A$2723&amp;Sheet2!$B$1:$B$2723&amp;Sheet2!$D$1:$D$2723,0),5),0)</f>
        <v>0</v>
      </c>
      <c r="AS222">
        <f t="array" ref="AS222">IFERROR(INDEX(Sheet2!$A$1:$E$2723,MATCH(AS$200&amp;AS$201&amp;$B222,Sheet2!$A$1:$A$2723&amp;Sheet2!$B$1:$B$2723&amp;Sheet2!$D$1:$D$2723,0),5),0)</f>
        <v>0</v>
      </c>
      <c r="AT222">
        <f t="array" ref="AT222">IFERROR(INDEX(Sheet2!$A$1:$E$2723,MATCH(AT$200&amp;AT$201&amp;$B222,Sheet2!$A$1:$A$2723&amp;Sheet2!$B$1:$B$2723&amp;Sheet2!$D$1:$D$2723,0),5),0)</f>
        <v>0</v>
      </c>
      <c r="AU222">
        <f t="array" ref="AU222">IFERROR(INDEX(Sheet2!$A$1:$E$2723,MATCH(AU$200&amp;AU$201&amp;$B222,Sheet2!$A$1:$A$2723&amp;Sheet2!$B$1:$B$2723&amp;Sheet2!$D$1:$D$2723,0),5),0)</f>
        <v>0</v>
      </c>
      <c r="AV222">
        <f t="array" ref="AV222">IFERROR(INDEX(Sheet2!$A$1:$E$2723,MATCH(AV$200&amp;AV$201&amp;$B222,Sheet2!$A$1:$A$2723&amp;Sheet2!$B$1:$B$2723&amp;Sheet2!$D$1:$D$2723,0),5),0)</f>
        <v>0</v>
      </c>
      <c r="AW222">
        <f t="array" ref="AW222">IFERROR(INDEX(Sheet2!$A$1:$E$2723,MATCH(AW$200&amp;AW$201&amp;$B222,Sheet2!$A$1:$A$2723&amp;Sheet2!$B$1:$B$2723&amp;Sheet2!$D$1:$D$2723,0),5),0)</f>
        <v>0</v>
      </c>
      <c r="AX222">
        <f t="array" ref="AX222">IFERROR(INDEX(Sheet2!$A$1:$E$2723,MATCH(AX$200&amp;AX$201&amp;$B222,Sheet2!$A$1:$A$2723&amp;Sheet2!$B$1:$B$2723&amp;Sheet2!$D$1:$D$2723,0),5),0)</f>
        <v>0</v>
      </c>
      <c r="AY222">
        <f t="array" ref="AY222">IFERROR(INDEX(Sheet2!$A$1:$E$2723,MATCH(AY$200&amp;AY$201&amp;$B222,Sheet2!$A$1:$A$2723&amp;Sheet2!$B$1:$B$2723&amp;Sheet2!$D$1:$D$2723,0),5),0)</f>
        <v>0</v>
      </c>
      <c r="AZ222">
        <f t="array" ref="AZ222">IFERROR(INDEX(Sheet2!$A$1:$E$2723,MATCH(AZ$200&amp;AZ$201&amp;$B222,Sheet2!$A$1:$A$2723&amp;Sheet2!$B$1:$B$2723&amp;Sheet2!$D$1:$D$2723,0),5),0)</f>
        <v>0</v>
      </c>
      <c r="BA222">
        <f t="array" ref="BA222">IFERROR(INDEX(Sheet2!$A$1:$E$2723,MATCH(BA$200&amp;BA$201&amp;$B222,Sheet2!$A$1:$A$2723&amp;Sheet2!$B$1:$B$2723&amp;Sheet2!$D$1:$D$2723,0),5),0)</f>
        <v>0</v>
      </c>
      <c r="BB222">
        <f t="array" ref="BB222">IFERROR(INDEX(Sheet2!$A$1:$E$2723,MATCH(BB$200&amp;BB$201&amp;$B222,Sheet2!$A$1:$A$2723&amp;Sheet2!$B$1:$B$2723&amp;Sheet2!$D$1:$D$2723,0),5),0)</f>
        <v>0</v>
      </c>
      <c r="BC222">
        <f t="array" ref="BC222">IFERROR(INDEX(Sheet2!$A$1:$E$2723,MATCH(BC$200&amp;BC$201&amp;$B222,Sheet2!$A$1:$A$2723&amp;Sheet2!$B$1:$B$2723&amp;Sheet2!$D$1:$D$2723,0),5),0)</f>
        <v>0</v>
      </c>
      <c r="BD222">
        <f t="array" ref="BD222">IFERROR(INDEX(Sheet2!$A$1:$E$2723,MATCH(BD$200&amp;BD$201&amp;$B222,Sheet2!$A$1:$A$2723&amp;Sheet2!$B$1:$B$2723&amp;Sheet2!$D$1:$D$2723,0),5),0)</f>
        <v>0</v>
      </c>
      <c r="BE222">
        <f t="array" ref="BE222">IFERROR(INDEX(Sheet2!$A$1:$E$2723,MATCH(BE$200&amp;BE$201&amp;$B222,Sheet2!$A$1:$A$2723&amp;Sheet2!$B$1:$B$2723&amp;Sheet2!$D$1:$D$2723,0),5),0)</f>
        <v>0</v>
      </c>
      <c r="BF222">
        <f t="array" ref="BF222">IFERROR(INDEX(Sheet2!$A$1:$E$2723,MATCH(BF$200&amp;BF$201&amp;$B222,Sheet2!$A$1:$A$2723&amp;Sheet2!$B$1:$B$2723&amp;Sheet2!$D$1:$D$2723,0),5),0)</f>
        <v>0</v>
      </c>
      <c r="BG222">
        <f t="array" ref="BG222">IFERROR(INDEX(Sheet2!$A$1:$E$2723,MATCH(BG$200&amp;BG$201&amp;$B222,Sheet2!$A$1:$A$2723&amp;Sheet2!$B$1:$B$2723&amp;Sheet2!$D$1:$D$2723,0),5),0)</f>
        <v>0</v>
      </c>
      <c r="BH222">
        <f t="array" ref="BH222">IFERROR(INDEX(Sheet2!$A$1:$E$2723,MATCH(BH$200&amp;BH$201&amp;$B222,Sheet2!$A$1:$A$2723&amp;Sheet2!$B$1:$B$2723&amp;Sheet2!$D$1:$D$2723,0),5),0)</f>
        <v>0</v>
      </c>
      <c r="BI222">
        <f t="array" ref="BI222">IFERROR(INDEX(Sheet2!$A$1:$E$2723,MATCH(BI$200&amp;BI$201&amp;$B222,Sheet2!$A$1:$A$2723&amp;Sheet2!$B$1:$B$2723&amp;Sheet2!$D$1:$D$2723,0),5),0)</f>
        <v>0</v>
      </c>
      <c r="BJ222">
        <f t="array" ref="BJ222">IFERROR(INDEX(Sheet2!$A$1:$E$2723,MATCH(BJ$200&amp;BJ$201&amp;$B222,Sheet2!$A$1:$A$2723&amp;Sheet2!$B$1:$B$2723&amp;Sheet2!$D$1:$D$2723,0),5),0)</f>
        <v>0</v>
      </c>
      <c r="BK222">
        <f t="array" ref="BK222">IFERROR(INDEX(Sheet2!$A$1:$E$2723,MATCH(BK$200&amp;BK$201&amp;$B222,Sheet2!$A$1:$A$2723&amp;Sheet2!$B$1:$B$2723&amp;Sheet2!$D$1:$D$2723,0),5),0)</f>
        <v>0</v>
      </c>
      <c r="BL222">
        <f t="array" ref="BL222">IFERROR(INDEX(Sheet2!$A$1:$E$2723,MATCH(BL$200&amp;BL$201&amp;$B222,Sheet2!$A$1:$A$2723&amp;Sheet2!$B$1:$B$2723&amp;Sheet2!$D$1:$D$2723,0),5),0)</f>
        <v>0</v>
      </c>
    </row>
    <row r="223" spans="2:64" x14ac:dyDescent="0.25">
      <c r="B223" t="s">
        <v>220</v>
      </c>
      <c r="C223">
        <f t="array" ref="C223">IFERROR(INDEX(Sheet2!$A$1:$E$2723,MATCH(C$200&amp;C$201&amp;$B223,Sheet2!$A$1:$A$2723&amp;Sheet2!$B$1:$B$2723&amp;Sheet2!$D$1:$D$2723,0),5),0)</f>
        <v>0</v>
      </c>
      <c r="D223">
        <f t="array" ref="D223">IFERROR(INDEX(Sheet2!$A$1:$E$2723,MATCH(D$200&amp;D$201&amp;$B223,Sheet2!$A$1:$A$2723&amp;Sheet2!$B$1:$B$2723&amp;Sheet2!$D$1:$D$2723,0),5),0)</f>
        <v>0</v>
      </c>
      <c r="E223">
        <f t="array" ref="E223">IFERROR(INDEX(Sheet2!$A$1:$E$2723,MATCH(E$200&amp;E$201&amp;$B223,Sheet2!$A$1:$A$2723&amp;Sheet2!$B$1:$B$2723&amp;Sheet2!$D$1:$D$2723,0),5),0)</f>
        <v>0</v>
      </c>
      <c r="F223">
        <f t="array" ref="F223">IFERROR(INDEX(Sheet2!$A$1:$E$2723,MATCH(F$200&amp;F$201&amp;$B223,Sheet2!$A$1:$A$2723&amp;Sheet2!$B$1:$B$2723&amp;Sheet2!$D$1:$D$2723,0),5),0)</f>
        <v>0</v>
      </c>
      <c r="G223">
        <f t="array" ref="G223">IFERROR(INDEX(Sheet2!$A$1:$E$2723,MATCH(G$200&amp;G$201&amp;$B223,Sheet2!$A$1:$A$2723&amp;Sheet2!$B$1:$B$2723&amp;Sheet2!$D$1:$D$2723,0),5),0)</f>
        <v>0</v>
      </c>
      <c r="H223">
        <f t="array" ref="H223">IFERROR(INDEX(Sheet2!$A$1:$E$2723,MATCH(H$200&amp;H$201&amp;$B223,Sheet2!$A$1:$A$2723&amp;Sheet2!$B$1:$B$2723&amp;Sheet2!$D$1:$D$2723,0),5),0)</f>
        <v>0</v>
      </c>
      <c r="I223">
        <f t="array" ref="I223">IFERROR(INDEX(Sheet2!$A$1:$E$2723,MATCH(I$200&amp;I$201&amp;$B223,Sheet2!$A$1:$A$2723&amp;Sheet2!$B$1:$B$2723&amp;Sheet2!$D$1:$D$2723,0),5),0)</f>
        <v>0</v>
      </c>
      <c r="J223">
        <f t="array" ref="J223">IFERROR(INDEX(Sheet2!$A$1:$E$2723,MATCH(J$200&amp;J$201&amp;$B223,Sheet2!$A$1:$A$2723&amp;Sheet2!$B$1:$B$2723&amp;Sheet2!$D$1:$D$2723,0),5),0)</f>
        <v>0</v>
      </c>
      <c r="K223">
        <f t="array" ref="K223">IFERROR(INDEX(Sheet2!$A$1:$E$2723,MATCH(K$200&amp;K$201&amp;$B223,Sheet2!$A$1:$A$2723&amp;Sheet2!$B$1:$B$2723&amp;Sheet2!$D$1:$D$2723,0),5),0)</f>
        <v>0</v>
      </c>
      <c r="L223">
        <f t="array" ref="L223">IFERROR(INDEX(Sheet2!$A$1:$E$2723,MATCH(L$200&amp;L$201&amp;$B223,Sheet2!$A$1:$A$2723&amp;Sheet2!$B$1:$B$2723&amp;Sheet2!$D$1:$D$2723,0),5),0)</f>
        <v>0</v>
      </c>
      <c r="M223">
        <f t="array" ref="M223">IFERROR(INDEX(Sheet2!$A$1:$E$2723,MATCH(M$200&amp;M$201&amp;$B223,Sheet2!$A$1:$A$2723&amp;Sheet2!$B$1:$B$2723&amp;Sheet2!$D$1:$D$2723,0),5),0)</f>
        <v>0</v>
      </c>
      <c r="N223">
        <f t="array" ref="N223">IFERROR(INDEX(Sheet2!$A$1:$E$2723,MATCH(N$200&amp;N$201&amp;$B223,Sheet2!$A$1:$A$2723&amp;Sheet2!$B$1:$B$2723&amp;Sheet2!$D$1:$D$2723,0),5),0)</f>
        <v>0</v>
      </c>
      <c r="O223">
        <f t="array" ref="O223">IFERROR(INDEX(Sheet2!$A$1:$E$2723,MATCH(O$200&amp;O$201&amp;$B223,Sheet2!$A$1:$A$2723&amp;Sheet2!$B$1:$B$2723&amp;Sheet2!$D$1:$D$2723,0),5),0)</f>
        <v>0</v>
      </c>
      <c r="P223">
        <f t="array" ref="P223">IFERROR(INDEX(Sheet2!$A$1:$E$2723,MATCH(P$200&amp;P$201&amp;$B223,Sheet2!$A$1:$A$2723&amp;Sheet2!$B$1:$B$2723&amp;Sheet2!$D$1:$D$2723,0),5),0)</f>
        <v>0</v>
      </c>
      <c r="Q223">
        <f t="array" ref="Q223">IFERROR(INDEX(Sheet2!$A$1:$E$2723,MATCH(Q$200&amp;Q$201&amp;$B223,Sheet2!$A$1:$A$2723&amp;Sheet2!$B$1:$B$2723&amp;Sheet2!$D$1:$D$2723,0),5),0)</f>
        <v>0</v>
      </c>
      <c r="R223">
        <f t="array" ref="R223">IFERROR(INDEX(Sheet2!$A$1:$E$2723,MATCH(R$200&amp;R$201&amp;$B223,Sheet2!$A$1:$A$2723&amp;Sheet2!$B$1:$B$2723&amp;Sheet2!$D$1:$D$2723,0),5),0)</f>
        <v>0</v>
      </c>
      <c r="S223">
        <f t="array" ref="S223">IFERROR(INDEX(Sheet2!$A$1:$E$2723,MATCH(S$200&amp;S$201&amp;$B223,Sheet2!$A$1:$A$2723&amp;Sheet2!$B$1:$B$2723&amp;Sheet2!$D$1:$D$2723,0),5),0)</f>
        <v>0</v>
      </c>
      <c r="T223">
        <f t="array" ref="T223">IFERROR(INDEX(Sheet2!$A$1:$E$2723,MATCH(T$200&amp;T$201&amp;$B223,Sheet2!$A$1:$A$2723&amp;Sheet2!$B$1:$B$2723&amp;Sheet2!$D$1:$D$2723,0),5),0)</f>
        <v>0</v>
      </c>
      <c r="U223">
        <f t="array" ref="U223">IFERROR(INDEX(Sheet2!$A$1:$E$2723,MATCH(U$200&amp;U$201&amp;$B223,Sheet2!$A$1:$A$2723&amp;Sheet2!$B$1:$B$2723&amp;Sheet2!$D$1:$D$2723,0),5),0)</f>
        <v>0</v>
      </c>
      <c r="V223">
        <f t="array" ref="V223">IFERROR(INDEX(Sheet2!$A$1:$E$2723,MATCH(V$200&amp;V$201&amp;$B223,Sheet2!$A$1:$A$2723&amp;Sheet2!$B$1:$B$2723&amp;Sheet2!$D$1:$D$2723,0),5),0)</f>
        <v>0</v>
      </c>
      <c r="W223">
        <f t="array" ref="W223">IFERROR(INDEX(Sheet2!$A$1:$E$2723,MATCH(W$200&amp;W$201&amp;$B223,Sheet2!$A$1:$A$2723&amp;Sheet2!$B$1:$B$2723&amp;Sheet2!$D$1:$D$2723,0),5),0)</f>
        <v>0</v>
      </c>
      <c r="X223">
        <f t="array" ref="X223">IFERROR(INDEX(Sheet2!$A$1:$E$2723,MATCH(X$200&amp;X$201&amp;$B223,Sheet2!$A$1:$A$2723&amp;Sheet2!$B$1:$B$2723&amp;Sheet2!$D$1:$D$2723,0),5),0)</f>
        <v>0</v>
      </c>
      <c r="Y223">
        <f t="array" ref="Y223">IFERROR(INDEX(Sheet2!$A$1:$E$2723,MATCH(Y$200&amp;Y$201&amp;$B223,Sheet2!$A$1:$A$2723&amp;Sheet2!$B$1:$B$2723&amp;Sheet2!$D$1:$D$2723,0),5),0)</f>
        <v>0</v>
      </c>
      <c r="Z223">
        <f t="array" ref="Z223">IFERROR(INDEX(Sheet2!$A$1:$E$2723,MATCH(Z$200&amp;Z$201&amp;$B223,Sheet2!$A$1:$A$2723&amp;Sheet2!$B$1:$B$2723&amp;Sheet2!$D$1:$D$2723,0),5),0)</f>
        <v>0</v>
      </c>
      <c r="AA223">
        <f t="array" ref="AA223">IFERROR(INDEX(Sheet2!$A$1:$E$2723,MATCH(AA$200&amp;AA$201&amp;$B223,Sheet2!$A$1:$A$2723&amp;Sheet2!$B$1:$B$2723&amp;Sheet2!$D$1:$D$2723,0),5),0)</f>
        <v>0</v>
      </c>
      <c r="AB223">
        <f t="array" ref="AB223">IFERROR(INDEX(Sheet2!$A$1:$E$2723,MATCH(AB$200&amp;AB$201&amp;$B223,Sheet2!$A$1:$A$2723&amp;Sheet2!$B$1:$B$2723&amp;Sheet2!$D$1:$D$2723,0),5),0)</f>
        <v>0</v>
      </c>
      <c r="AC223">
        <f t="array" ref="AC223">IFERROR(INDEX(Sheet2!$A$1:$E$2723,MATCH(AC$200&amp;AC$201&amp;$B223,Sheet2!$A$1:$A$2723&amp;Sheet2!$B$1:$B$2723&amp;Sheet2!$D$1:$D$2723,0),5),0)</f>
        <v>0</v>
      </c>
      <c r="AD223">
        <f t="array" ref="AD223">IFERROR(INDEX(Sheet2!$A$1:$E$2723,MATCH(AD$200&amp;AD$201&amp;$B223,Sheet2!$A$1:$A$2723&amp;Sheet2!$B$1:$B$2723&amp;Sheet2!$D$1:$D$2723,0),5),0)</f>
        <v>0</v>
      </c>
      <c r="AE223">
        <f t="array" ref="AE223">IFERROR(INDEX(Sheet2!$A$1:$E$2723,MATCH(AE$200&amp;AE$201&amp;$B223,Sheet2!$A$1:$A$2723&amp;Sheet2!$B$1:$B$2723&amp;Sheet2!$D$1:$D$2723,0),5),0)</f>
        <v>0</v>
      </c>
      <c r="AF223">
        <f t="array" ref="AF223">IFERROR(INDEX(Sheet2!$A$1:$E$2723,MATCH(AF$200&amp;AF$201&amp;$B223,Sheet2!$A$1:$A$2723&amp;Sheet2!$B$1:$B$2723&amp;Sheet2!$D$1:$D$2723,0),5),0)</f>
        <v>0</v>
      </c>
      <c r="AG223">
        <f t="array" ref="AG223">IFERROR(INDEX(Sheet2!$A$1:$E$2723,MATCH(AG$200&amp;AG$201&amp;$B223,Sheet2!$A$1:$A$2723&amp;Sheet2!$B$1:$B$2723&amp;Sheet2!$D$1:$D$2723,0),5),0)</f>
        <v>0</v>
      </c>
      <c r="AH223">
        <f t="array" ref="AH223">IFERROR(INDEX(Sheet2!$A$1:$E$2723,MATCH(AH$200&amp;AH$201&amp;$B223,Sheet2!$A$1:$A$2723&amp;Sheet2!$B$1:$B$2723&amp;Sheet2!$D$1:$D$2723,0),5),0)</f>
        <v>0</v>
      </c>
      <c r="AI223">
        <f t="array" ref="AI223">IFERROR(INDEX(Sheet2!$A$1:$E$2723,MATCH(AI$200&amp;AI$201&amp;$B223,Sheet2!$A$1:$A$2723&amp;Sheet2!$B$1:$B$2723&amp;Sheet2!$D$1:$D$2723,0),5),0)</f>
        <v>0</v>
      </c>
      <c r="AJ223">
        <f t="array" ref="AJ223">IFERROR(INDEX(Sheet2!$A$1:$E$2723,MATCH(AJ$200&amp;AJ$201&amp;$B223,Sheet2!$A$1:$A$2723&amp;Sheet2!$B$1:$B$2723&amp;Sheet2!$D$1:$D$2723,0),5),0)</f>
        <v>0</v>
      </c>
      <c r="AK223">
        <f t="array" ref="AK223">IFERROR(INDEX(Sheet2!$A$1:$E$2723,MATCH(AK$200&amp;AK$201&amp;$B223,Sheet2!$A$1:$A$2723&amp;Sheet2!$B$1:$B$2723&amp;Sheet2!$D$1:$D$2723,0),5),0)</f>
        <v>0</v>
      </c>
      <c r="AL223">
        <f t="array" ref="AL223">IFERROR(INDEX(Sheet2!$A$1:$E$2723,MATCH(AL$200&amp;AL$201&amp;$B223,Sheet2!$A$1:$A$2723&amp;Sheet2!$B$1:$B$2723&amp;Sheet2!$D$1:$D$2723,0),5),0)</f>
        <v>0</v>
      </c>
      <c r="AM223">
        <f t="array" ref="AM223">IFERROR(INDEX(Sheet2!$A$1:$E$2723,MATCH(AM$200&amp;AM$201&amp;$B223,Sheet2!$A$1:$A$2723&amp;Sheet2!$B$1:$B$2723&amp;Sheet2!$D$1:$D$2723,0),5),0)</f>
        <v>0</v>
      </c>
      <c r="AN223">
        <f t="array" ref="AN223">IFERROR(INDEX(Sheet2!$A$1:$E$2723,MATCH(AN$200&amp;AN$201&amp;$B223,Sheet2!$A$1:$A$2723&amp;Sheet2!$B$1:$B$2723&amp;Sheet2!$D$1:$D$2723,0),5),0)</f>
        <v>0</v>
      </c>
      <c r="AO223">
        <f t="array" ref="AO223">IFERROR(INDEX(Sheet2!$A$1:$E$2723,MATCH(AO$200&amp;AO$201&amp;$B223,Sheet2!$A$1:$A$2723&amp;Sheet2!$B$1:$B$2723&amp;Sheet2!$D$1:$D$2723,0),5),0)</f>
        <v>0</v>
      </c>
      <c r="AP223">
        <f t="array" ref="AP223">IFERROR(INDEX(Sheet2!$A$1:$E$2723,MATCH(AP$200&amp;AP$201&amp;$B223,Sheet2!$A$1:$A$2723&amp;Sheet2!$B$1:$B$2723&amp;Sheet2!$D$1:$D$2723,0),5),0)</f>
        <v>0</v>
      </c>
      <c r="AQ223">
        <f t="array" ref="AQ223">IFERROR(INDEX(Sheet2!$A$1:$E$2723,MATCH(AQ$200&amp;AQ$201&amp;$B223,Sheet2!$A$1:$A$2723&amp;Sheet2!$B$1:$B$2723&amp;Sheet2!$D$1:$D$2723,0),5),0)</f>
        <v>0</v>
      </c>
      <c r="AR223">
        <f t="array" ref="AR223">IFERROR(INDEX(Sheet2!$A$1:$E$2723,MATCH(AR$200&amp;AR$201&amp;$B223,Sheet2!$A$1:$A$2723&amp;Sheet2!$B$1:$B$2723&amp;Sheet2!$D$1:$D$2723,0),5),0)</f>
        <v>0</v>
      </c>
      <c r="AS223">
        <f t="array" ref="AS223">IFERROR(INDEX(Sheet2!$A$1:$E$2723,MATCH(AS$200&amp;AS$201&amp;$B223,Sheet2!$A$1:$A$2723&amp;Sheet2!$B$1:$B$2723&amp;Sheet2!$D$1:$D$2723,0),5),0)</f>
        <v>0</v>
      </c>
      <c r="AT223">
        <f t="array" ref="AT223">IFERROR(INDEX(Sheet2!$A$1:$E$2723,MATCH(AT$200&amp;AT$201&amp;$B223,Sheet2!$A$1:$A$2723&amp;Sheet2!$B$1:$B$2723&amp;Sheet2!$D$1:$D$2723,0),5),0)</f>
        <v>0</v>
      </c>
      <c r="AU223">
        <f t="array" ref="AU223">IFERROR(INDEX(Sheet2!$A$1:$E$2723,MATCH(AU$200&amp;AU$201&amp;$B223,Sheet2!$A$1:$A$2723&amp;Sheet2!$B$1:$B$2723&amp;Sheet2!$D$1:$D$2723,0),5),0)</f>
        <v>0</v>
      </c>
      <c r="AV223">
        <f t="array" ref="AV223">IFERROR(INDEX(Sheet2!$A$1:$E$2723,MATCH(AV$200&amp;AV$201&amp;$B223,Sheet2!$A$1:$A$2723&amp;Sheet2!$B$1:$B$2723&amp;Sheet2!$D$1:$D$2723,0),5),0)</f>
        <v>0</v>
      </c>
      <c r="AW223">
        <f t="array" ref="AW223">IFERROR(INDEX(Sheet2!$A$1:$E$2723,MATCH(AW$200&amp;AW$201&amp;$B223,Sheet2!$A$1:$A$2723&amp;Sheet2!$B$1:$B$2723&amp;Sheet2!$D$1:$D$2723,0),5),0)</f>
        <v>0</v>
      </c>
      <c r="AX223">
        <f t="array" ref="AX223">IFERROR(INDEX(Sheet2!$A$1:$E$2723,MATCH(AX$200&amp;AX$201&amp;$B223,Sheet2!$A$1:$A$2723&amp;Sheet2!$B$1:$B$2723&amp;Sheet2!$D$1:$D$2723,0),5),0)</f>
        <v>0</v>
      </c>
      <c r="AY223">
        <f t="array" ref="AY223">IFERROR(INDEX(Sheet2!$A$1:$E$2723,MATCH(AY$200&amp;AY$201&amp;$B223,Sheet2!$A$1:$A$2723&amp;Sheet2!$B$1:$B$2723&amp;Sheet2!$D$1:$D$2723,0),5),0)</f>
        <v>0</v>
      </c>
      <c r="AZ223">
        <f t="array" ref="AZ223">IFERROR(INDEX(Sheet2!$A$1:$E$2723,MATCH(AZ$200&amp;AZ$201&amp;$B223,Sheet2!$A$1:$A$2723&amp;Sheet2!$B$1:$B$2723&amp;Sheet2!$D$1:$D$2723,0),5),0)</f>
        <v>0</v>
      </c>
      <c r="BA223">
        <f t="array" ref="BA223">IFERROR(INDEX(Sheet2!$A$1:$E$2723,MATCH(BA$200&amp;BA$201&amp;$B223,Sheet2!$A$1:$A$2723&amp;Sheet2!$B$1:$B$2723&amp;Sheet2!$D$1:$D$2723,0),5),0)</f>
        <v>0</v>
      </c>
      <c r="BB223">
        <f t="array" ref="BB223">IFERROR(INDEX(Sheet2!$A$1:$E$2723,MATCH(BB$200&amp;BB$201&amp;$B223,Sheet2!$A$1:$A$2723&amp;Sheet2!$B$1:$B$2723&amp;Sheet2!$D$1:$D$2723,0),5),0)</f>
        <v>0</v>
      </c>
      <c r="BC223">
        <f t="array" ref="BC223">IFERROR(INDEX(Sheet2!$A$1:$E$2723,MATCH(BC$200&amp;BC$201&amp;$B223,Sheet2!$A$1:$A$2723&amp;Sheet2!$B$1:$B$2723&amp;Sheet2!$D$1:$D$2723,0),5),0)</f>
        <v>0</v>
      </c>
      <c r="BD223">
        <f t="array" ref="BD223">IFERROR(INDEX(Sheet2!$A$1:$E$2723,MATCH(BD$200&amp;BD$201&amp;$B223,Sheet2!$A$1:$A$2723&amp;Sheet2!$B$1:$B$2723&amp;Sheet2!$D$1:$D$2723,0),5),0)</f>
        <v>0</v>
      </c>
      <c r="BE223">
        <f t="array" ref="BE223">IFERROR(INDEX(Sheet2!$A$1:$E$2723,MATCH(BE$200&amp;BE$201&amp;$B223,Sheet2!$A$1:$A$2723&amp;Sheet2!$B$1:$B$2723&amp;Sheet2!$D$1:$D$2723,0),5),0)</f>
        <v>0</v>
      </c>
      <c r="BF223">
        <f t="array" ref="BF223">IFERROR(INDEX(Sheet2!$A$1:$E$2723,MATCH(BF$200&amp;BF$201&amp;$B223,Sheet2!$A$1:$A$2723&amp;Sheet2!$B$1:$B$2723&amp;Sheet2!$D$1:$D$2723,0),5),0)</f>
        <v>0</v>
      </c>
      <c r="BG223">
        <f t="array" ref="BG223">IFERROR(INDEX(Sheet2!$A$1:$E$2723,MATCH(BG$200&amp;BG$201&amp;$B223,Sheet2!$A$1:$A$2723&amp;Sheet2!$B$1:$B$2723&amp;Sheet2!$D$1:$D$2723,0),5),0)</f>
        <v>0</v>
      </c>
      <c r="BH223">
        <f t="array" ref="BH223">IFERROR(INDEX(Sheet2!$A$1:$E$2723,MATCH(BH$200&amp;BH$201&amp;$B223,Sheet2!$A$1:$A$2723&amp;Sheet2!$B$1:$B$2723&amp;Sheet2!$D$1:$D$2723,0),5),0)</f>
        <v>0</v>
      </c>
      <c r="BI223">
        <f t="array" ref="BI223">IFERROR(INDEX(Sheet2!$A$1:$E$2723,MATCH(BI$200&amp;BI$201&amp;$B223,Sheet2!$A$1:$A$2723&amp;Sheet2!$B$1:$B$2723&amp;Sheet2!$D$1:$D$2723,0),5),0)</f>
        <v>0</v>
      </c>
      <c r="BJ223">
        <f t="array" ref="BJ223">IFERROR(INDEX(Sheet2!$A$1:$E$2723,MATCH(BJ$200&amp;BJ$201&amp;$B223,Sheet2!$A$1:$A$2723&amp;Sheet2!$B$1:$B$2723&amp;Sheet2!$D$1:$D$2723,0),5),0)</f>
        <v>0</v>
      </c>
      <c r="BK223">
        <f t="array" ref="BK223">IFERROR(INDEX(Sheet2!$A$1:$E$2723,MATCH(BK$200&amp;BK$201&amp;$B223,Sheet2!$A$1:$A$2723&amp;Sheet2!$B$1:$B$2723&amp;Sheet2!$D$1:$D$2723,0),5),0)</f>
        <v>0</v>
      </c>
      <c r="BL223">
        <f t="array" ref="BL223">IFERROR(INDEX(Sheet2!$A$1:$E$2723,MATCH(BL$200&amp;BL$201&amp;$B223,Sheet2!$A$1:$A$2723&amp;Sheet2!$B$1:$B$2723&amp;Sheet2!$D$1:$D$2723,0),5),0)</f>
        <v>0</v>
      </c>
    </row>
    <row r="224" spans="2:64" x14ac:dyDescent="0.25">
      <c r="B224" t="s">
        <v>221</v>
      </c>
      <c r="C224">
        <f t="array" ref="C224">IFERROR(INDEX(Sheet2!$A$1:$E$2723,MATCH(C$200&amp;C$201&amp;$B224,Sheet2!$A$1:$A$2723&amp;Sheet2!$B$1:$B$2723&amp;Sheet2!$D$1:$D$2723,0),5),0)</f>
        <v>0</v>
      </c>
      <c r="D224">
        <f t="array" ref="D224">IFERROR(INDEX(Sheet2!$A$1:$E$2723,MATCH(D$200&amp;D$201&amp;$B224,Sheet2!$A$1:$A$2723&amp;Sheet2!$B$1:$B$2723&amp;Sheet2!$D$1:$D$2723,0),5),0)</f>
        <v>0</v>
      </c>
      <c r="E224">
        <f t="array" ref="E224">IFERROR(INDEX(Sheet2!$A$1:$E$2723,MATCH(E$200&amp;E$201&amp;$B224,Sheet2!$A$1:$A$2723&amp;Sheet2!$B$1:$B$2723&amp;Sheet2!$D$1:$D$2723,0),5),0)</f>
        <v>0</v>
      </c>
      <c r="F224">
        <f t="array" ref="F224">IFERROR(INDEX(Sheet2!$A$1:$E$2723,MATCH(F$200&amp;F$201&amp;$B224,Sheet2!$A$1:$A$2723&amp;Sheet2!$B$1:$B$2723&amp;Sheet2!$D$1:$D$2723,0),5),0)</f>
        <v>0</v>
      </c>
      <c r="G224">
        <f t="array" ref="G224">IFERROR(INDEX(Sheet2!$A$1:$E$2723,MATCH(G$200&amp;G$201&amp;$B224,Sheet2!$A$1:$A$2723&amp;Sheet2!$B$1:$B$2723&amp;Sheet2!$D$1:$D$2723,0),5),0)</f>
        <v>0</v>
      </c>
      <c r="H224">
        <f t="array" ref="H224">IFERROR(INDEX(Sheet2!$A$1:$E$2723,MATCH(H$200&amp;H$201&amp;$B224,Sheet2!$A$1:$A$2723&amp;Sheet2!$B$1:$B$2723&amp;Sheet2!$D$1:$D$2723,0),5),0)</f>
        <v>0</v>
      </c>
      <c r="I224">
        <f t="array" ref="I224">IFERROR(INDEX(Sheet2!$A$1:$E$2723,MATCH(I$200&amp;I$201&amp;$B224,Sheet2!$A$1:$A$2723&amp;Sheet2!$B$1:$B$2723&amp;Sheet2!$D$1:$D$2723,0),5),0)</f>
        <v>0</v>
      </c>
      <c r="J224">
        <f t="array" ref="J224">IFERROR(INDEX(Sheet2!$A$1:$E$2723,MATCH(J$200&amp;J$201&amp;$B224,Sheet2!$A$1:$A$2723&amp;Sheet2!$B$1:$B$2723&amp;Sheet2!$D$1:$D$2723,0),5),0)</f>
        <v>0</v>
      </c>
      <c r="K224">
        <f t="array" ref="K224">IFERROR(INDEX(Sheet2!$A$1:$E$2723,MATCH(K$200&amp;K$201&amp;$B224,Sheet2!$A$1:$A$2723&amp;Sheet2!$B$1:$B$2723&amp;Sheet2!$D$1:$D$2723,0),5),0)</f>
        <v>0</v>
      </c>
      <c r="L224">
        <f t="array" ref="L224">IFERROR(INDEX(Sheet2!$A$1:$E$2723,MATCH(L$200&amp;L$201&amp;$B224,Sheet2!$A$1:$A$2723&amp;Sheet2!$B$1:$B$2723&amp;Sheet2!$D$1:$D$2723,0),5),0)</f>
        <v>0</v>
      </c>
      <c r="M224">
        <f t="array" ref="M224">IFERROR(INDEX(Sheet2!$A$1:$E$2723,MATCH(M$200&amp;M$201&amp;$B224,Sheet2!$A$1:$A$2723&amp;Sheet2!$B$1:$B$2723&amp;Sheet2!$D$1:$D$2723,0),5),0)</f>
        <v>0</v>
      </c>
      <c r="N224">
        <f t="array" ref="N224">IFERROR(INDEX(Sheet2!$A$1:$E$2723,MATCH(N$200&amp;N$201&amp;$B224,Sheet2!$A$1:$A$2723&amp;Sheet2!$B$1:$B$2723&amp;Sheet2!$D$1:$D$2723,0),5),0)</f>
        <v>0</v>
      </c>
      <c r="O224">
        <f t="array" ref="O224">IFERROR(INDEX(Sheet2!$A$1:$E$2723,MATCH(O$200&amp;O$201&amp;$B224,Sheet2!$A$1:$A$2723&amp;Sheet2!$B$1:$B$2723&amp;Sheet2!$D$1:$D$2723,0),5),0)</f>
        <v>0</v>
      </c>
      <c r="P224">
        <f t="array" ref="P224">IFERROR(INDEX(Sheet2!$A$1:$E$2723,MATCH(P$200&amp;P$201&amp;$B224,Sheet2!$A$1:$A$2723&amp;Sheet2!$B$1:$B$2723&amp;Sheet2!$D$1:$D$2723,0),5),0)</f>
        <v>0</v>
      </c>
      <c r="Q224">
        <f t="array" ref="Q224">IFERROR(INDEX(Sheet2!$A$1:$E$2723,MATCH(Q$200&amp;Q$201&amp;$B224,Sheet2!$A$1:$A$2723&amp;Sheet2!$B$1:$B$2723&amp;Sheet2!$D$1:$D$2723,0),5),0)</f>
        <v>0</v>
      </c>
      <c r="R224">
        <f t="array" ref="R224">IFERROR(INDEX(Sheet2!$A$1:$E$2723,MATCH(R$200&amp;R$201&amp;$B224,Sheet2!$A$1:$A$2723&amp;Sheet2!$B$1:$B$2723&amp;Sheet2!$D$1:$D$2723,0),5),0)</f>
        <v>0</v>
      </c>
      <c r="S224">
        <f t="array" ref="S224">IFERROR(INDEX(Sheet2!$A$1:$E$2723,MATCH(S$200&amp;S$201&amp;$B224,Sheet2!$A$1:$A$2723&amp;Sheet2!$B$1:$B$2723&amp;Sheet2!$D$1:$D$2723,0),5),0)</f>
        <v>0</v>
      </c>
      <c r="T224">
        <f t="array" ref="T224">IFERROR(INDEX(Sheet2!$A$1:$E$2723,MATCH(T$200&amp;T$201&amp;$B224,Sheet2!$A$1:$A$2723&amp;Sheet2!$B$1:$B$2723&amp;Sheet2!$D$1:$D$2723,0),5),0)</f>
        <v>0</v>
      </c>
      <c r="U224">
        <f t="array" ref="U224">IFERROR(INDEX(Sheet2!$A$1:$E$2723,MATCH(U$200&amp;U$201&amp;$B224,Sheet2!$A$1:$A$2723&amp;Sheet2!$B$1:$B$2723&amp;Sheet2!$D$1:$D$2723,0),5),0)</f>
        <v>0</v>
      </c>
      <c r="V224">
        <f t="array" ref="V224">IFERROR(INDEX(Sheet2!$A$1:$E$2723,MATCH(V$200&amp;V$201&amp;$B224,Sheet2!$A$1:$A$2723&amp;Sheet2!$B$1:$B$2723&amp;Sheet2!$D$1:$D$2723,0),5),0)</f>
        <v>0</v>
      </c>
      <c r="W224">
        <f t="array" ref="W224">IFERROR(INDEX(Sheet2!$A$1:$E$2723,MATCH(W$200&amp;W$201&amp;$B224,Sheet2!$A$1:$A$2723&amp;Sheet2!$B$1:$B$2723&amp;Sheet2!$D$1:$D$2723,0),5),0)</f>
        <v>0</v>
      </c>
      <c r="X224">
        <f t="array" ref="X224">IFERROR(INDEX(Sheet2!$A$1:$E$2723,MATCH(X$200&amp;X$201&amp;$B224,Sheet2!$A$1:$A$2723&amp;Sheet2!$B$1:$B$2723&amp;Sheet2!$D$1:$D$2723,0),5),0)</f>
        <v>0</v>
      </c>
      <c r="Y224">
        <f t="array" ref="Y224">IFERROR(INDEX(Sheet2!$A$1:$E$2723,MATCH(Y$200&amp;Y$201&amp;$B224,Sheet2!$A$1:$A$2723&amp;Sheet2!$B$1:$B$2723&amp;Sheet2!$D$1:$D$2723,0),5),0)</f>
        <v>0</v>
      </c>
      <c r="Z224">
        <f t="array" ref="Z224">IFERROR(INDEX(Sheet2!$A$1:$E$2723,MATCH(Z$200&amp;Z$201&amp;$B224,Sheet2!$A$1:$A$2723&amp;Sheet2!$B$1:$B$2723&amp;Sheet2!$D$1:$D$2723,0),5),0)</f>
        <v>0</v>
      </c>
      <c r="AA224">
        <f t="array" ref="AA224">IFERROR(INDEX(Sheet2!$A$1:$E$2723,MATCH(AA$200&amp;AA$201&amp;$B224,Sheet2!$A$1:$A$2723&amp;Sheet2!$B$1:$B$2723&amp;Sheet2!$D$1:$D$2723,0),5),0)</f>
        <v>0</v>
      </c>
      <c r="AB224">
        <f t="array" ref="AB224">IFERROR(INDEX(Sheet2!$A$1:$E$2723,MATCH(AB$200&amp;AB$201&amp;$B224,Sheet2!$A$1:$A$2723&amp;Sheet2!$B$1:$B$2723&amp;Sheet2!$D$1:$D$2723,0),5),0)</f>
        <v>0</v>
      </c>
      <c r="AC224">
        <f t="array" ref="AC224">IFERROR(INDEX(Sheet2!$A$1:$E$2723,MATCH(AC$200&amp;AC$201&amp;$B224,Sheet2!$A$1:$A$2723&amp;Sheet2!$B$1:$B$2723&amp;Sheet2!$D$1:$D$2723,0),5),0)</f>
        <v>0</v>
      </c>
      <c r="AD224">
        <f t="array" ref="AD224">IFERROR(INDEX(Sheet2!$A$1:$E$2723,MATCH(AD$200&amp;AD$201&amp;$B224,Sheet2!$A$1:$A$2723&amp;Sheet2!$B$1:$B$2723&amp;Sheet2!$D$1:$D$2723,0),5),0)</f>
        <v>0</v>
      </c>
      <c r="AE224">
        <f t="array" ref="AE224">IFERROR(INDEX(Sheet2!$A$1:$E$2723,MATCH(AE$200&amp;AE$201&amp;$B224,Sheet2!$A$1:$A$2723&amp;Sheet2!$B$1:$B$2723&amp;Sheet2!$D$1:$D$2723,0),5),0)</f>
        <v>0</v>
      </c>
      <c r="AF224">
        <f t="array" ref="AF224">IFERROR(INDEX(Sheet2!$A$1:$E$2723,MATCH(AF$200&amp;AF$201&amp;$B224,Sheet2!$A$1:$A$2723&amp;Sheet2!$B$1:$B$2723&amp;Sheet2!$D$1:$D$2723,0),5),0)</f>
        <v>0</v>
      </c>
      <c r="AG224">
        <f t="array" ref="AG224">IFERROR(INDEX(Sheet2!$A$1:$E$2723,MATCH(AG$200&amp;AG$201&amp;$B224,Sheet2!$A$1:$A$2723&amp;Sheet2!$B$1:$B$2723&amp;Sheet2!$D$1:$D$2723,0),5),0)</f>
        <v>0</v>
      </c>
      <c r="AH224">
        <f t="array" ref="AH224">IFERROR(INDEX(Sheet2!$A$1:$E$2723,MATCH(AH$200&amp;AH$201&amp;$B224,Sheet2!$A$1:$A$2723&amp;Sheet2!$B$1:$B$2723&amp;Sheet2!$D$1:$D$2723,0),5),0)</f>
        <v>0</v>
      </c>
      <c r="AI224">
        <f t="array" ref="AI224">IFERROR(INDEX(Sheet2!$A$1:$E$2723,MATCH(AI$200&amp;AI$201&amp;$B224,Sheet2!$A$1:$A$2723&amp;Sheet2!$B$1:$B$2723&amp;Sheet2!$D$1:$D$2723,0),5),0)</f>
        <v>0</v>
      </c>
      <c r="AJ224">
        <f t="array" ref="AJ224">IFERROR(INDEX(Sheet2!$A$1:$E$2723,MATCH(AJ$200&amp;AJ$201&amp;$B224,Sheet2!$A$1:$A$2723&amp;Sheet2!$B$1:$B$2723&amp;Sheet2!$D$1:$D$2723,0),5),0)</f>
        <v>0</v>
      </c>
      <c r="AK224">
        <f t="array" ref="AK224">IFERROR(INDEX(Sheet2!$A$1:$E$2723,MATCH(AK$200&amp;AK$201&amp;$B224,Sheet2!$A$1:$A$2723&amp;Sheet2!$B$1:$B$2723&amp;Sheet2!$D$1:$D$2723,0),5),0)</f>
        <v>0</v>
      </c>
      <c r="AL224">
        <f t="array" ref="AL224">IFERROR(INDEX(Sheet2!$A$1:$E$2723,MATCH(AL$200&amp;AL$201&amp;$B224,Sheet2!$A$1:$A$2723&amp;Sheet2!$B$1:$B$2723&amp;Sheet2!$D$1:$D$2723,0),5),0)</f>
        <v>0</v>
      </c>
      <c r="AM224">
        <f t="array" ref="AM224">IFERROR(INDEX(Sheet2!$A$1:$E$2723,MATCH(AM$200&amp;AM$201&amp;$B224,Sheet2!$A$1:$A$2723&amp;Sheet2!$B$1:$B$2723&amp;Sheet2!$D$1:$D$2723,0),5),0)</f>
        <v>0</v>
      </c>
      <c r="AN224">
        <f t="array" ref="AN224">IFERROR(INDEX(Sheet2!$A$1:$E$2723,MATCH(AN$200&amp;AN$201&amp;$B224,Sheet2!$A$1:$A$2723&amp;Sheet2!$B$1:$B$2723&amp;Sheet2!$D$1:$D$2723,0),5),0)</f>
        <v>0</v>
      </c>
      <c r="AO224">
        <f t="array" ref="AO224">IFERROR(INDEX(Sheet2!$A$1:$E$2723,MATCH(AO$200&amp;AO$201&amp;$B224,Sheet2!$A$1:$A$2723&amp;Sheet2!$B$1:$B$2723&amp;Sheet2!$D$1:$D$2723,0),5),0)</f>
        <v>0</v>
      </c>
      <c r="AP224">
        <f t="array" ref="AP224">IFERROR(INDEX(Sheet2!$A$1:$E$2723,MATCH(AP$200&amp;AP$201&amp;$B224,Sheet2!$A$1:$A$2723&amp;Sheet2!$B$1:$B$2723&amp;Sheet2!$D$1:$D$2723,0),5),0)</f>
        <v>0</v>
      </c>
      <c r="AQ224">
        <f t="array" ref="AQ224">IFERROR(INDEX(Sheet2!$A$1:$E$2723,MATCH(AQ$200&amp;AQ$201&amp;$B224,Sheet2!$A$1:$A$2723&amp;Sheet2!$B$1:$B$2723&amp;Sheet2!$D$1:$D$2723,0),5),0)</f>
        <v>0</v>
      </c>
      <c r="AR224">
        <f t="array" ref="AR224">IFERROR(INDEX(Sheet2!$A$1:$E$2723,MATCH(AR$200&amp;AR$201&amp;$B224,Sheet2!$A$1:$A$2723&amp;Sheet2!$B$1:$B$2723&amp;Sheet2!$D$1:$D$2723,0),5),0)</f>
        <v>0</v>
      </c>
      <c r="AS224">
        <f t="array" ref="AS224">IFERROR(INDEX(Sheet2!$A$1:$E$2723,MATCH(AS$200&amp;AS$201&amp;$B224,Sheet2!$A$1:$A$2723&amp;Sheet2!$B$1:$B$2723&amp;Sheet2!$D$1:$D$2723,0),5),0)</f>
        <v>0</v>
      </c>
      <c r="AT224">
        <f t="array" ref="AT224">IFERROR(INDEX(Sheet2!$A$1:$E$2723,MATCH(AT$200&amp;AT$201&amp;$B224,Sheet2!$A$1:$A$2723&amp;Sheet2!$B$1:$B$2723&amp;Sheet2!$D$1:$D$2723,0),5),0)</f>
        <v>0</v>
      </c>
      <c r="AU224">
        <f t="array" ref="AU224">IFERROR(INDEX(Sheet2!$A$1:$E$2723,MATCH(AU$200&amp;AU$201&amp;$B224,Sheet2!$A$1:$A$2723&amp;Sheet2!$B$1:$B$2723&amp;Sheet2!$D$1:$D$2723,0),5),0)</f>
        <v>0</v>
      </c>
      <c r="AV224">
        <f t="array" ref="AV224">IFERROR(INDEX(Sheet2!$A$1:$E$2723,MATCH(AV$200&amp;AV$201&amp;$B224,Sheet2!$A$1:$A$2723&amp;Sheet2!$B$1:$B$2723&amp;Sheet2!$D$1:$D$2723,0),5),0)</f>
        <v>0</v>
      </c>
      <c r="AW224">
        <f t="array" ref="AW224">IFERROR(INDEX(Sheet2!$A$1:$E$2723,MATCH(AW$200&amp;AW$201&amp;$B224,Sheet2!$A$1:$A$2723&amp;Sheet2!$B$1:$B$2723&amp;Sheet2!$D$1:$D$2723,0),5),0)</f>
        <v>0</v>
      </c>
      <c r="AX224">
        <f t="array" ref="AX224">IFERROR(INDEX(Sheet2!$A$1:$E$2723,MATCH(AX$200&amp;AX$201&amp;$B224,Sheet2!$A$1:$A$2723&amp;Sheet2!$B$1:$B$2723&amp;Sheet2!$D$1:$D$2723,0),5),0)</f>
        <v>0</v>
      </c>
      <c r="AY224">
        <f t="array" ref="AY224">IFERROR(INDEX(Sheet2!$A$1:$E$2723,MATCH(AY$200&amp;AY$201&amp;$B224,Sheet2!$A$1:$A$2723&amp;Sheet2!$B$1:$B$2723&amp;Sheet2!$D$1:$D$2723,0),5),0)</f>
        <v>0</v>
      </c>
      <c r="AZ224">
        <f t="array" ref="AZ224">IFERROR(INDEX(Sheet2!$A$1:$E$2723,MATCH(AZ$200&amp;AZ$201&amp;$B224,Sheet2!$A$1:$A$2723&amp;Sheet2!$B$1:$B$2723&amp;Sheet2!$D$1:$D$2723,0),5),0)</f>
        <v>0</v>
      </c>
      <c r="BA224">
        <f t="array" ref="BA224">IFERROR(INDEX(Sheet2!$A$1:$E$2723,MATCH(BA$200&amp;BA$201&amp;$B224,Sheet2!$A$1:$A$2723&amp;Sheet2!$B$1:$B$2723&amp;Sheet2!$D$1:$D$2723,0),5),0)</f>
        <v>0</v>
      </c>
      <c r="BB224">
        <f t="array" ref="BB224">IFERROR(INDEX(Sheet2!$A$1:$E$2723,MATCH(BB$200&amp;BB$201&amp;$B224,Sheet2!$A$1:$A$2723&amp;Sheet2!$B$1:$B$2723&amp;Sheet2!$D$1:$D$2723,0),5),0)</f>
        <v>0</v>
      </c>
      <c r="BC224">
        <f t="array" ref="BC224">IFERROR(INDEX(Sheet2!$A$1:$E$2723,MATCH(BC$200&amp;BC$201&amp;$B224,Sheet2!$A$1:$A$2723&amp;Sheet2!$B$1:$B$2723&amp;Sheet2!$D$1:$D$2723,0),5),0)</f>
        <v>0</v>
      </c>
      <c r="BD224">
        <f t="array" ref="BD224">IFERROR(INDEX(Sheet2!$A$1:$E$2723,MATCH(BD$200&amp;BD$201&amp;$B224,Sheet2!$A$1:$A$2723&amp;Sheet2!$B$1:$B$2723&amp;Sheet2!$D$1:$D$2723,0),5),0)</f>
        <v>0</v>
      </c>
      <c r="BE224">
        <f t="array" ref="BE224">IFERROR(INDEX(Sheet2!$A$1:$E$2723,MATCH(BE$200&amp;BE$201&amp;$B224,Sheet2!$A$1:$A$2723&amp;Sheet2!$B$1:$B$2723&amp;Sheet2!$D$1:$D$2723,0),5),0)</f>
        <v>0</v>
      </c>
      <c r="BF224">
        <f t="array" ref="BF224">IFERROR(INDEX(Sheet2!$A$1:$E$2723,MATCH(BF$200&amp;BF$201&amp;$B224,Sheet2!$A$1:$A$2723&amp;Sheet2!$B$1:$B$2723&amp;Sheet2!$D$1:$D$2723,0),5),0)</f>
        <v>0</v>
      </c>
      <c r="BG224">
        <f t="array" ref="BG224">IFERROR(INDEX(Sheet2!$A$1:$E$2723,MATCH(BG$200&amp;BG$201&amp;$B224,Sheet2!$A$1:$A$2723&amp;Sheet2!$B$1:$B$2723&amp;Sheet2!$D$1:$D$2723,0),5),0)</f>
        <v>0</v>
      </c>
      <c r="BH224">
        <f t="array" ref="BH224">IFERROR(INDEX(Sheet2!$A$1:$E$2723,MATCH(BH$200&amp;BH$201&amp;$B224,Sheet2!$A$1:$A$2723&amp;Sheet2!$B$1:$B$2723&amp;Sheet2!$D$1:$D$2723,0),5),0)</f>
        <v>0</v>
      </c>
      <c r="BI224">
        <f t="array" ref="BI224">IFERROR(INDEX(Sheet2!$A$1:$E$2723,MATCH(BI$200&amp;BI$201&amp;$B224,Sheet2!$A$1:$A$2723&amp;Sheet2!$B$1:$B$2723&amp;Sheet2!$D$1:$D$2723,0),5),0)</f>
        <v>0</v>
      </c>
      <c r="BJ224">
        <f t="array" ref="BJ224">IFERROR(INDEX(Sheet2!$A$1:$E$2723,MATCH(BJ$200&amp;BJ$201&amp;$B224,Sheet2!$A$1:$A$2723&amp;Sheet2!$B$1:$B$2723&amp;Sheet2!$D$1:$D$2723,0),5),0)</f>
        <v>0</v>
      </c>
      <c r="BK224">
        <f t="array" ref="BK224">IFERROR(INDEX(Sheet2!$A$1:$E$2723,MATCH(BK$200&amp;BK$201&amp;$B224,Sheet2!$A$1:$A$2723&amp;Sheet2!$B$1:$B$2723&amp;Sheet2!$D$1:$D$2723,0),5),0)</f>
        <v>0</v>
      </c>
      <c r="BL224">
        <f t="array" ref="BL224">IFERROR(INDEX(Sheet2!$A$1:$E$2723,MATCH(BL$200&amp;BL$201&amp;$B224,Sheet2!$A$1:$A$2723&amp;Sheet2!$B$1:$B$2723&amp;Sheet2!$D$1:$D$2723,0),5),0)</f>
        <v>0</v>
      </c>
    </row>
    <row r="225" spans="2:64" x14ac:dyDescent="0.25">
      <c r="B225" t="s">
        <v>222</v>
      </c>
      <c r="C225">
        <f t="array" ref="C225">IFERROR(INDEX(Sheet2!$A$1:$E$2723,MATCH(C$200&amp;C$201&amp;$B225,Sheet2!$A$1:$A$2723&amp;Sheet2!$B$1:$B$2723&amp;Sheet2!$D$1:$D$2723,0),5),0)</f>
        <v>0</v>
      </c>
      <c r="D225">
        <f t="array" ref="D225">IFERROR(INDEX(Sheet2!$A$1:$E$2723,MATCH(D$200&amp;D$201&amp;$B225,Sheet2!$A$1:$A$2723&amp;Sheet2!$B$1:$B$2723&amp;Sheet2!$D$1:$D$2723,0),5),0)</f>
        <v>0</v>
      </c>
      <c r="E225">
        <f t="array" ref="E225">IFERROR(INDEX(Sheet2!$A$1:$E$2723,MATCH(E$200&amp;E$201&amp;$B225,Sheet2!$A$1:$A$2723&amp;Sheet2!$B$1:$B$2723&amp;Sheet2!$D$1:$D$2723,0),5),0)</f>
        <v>0</v>
      </c>
      <c r="F225">
        <f t="array" ref="F225">IFERROR(INDEX(Sheet2!$A$1:$E$2723,MATCH(F$200&amp;F$201&amp;$B225,Sheet2!$A$1:$A$2723&amp;Sheet2!$B$1:$B$2723&amp;Sheet2!$D$1:$D$2723,0),5),0)</f>
        <v>0</v>
      </c>
      <c r="G225">
        <f t="array" ref="G225">IFERROR(INDEX(Sheet2!$A$1:$E$2723,MATCH(G$200&amp;G$201&amp;$B225,Sheet2!$A$1:$A$2723&amp;Sheet2!$B$1:$B$2723&amp;Sheet2!$D$1:$D$2723,0),5),0)</f>
        <v>0</v>
      </c>
      <c r="H225">
        <f t="array" ref="H225">IFERROR(INDEX(Sheet2!$A$1:$E$2723,MATCH(H$200&amp;H$201&amp;$B225,Sheet2!$A$1:$A$2723&amp;Sheet2!$B$1:$B$2723&amp;Sheet2!$D$1:$D$2723,0),5),0)</f>
        <v>0</v>
      </c>
      <c r="I225">
        <f t="array" ref="I225">IFERROR(INDEX(Sheet2!$A$1:$E$2723,MATCH(I$200&amp;I$201&amp;$B225,Sheet2!$A$1:$A$2723&amp;Sheet2!$B$1:$B$2723&amp;Sheet2!$D$1:$D$2723,0),5),0)</f>
        <v>0</v>
      </c>
      <c r="J225">
        <f t="array" ref="J225">IFERROR(INDEX(Sheet2!$A$1:$E$2723,MATCH(J$200&amp;J$201&amp;$B225,Sheet2!$A$1:$A$2723&amp;Sheet2!$B$1:$B$2723&amp;Sheet2!$D$1:$D$2723,0),5),0)</f>
        <v>0</v>
      </c>
      <c r="K225">
        <f t="array" ref="K225">IFERROR(INDEX(Sheet2!$A$1:$E$2723,MATCH(K$200&amp;K$201&amp;$B225,Sheet2!$A$1:$A$2723&amp;Sheet2!$B$1:$B$2723&amp;Sheet2!$D$1:$D$2723,0),5),0)</f>
        <v>0</v>
      </c>
      <c r="L225">
        <f t="array" ref="L225">IFERROR(INDEX(Sheet2!$A$1:$E$2723,MATCH(L$200&amp;L$201&amp;$B225,Sheet2!$A$1:$A$2723&amp;Sheet2!$B$1:$B$2723&amp;Sheet2!$D$1:$D$2723,0),5),0)</f>
        <v>0</v>
      </c>
      <c r="M225">
        <f t="array" ref="M225">IFERROR(INDEX(Sheet2!$A$1:$E$2723,MATCH(M$200&amp;M$201&amp;$B225,Sheet2!$A$1:$A$2723&amp;Sheet2!$B$1:$B$2723&amp;Sheet2!$D$1:$D$2723,0),5),0)</f>
        <v>0</v>
      </c>
      <c r="N225">
        <f t="array" ref="N225">IFERROR(INDEX(Sheet2!$A$1:$E$2723,MATCH(N$200&amp;N$201&amp;$B225,Sheet2!$A$1:$A$2723&amp;Sheet2!$B$1:$B$2723&amp;Sheet2!$D$1:$D$2723,0),5),0)</f>
        <v>0</v>
      </c>
      <c r="O225">
        <f t="array" ref="O225">IFERROR(INDEX(Sheet2!$A$1:$E$2723,MATCH(O$200&amp;O$201&amp;$B225,Sheet2!$A$1:$A$2723&amp;Sheet2!$B$1:$B$2723&amp;Sheet2!$D$1:$D$2723,0),5),0)</f>
        <v>0</v>
      </c>
      <c r="P225">
        <f t="array" ref="P225">IFERROR(INDEX(Sheet2!$A$1:$E$2723,MATCH(P$200&amp;P$201&amp;$B225,Sheet2!$A$1:$A$2723&amp;Sheet2!$B$1:$B$2723&amp;Sheet2!$D$1:$D$2723,0),5),0)</f>
        <v>0</v>
      </c>
      <c r="Q225">
        <f t="array" ref="Q225">IFERROR(INDEX(Sheet2!$A$1:$E$2723,MATCH(Q$200&amp;Q$201&amp;$B225,Sheet2!$A$1:$A$2723&amp;Sheet2!$B$1:$B$2723&amp;Sheet2!$D$1:$D$2723,0),5),0)</f>
        <v>0</v>
      </c>
      <c r="R225">
        <f t="array" ref="R225">IFERROR(INDEX(Sheet2!$A$1:$E$2723,MATCH(R$200&amp;R$201&amp;$B225,Sheet2!$A$1:$A$2723&amp;Sheet2!$B$1:$B$2723&amp;Sheet2!$D$1:$D$2723,0),5),0)</f>
        <v>0</v>
      </c>
      <c r="S225">
        <f t="array" ref="S225">IFERROR(INDEX(Sheet2!$A$1:$E$2723,MATCH(S$200&amp;S$201&amp;$B225,Sheet2!$A$1:$A$2723&amp;Sheet2!$B$1:$B$2723&amp;Sheet2!$D$1:$D$2723,0),5),0)</f>
        <v>0</v>
      </c>
      <c r="T225">
        <f t="array" ref="T225">IFERROR(INDEX(Sheet2!$A$1:$E$2723,MATCH(T$200&amp;T$201&amp;$B225,Sheet2!$A$1:$A$2723&amp;Sheet2!$B$1:$B$2723&amp;Sheet2!$D$1:$D$2723,0),5),0)</f>
        <v>0</v>
      </c>
      <c r="U225">
        <f t="array" ref="U225">IFERROR(INDEX(Sheet2!$A$1:$E$2723,MATCH(U$200&amp;U$201&amp;$B225,Sheet2!$A$1:$A$2723&amp;Sheet2!$B$1:$B$2723&amp;Sheet2!$D$1:$D$2723,0),5),0)</f>
        <v>0</v>
      </c>
      <c r="V225">
        <f t="array" ref="V225">IFERROR(INDEX(Sheet2!$A$1:$E$2723,MATCH(V$200&amp;V$201&amp;$B225,Sheet2!$A$1:$A$2723&amp;Sheet2!$B$1:$B$2723&amp;Sheet2!$D$1:$D$2723,0),5),0)</f>
        <v>0</v>
      </c>
      <c r="W225">
        <f t="array" ref="W225">IFERROR(INDEX(Sheet2!$A$1:$E$2723,MATCH(W$200&amp;W$201&amp;$B225,Sheet2!$A$1:$A$2723&amp;Sheet2!$B$1:$B$2723&amp;Sheet2!$D$1:$D$2723,0),5),0)</f>
        <v>0</v>
      </c>
      <c r="X225">
        <f t="array" ref="X225">IFERROR(INDEX(Sheet2!$A$1:$E$2723,MATCH(X$200&amp;X$201&amp;$B225,Sheet2!$A$1:$A$2723&amp;Sheet2!$B$1:$B$2723&amp;Sheet2!$D$1:$D$2723,0),5),0)</f>
        <v>0</v>
      </c>
      <c r="Y225">
        <f t="array" ref="Y225">IFERROR(INDEX(Sheet2!$A$1:$E$2723,MATCH(Y$200&amp;Y$201&amp;$B225,Sheet2!$A$1:$A$2723&amp;Sheet2!$B$1:$B$2723&amp;Sheet2!$D$1:$D$2723,0),5),0)</f>
        <v>0</v>
      </c>
      <c r="Z225">
        <f t="array" ref="Z225">IFERROR(INDEX(Sheet2!$A$1:$E$2723,MATCH(Z$200&amp;Z$201&amp;$B225,Sheet2!$A$1:$A$2723&amp;Sheet2!$B$1:$B$2723&amp;Sheet2!$D$1:$D$2723,0),5),0)</f>
        <v>0</v>
      </c>
      <c r="AA225">
        <f t="array" ref="AA225">IFERROR(INDEX(Sheet2!$A$1:$E$2723,MATCH(AA$200&amp;AA$201&amp;$B225,Sheet2!$A$1:$A$2723&amp;Sheet2!$B$1:$B$2723&amp;Sheet2!$D$1:$D$2723,0),5),0)</f>
        <v>0</v>
      </c>
      <c r="AB225">
        <f t="array" ref="AB225">IFERROR(INDEX(Sheet2!$A$1:$E$2723,MATCH(AB$200&amp;AB$201&amp;$B225,Sheet2!$A$1:$A$2723&amp;Sheet2!$B$1:$B$2723&amp;Sheet2!$D$1:$D$2723,0),5),0)</f>
        <v>0</v>
      </c>
      <c r="AC225">
        <f t="array" ref="AC225">IFERROR(INDEX(Sheet2!$A$1:$E$2723,MATCH(AC$200&amp;AC$201&amp;$B225,Sheet2!$A$1:$A$2723&amp;Sheet2!$B$1:$B$2723&amp;Sheet2!$D$1:$D$2723,0),5),0)</f>
        <v>0</v>
      </c>
      <c r="AD225">
        <f t="array" ref="AD225">IFERROR(INDEX(Sheet2!$A$1:$E$2723,MATCH(AD$200&amp;AD$201&amp;$B225,Sheet2!$A$1:$A$2723&amp;Sheet2!$B$1:$B$2723&amp;Sheet2!$D$1:$D$2723,0),5),0)</f>
        <v>0</v>
      </c>
      <c r="AE225">
        <f t="array" ref="AE225">IFERROR(INDEX(Sheet2!$A$1:$E$2723,MATCH(AE$200&amp;AE$201&amp;$B225,Sheet2!$A$1:$A$2723&amp;Sheet2!$B$1:$B$2723&amp;Sheet2!$D$1:$D$2723,0),5),0)</f>
        <v>0</v>
      </c>
      <c r="AF225">
        <f t="array" ref="AF225">IFERROR(INDEX(Sheet2!$A$1:$E$2723,MATCH(AF$200&amp;AF$201&amp;$B225,Sheet2!$A$1:$A$2723&amp;Sheet2!$B$1:$B$2723&amp;Sheet2!$D$1:$D$2723,0),5),0)</f>
        <v>0</v>
      </c>
      <c r="AG225">
        <f t="array" ref="AG225">IFERROR(INDEX(Sheet2!$A$1:$E$2723,MATCH(AG$200&amp;AG$201&amp;$B225,Sheet2!$A$1:$A$2723&amp;Sheet2!$B$1:$B$2723&amp;Sheet2!$D$1:$D$2723,0),5),0)</f>
        <v>0</v>
      </c>
      <c r="AH225">
        <f t="array" ref="AH225">IFERROR(INDEX(Sheet2!$A$1:$E$2723,MATCH(AH$200&amp;AH$201&amp;$B225,Sheet2!$A$1:$A$2723&amp;Sheet2!$B$1:$B$2723&amp;Sheet2!$D$1:$D$2723,0),5),0)</f>
        <v>0</v>
      </c>
      <c r="AI225">
        <f t="array" ref="AI225">IFERROR(INDEX(Sheet2!$A$1:$E$2723,MATCH(AI$200&amp;AI$201&amp;$B225,Sheet2!$A$1:$A$2723&amp;Sheet2!$B$1:$B$2723&amp;Sheet2!$D$1:$D$2723,0),5),0)</f>
        <v>0</v>
      </c>
      <c r="AJ225">
        <f t="array" ref="AJ225">IFERROR(INDEX(Sheet2!$A$1:$E$2723,MATCH(AJ$200&amp;AJ$201&amp;$B225,Sheet2!$A$1:$A$2723&amp;Sheet2!$B$1:$B$2723&amp;Sheet2!$D$1:$D$2723,0),5),0)</f>
        <v>0</v>
      </c>
      <c r="AK225">
        <f t="array" ref="AK225">IFERROR(INDEX(Sheet2!$A$1:$E$2723,MATCH(AK$200&amp;AK$201&amp;$B225,Sheet2!$A$1:$A$2723&amp;Sheet2!$B$1:$B$2723&amp;Sheet2!$D$1:$D$2723,0),5),0)</f>
        <v>0</v>
      </c>
      <c r="AL225">
        <f t="array" ref="AL225">IFERROR(INDEX(Sheet2!$A$1:$E$2723,MATCH(AL$200&amp;AL$201&amp;$B225,Sheet2!$A$1:$A$2723&amp;Sheet2!$B$1:$B$2723&amp;Sheet2!$D$1:$D$2723,0),5),0)</f>
        <v>0</v>
      </c>
      <c r="AM225">
        <f t="array" ref="AM225">IFERROR(INDEX(Sheet2!$A$1:$E$2723,MATCH(AM$200&amp;AM$201&amp;$B225,Sheet2!$A$1:$A$2723&amp;Sheet2!$B$1:$B$2723&amp;Sheet2!$D$1:$D$2723,0),5),0)</f>
        <v>0</v>
      </c>
      <c r="AN225">
        <f t="array" ref="AN225">IFERROR(INDEX(Sheet2!$A$1:$E$2723,MATCH(AN$200&amp;AN$201&amp;$B225,Sheet2!$A$1:$A$2723&amp;Sheet2!$B$1:$B$2723&amp;Sheet2!$D$1:$D$2723,0),5),0)</f>
        <v>0</v>
      </c>
      <c r="AO225">
        <f t="array" ref="AO225">IFERROR(INDEX(Sheet2!$A$1:$E$2723,MATCH(AO$200&amp;AO$201&amp;$B225,Sheet2!$A$1:$A$2723&amp;Sheet2!$B$1:$B$2723&amp;Sheet2!$D$1:$D$2723,0),5),0)</f>
        <v>0</v>
      </c>
      <c r="AP225">
        <f t="array" ref="AP225">IFERROR(INDEX(Sheet2!$A$1:$E$2723,MATCH(AP$200&amp;AP$201&amp;$B225,Sheet2!$A$1:$A$2723&amp;Sheet2!$B$1:$B$2723&amp;Sheet2!$D$1:$D$2723,0),5),0)</f>
        <v>0</v>
      </c>
      <c r="AQ225">
        <f t="array" ref="AQ225">IFERROR(INDEX(Sheet2!$A$1:$E$2723,MATCH(AQ$200&amp;AQ$201&amp;$B225,Sheet2!$A$1:$A$2723&amp;Sheet2!$B$1:$B$2723&amp;Sheet2!$D$1:$D$2723,0),5),0)</f>
        <v>0</v>
      </c>
      <c r="AR225">
        <f t="array" ref="AR225">IFERROR(INDEX(Sheet2!$A$1:$E$2723,MATCH(AR$200&amp;AR$201&amp;$B225,Sheet2!$A$1:$A$2723&amp;Sheet2!$B$1:$B$2723&amp;Sheet2!$D$1:$D$2723,0),5),0)</f>
        <v>0</v>
      </c>
      <c r="AS225">
        <f t="array" ref="AS225">IFERROR(INDEX(Sheet2!$A$1:$E$2723,MATCH(AS$200&amp;AS$201&amp;$B225,Sheet2!$A$1:$A$2723&amp;Sheet2!$B$1:$B$2723&amp;Sheet2!$D$1:$D$2723,0),5),0)</f>
        <v>0</v>
      </c>
      <c r="AT225">
        <f t="array" ref="AT225">IFERROR(INDEX(Sheet2!$A$1:$E$2723,MATCH(AT$200&amp;AT$201&amp;$B225,Sheet2!$A$1:$A$2723&amp;Sheet2!$B$1:$B$2723&amp;Sheet2!$D$1:$D$2723,0),5),0)</f>
        <v>0</v>
      </c>
      <c r="AU225">
        <f t="array" ref="AU225">IFERROR(INDEX(Sheet2!$A$1:$E$2723,MATCH(AU$200&amp;AU$201&amp;$B225,Sheet2!$A$1:$A$2723&amp;Sheet2!$B$1:$B$2723&amp;Sheet2!$D$1:$D$2723,0),5),0)</f>
        <v>0</v>
      </c>
      <c r="AV225">
        <f t="array" ref="AV225">IFERROR(INDEX(Sheet2!$A$1:$E$2723,MATCH(AV$200&amp;AV$201&amp;$B225,Sheet2!$A$1:$A$2723&amp;Sheet2!$B$1:$B$2723&amp;Sheet2!$D$1:$D$2723,0),5),0)</f>
        <v>0</v>
      </c>
      <c r="AW225">
        <f t="array" ref="AW225">IFERROR(INDEX(Sheet2!$A$1:$E$2723,MATCH(AW$200&amp;AW$201&amp;$B225,Sheet2!$A$1:$A$2723&amp;Sheet2!$B$1:$B$2723&amp;Sheet2!$D$1:$D$2723,0),5),0)</f>
        <v>0</v>
      </c>
      <c r="AX225">
        <f t="array" ref="AX225">IFERROR(INDEX(Sheet2!$A$1:$E$2723,MATCH(AX$200&amp;AX$201&amp;$B225,Sheet2!$A$1:$A$2723&amp;Sheet2!$B$1:$B$2723&amp;Sheet2!$D$1:$D$2723,0),5),0)</f>
        <v>0</v>
      </c>
      <c r="AY225">
        <f t="array" ref="AY225">IFERROR(INDEX(Sheet2!$A$1:$E$2723,MATCH(AY$200&amp;AY$201&amp;$B225,Sheet2!$A$1:$A$2723&amp;Sheet2!$B$1:$B$2723&amp;Sheet2!$D$1:$D$2723,0),5),0)</f>
        <v>0</v>
      </c>
      <c r="AZ225">
        <f t="array" ref="AZ225">IFERROR(INDEX(Sheet2!$A$1:$E$2723,MATCH(AZ$200&amp;AZ$201&amp;$B225,Sheet2!$A$1:$A$2723&amp;Sheet2!$B$1:$B$2723&amp;Sheet2!$D$1:$D$2723,0),5),0)</f>
        <v>0</v>
      </c>
      <c r="BA225">
        <f t="array" ref="BA225">IFERROR(INDEX(Sheet2!$A$1:$E$2723,MATCH(BA$200&amp;BA$201&amp;$B225,Sheet2!$A$1:$A$2723&amp;Sheet2!$B$1:$B$2723&amp;Sheet2!$D$1:$D$2723,0),5),0)</f>
        <v>0</v>
      </c>
      <c r="BB225">
        <f t="array" ref="BB225">IFERROR(INDEX(Sheet2!$A$1:$E$2723,MATCH(BB$200&amp;BB$201&amp;$B225,Sheet2!$A$1:$A$2723&amp;Sheet2!$B$1:$B$2723&amp;Sheet2!$D$1:$D$2723,0),5),0)</f>
        <v>0</v>
      </c>
      <c r="BC225">
        <f t="array" ref="BC225">IFERROR(INDEX(Sheet2!$A$1:$E$2723,MATCH(BC$200&amp;BC$201&amp;$B225,Sheet2!$A$1:$A$2723&amp;Sheet2!$B$1:$B$2723&amp;Sheet2!$D$1:$D$2723,0),5),0)</f>
        <v>0</v>
      </c>
      <c r="BD225">
        <f t="array" ref="BD225">IFERROR(INDEX(Sheet2!$A$1:$E$2723,MATCH(BD$200&amp;BD$201&amp;$B225,Sheet2!$A$1:$A$2723&amp;Sheet2!$B$1:$B$2723&amp;Sheet2!$D$1:$D$2723,0),5),0)</f>
        <v>0</v>
      </c>
      <c r="BE225">
        <f t="array" ref="BE225">IFERROR(INDEX(Sheet2!$A$1:$E$2723,MATCH(BE$200&amp;BE$201&amp;$B225,Sheet2!$A$1:$A$2723&amp;Sheet2!$B$1:$B$2723&amp;Sheet2!$D$1:$D$2723,0),5),0)</f>
        <v>0</v>
      </c>
      <c r="BF225">
        <f t="array" ref="BF225">IFERROR(INDEX(Sheet2!$A$1:$E$2723,MATCH(BF$200&amp;BF$201&amp;$B225,Sheet2!$A$1:$A$2723&amp;Sheet2!$B$1:$B$2723&amp;Sheet2!$D$1:$D$2723,0),5),0)</f>
        <v>0</v>
      </c>
      <c r="BG225">
        <f t="array" ref="BG225">IFERROR(INDEX(Sheet2!$A$1:$E$2723,MATCH(BG$200&amp;BG$201&amp;$B225,Sheet2!$A$1:$A$2723&amp;Sheet2!$B$1:$B$2723&amp;Sheet2!$D$1:$D$2723,0),5),0)</f>
        <v>0</v>
      </c>
      <c r="BH225">
        <f t="array" ref="BH225">IFERROR(INDEX(Sheet2!$A$1:$E$2723,MATCH(BH$200&amp;BH$201&amp;$B225,Sheet2!$A$1:$A$2723&amp;Sheet2!$B$1:$B$2723&amp;Sheet2!$D$1:$D$2723,0),5),0)</f>
        <v>0</v>
      </c>
      <c r="BI225">
        <f t="array" ref="BI225">IFERROR(INDEX(Sheet2!$A$1:$E$2723,MATCH(BI$200&amp;BI$201&amp;$B225,Sheet2!$A$1:$A$2723&amp;Sheet2!$B$1:$B$2723&amp;Sheet2!$D$1:$D$2723,0),5),0)</f>
        <v>0</v>
      </c>
      <c r="BJ225">
        <f t="array" ref="BJ225">IFERROR(INDEX(Sheet2!$A$1:$E$2723,MATCH(BJ$200&amp;BJ$201&amp;$B225,Sheet2!$A$1:$A$2723&amp;Sheet2!$B$1:$B$2723&amp;Sheet2!$D$1:$D$2723,0),5),0)</f>
        <v>0</v>
      </c>
      <c r="BK225">
        <f t="array" ref="BK225">IFERROR(INDEX(Sheet2!$A$1:$E$2723,MATCH(BK$200&amp;BK$201&amp;$B225,Sheet2!$A$1:$A$2723&amp;Sheet2!$B$1:$B$2723&amp;Sheet2!$D$1:$D$2723,0),5),0)</f>
        <v>0</v>
      </c>
      <c r="BL225">
        <f t="array" ref="BL225">IFERROR(INDEX(Sheet2!$A$1:$E$2723,MATCH(BL$200&amp;BL$201&amp;$B225,Sheet2!$A$1:$A$2723&amp;Sheet2!$B$1:$B$2723&amp;Sheet2!$D$1:$D$2723,0),5),0)</f>
        <v>0</v>
      </c>
    </row>
    <row r="226" spans="2:64" x14ac:dyDescent="0.25">
      <c r="B226" t="s">
        <v>223</v>
      </c>
      <c r="C226">
        <f t="array" ref="C226">IFERROR(INDEX(Sheet2!$A$1:$E$2723,MATCH(C$200&amp;C$201&amp;$B226,Sheet2!$A$1:$A$2723&amp;Sheet2!$B$1:$B$2723&amp;Sheet2!$D$1:$D$2723,0),5),0)</f>
        <v>0</v>
      </c>
      <c r="D226">
        <f t="array" ref="D226">IFERROR(INDEX(Sheet2!$A$1:$E$2723,MATCH(D$200&amp;D$201&amp;$B226,Sheet2!$A$1:$A$2723&amp;Sheet2!$B$1:$B$2723&amp;Sheet2!$D$1:$D$2723,0),5),0)</f>
        <v>0</v>
      </c>
      <c r="E226">
        <f t="array" ref="E226">IFERROR(INDEX(Sheet2!$A$1:$E$2723,MATCH(E$200&amp;E$201&amp;$B226,Sheet2!$A$1:$A$2723&amp;Sheet2!$B$1:$B$2723&amp;Sheet2!$D$1:$D$2723,0),5),0)</f>
        <v>0</v>
      </c>
      <c r="F226">
        <f t="array" ref="F226">IFERROR(INDEX(Sheet2!$A$1:$E$2723,MATCH(F$200&amp;F$201&amp;$B226,Sheet2!$A$1:$A$2723&amp;Sheet2!$B$1:$B$2723&amp;Sheet2!$D$1:$D$2723,0),5),0)</f>
        <v>0</v>
      </c>
      <c r="G226">
        <f t="array" ref="G226">IFERROR(INDEX(Sheet2!$A$1:$E$2723,MATCH(G$200&amp;G$201&amp;$B226,Sheet2!$A$1:$A$2723&amp;Sheet2!$B$1:$B$2723&amp;Sheet2!$D$1:$D$2723,0),5),0)</f>
        <v>0</v>
      </c>
      <c r="H226">
        <f t="array" ref="H226">IFERROR(INDEX(Sheet2!$A$1:$E$2723,MATCH(H$200&amp;H$201&amp;$B226,Sheet2!$A$1:$A$2723&amp;Sheet2!$B$1:$B$2723&amp;Sheet2!$D$1:$D$2723,0),5),0)</f>
        <v>0</v>
      </c>
      <c r="I226">
        <f t="array" ref="I226">IFERROR(INDEX(Sheet2!$A$1:$E$2723,MATCH(I$200&amp;I$201&amp;$B226,Sheet2!$A$1:$A$2723&amp;Sheet2!$B$1:$B$2723&amp;Sheet2!$D$1:$D$2723,0),5),0)</f>
        <v>0</v>
      </c>
      <c r="J226">
        <f t="array" ref="J226">IFERROR(INDEX(Sheet2!$A$1:$E$2723,MATCH(J$200&amp;J$201&amp;$B226,Sheet2!$A$1:$A$2723&amp;Sheet2!$B$1:$B$2723&amp;Sheet2!$D$1:$D$2723,0),5),0)</f>
        <v>0</v>
      </c>
      <c r="K226">
        <f t="array" ref="K226">IFERROR(INDEX(Sheet2!$A$1:$E$2723,MATCH(K$200&amp;K$201&amp;$B226,Sheet2!$A$1:$A$2723&amp;Sheet2!$B$1:$B$2723&amp;Sheet2!$D$1:$D$2723,0),5),0)</f>
        <v>0</v>
      </c>
      <c r="L226">
        <f t="array" ref="L226">IFERROR(INDEX(Sheet2!$A$1:$E$2723,MATCH(L$200&amp;L$201&amp;$B226,Sheet2!$A$1:$A$2723&amp;Sheet2!$B$1:$B$2723&amp;Sheet2!$D$1:$D$2723,0),5),0)</f>
        <v>0</v>
      </c>
      <c r="M226">
        <f t="array" ref="M226">IFERROR(INDEX(Sheet2!$A$1:$E$2723,MATCH(M$200&amp;M$201&amp;$B226,Sheet2!$A$1:$A$2723&amp;Sheet2!$B$1:$B$2723&amp;Sheet2!$D$1:$D$2723,0),5),0)</f>
        <v>0</v>
      </c>
      <c r="N226">
        <f t="array" ref="N226">IFERROR(INDEX(Sheet2!$A$1:$E$2723,MATCH(N$200&amp;N$201&amp;$B226,Sheet2!$A$1:$A$2723&amp;Sheet2!$B$1:$B$2723&amp;Sheet2!$D$1:$D$2723,0),5),0)</f>
        <v>0</v>
      </c>
      <c r="O226">
        <f t="array" ref="O226">IFERROR(INDEX(Sheet2!$A$1:$E$2723,MATCH(O$200&amp;O$201&amp;$B226,Sheet2!$A$1:$A$2723&amp;Sheet2!$B$1:$B$2723&amp;Sheet2!$D$1:$D$2723,0),5),0)</f>
        <v>0</v>
      </c>
      <c r="P226">
        <f t="array" ref="P226">IFERROR(INDEX(Sheet2!$A$1:$E$2723,MATCH(P$200&amp;P$201&amp;$B226,Sheet2!$A$1:$A$2723&amp;Sheet2!$B$1:$B$2723&amp;Sheet2!$D$1:$D$2723,0),5),0)</f>
        <v>0</v>
      </c>
      <c r="Q226">
        <f t="array" ref="Q226">IFERROR(INDEX(Sheet2!$A$1:$E$2723,MATCH(Q$200&amp;Q$201&amp;$B226,Sheet2!$A$1:$A$2723&amp;Sheet2!$B$1:$B$2723&amp;Sheet2!$D$1:$D$2723,0),5),0)</f>
        <v>0</v>
      </c>
      <c r="R226">
        <f t="array" ref="R226">IFERROR(INDEX(Sheet2!$A$1:$E$2723,MATCH(R$200&amp;R$201&amp;$B226,Sheet2!$A$1:$A$2723&amp;Sheet2!$B$1:$B$2723&amp;Sheet2!$D$1:$D$2723,0),5),0)</f>
        <v>0</v>
      </c>
      <c r="S226">
        <f t="array" ref="S226">IFERROR(INDEX(Sheet2!$A$1:$E$2723,MATCH(S$200&amp;S$201&amp;$B226,Sheet2!$A$1:$A$2723&amp;Sheet2!$B$1:$B$2723&amp;Sheet2!$D$1:$D$2723,0),5),0)</f>
        <v>0</v>
      </c>
      <c r="T226">
        <f t="array" ref="T226">IFERROR(INDEX(Sheet2!$A$1:$E$2723,MATCH(T$200&amp;T$201&amp;$B226,Sheet2!$A$1:$A$2723&amp;Sheet2!$B$1:$B$2723&amp;Sheet2!$D$1:$D$2723,0),5),0)</f>
        <v>0</v>
      </c>
      <c r="U226">
        <f t="array" ref="U226">IFERROR(INDEX(Sheet2!$A$1:$E$2723,MATCH(U$200&amp;U$201&amp;$B226,Sheet2!$A$1:$A$2723&amp;Sheet2!$B$1:$B$2723&amp;Sheet2!$D$1:$D$2723,0),5),0)</f>
        <v>0</v>
      </c>
      <c r="V226">
        <f t="array" ref="V226">IFERROR(INDEX(Sheet2!$A$1:$E$2723,MATCH(V$200&amp;V$201&amp;$B226,Sheet2!$A$1:$A$2723&amp;Sheet2!$B$1:$B$2723&amp;Sheet2!$D$1:$D$2723,0),5),0)</f>
        <v>0</v>
      </c>
      <c r="W226">
        <f t="array" ref="W226">IFERROR(INDEX(Sheet2!$A$1:$E$2723,MATCH(W$200&amp;W$201&amp;$B226,Sheet2!$A$1:$A$2723&amp;Sheet2!$B$1:$B$2723&amp;Sheet2!$D$1:$D$2723,0),5),0)</f>
        <v>0</v>
      </c>
      <c r="X226">
        <f t="array" ref="X226">IFERROR(INDEX(Sheet2!$A$1:$E$2723,MATCH(X$200&amp;X$201&amp;$B226,Sheet2!$A$1:$A$2723&amp;Sheet2!$B$1:$B$2723&amp;Sheet2!$D$1:$D$2723,0),5),0)</f>
        <v>0</v>
      </c>
      <c r="Y226">
        <f t="array" ref="Y226">IFERROR(INDEX(Sheet2!$A$1:$E$2723,MATCH(Y$200&amp;Y$201&amp;$B226,Sheet2!$A$1:$A$2723&amp;Sheet2!$B$1:$B$2723&amp;Sheet2!$D$1:$D$2723,0),5),0)</f>
        <v>0</v>
      </c>
      <c r="Z226">
        <f t="array" ref="Z226">IFERROR(INDEX(Sheet2!$A$1:$E$2723,MATCH(Z$200&amp;Z$201&amp;$B226,Sheet2!$A$1:$A$2723&amp;Sheet2!$B$1:$B$2723&amp;Sheet2!$D$1:$D$2723,0),5),0)</f>
        <v>0</v>
      </c>
      <c r="AA226">
        <f t="array" ref="AA226">IFERROR(INDEX(Sheet2!$A$1:$E$2723,MATCH(AA$200&amp;AA$201&amp;$B226,Sheet2!$A$1:$A$2723&amp;Sheet2!$B$1:$B$2723&amp;Sheet2!$D$1:$D$2723,0),5),0)</f>
        <v>0</v>
      </c>
      <c r="AB226">
        <f t="array" ref="AB226">IFERROR(INDEX(Sheet2!$A$1:$E$2723,MATCH(AB$200&amp;AB$201&amp;$B226,Sheet2!$A$1:$A$2723&amp;Sheet2!$B$1:$B$2723&amp;Sheet2!$D$1:$D$2723,0),5),0)</f>
        <v>0</v>
      </c>
      <c r="AC226">
        <f t="array" ref="AC226">IFERROR(INDEX(Sheet2!$A$1:$E$2723,MATCH(AC$200&amp;AC$201&amp;$B226,Sheet2!$A$1:$A$2723&amp;Sheet2!$B$1:$B$2723&amp;Sheet2!$D$1:$D$2723,0),5),0)</f>
        <v>0</v>
      </c>
      <c r="AD226">
        <f t="array" ref="AD226">IFERROR(INDEX(Sheet2!$A$1:$E$2723,MATCH(AD$200&amp;AD$201&amp;$B226,Sheet2!$A$1:$A$2723&amp;Sheet2!$B$1:$B$2723&amp;Sheet2!$D$1:$D$2723,0),5),0)</f>
        <v>0</v>
      </c>
      <c r="AE226">
        <f t="array" ref="AE226">IFERROR(INDEX(Sheet2!$A$1:$E$2723,MATCH(AE$200&amp;AE$201&amp;$B226,Sheet2!$A$1:$A$2723&amp;Sheet2!$B$1:$B$2723&amp;Sheet2!$D$1:$D$2723,0),5),0)</f>
        <v>0</v>
      </c>
      <c r="AF226">
        <f t="array" ref="AF226">IFERROR(INDEX(Sheet2!$A$1:$E$2723,MATCH(AF$200&amp;AF$201&amp;$B226,Sheet2!$A$1:$A$2723&amp;Sheet2!$B$1:$B$2723&amp;Sheet2!$D$1:$D$2723,0),5),0)</f>
        <v>0</v>
      </c>
      <c r="AG226">
        <f t="array" ref="AG226">IFERROR(INDEX(Sheet2!$A$1:$E$2723,MATCH(AG$200&amp;AG$201&amp;$B226,Sheet2!$A$1:$A$2723&amp;Sheet2!$B$1:$B$2723&amp;Sheet2!$D$1:$D$2723,0),5),0)</f>
        <v>0</v>
      </c>
      <c r="AH226">
        <f t="array" ref="AH226">IFERROR(INDEX(Sheet2!$A$1:$E$2723,MATCH(AH$200&amp;AH$201&amp;$B226,Sheet2!$A$1:$A$2723&amp;Sheet2!$B$1:$B$2723&amp;Sheet2!$D$1:$D$2723,0),5),0)</f>
        <v>0</v>
      </c>
      <c r="AI226">
        <f t="array" ref="AI226">IFERROR(INDEX(Sheet2!$A$1:$E$2723,MATCH(AI$200&amp;AI$201&amp;$B226,Sheet2!$A$1:$A$2723&amp;Sheet2!$B$1:$B$2723&amp;Sheet2!$D$1:$D$2723,0),5),0)</f>
        <v>0</v>
      </c>
      <c r="AJ226">
        <f t="array" ref="AJ226">IFERROR(INDEX(Sheet2!$A$1:$E$2723,MATCH(AJ$200&amp;AJ$201&amp;$B226,Sheet2!$A$1:$A$2723&amp;Sheet2!$B$1:$B$2723&amp;Sheet2!$D$1:$D$2723,0),5),0)</f>
        <v>0</v>
      </c>
      <c r="AK226">
        <f t="array" ref="AK226">IFERROR(INDEX(Sheet2!$A$1:$E$2723,MATCH(AK$200&amp;AK$201&amp;$B226,Sheet2!$A$1:$A$2723&amp;Sheet2!$B$1:$B$2723&amp;Sheet2!$D$1:$D$2723,0),5),0)</f>
        <v>0</v>
      </c>
      <c r="AL226">
        <f t="array" ref="AL226">IFERROR(INDEX(Sheet2!$A$1:$E$2723,MATCH(AL$200&amp;AL$201&amp;$B226,Sheet2!$A$1:$A$2723&amp;Sheet2!$B$1:$B$2723&amp;Sheet2!$D$1:$D$2723,0),5),0)</f>
        <v>0</v>
      </c>
      <c r="AM226">
        <f t="array" ref="AM226">IFERROR(INDEX(Sheet2!$A$1:$E$2723,MATCH(AM$200&amp;AM$201&amp;$B226,Sheet2!$A$1:$A$2723&amp;Sheet2!$B$1:$B$2723&amp;Sheet2!$D$1:$D$2723,0),5),0)</f>
        <v>0</v>
      </c>
      <c r="AN226">
        <f t="array" ref="AN226">IFERROR(INDEX(Sheet2!$A$1:$E$2723,MATCH(AN$200&amp;AN$201&amp;$B226,Sheet2!$A$1:$A$2723&amp;Sheet2!$B$1:$B$2723&amp;Sheet2!$D$1:$D$2723,0),5),0)</f>
        <v>0</v>
      </c>
      <c r="AO226">
        <f t="array" ref="AO226">IFERROR(INDEX(Sheet2!$A$1:$E$2723,MATCH(AO$200&amp;AO$201&amp;$B226,Sheet2!$A$1:$A$2723&amp;Sheet2!$B$1:$B$2723&amp;Sheet2!$D$1:$D$2723,0),5),0)</f>
        <v>0</v>
      </c>
      <c r="AP226">
        <f t="array" ref="AP226">IFERROR(INDEX(Sheet2!$A$1:$E$2723,MATCH(AP$200&amp;AP$201&amp;$B226,Sheet2!$A$1:$A$2723&amp;Sheet2!$B$1:$B$2723&amp;Sheet2!$D$1:$D$2723,0),5),0)</f>
        <v>0</v>
      </c>
      <c r="AQ226">
        <f t="array" ref="AQ226">IFERROR(INDEX(Sheet2!$A$1:$E$2723,MATCH(AQ$200&amp;AQ$201&amp;$B226,Sheet2!$A$1:$A$2723&amp;Sheet2!$B$1:$B$2723&amp;Sheet2!$D$1:$D$2723,0),5),0)</f>
        <v>0</v>
      </c>
      <c r="AR226">
        <f t="array" ref="AR226">IFERROR(INDEX(Sheet2!$A$1:$E$2723,MATCH(AR$200&amp;AR$201&amp;$B226,Sheet2!$A$1:$A$2723&amp;Sheet2!$B$1:$B$2723&amp;Sheet2!$D$1:$D$2723,0),5),0)</f>
        <v>0</v>
      </c>
      <c r="AS226">
        <f t="array" ref="AS226">IFERROR(INDEX(Sheet2!$A$1:$E$2723,MATCH(AS$200&amp;AS$201&amp;$B226,Sheet2!$A$1:$A$2723&amp;Sheet2!$B$1:$B$2723&amp;Sheet2!$D$1:$D$2723,0),5),0)</f>
        <v>0</v>
      </c>
      <c r="AT226">
        <f t="array" ref="AT226">IFERROR(INDEX(Sheet2!$A$1:$E$2723,MATCH(AT$200&amp;AT$201&amp;$B226,Sheet2!$A$1:$A$2723&amp;Sheet2!$B$1:$B$2723&amp;Sheet2!$D$1:$D$2723,0),5),0)</f>
        <v>0</v>
      </c>
      <c r="AU226">
        <f t="array" ref="AU226">IFERROR(INDEX(Sheet2!$A$1:$E$2723,MATCH(AU$200&amp;AU$201&amp;$B226,Sheet2!$A$1:$A$2723&amp;Sheet2!$B$1:$B$2723&amp;Sheet2!$D$1:$D$2723,0),5),0)</f>
        <v>0</v>
      </c>
      <c r="AV226">
        <f t="array" ref="AV226">IFERROR(INDEX(Sheet2!$A$1:$E$2723,MATCH(AV$200&amp;AV$201&amp;$B226,Sheet2!$A$1:$A$2723&amp;Sheet2!$B$1:$B$2723&amp;Sheet2!$D$1:$D$2723,0),5),0)</f>
        <v>0</v>
      </c>
      <c r="AW226">
        <f t="array" ref="AW226">IFERROR(INDEX(Sheet2!$A$1:$E$2723,MATCH(AW$200&amp;AW$201&amp;$B226,Sheet2!$A$1:$A$2723&amp;Sheet2!$B$1:$B$2723&amp;Sheet2!$D$1:$D$2723,0),5),0)</f>
        <v>0</v>
      </c>
      <c r="AX226">
        <f t="array" ref="AX226">IFERROR(INDEX(Sheet2!$A$1:$E$2723,MATCH(AX$200&amp;AX$201&amp;$B226,Sheet2!$A$1:$A$2723&amp;Sheet2!$B$1:$B$2723&amp;Sheet2!$D$1:$D$2723,0),5),0)</f>
        <v>0</v>
      </c>
      <c r="AY226">
        <f t="array" ref="AY226">IFERROR(INDEX(Sheet2!$A$1:$E$2723,MATCH(AY$200&amp;AY$201&amp;$B226,Sheet2!$A$1:$A$2723&amp;Sheet2!$B$1:$B$2723&amp;Sheet2!$D$1:$D$2723,0),5),0)</f>
        <v>0</v>
      </c>
      <c r="AZ226">
        <f t="array" ref="AZ226">IFERROR(INDEX(Sheet2!$A$1:$E$2723,MATCH(AZ$200&amp;AZ$201&amp;$B226,Sheet2!$A$1:$A$2723&amp;Sheet2!$B$1:$B$2723&amp;Sheet2!$D$1:$D$2723,0),5),0)</f>
        <v>0</v>
      </c>
      <c r="BA226">
        <f t="array" ref="BA226">IFERROR(INDEX(Sheet2!$A$1:$E$2723,MATCH(BA$200&amp;BA$201&amp;$B226,Sheet2!$A$1:$A$2723&amp;Sheet2!$B$1:$B$2723&amp;Sheet2!$D$1:$D$2723,0),5),0)</f>
        <v>0</v>
      </c>
      <c r="BB226">
        <f t="array" ref="BB226">IFERROR(INDEX(Sheet2!$A$1:$E$2723,MATCH(BB$200&amp;BB$201&amp;$B226,Sheet2!$A$1:$A$2723&amp;Sheet2!$B$1:$B$2723&amp;Sheet2!$D$1:$D$2723,0),5),0)</f>
        <v>0</v>
      </c>
      <c r="BC226">
        <f t="array" ref="BC226">IFERROR(INDEX(Sheet2!$A$1:$E$2723,MATCH(BC$200&amp;BC$201&amp;$B226,Sheet2!$A$1:$A$2723&amp;Sheet2!$B$1:$B$2723&amp;Sheet2!$D$1:$D$2723,0),5),0)</f>
        <v>0</v>
      </c>
      <c r="BD226">
        <f t="array" ref="BD226">IFERROR(INDEX(Sheet2!$A$1:$E$2723,MATCH(BD$200&amp;BD$201&amp;$B226,Sheet2!$A$1:$A$2723&amp;Sheet2!$B$1:$B$2723&amp;Sheet2!$D$1:$D$2723,0),5),0)</f>
        <v>0</v>
      </c>
      <c r="BE226">
        <f t="array" ref="BE226">IFERROR(INDEX(Sheet2!$A$1:$E$2723,MATCH(BE$200&amp;BE$201&amp;$B226,Sheet2!$A$1:$A$2723&amp;Sheet2!$B$1:$B$2723&amp;Sheet2!$D$1:$D$2723,0),5),0)</f>
        <v>0</v>
      </c>
      <c r="BF226">
        <f t="array" ref="BF226">IFERROR(INDEX(Sheet2!$A$1:$E$2723,MATCH(BF$200&amp;BF$201&amp;$B226,Sheet2!$A$1:$A$2723&amp;Sheet2!$B$1:$B$2723&amp;Sheet2!$D$1:$D$2723,0),5),0)</f>
        <v>0</v>
      </c>
      <c r="BG226">
        <f t="array" ref="BG226">IFERROR(INDEX(Sheet2!$A$1:$E$2723,MATCH(BG$200&amp;BG$201&amp;$B226,Sheet2!$A$1:$A$2723&amp;Sheet2!$B$1:$B$2723&amp;Sheet2!$D$1:$D$2723,0),5),0)</f>
        <v>0</v>
      </c>
      <c r="BH226">
        <f t="array" ref="BH226">IFERROR(INDEX(Sheet2!$A$1:$E$2723,MATCH(BH$200&amp;BH$201&amp;$B226,Sheet2!$A$1:$A$2723&amp;Sheet2!$B$1:$B$2723&amp;Sheet2!$D$1:$D$2723,0),5),0)</f>
        <v>0</v>
      </c>
      <c r="BI226">
        <f t="array" ref="BI226">IFERROR(INDEX(Sheet2!$A$1:$E$2723,MATCH(BI$200&amp;BI$201&amp;$B226,Sheet2!$A$1:$A$2723&amp;Sheet2!$B$1:$B$2723&amp;Sheet2!$D$1:$D$2723,0),5),0)</f>
        <v>0</v>
      </c>
      <c r="BJ226">
        <f t="array" ref="BJ226">IFERROR(INDEX(Sheet2!$A$1:$E$2723,MATCH(BJ$200&amp;BJ$201&amp;$B226,Sheet2!$A$1:$A$2723&amp;Sheet2!$B$1:$B$2723&amp;Sheet2!$D$1:$D$2723,0),5),0)</f>
        <v>0</v>
      </c>
      <c r="BK226">
        <f t="array" ref="BK226">IFERROR(INDEX(Sheet2!$A$1:$E$2723,MATCH(BK$200&amp;BK$201&amp;$B226,Sheet2!$A$1:$A$2723&amp;Sheet2!$B$1:$B$2723&amp;Sheet2!$D$1:$D$2723,0),5),0)</f>
        <v>0</v>
      </c>
      <c r="BL226">
        <f t="array" ref="BL226">IFERROR(INDEX(Sheet2!$A$1:$E$2723,MATCH(BL$200&amp;BL$201&amp;$B226,Sheet2!$A$1:$A$2723&amp;Sheet2!$B$1:$B$2723&amp;Sheet2!$D$1:$D$2723,0),5),0)</f>
        <v>0</v>
      </c>
    </row>
    <row r="227" spans="2:64" x14ac:dyDescent="0.25">
      <c r="B227" t="s">
        <v>224</v>
      </c>
      <c r="C227">
        <f t="array" ref="C227">IFERROR(INDEX(Sheet2!$A$1:$E$2723,MATCH(C$200&amp;C$201&amp;$B227,Sheet2!$A$1:$A$2723&amp;Sheet2!$B$1:$B$2723&amp;Sheet2!$D$1:$D$2723,0),5),0)</f>
        <v>0</v>
      </c>
      <c r="D227">
        <f t="array" ref="D227">IFERROR(INDEX(Sheet2!$A$1:$E$2723,MATCH(D$200&amp;D$201&amp;$B227,Sheet2!$A$1:$A$2723&amp;Sheet2!$B$1:$B$2723&amp;Sheet2!$D$1:$D$2723,0),5),0)</f>
        <v>0</v>
      </c>
      <c r="E227">
        <f t="array" ref="E227">IFERROR(INDEX(Sheet2!$A$1:$E$2723,MATCH(E$200&amp;E$201&amp;$B227,Sheet2!$A$1:$A$2723&amp;Sheet2!$B$1:$B$2723&amp;Sheet2!$D$1:$D$2723,0),5),0)</f>
        <v>0</v>
      </c>
      <c r="F227">
        <f t="array" ref="F227">IFERROR(INDEX(Sheet2!$A$1:$E$2723,MATCH(F$200&amp;F$201&amp;$B227,Sheet2!$A$1:$A$2723&amp;Sheet2!$B$1:$B$2723&amp;Sheet2!$D$1:$D$2723,0),5),0)</f>
        <v>0</v>
      </c>
      <c r="G227">
        <f t="array" ref="G227">IFERROR(INDEX(Sheet2!$A$1:$E$2723,MATCH(G$200&amp;G$201&amp;$B227,Sheet2!$A$1:$A$2723&amp;Sheet2!$B$1:$B$2723&amp;Sheet2!$D$1:$D$2723,0),5),0)</f>
        <v>0</v>
      </c>
      <c r="H227">
        <f t="array" ref="H227">IFERROR(INDEX(Sheet2!$A$1:$E$2723,MATCH(H$200&amp;H$201&amp;$B227,Sheet2!$A$1:$A$2723&amp;Sheet2!$B$1:$B$2723&amp;Sheet2!$D$1:$D$2723,0),5),0)</f>
        <v>0</v>
      </c>
      <c r="I227">
        <f t="array" ref="I227">IFERROR(INDEX(Sheet2!$A$1:$E$2723,MATCH(I$200&amp;I$201&amp;$B227,Sheet2!$A$1:$A$2723&amp;Sheet2!$B$1:$B$2723&amp;Sheet2!$D$1:$D$2723,0),5),0)</f>
        <v>0</v>
      </c>
      <c r="J227">
        <f t="array" ref="J227">IFERROR(INDEX(Sheet2!$A$1:$E$2723,MATCH(J$200&amp;J$201&amp;$B227,Sheet2!$A$1:$A$2723&amp;Sheet2!$B$1:$B$2723&amp;Sheet2!$D$1:$D$2723,0),5),0)</f>
        <v>0</v>
      </c>
      <c r="K227">
        <f t="array" ref="K227">IFERROR(INDEX(Sheet2!$A$1:$E$2723,MATCH(K$200&amp;K$201&amp;$B227,Sheet2!$A$1:$A$2723&amp;Sheet2!$B$1:$B$2723&amp;Sheet2!$D$1:$D$2723,0),5),0)</f>
        <v>0</v>
      </c>
      <c r="L227">
        <f t="array" ref="L227">IFERROR(INDEX(Sheet2!$A$1:$E$2723,MATCH(L$200&amp;L$201&amp;$B227,Sheet2!$A$1:$A$2723&amp;Sheet2!$B$1:$B$2723&amp;Sheet2!$D$1:$D$2723,0),5),0)</f>
        <v>0</v>
      </c>
      <c r="M227">
        <f t="array" ref="M227">IFERROR(INDEX(Sheet2!$A$1:$E$2723,MATCH(M$200&amp;M$201&amp;$B227,Sheet2!$A$1:$A$2723&amp;Sheet2!$B$1:$B$2723&amp;Sheet2!$D$1:$D$2723,0),5),0)</f>
        <v>0</v>
      </c>
      <c r="N227">
        <f t="array" ref="N227">IFERROR(INDEX(Sheet2!$A$1:$E$2723,MATCH(N$200&amp;N$201&amp;$B227,Sheet2!$A$1:$A$2723&amp;Sheet2!$B$1:$B$2723&amp;Sheet2!$D$1:$D$2723,0),5),0)</f>
        <v>0</v>
      </c>
      <c r="O227">
        <f t="array" ref="O227">IFERROR(INDEX(Sheet2!$A$1:$E$2723,MATCH(O$200&amp;O$201&amp;$B227,Sheet2!$A$1:$A$2723&amp;Sheet2!$B$1:$B$2723&amp;Sheet2!$D$1:$D$2723,0),5),0)</f>
        <v>0</v>
      </c>
      <c r="P227">
        <f t="array" ref="P227">IFERROR(INDEX(Sheet2!$A$1:$E$2723,MATCH(P$200&amp;P$201&amp;$B227,Sheet2!$A$1:$A$2723&amp;Sheet2!$B$1:$B$2723&amp;Sheet2!$D$1:$D$2723,0),5),0)</f>
        <v>0</v>
      </c>
      <c r="Q227">
        <f t="array" ref="Q227">IFERROR(INDEX(Sheet2!$A$1:$E$2723,MATCH(Q$200&amp;Q$201&amp;$B227,Sheet2!$A$1:$A$2723&amp;Sheet2!$B$1:$B$2723&amp;Sheet2!$D$1:$D$2723,0),5),0)</f>
        <v>0</v>
      </c>
      <c r="R227">
        <f t="array" ref="R227">IFERROR(INDEX(Sheet2!$A$1:$E$2723,MATCH(R$200&amp;R$201&amp;$B227,Sheet2!$A$1:$A$2723&amp;Sheet2!$B$1:$B$2723&amp;Sheet2!$D$1:$D$2723,0),5),0)</f>
        <v>0</v>
      </c>
      <c r="S227">
        <f t="array" ref="S227">IFERROR(INDEX(Sheet2!$A$1:$E$2723,MATCH(S$200&amp;S$201&amp;$B227,Sheet2!$A$1:$A$2723&amp;Sheet2!$B$1:$B$2723&amp;Sheet2!$D$1:$D$2723,0),5),0)</f>
        <v>0</v>
      </c>
      <c r="T227">
        <f t="array" ref="T227">IFERROR(INDEX(Sheet2!$A$1:$E$2723,MATCH(T$200&amp;T$201&amp;$B227,Sheet2!$A$1:$A$2723&amp;Sheet2!$B$1:$B$2723&amp;Sheet2!$D$1:$D$2723,0),5),0)</f>
        <v>0</v>
      </c>
      <c r="U227">
        <f t="array" ref="U227">IFERROR(INDEX(Sheet2!$A$1:$E$2723,MATCH(U$200&amp;U$201&amp;$B227,Sheet2!$A$1:$A$2723&amp;Sheet2!$B$1:$B$2723&amp;Sheet2!$D$1:$D$2723,0),5),0)</f>
        <v>0</v>
      </c>
      <c r="V227">
        <f t="array" ref="V227">IFERROR(INDEX(Sheet2!$A$1:$E$2723,MATCH(V$200&amp;V$201&amp;$B227,Sheet2!$A$1:$A$2723&amp;Sheet2!$B$1:$B$2723&amp;Sheet2!$D$1:$D$2723,0),5),0)</f>
        <v>0</v>
      </c>
      <c r="W227">
        <f t="array" ref="W227">IFERROR(INDEX(Sheet2!$A$1:$E$2723,MATCH(W$200&amp;W$201&amp;$B227,Sheet2!$A$1:$A$2723&amp;Sheet2!$B$1:$B$2723&amp;Sheet2!$D$1:$D$2723,0),5),0)</f>
        <v>0</v>
      </c>
      <c r="X227">
        <f t="array" ref="X227">IFERROR(INDEX(Sheet2!$A$1:$E$2723,MATCH(X$200&amp;X$201&amp;$B227,Sheet2!$A$1:$A$2723&amp;Sheet2!$B$1:$B$2723&amp;Sheet2!$D$1:$D$2723,0),5),0)</f>
        <v>0</v>
      </c>
      <c r="Y227">
        <f t="array" ref="Y227">IFERROR(INDEX(Sheet2!$A$1:$E$2723,MATCH(Y$200&amp;Y$201&amp;$B227,Sheet2!$A$1:$A$2723&amp;Sheet2!$B$1:$B$2723&amp;Sheet2!$D$1:$D$2723,0),5),0)</f>
        <v>0</v>
      </c>
      <c r="Z227">
        <f t="array" ref="Z227">IFERROR(INDEX(Sheet2!$A$1:$E$2723,MATCH(Z$200&amp;Z$201&amp;$B227,Sheet2!$A$1:$A$2723&amp;Sheet2!$B$1:$B$2723&amp;Sheet2!$D$1:$D$2723,0),5),0)</f>
        <v>0</v>
      </c>
      <c r="AA227">
        <f t="array" ref="AA227">IFERROR(INDEX(Sheet2!$A$1:$E$2723,MATCH(AA$200&amp;AA$201&amp;$B227,Sheet2!$A$1:$A$2723&amp;Sheet2!$B$1:$B$2723&amp;Sheet2!$D$1:$D$2723,0),5),0)</f>
        <v>0</v>
      </c>
      <c r="AB227">
        <f t="array" ref="AB227">IFERROR(INDEX(Sheet2!$A$1:$E$2723,MATCH(AB$200&amp;AB$201&amp;$B227,Sheet2!$A$1:$A$2723&amp;Sheet2!$B$1:$B$2723&amp;Sheet2!$D$1:$D$2723,0),5),0)</f>
        <v>0</v>
      </c>
      <c r="AC227">
        <f t="array" ref="AC227">IFERROR(INDEX(Sheet2!$A$1:$E$2723,MATCH(AC$200&amp;AC$201&amp;$B227,Sheet2!$A$1:$A$2723&amp;Sheet2!$B$1:$B$2723&amp;Sheet2!$D$1:$D$2723,0),5),0)</f>
        <v>0</v>
      </c>
      <c r="AD227">
        <f t="array" ref="AD227">IFERROR(INDEX(Sheet2!$A$1:$E$2723,MATCH(AD$200&amp;AD$201&amp;$B227,Sheet2!$A$1:$A$2723&amp;Sheet2!$B$1:$B$2723&amp;Sheet2!$D$1:$D$2723,0),5),0)</f>
        <v>0</v>
      </c>
      <c r="AE227">
        <f t="array" ref="AE227">IFERROR(INDEX(Sheet2!$A$1:$E$2723,MATCH(AE$200&amp;AE$201&amp;$B227,Sheet2!$A$1:$A$2723&amp;Sheet2!$B$1:$B$2723&amp;Sheet2!$D$1:$D$2723,0),5),0)</f>
        <v>0</v>
      </c>
      <c r="AF227">
        <f t="array" ref="AF227">IFERROR(INDEX(Sheet2!$A$1:$E$2723,MATCH(AF$200&amp;AF$201&amp;$B227,Sheet2!$A$1:$A$2723&amp;Sheet2!$B$1:$B$2723&amp;Sheet2!$D$1:$D$2723,0),5),0)</f>
        <v>0</v>
      </c>
      <c r="AG227">
        <f t="array" ref="AG227">IFERROR(INDEX(Sheet2!$A$1:$E$2723,MATCH(AG$200&amp;AG$201&amp;$B227,Sheet2!$A$1:$A$2723&amp;Sheet2!$B$1:$B$2723&amp;Sheet2!$D$1:$D$2723,0),5),0)</f>
        <v>0</v>
      </c>
      <c r="AH227">
        <f t="array" ref="AH227">IFERROR(INDEX(Sheet2!$A$1:$E$2723,MATCH(AH$200&amp;AH$201&amp;$B227,Sheet2!$A$1:$A$2723&amp;Sheet2!$B$1:$B$2723&amp;Sheet2!$D$1:$D$2723,0),5),0)</f>
        <v>0</v>
      </c>
      <c r="AI227">
        <f t="array" ref="AI227">IFERROR(INDEX(Sheet2!$A$1:$E$2723,MATCH(AI$200&amp;AI$201&amp;$B227,Sheet2!$A$1:$A$2723&amp;Sheet2!$B$1:$B$2723&amp;Sheet2!$D$1:$D$2723,0),5),0)</f>
        <v>0</v>
      </c>
      <c r="AJ227">
        <f t="array" ref="AJ227">IFERROR(INDEX(Sheet2!$A$1:$E$2723,MATCH(AJ$200&amp;AJ$201&amp;$B227,Sheet2!$A$1:$A$2723&amp;Sheet2!$B$1:$B$2723&amp;Sheet2!$D$1:$D$2723,0),5),0)</f>
        <v>0</v>
      </c>
      <c r="AK227">
        <f t="array" ref="AK227">IFERROR(INDEX(Sheet2!$A$1:$E$2723,MATCH(AK$200&amp;AK$201&amp;$B227,Sheet2!$A$1:$A$2723&amp;Sheet2!$B$1:$B$2723&amp;Sheet2!$D$1:$D$2723,0),5),0)</f>
        <v>0</v>
      </c>
      <c r="AL227">
        <f t="array" ref="AL227">IFERROR(INDEX(Sheet2!$A$1:$E$2723,MATCH(AL$200&amp;AL$201&amp;$B227,Sheet2!$A$1:$A$2723&amp;Sheet2!$B$1:$B$2723&amp;Sheet2!$D$1:$D$2723,0),5),0)</f>
        <v>0</v>
      </c>
      <c r="AM227">
        <f t="array" ref="AM227">IFERROR(INDEX(Sheet2!$A$1:$E$2723,MATCH(AM$200&amp;AM$201&amp;$B227,Sheet2!$A$1:$A$2723&amp;Sheet2!$B$1:$B$2723&amp;Sheet2!$D$1:$D$2723,0),5),0)</f>
        <v>0</v>
      </c>
      <c r="AN227">
        <f t="array" ref="AN227">IFERROR(INDEX(Sheet2!$A$1:$E$2723,MATCH(AN$200&amp;AN$201&amp;$B227,Sheet2!$A$1:$A$2723&amp;Sheet2!$B$1:$B$2723&amp;Sheet2!$D$1:$D$2723,0),5),0)</f>
        <v>0</v>
      </c>
      <c r="AO227">
        <f t="array" ref="AO227">IFERROR(INDEX(Sheet2!$A$1:$E$2723,MATCH(AO$200&amp;AO$201&amp;$B227,Sheet2!$A$1:$A$2723&amp;Sheet2!$B$1:$B$2723&amp;Sheet2!$D$1:$D$2723,0),5),0)</f>
        <v>0</v>
      </c>
      <c r="AP227">
        <f t="array" ref="AP227">IFERROR(INDEX(Sheet2!$A$1:$E$2723,MATCH(AP$200&amp;AP$201&amp;$B227,Sheet2!$A$1:$A$2723&amp;Sheet2!$B$1:$B$2723&amp;Sheet2!$D$1:$D$2723,0),5),0)</f>
        <v>0</v>
      </c>
      <c r="AQ227">
        <f t="array" ref="AQ227">IFERROR(INDEX(Sheet2!$A$1:$E$2723,MATCH(AQ$200&amp;AQ$201&amp;$B227,Sheet2!$A$1:$A$2723&amp;Sheet2!$B$1:$B$2723&amp;Sheet2!$D$1:$D$2723,0),5),0)</f>
        <v>0</v>
      </c>
      <c r="AR227">
        <f t="array" ref="AR227">IFERROR(INDEX(Sheet2!$A$1:$E$2723,MATCH(AR$200&amp;AR$201&amp;$B227,Sheet2!$A$1:$A$2723&amp;Sheet2!$B$1:$B$2723&amp;Sheet2!$D$1:$D$2723,0),5),0)</f>
        <v>0</v>
      </c>
      <c r="AS227">
        <f t="array" ref="AS227">IFERROR(INDEX(Sheet2!$A$1:$E$2723,MATCH(AS$200&amp;AS$201&amp;$B227,Sheet2!$A$1:$A$2723&amp;Sheet2!$B$1:$B$2723&amp;Sheet2!$D$1:$D$2723,0),5),0)</f>
        <v>0</v>
      </c>
      <c r="AT227">
        <f t="array" ref="AT227">IFERROR(INDEX(Sheet2!$A$1:$E$2723,MATCH(AT$200&amp;AT$201&amp;$B227,Sheet2!$A$1:$A$2723&amp;Sheet2!$B$1:$B$2723&amp;Sheet2!$D$1:$D$2723,0),5),0)</f>
        <v>0</v>
      </c>
      <c r="AU227">
        <f t="array" ref="AU227">IFERROR(INDEX(Sheet2!$A$1:$E$2723,MATCH(AU$200&amp;AU$201&amp;$B227,Sheet2!$A$1:$A$2723&amp;Sheet2!$B$1:$B$2723&amp;Sheet2!$D$1:$D$2723,0),5),0)</f>
        <v>0</v>
      </c>
      <c r="AV227">
        <f t="array" ref="AV227">IFERROR(INDEX(Sheet2!$A$1:$E$2723,MATCH(AV$200&amp;AV$201&amp;$B227,Sheet2!$A$1:$A$2723&amp;Sheet2!$B$1:$B$2723&amp;Sheet2!$D$1:$D$2723,0),5),0)</f>
        <v>0</v>
      </c>
      <c r="AW227">
        <f t="array" ref="AW227">IFERROR(INDEX(Sheet2!$A$1:$E$2723,MATCH(AW$200&amp;AW$201&amp;$B227,Sheet2!$A$1:$A$2723&amp;Sheet2!$B$1:$B$2723&amp;Sheet2!$D$1:$D$2723,0),5),0)</f>
        <v>0</v>
      </c>
      <c r="AX227">
        <f t="array" ref="AX227">IFERROR(INDEX(Sheet2!$A$1:$E$2723,MATCH(AX$200&amp;AX$201&amp;$B227,Sheet2!$A$1:$A$2723&amp;Sheet2!$B$1:$B$2723&amp;Sheet2!$D$1:$D$2723,0),5),0)</f>
        <v>0</v>
      </c>
      <c r="AY227">
        <f t="array" ref="AY227">IFERROR(INDEX(Sheet2!$A$1:$E$2723,MATCH(AY$200&amp;AY$201&amp;$B227,Sheet2!$A$1:$A$2723&amp;Sheet2!$B$1:$B$2723&amp;Sheet2!$D$1:$D$2723,0),5),0)</f>
        <v>0</v>
      </c>
      <c r="AZ227">
        <f t="array" ref="AZ227">IFERROR(INDEX(Sheet2!$A$1:$E$2723,MATCH(AZ$200&amp;AZ$201&amp;$B227,Sheet2!$A$1:$A$2723&amp;Sheet2!$B$1:$B$2723&amp;Sheet2!$D$1:$D$2723,0),5),0)</f>
        <v>0</v>
      </c>
      <c r="BA227">
        <f t="array" ref="BA227">IFERROR(INDEX(Sheet2!$A$1:$E$2723,MATCH(BA$200&amp;BA$201&amp;$B227,Sheet2!$A$1:$A$2723&amp;Sheet2!$B$1:$B$2723&amp;Sheet2!$D$1:$D$2723,0),5),0)</f>
        <v>0</v>
      </c>
      <c r="BB227">
        <f t="array" ref="BB227">IFERROR(INDEX(Sheet2!$A$1:$E$2723,MATCH(BB$200&amp;BB$201&amp;$B227,Sheet2!$A$1:$A$2723&amp;Sheet2!$B$1:$B$2723&amp;Sheet2!$D$1:$D$2723,0),5),0)</f>
        <v>0</v>
      </c>
      <c r="BC227">
        <f t="array" ref="BC227">IFERROR(INDEX(Sheet2!$A$1:$E$2723,MATCH(BC$200&amp;BC$201&amp;$B227,Sheet2!$A$1:$A$2723&amp;Sheet2!$B$1:$B$2723&amp;Sheet2!$D$1:$D$2723,0),5),0)</f>
        <v>0</v>
      </c>
      <c r="BD227">
        <f t="array" ref="BD227">IFERROR(INDEX(Sheet2!$A$1:$E$2723,MATCH(BD$200&amp;BD$201&amp;$B227,Sheet2!$A$1:$A$2723&amp;Sheet2!$B$1:$B$2723&amp;Sheet2!$D$1:$D$2723,0),5),0)</f>
        <v>0</v>
      </c>
      <c r="BE227">
        <f t="array" ref="BE227">IFERROR(INDEX(Sheet2!$A$1:$E$2723,MATCH(BE$200&amp;BE$201&amp;$B227,Sheet2!$A$1:$A$2723&amp;Sheet2!$B$1:$B$2723&amp;Sheet2!$D$1:$D$2723,0),5),0)</f>
        <v>0</v>
      </c>
      <c r="BF227">
        <f t="array" ref="BF227">IFERROR(INDEX(Sheet2!$A$1:$E$2723,MATCH(BF$200&amp;BF$201&amp;$B227,Sheet2!$A$1:$A$2723&amp;Sheet2!$B$1:$B$2723&amp;Sheet2!$D$1:$D$2723,0),5),0)</f>
        <v>0</v>
      </c>
      <c r="BG227">
        <f t="array" ref="BG227">IFERROR(INDEX(Sheet2!$A$1:$E$2723,MATCH(BG$200&amp;BG$201&amp;$B227,Sheet2!$A$1:$A$2723&amp;Sheet2!$B$1:$B$2723&amp;Sheet2!$D$1:$D$2723,0),5),0)</f>
        <v>0</v>
      </c>
      <c r="BH227">
        <f t="array" ref="BH227">IFERROR(INDEX(Sheet2!$A$1:$E$2723,MATCH(BH$200&amp;BH$201&amp;$B227,Sheet2!$A$1:$A$2723&amp;Sheet2!$B$1:$B$2723&amp;Sheet2!$D$1:$D$2723,0),5),0)</f>
        <v>0</v>
      </c>
      <c r="BI227">
        <f t="array" ref="BI227">IFERROR(INDEX(Sheet2!$A$1:$E$2723,MATCH(BI$200&amp;BI$201&amp;$B227,Sheet2!$A$1:$A$2723&amp;Sheet2!$B$1:$B$2723&amp;Sheet2!$D$1:$D$2723,0),5),0)</f>
        <v>0</v>
      </c>
      <c r="BJ227">
        <f t="array" ref="BJ227">IFERROR(INDEX(Sheet2!$A$1:$E$2723,MATCH(BJ$200&amp;BJ$201&amp;$B227,Sheet2!$A$1:$A$2723&amp;Sheet2!$B$1:$B$2723&amp;Sheet2!$D$1:$D$2723,0),5),0)</f>
        <v>0</v>
      </c>
      <c r="BK227">
        <f t="array" ref="BK227">IFERROR(INDEX(Sheet2!$A$1:$E$2723,MATCH(BK$200&amp;BK$201&amp;$B227,Sheet2!$A$1:$A$2723&amp;Sheet2!$B$1:$B$2723&amp;Sheet2!$D$1:$D$2723,0),5),0)</f>
        <v>0</v>
      </c>
      <c r="BL227">
        <f t="array" ref="BL227">IFERROR(INDEX(Sheet2!$A$1:$E$2723,MATCH(BL$200&amp;BL$201&amp;$B227,Sheet2!$A$1:$A$2723&amp;Sheet2!$B$1:$B$2723&amp;Sheet2!$D$1:$D$2723,0),5),0)</f>
        <v>0</v>
      </c>
    </row>
    <row r="228" spans="2:64" x14ac:dyDescent="0.25">
      <c r="B228" t="s">
        <v>225</v>
      </c>
      <c r="C228">
        <f t="array" ref="C228">IFERROR(INDEX(Sheet2!$A$1:$E$2723,MATCH(C$200&amp;C$201&amp;$B228,Sheet2!$A$1:$A$2723&amp;Sheet2!$B$1:$B$2723&amp;Sheet2!$D$1:$D$2723,0),5),0)</f>
        <v>0</v>
      </c>
      <c r="D228">
        <f t="array" ref="D228">IFERROR(INDEX(Sheet2!$A$1:$E$2723,MATCH(D$200&amp;D$201&amp;$B228,Sheet2!$A$1:$A$2723&amp;Sheet2!$B$1:$B$2723&amp;Sheet2!$D$1:$D$2723,0),5),0)</f>
        <v>0</v>
      </c>
      <c r="E228">
        <f t="array" ref="E228">IFERROR(INDEX(Sheet2!$A$1:$E$2723,MATCH(E$200&amp;E$201&amp;$B228,Sheet2!$A$1:$A$2723&amp;Sheet2!$B$1:$B$2723&amp;Sheet2!$D$1:$D$2723,0),5),0)</f>
        <v>0</v>
      </c>
      <c r="F228">
        <f t="array" ref="F228">IFERROR(INDEX(Sheet2!$A$1:$E$2723,MATCH(F$200&amp;F$201&amp;$B228,Sheet2!$A$1:$A$2723&amp;Sheet2!$B$1:$B$2723&amp;Sheet2!$D$1:$D$2723,0),5),0)</f>
        <v>0</v>
      </c>
      <c r="G228">
        <f t="array" ref="G228">IFERROR(INDEX(Sheet2!$A$1:$E$2723,MATCH(G$200&amp;G$201&amp;$B228,Sheet2!$A$1:$A$2723&amp;Sheet2!$B$1:$B$2723&amp;Sheet2!$D$1:$D$2723,0),5),0)</f>
        <v>0</v>
      </c>
      <c r="H228">
        <f t="array" ref="H228">IFERROR(INDEX(Sheet2!$A$1:$E$2723,MATCH(H$200&amp;H$201&amp;$B228,Sheet2!$A$1:$A$2723&amp;Sheet2!$B$1:$B$2723&amp;Sheet2!$D$1:$D$2723,0),5),0)</f>
        <v>0</v>
      </c>
      <c r="I228">
        <f t="array" ref="I228">IFERROR(INDEX(Sheet2!$A$1:$E$2723,MATCH(I$200&amp;I$201&amp;$B228,Sheet2!$A$1:$A$2723&amp;Sheet2!$B$1:$B$2723&amp;Sheet2!$D$1:$D$2723,0),5),0)</f>
        <v>0</v>
      </c>
      <c r="J228">
        <f t="array" ref="J228">IFERROR(INDEX(Sheet2!$A$1:$E$2723,MATCH(J$200&amp;J$201&amp;$B228,Sheet2!$A$1:$A$2723&amp;Sheet2!$B$1:$B$2723&amp;Sheet2!$D$1:$D$2723,0),5),0)</f>
        <v>0</v>
      </c>
      <c r="K228">
        <f t="array" ref="K228">IFERROR(INDEX(Sheet2!$A$1:$E$2723,MATCH(K$200&amp;K$201&amp;$B228,Sheet2!$A$1:$A$2723&amp;Sheet2!$B$1:$B$2723&amp;Sheet2!$D$1:$D$2723,0),5),0)</f>
        <v>0</v>
      </c>
      <c r="L228">
        <f t="array" ref="L228">IFERROR(INDEX(Sheet2!$A$1:$E$2723,MATCH(L$200&amp;L$201&amp;$B228,Sheet2!$A$1:$A$2723&amp;Sheet2!$B$1:$B$2723&amp;Sheet2!$D$1:$D$2723,0),5),0)</f>
        <v>0</v>
      </c>
      <c r="M228">
        <f t="array" ref="M228">IFERROR(INDEX(Sheet2!$A$1:$E$2723,MATCH(M$200&amp;M$201&amp;$B228,Sheet2!$A$1:$A$2723&amp;Sheet2!$B$1:$B$2723&amp;Sheet2!$D$1:$D$2723,0),5),0)</f>
        <v>0</v>
      </c>
      <c r="N228">
        <f t="array" ref="N228">IFERROR(INDEX(Sheet2!$A$1:$E$2723,MATCH(N$200&amp;N$201&amp;$B228,Sheet2!$A$1:$A$2723&amp;Sheet2!$B$1:$B$2723&amp;Sheet2!$D$1:$D$2723,0),5),0)</f>
        <v>0</v>
      </c>
      <c r="O228">
        <f t="array" ref="O228">IFERROR(INDEX(Sheet2!$A$1:$E$2723,MATCH(O$200&amp;O$201&amp;$B228,Sheet2!$A$1:$A$2723&amp;Sheet2!$B$1:$B$2723&amp;Sheet2!$D$1:$D$2723,0),5),0)</f>
        <v>0</v>
      </c>
      <c r="P228">
        <f t="array" ref="P228">IFERROR(INDEX(Sheet2!$A$1:$E$2723,MATCH(P$200&amp;P$201&amp;$B228,Sheet2!$A$1:$A$2723&amp;Sheet2!$B$1:$B$2723&amp;Sheet2!$D$1:$D$2723,0),5),0)</f>
        <v>0</v>
      </c>
      <c r="Q228">
        <f t="array" ref="Q228">IFERROR(INDEX(Sheet2!$A$1:$E$2723,MATCH(Q$200&amp;Q$201&amp;$B228,Sheet2!$A$1:$A$2723&amp;Sheet2!$B$1:$B$2723&amp;Sheet2!$D$1:$D$2723,0),5),0)</f>
        <v>0</v>
      </c>
      <c r="R228">
        <f t="array" ref="R228">IFERROR(INDEX(Sheet2!$A$1:$E$2723,MATCH(R$200&amp;R$201&amp;$B228,Sheet2!$A$1:$A$2723&amp;Sheet2!$B$1:$B$2723&amp;Sheet2!$D$1:$D$2723,0),5),0)</f>
        <v>0</v>
      </c>
      <c r="S228">
        <f t="array" ref="S228">IFERROR(INDEX(Sheet2!$A$1:$E$2723,MATCH(S$200&amp;S$201&amp;$B228,Sheet2!$A$1:$A$2723&amp;Sheet2!$B$1:$B$2723&amp;Sheet2!$D$1:$D$2723,0),5),0)</f>
        <v>0</v>
      </c>
      <c r="T228">
        <f t="array" ref="T228">IFERROR(INDEX(Sheet2!$A$1:$E$2723,MATCH(T$200&amp;T$201&amp;$B228,Sheet2!$A$1:$A$2723&amp;Sheet2!$B$1:$B$2723&amp;Sheet2!$D$1:$D$2723,0),5),0)</f>
        <v>0</v>
      </c>
      <c r="U228">
        <f t="array" ref="U228">IFERROR(INDEX(Sheet2!$A$1:$E$2723,MATCH(U$200&amp;U$201&amp;$B228,Sheet2!$A$1:$A$2723&amp;Sheet2!$B$1:$B$2723&amp;Sheet2!$D$1:$D$2723,0),5),0)</f>
        <v>0</v>
      </c>
      <c r="V228">
        <f t="array" ref="V228">IFERROR(INDEX(Sheet2!$A$1:$E$2723,MATCH(V$200&amp;V$201&amp;$B228,Sheet2!$A$1:$A$2723&amp;Sheet2!$B$1:$B$2723&amp;Sheet2!$D$1:$D$2723,0),5),0)</f>
        <v>0</v>
      </c>
      <c r="W228">
        <f t="array" ref="W228">IFERROR(INDEX(Sheet2!$A$1:$E$2723,MATCH(W$200&amp;W$201&amp;$B228,Sheet2!$A$1:$A$2723&amp;Sheet2!$B$1:$B$2723&amp;Sheet2!$D$1:$D$2723,0),5),0)</f>
        <v>0</v>
      </c>
      <c r="X228">
        <f t="array" ref="X228">IFERROR(INDEX(Sheet2!$A$1:$E$2723,MATCH(X$200&amp;X$201&amp;$B228,Sheet2!$A$1:$A$2723&amp;Sheet2!$B$1:$B$2723&amp;Sheet2!$D$1:$D$2723,0),5),0)</f>
        <v>0</v>
      </c>
      <c r="Y228">
        <f t="array" ref="Y228">IFERROR(INDEX(Sheet2!$A$1:$E$2723,MATCH(Y$200&amp;Y$201&amp;$B228,Sheet2!$A$1:$A$2723&amp;Sheet2!$B$1:$B$2723&amp;Sheet2!$D$1:$D$2723,0),5),0)</f>
        <v>0</v>
      </c>
      <c r="Z228">
        <f t="array" ref="Z228">IFERROR(INDEX(Sheet2!$A$1:$E$2723,MATCH(Z$200&amp;Z$201&amp;$B228,Sheet2!$A$1:$A$2723&amp;Sheet2!$B$1:$B$2723&amp;Sheet2!$D$1:$D$2723,0),5),0)</f>
        <v>0</v>
      </c>
      <c r="AA228">
        <f t="array" ref="AA228">IFERROR(INDEX(Sheet2!$A$1:$E$2723,MATCH(AA$200&amp;AA$201&amp;$B228,Sheet2!$A$1:$A$2723&amp;Sheet2!$B$1:$B$2723&amp;Sheet2!$D$1:$D$2723,0),5),0)</f>
        <v>0</v>
      </c>
      <c r="AB228">
        <f t="array" ref="AB228">IFERROR(INDEX(Sheet2!$A$1:$E$2723,MATCH(AB$200&amp;AB$201&amp;$B228,Sheet2!$A$1:$A$2723&amp;Sheet2!$B$1:$B$2723&amp;Sheet2!$D$1:$D$2723,0),5),0)</f>
        <v>0</v>
      </c>
      <c r="AC228">
        <f t="array" ref="AC228">IFERROR(INDEX(Sheet2!$A$1:$E$2723,MATCH(AC$200&amp;AC$201&amp;$B228,Sheet2!$A$1:$A$2723&amp;Sheet2!$B$1:$B$2723&amp;Sheet2!$D$1:$D$2723,0),5),0)</f>
        <v>0</v>
      </c>
      <c r="AD228">
        <f t="array" ref="AD228">IFERROR(INDEX(Sheet2!$A$1:$E$2723,MATCH(AD$200&amp;AD$201&amp;$B228,Sheet2!$A$1:$A$2723&amp;Sheet2!$B$1:$B$2723&amp;Sheet2!$D$1:$D$2723,0),5),0)</f>
        <v>0</v>
      </c>
      <c r="AE228">
        <f t="array" ref="AE228">IFERROR(INDEX(Sheet2!$A$1:$E$2723,MATCH(AE$200&amp;AE$201&amp;$B228,Sheet2!$A$1:$A$2723&amp;Sheet2!$B$1:$B$2723&amp;Sheet2!$D$1:$D$2723,0),5),0)</f>
        <v>0</v>
      </c>
      <c r="AF228">
        <f t="array" ref="AF228">IFERROR(INDEX(Sheet2!$A$1:$E$2723,MATCH(AF$200&amp;AF$201&amp;$B228,Sheet2!$A$1:$A$2723&amp;Sheet2!$B$1:$B$2723&amp;Sheet2!$D$1:$D$2723,0),5),0)</f>
        <v>0</v>
      </c>
      <c r="AG228">
        <f t="array" ref="AG228">IFERROR(INDEX(Sheet2!$A$1:$E$2723,MATCH(AG$200&amp;AG$201&amp;$B228,Sheet2!$A$1:$A$2723&amp;Sheet2!$B$1:$B$2723&amp;Sheet2!$D$1:$D$2723,0),5),0)</f>
        <v>0</v>
      </c>
      <c r="AH228">
        <f t="array" ref="AH228">IFERROR(INDEX(Sheet2!$A$1:$E$2723,MATCH(AH$200&amp;AH$201&amp;$B228,Sheet2!$A$1:$A$2723&amp;Sheet2!$B$1:$B$2723&amp;Sheet2!$D$1:$D$2723,0),5),0)</f>
        <v>0</v>
      </c>
      <c r="AI228">
        <f t="array" ref="AI228">IFERROR(INDEX(Sheet2!$A$1:$E$2723,MATCH(AI$200&amp;AI$201&amp;$B228,Sheet2!$A$1:$A$2723&amp;Sheet2!$B$1:$B$2723&amp;Sheet2!$D$1:$D$2723,0),5),0)</f>
        <v>0</v>
      </c>
      <c r="AJ228">
        <f t="array" ref="AJ228">IFERROR(INDEX(Sheet2!$A$1:$E$2723,MATCH(AJ$200&amp;AJ$201&amp;$B228,Sheet2!$A$1:$A$2723&amp;Sheet2!$B$1:$B$2723&amp;Sheet2!$D$1:$D$2723,0),5),0)</f>
        <v>0</v>
      </c>
      <c r="AK228">
        <f t="array" ref="AK228">IFERROR(INDEX(Sheet2!$A$1:$E$2723,MATCH(AK$200&amp;AK$201&amp;$B228,Sheet2!$A$1:$A$2723&amp;Sheet2!$B$1:$B$2723&amp;Sheet2!$D$1:$D$2723,0),5),0)</f>
        <v>0</v>
      </c>
      <c r="AL228">
        <f t="array" ref="AL228">IFERROR(INDEX(Sheet2!$A$1:$E$2723,MATCH(AL$200&amp;AL$201&amp;$B228,Sheet2!$A$1:$A$2723&amp;Sheet2!$B$1:$B$2723&amp;Sheet2!$D$1:$D$2723,0),5),0)</f>
        <v>0</v>
      </c>
      <c r="AM228">
        <f t="array" ref="AM228">IFERROR(INDEX(Sheet2!$A$1:$E$2723,MATCH(AM$200&amp;AM$201&amp;$B228,Sheet2!$A$1:$A$2723&amp;Sheet2!$B$1:$B$2723&amp;Sheet2!$D$1:$D$2723,0),5),0)</f>
        <v>0</v>
      </c>
      <c r="AN228">
        <f t="array" ref="AN228">IFERROR(INDEX(Sheet2!$A$1:$E$2723,MATCH(AN$200&amp;AN$201&amp;$B228,Sheet2!$A$1:$A$2723&amp;Sheet2!$B$1:$B$2723&amp;Sheet2!$D$1:$D$2723,0),5),0)</f>
        <v>0</v>
      </c>
      <c r="AO228">
        <f t="array" ref="AO228">IFERROR(INDEX(Sheet2!$A$1:$E$2723,MATCH(AO$200&amp;AO$201&amp;$B228,Sheet2!$A$1:$A$2723&amp;Sheet2!$B$1:$B$2723&amp;Sheet2!$D$1:$D$2723,0),5),0)</f>
        <v>0</v>
      </c>
      <c r="AP228">
        <f t="array" ref="AP228">IFERROR(INDEX(Sheet2!$A$1:$E$2723,MATCH(AP$200&amp;AP$201&amp;$B228,Sheet2!$A$1:$A$2723&amp;Sheet2!$B$1:$B$2723&amp;Sheet2!$D$1:$D$2723,0),5),0)</f>
        <v>0</v>
      </c>
      <c r="AQ228">
        <f t="array" ref="AQ228">IFERROR(INDEX(Sheet2!$A$1:$E$2723,MATCH(AQ$200&amp;AQ$201&amp;$B228,Sheet2!$A$1:$A$2723&amp;Sheet2!$B$1:$B$2723&amp;Sheet2!$D$1:$D$2723,0),5),0)</f>
        <v>0</v>
      </c>
      <c r="AR228">
        <f t="array" ref="AR228">IFERROR(INDEX(Sheet2!$A$1:$E$2723,MATCH(AR$200&amp;AR$201&amp;$B228,Sheet2!$A$1:$A$2723&amp;Sheet2!$B$1:$B$2723&amp;Sheet2!$D$1:$D$2723,0),5),0)</f>
        <v>0</v>
      </c>
      <c r="AS228">
        <f t="array" ref="AS228">IFERROR(INDEX(Sheet2!$A$1:$E$2723,MATCH(AS$200&amp;AS$201&amp;$B228,Sheet2!$A$1:$A$2723&amp;Sheet2!$B$1:$B$2723&amp;Sheet2!$D$1:$D$2723,0),5),0)</f>
        <v>0</v>
      </c>
      <c r="AT228">
        <f t="array" ref="AT228">IFERROR(INDEX(Sheet2!$A$1:$E$2723,MATCH(AT$200&amp;AT$201&amp;$B228,Sheet2!$A$1:$A$2723&amp;Sheet2!$B$1:$B$2723&amp;Sheet2!$D$1:$D$2723,0),5),0)</f>
        <v>0</v>
      </c>
      <c r="AU228">
        <f t="array" ref="AU228">IFERROR(INDEX(Sheet2!$A$1:$E$2723,MATCH(AU$200&amp;AU$201&amp;$B228,Sheet2!$A$1:$A$2723&amp;Sheet2!$B$1:$B$2723&amp;Sheet2!$D$1:$D$2723,0),5),0)</f>
        <v>0</v>
      </c>
      <c r="AV228">
        <f t="array" ref="AV228">IFERROR(INDEX(Sheet2!$A$1:$E$2723,MATCH(AV$200&amp;AV$201&amp;$B228,Sheet2!$A$1:$A$2723&amp;Sheet2!$B$1:$B$2723&amp;Sheet2!$D$1:$D$2723,0),5),0)</f>
        <v>0</v>
      </c>
      <c r="AW228">
        <f t="array" ref="AW228">IFERROR(INDEX(Sheet2!$A$1:$E$2723,MATCH(AW$200&amp;AW$201&amp;$B228,Sheet2!$A$1:$A$2723&amp;Sheet2!$B$1:$B$2723&amp;Sheet2!$D$1:$D$2723,0),5),0)</f>
        <v>0</v>
      </c>
      <c r="AX228">
        <f t="array" ref="AX228">IFERROR(INDEX(Sheet2!$A$1:$E$2723,MATCH(AX$200&amp;AX$201&amp;$B228,Sheet2!$A$1:$A$2723&amp;Sheet2!$B$1:$B$2723&amp;Sheet2!$D$1:$D$2723,0),5),0)</f>
        <v>0</v>
      </c>
      <c r="AY228">
        <f t="array" ref="AY228">IFERROR(INDEX(Sheet2!$A$1:$E$2723,MATCH(AY$200&amp;AY$201&amp;$B228,Sheet2!$A$1:$A$2723&amp;Sheet2!$B$1:$B$2723&amp;Sheet2!$D$1:$D$2723,0),5),0)</f>
        <v>0</v>
      </c>
      <c r="AZ228">
        <f t="array" ref="AZ228">IFERROR(INDEX(Sheet2!$A$1:$E$2723,MATCH(AZ$200&amp;AZ$201&amp;$B228,Sheet2!$A$1:$A$2723&amp;Sheet2!$B$1:$B$2723&amp;Sheet2!$D$1:$D$2723,0),5),0)</f>
        <v>0</v>
      </c>
      <c r="BA228">
        <f t="array" ref="BA228">IFERROR(INDEX(Sheet2!$A$1:$E$2723,MATCH(BA$200&amp;BA$201&amp;$B228,Sheet2!$A$1:$A$2723&amp;Sheet2!$B$1:$B$2723&amp;Sheet2!$D$1:$D$2723,0),5),0)</f>
        <v>0</v>
      </c>
      <c r="BB228">
        <f t="array" ref="BB228">IFERROR(INDEX(Sheet2!$A$1:$E$2723,MATCH(BB$200&amp;BB$201&amp;$B228,Sheet2!$A$1:$A$2723&amp;Sheet2!$B$1:$B$2723&amp;Sheet2!$D$1:$D$2723,0),5),0)</f>
        <v>0</v>
      </c>
      <c r="BC228">
        <f t="array" ref="BC228">IFERROR(INDEX(Sheet2!$A$1:$E$2723,MATCH(BC$200&amp;BC$201&amp;$B228,Sheet2!$A$1:$A$2723&amp;Sheet2!$B$1:$B$2723&amp;Sheet2!$D$1:$D$2723,0),5),0)</f>
        <v>0</v>
      </c>
      <c r="BD228">
        <f t="array" ref="BD228">IFERROR(INDEX(Sheet2!$A$1:$E$2723,MATCH(BD$200&amp;BD$201&amp;$B228,Sheet2!$A$1:$A$2723&amp;Sheet2!$B$1:$B$2723&amp;Sheet2!$D$1:$D$2723,0),5),0)</f>
        <v>0</v>
      </c>
      <c r="BE228">
        <f t="array" ref="BE228">IFERROR(INDEX(Sheet2!$A$1:$E$2723,MATCH(BE$200&amp;BE$201&amp;$B228,Sheet2!$A$1:$A$2723&amp;Sheet2!$B$1:$B$2723&amp;Sheet2!$D$1:$D$2723,0),5),0)</f>
        <v>0</v>
      </c>
      <c r="BF228">
        <f t="array" ref="BF228">IFERROR(INDEX(Sheet2!$A$1:$E$2723,MATCH(BF$200&amp;BF$201&amp;$B228,Sheet2!$A$1:$A$2723&amp;Sheet2!$B$1:$B$2723&amp;Sheet2!$D$1:$D$2723,0),5),0)</f>
        <v>0</v>
      </c>
      <c r="BG228">
        <f t="array" ref="BG228">IFERROR(INDEX(Sheet2!$A$1:$E$2723,MATCH(BG$200&amp;BG$201&amp;$B228,Sheet2!$A$1:$A$2723&amp;Sheet2!$B$1:$B$2723&amp;Sheet2!$D$1:$D$2723,0),5),0)</f>
        <v>0</v>
      </c>
      <c r="BH228">
        <f t="array" ref="BH228">IFERROR(INDEX(Sheet2!$A$1:$E$2723,MATCH(BH$200&amp;BH$201&amp;$B228,Sheet2!$A$1:$A$2723&amp;Sheet2!$B$1:$B$2723&amp;Sheet2!$D$1:$D$2723,0),5),0)</f>
        <v>0</v>
      </c>
      <c r="BI228">
        <f t="array" ref="BI228">IFERROR(INDEX(Sheet2!$A$1:$E$2723,MATCH(BI$200&amp;BI$201&amp;$B228,Sheet2!$A$1:$A$2723&amp;Sheet2!$B$1:$B$2723&amp;Sheet2!$D$1:$D$2723,0),5),0)</f>
        <v>0</v>
      </c>
      <c r="BJ228">
        <f t="array" ref="BJ228">IFERROR(INDEX(Sheet2!$A$1:$E$2723,MATCH(BJ$200&amp;BJ$201&amp;$B228,Sheet2!$A$1:$A$2723&amp;Sheet2!$B$1:$B$2723&amp;Sheet2!$D$1:$D$2723,0),5),0)</f>
        <v>0</v>
      </c>
      <c r="BK228">
        <f t="array" ref="BK228">IFERROR(INDEX(Sheet2!$A$1:$E$2723,MATCH(BK$200&amp;BK$201&amp;$B228,Sheet2!$A$1:$A$2723&amp;Sheet2!$B$1:$B$2723&amp;Sheet2!$D$1:$D$2723,0),5),0)</f>
        <v>0</v>
      </c>
      <c r="BL228">
        <f t="array" ref="BL228">IFERROR(INDEX(Sheet2!$A$1:$E$2723,MATCH(BL$200&amp;BL$201&amp;$B228,Sheet2!$A$1:$A$2723&amp;Sheet2!$B$1:$B$2723&amp;Sheet2!$D$1:$D$2723,0),5),0)</f>
        <v>0</v>
      </c>
    </row>
    <row r="229" spans="2:64" x14ac:dyDescent="0.25">
      <c r="B229" t="s">
        <v>226</v>
      </c>
      <c r="C229">
        <f t="array" ref="C229">IFERROR(INDEX(Sheet2!$A$1:$E$2723,MATCH(C$200&amp;C$201&amp;$B229,Sheet2!$A$1:$A$2723&amp;Sheet2!$B$1:$B$2723&amp;Sheet2!$D$1:$D$2723,0),5),0)</f>
        <v>0</v>
      </c>
      <c r="D229">
        <f t="array" ref="D229">IFERROR(INDEX(Sheet2!$A$1:$E$2723,MATCH(D$200&amp;D$201&amp;$B229,Sheet2!$A$1:$A$2723&amp;Sheet2!$B$1:$B$2723&amp;Sheet2!$D$1:$D$2723,0),5),0)</f>
        <v>0</v>
      </c>
      <c r="E229">
        <f t="array" ref="E229">IFERROR(INDEX(Sheet2!$A$1:$E$2723,MATCH(E$200&amp;E$201&amp;$B229,Sheet2!$A$1:$A$2723&amp;Sheet2!$B$1:$B$2723&amp;Sheet2!$D$1:$D$2723,0),5),0)</f>
        <v>0</v>
      </c>
      <c r="F229">
        <f t="array" ref="F229">IFERROR(INDEX(Sheet2!$A$1:$E$2723,MATCH(F$200&amp;F$201&amp;$B229,Sheet2!$A$1:$A$2723&amp;Sheet2!$B$1:$B$2723&amp;Sheet2!$D$1:$D$2723,0),5),0)</f>
        <v>0</v>
      </c>
      <c r="G229">
        <f t="array" ref="G229">IFERROR(INDEX(Sheet2!$A$1:$E$2723,MATCH(G$200&amp;G$201&amp;$B229,Sheet2!$A$1:$A$2723&amp;Sheet2!$B$1:$B$2723&amp;Sheet2!$D$1:$D$2723,0),5),0)</f>
        <v>0</v>
      </c>
      <c r="H229">
        <f t="array" ref="H229">IFERROR(INDEX(Sheet2!$A$1:$E$2723,MATCH(H$200&amp;H$201&amp;$B229,Sheet2!$A$1:$A$2723&amp;Sheet2!$B$1:$B$2723&amp;Sheet2!$D$1:$D$2723,0),5),0)</f>
        <v>0</v>
      </c>
      <c r="I229">
        <f t="array" ref="I229">IFERROR(INDEX(Sheet2!$A$1:$E$2723,MATCH(I$200&amp;I$201&amp;$B229,Sheet2!$A$1:$A$2723&amp;Sheet2!$B$1:$B$2723&amp;Sheet2!$D$1:$D$2723,0),5),0)</f>
        <v>0</v>
      </c>
      <c r="J229">
        <f t="array" ref="J229">IFERROR(INDEX(Sheet2!$A$1:$E$2723,MATCH(J$200&amp;J$201&amp;$B229,Sheet2!$A$1:$A$2723&amp;Sheet2!$B$1:$B$2723&amp;Sheet2!$D$1:$D$2723,0),5),0)</f>
        <v>0</v>
      </c>
      <c r="K229">
        <f t="array" ref="K229">IFERROR(INDEX(Sheet2!$A$1:$E$2723,MATCH(K$200&amp;K$201&amp;$B229,Sheet2!$A$1:$A$2723&amp;Sheet2!$B$1:$B$2723&amp;Sheet2!$D$1:$D$2723,0),5),0)</f>
        <v>0</v>
      </c>
      <c r="L229">
        <f t="array" ref="L229">IFERROR(INDEX(Sheet2!$A$1:$E$2723,MATCH(L$200&amp;L$201&amp;$B229,Sheet2!$A$1:$A$2723&amp;Sheet2!$B$1:$B$2723&amp;Sheet2!$D$1:$D$2723,0),5),0)</f>
        <v>0</v>
      </c>
      <c r="M229">
        <f t="array" ref="M229">IFERROR(INDEX(Sheet2!$A$1:$E$2723,MATCH(M$200&amp;M$201&amp;$B229,Sheet2!$A$1:$A$2723&amp;Sheet2!$B$1:$B$2723&amp;Sheet2!$D$1:$D$2723,0),5),0)</f>
        <v>0</v>
      </c>
      <c r="N229">
        <f t="array" ref="N229">IFERROR(INDEX(Sheet2!$A$1:$E$2723,MATCH(N$200&amp;N$201&amp;$B229,Sheet2!$A$1:$A$2723&amp;Sheet2!$B$1:$B$2723&amp;Sheet2!$D$1:$D$2723,0),5),0)</f>
        <v>0</v>
      </c>
      <c r="O229">
        <f t="array" ref="O229">IFERROR(INDEX(Sheet2!$A$1:$E$2723,MATCH(O$200&amp;O$201&amp;$B229,Sheet2!$A$1:$A$2723&amp;Sheet2!$B$1:$B$2723&amp;Sheet2!$D$1:$D$2723,0),5),0)</f>
        <v>0</v>
      </c>
      <c r="P229">
        <f t="array" ref="P229">IFERROR(INDEX(Sheet2!$A$1:$E$2723,MATCH(P$200&amp;P$201&amp;$B229,Sheet2!$A$1:$A$2723&amp;Sheet2!$B$1:$B$2723&amp;Sheet2!$D$1:$D$2723,0),5),0)</f>
        <v>0</v>
      </c>
      <c r="Q229">
        <f t="array" ref="Q229">IFERROR(INDEX(Sheet2!$A$1:$E$2723,MATCH(Q$200&amp;Q$201&amp;$B229,Sheet2!$A$1:$A$2723&amp;Sheet2!$B$1:$B$2723&amp;Sheet2!$D$1:$D$2723,0),5),0)</f>
        <v>0</v>
      </c>
      <c r="R229">
        <f t="array" ref="R229">IFERROR(INDEX(Sheet2!$A$1:$E$2723,MATCH(R$200&amp;R$201&amp;$B229,Sheet2!$A$1:$A$2723&amp;Sheet2!$B$1:$B$2723&amp;Sheet2!$D$1:$D$2723,0),5),0)</f>
        <v>0</v>
      </c>
      <c r="S229">
        <f t="array" ref="S229">IFERROR(INDEX(Sheet2!$A$1:$E$2723,MATCH(S$200&amp;S$201&amp;$B229,Sheet2!$A$1:$A$2723&amp;Sheet2!$B$1:$B$2723&amp;Sheet2!$D$1:$D$2723,0),5),0)</f>
        <v>0</v>
      </c>
      <c r="T229">
        <f t="array" ref="T229">IFERROR(INDEX(Sheet2!$A$1:$E$2723,MATCH(T$200&amp;T$201&amp;$B229,Sheet2!$A$1:$A$2723&amp;Sheet2!$B$1:$B$2723&amp;Sheet2!$D$1:$D$2723,0),5),0)</f>
        <v>0</v>
      </c>
      <c r="U229">
        <f t="array" ref="U229">IFERROR(INDEX(Sheet2!$A$1:$E$2723,MATCH(U$200&amp;U$201&amp;$B229,Sheet2!$A$1:$A$2723&amp;Sheet2!$B$1:$B$2723&amp;Sheet2!$D$1:$D$2723,0),5),0)</f>
        <v>0</v>
      </c>
      <c r="V229">
        <f t="array" ref="V229">IFERROR(INDEX(Sheet2!$A$1:$E$2723,MATCH(V$200&amp;V$201&amp;$B229,Sheet2!$A$1:$A$2723&amp;Sheet2!$B$1:$B$2723&amp;Sheet2!$D$1:$D$2723,0),5),0)</f>
        <v>0</v>
      </c>
      <c r="W229">
        <f t="array" ref="W229">IFERROR(INDEX(Sheet2!$A$1:$E$2723,MATCH(W$200&amp;W$201&amp;$B229,Sheet2!$A$1:$A$2723&amp;Sheet2!$B$1:$B$2723&amp;Sheet2!$D$1:$D$2723,0),5),0)</f>
        <v>0</v>
      </c>
      <c r="X229">
        <f t="array" ref="X229">IFERROR(INDEX(Sheet2!$A$1:$E$2723,MATCH(X$200&amp;X$201&amp;$B229,Sheet2!$A$1:$A$2723&amp;Sheet2!$B$1:$B$2723&amp;Sheet2!$D$1:$D$2723,0),5),0)</f>
        <v>0</v>
      </c>
      <c r="Y229">
        <f t="array" ref="Y229">IFERROR(INDEX(Sheet2!$A$1:$E$2723,MATCH(Y$200&amp;Y$201&amp;$B229,Sheet2!$A$1:$A$2723&amp;Sheet2!$B$1:$B$2723&amp;Sheet2!$D$1:$D$2723,0),5),0)</f>
        <v>0</v>
      </c>
      <c r="Z229">
        <f t="array" ref="Z229">IFERROR(INDEX(Sheet2!$A$1:$E$2723,MATCH(Z$200&amp;Z$201&amp;$B229,Sheet2!$A$1:$A$2723&amp;Sheet2!$B$1:$B$2723&amp;Sheet2!$D$1:$D$2723,0),5),0)</f>
        <v>0</v>
      </c>
      <c r="AA229">
        <f t="array" ref="AA229">IFERROR(INDEX(Sheet2!$A$1:$E$2723,MATCH(AA$200&amp;AA$201&amp;$B229,Sheet2!$A$1:$A$2723&amp;Sheet2!$B$1:$B$2723&amp;Sheet2!$D$1:$D$2723,0),5),0)</f>
        <v>0</v>
      </c>
      <c r="AB229">
        <f t="array" ref="AB229">IFERROR(INDEX(Sheet2!$A$1:$E$2723,MATCH(AB$200&amp;AB$201&amp;$B229,Sheet2!$A$1:$A$2723&amp;Sheet2!$B$1:$B$2723&amp;Sheet2!$D$1:$D$2723,0),5),0)</f>
        <v>0</v>
      </c>
      <c r="AC229">
        <f t="array" ref="AC229">IFERROR(INDEX(Sheet2!$A$1:$E$2723,MATCH(AC$200&amp;AC$201&amp;$B229,Sheet2!$A$1:$A$2723&amp;Sheet2!$B$1:$B$2723&amp;Sheet2!$D$1:$D$2723,0),5),0)</f>
        <v>0</v>
      </c>
      <c r="AD229">
        <f t="array" ref="AD229">IFERROR(INDEX(Sheet2!$A$1:$E$2723,MATCH(AD$200&amp;AD$201&amp;$B229,Sheet2!$A$1:$A$2723&amp;Sheet2!$B$1:$B$2723&amp;Sheet2!$D$1:$D$2723,0),5),0)</f>
        <v>0</v>
      </c>
      <c r="AE229">
        <f t="array" ref="AE229">IFERROR(INDEX(Sheet2!$A$1:$E$2723,MATCH(AE$200&amp;AE$201&amp;$B229,Sheet2!$A$1:$A$2723&amp;Sheet2!$B$1:$B$2723&amp;Sheet2!$D$1:$D$2723,0),5),0)</f>
        <v>0</v>
      </c>
      <c r="AF229">
        <f t="array" ref="AF229">IFERROR(INDEX(Sheet2!$A$1:$E$2723,MATCH(AF$200&amp;AF$201&amp;$B229,Sheet2!$A$1:$A$2723&amp;Sheet2!$B$1:$B$2723&amp;Sheet2!$D$1:$D$2723,0),5),0)</f>
        <v>0</v>
      </c>
      <c r="AG229">
        <f t="array" ref="AG229">IFERROR(INDEX(Sheet2!$A$1:$E$2723,MATCH(AG$200&amp;AG$201&amp;$B229,Sheet2!$A$1:$A$2723&amp;Sheet2!$B$1:$B$2723&amp;Sheet2!$D$1:$D$2723,0),5),0)</f>
        <v>0</v>
      </c>
      <c r="AH229">
        <f t="array" ref="AH229">IFERROR(INDEX(Sheet2!$A$1:$E$2723,MATCH(AH$200&amp;AH$201&amp;$B229,Sheet2!$A$1:$A$2723&amp;Sheet2!$B$1:$B$2723&amp;Sheet2!$D$1:$D$2723,0),5),0)</f>
        <v>0</v>
      </c>
      <c r="AI229">
        <f t="array" ref="AI229">IFERROR(INDEX(Sheet2!$A$1:$E$2723,MATCH(AI$200&amp;AI$201&amp;$B229,Sheet2!$A$1:$A$2723&amp;Sheet2!$B$1:$B$2723&amp;Sheet2!$D$1:$D$2723,0),5),0)</f>
        <v>0</v>
      </c>
      <c r="AJ229">
        <f t="array" ref="AJ229">IFERROR(INDEX(Sheet2!$A$1:$E$2723,MATCH(AJ$200&amp;AJ$201&amp;$B229,Sheet2!$A$1:$A$2723&amp;Sheet2!$B$1:$B$2723&amp;Sheet2!$D$1:$D$2723,0),5),0)</f>
        <v>0</v>
      </c>
      <c r="AK229">
        <f t="array" ref="AK229">IFERROR(INDEX(Sheet2!$A$1:$E$2723,MATCH(AK$200&amp;AK$201&amp;$B229,Sheet2!$A$1:$A$2723&amp;Sheet2!$B$1:$B$2723&amp;Sheet2!$D$1:$D$2723,0),5),0)</f>
        <v>0</v>
      </c>
      <c r="AL229">
        <f t="array" ref="AL229">IFERROR(INDEX(Sheet2!$A$1:$E$2723,MATCH(AL$200&amp;AL$201&amp;$B229,Sheet2!$A$1:$A$2723&amp;Sheet2!$B$1:$B$2723&amp;Sheet2!$D$1:$D$2723,0),5),0)</f>
        <v>0</v>
      </c>
      <c r="AM229">
        <f t="array" ref="AM229">IFERROR(INDEX(Sheet2!$A$1:$E$2723,MATCH(AM$200&amp;AM$201&amp;$B229,Sheet2!$A$1:$A$2723&amp;Sheet2!$B$1:$B$2723&amp;Sheet2!$D$1:$D$2723,0),5),0)</f>
        <v>0</v>
      </c>
      <c r="AN229">
        <f t="array" ref="AN229">IFERROR(INDEX(Sheet2!$A$1:$E$2723,MATCH(AN$200&amp;AN$201&amp;$B229,Sheet2!$A$1:$A$2723&amp;Sheet2!$B$1:$B$2723&amp;Sheet2!$D$1:$D$2723,0),5),0)</f>
        <v>0</v>
      </c>
      <c r="AO229">
        <f t="array" ref="AO229">IFERROR(INDEX(Sheet2!$A$1:$E$2723,MATCH(AO$200&amp;AO$201&amp;$B229,Sheet2!$A$1:$A$2723&amp;Sheet2!$B$1:$B$2723&amp;Sheet2!$D$1:$D$2723,0),5),0)</f>
        <v>0</v>
      </c>
      <c r="AP229">
        <f t="array" ref="AP229">IFERROR(INDEX(Sheet2!$A$1:$E$2723,MATCH(AP$200&amp;AP$201&amp;$B229,Sheet2!$A$1:$A$2723&amp;Sheet2!$B$1:$B$2723&amp;Sheet2!$D$1:$D$2723,0),5),0)</f>
        <v>0</v>
      </c>
      <c r="AQ229">
        <f t="array" ref="AQ229">IFERROR(INDEX(Sheet2!$A$1:$E$2723,MATCH(AQ$200&amp;AQ$201&amp;$B229,Sheet2!$A$1:$A$2723&amp;Sheet2!$B$1:$B$2723&amp;Sheet2!$D$1:$D$2723,0),5),0)</f>
        <v>0</v>
      </c>
      <c r="AR229">
        <f t="array" ref="AR229">IFERROR(INDEX(Sheet2!$A$1:$E$2723,MATCH(AR$200&amp;AR$201&amp;$B229,Sheet2!$A$1:$A$2723&amp;Sheet2!$B$1:$B$2723&amp;Sheet2!$D$1:$D$2723,0),5),0)</f>
        <v>0</v>
      </c>
      <c r="AS229">
        <f t="array" ref="AS229">IFERROR(INDEX(Sheet2!$A$1:$E$2723,MATCH(AS$200&amp;AS$201&amp;$B229,Sheet2!$A$1:$A$2723&amp;Sheet2!$B$1:$B$2723&amp;Sheet2!$D$1:$D$2723,0),5),0)</f>
        <v>0</v>
      </c>
      <c r="AT229">
        <f t="array" ref="AT229">IFERROR(INDEX(Sheet2!$A$1:$E$2723,MATCH(AT$200&amp;AT$201&amp;$B229,Sheet2!$A$1:$A$2723&amp;Sheet2!$B$1:$B$2723&amp;Sheet2!$D$1:$D$2723,0),5),0)</f>
        <v>0</v>
      </c>
      <c r="AU229">
        <f t="array" ref="AU229">IFERROR(INDEX(Sheet2!$A$1:$E$2723,MATCH(AU$200&amp;AU$201&amp;$B229,Sheet2!$A$1:$A$2723&amp;Sheet2!$B$1:$B$2723&amp;Sheet2!$D$1:$D$2723,0),5),0)</f>
        <v>0</v>
      </c>
      <c r="AV229">
        <f t="array" ref="AV229">IFERROR(INDEX(Sheet2!$A$1:$E$2723,MATCH(AV$200&amp;AV$201&amp;$B229,Sheet2!$A$1:$A$2723&amp;Sheet2!$B$1:$B$2723&amp;Sheet2!$D$1:$D$2723,0),5),0)</f>
        <v>0</v>
      </c>
      <c r="AW229">
        <f t="array" ref="AW229">IFERROR(INDEX(Sheet2!$A$1:$E$2723,MATCH(AW$200&amp;AW$201&amp;$B229,Sheet2!$A$1:$A$2723&amp;Sheet2!$B$1:$B$2723&amp;Sheet2!$D$1:$D$2723,0),5),0)</f>
        <v>0</v>
      </c>
      <c r="AX229">
        <f t="array" ref="AX229">IFERROR(INDEX(Sheet2!$A$1:$E$2723,MATCH(AX$200&amp;AX$201&amp;$B229,Sheet2!$A$1:$A$2723&amp;Sheet2!$B$1:$B$2723&amp;Sheet2!$D$1:$D$2723,0),5),0)</f>
        <v>0</v>
      </c>
      <c r="AY229">
        <f t="array" ref="AY229">IFERROR(INDEX(Sheet2!$A$1:$E$2723,MATCH(AY$200&amp;AY$201&amp;$B229,Sheet2!$A$1:$A$2723&amp;Sheet2!$B$1:$B$2723&amp;Sheet2!$D$1:$D$2723,0),5),0)</f>
        <v>0</v>
      </c>
      <c r="AZ229">
        <f t="array" ref="AZ229">IFERROR(INDEX(Sheet2!$A$1:$E$2723,MATCH(AZ$200&amp;AZ$201&amp;$B229,Sheet2!$A$1:$A$2723&amp;Sheet2!$B$1:$B$2723&amp;Sheet2!$D$1:$D$2723,0),5),0)</f>
        <v>0</v>
      </c>
      <c r="BA229">
        <f t="array" ref="BA229">IFERROR(INDEX(Sheet2!$A$1:$E$2723,MATCH(BA$200&amp;BA$201&amp;$B229,Sheet2!$A$1:$A$2723&amp;Sheet2!$B$1:$B$2723&amp;Sheet2!$D$1:$D$2723,0),5),0)</f>
        <v>0</v>
      </c>
      <c r="BB229">
        <f t="array" ref="BB229">IFERROR(INDEX(Sheet2!$A$1:$E$2723,MATCH(BB$200&amp;BB$201&amp;$B229,Sheet2!$A$1:$A$2723&amp;Sheet2!$B$1:$B$2723&amp;Sheet2!$D$1:$D$2723,0),5),0)</f>
        <v>0</v>
      </c>
      <c r="BC229">
        <f t="array" ref="BC229">IFERROR(INDEX(Sheet2!$A$1:$E$2723,MATCH(BC$200&amp;BC$201&amp;$B229,Sheet2!$A$1:$A$2723&amp;Sheet2!$B$1:$B$2723&amp;Sheet2!$D$1:$D$2723,0),5),0)</f>
        <v>0</v>
      </c>
      <c r="BD229">
        <f t="array" ref="BD229">IFERROR(INDEX(Sheet2!$A$1:$E$2723,MATCH(BD$200&amp;BD$201&amp;$B229,Sheet2!$A$1:$A$2723&amp;Sheet2!$B$1:$B$2723&amp;Sheet2!$D$1:$D$2723,0),5),0)</f>
        <v>0</v>
      </c>
      <c r="BE229">
        <f t="array" ref="BE229">IFERROR(INDEX(Sheet2!$A$1:$E$2723,MATCH(BE$200&amp;BE$201&amp;$B229,Sheet2!$A$1:$A$2723&amp;Sheet2!$B$1:$B$2723&amp;Sheet2!$D$1:$D$2723,0),5),0)</f>
        <v>0</v>
      </c>
      <c r="BF229">
        <f t="array" ref="BF229">IFERROR(INDEX(Sheet2!$A$1:$E$2723,MATCH(BF$200&amp;BF$201&amp;$B229,Sheet2!$A$1:$A$2723&amp;Sheet2!$B$1:$B$2723&amp;Sheet2!$D$1:$D$2723,0),5),0)</f>
        <v>0</v>
      </c>
      <c r="BG229">
        <f t="array" ref="BG229">IFERROR(INDEX(Sheet2!$A$1:$E$2723,MATCH(BG$200&amp;BG$201&amp;$B229,Sheet2!$A$1:$A$2723&amp;Sheet2!$B$1:$B$2723&amp;Sheet2!$D$1:$D$2723,0),5),0)</f>
        <v>0</v>
      </c>
      <c r="BH229">
        <f t="array" ref="BH229">IFERROR(INDEX(Sheet2!$A$1:$E$2723,MATCH(BH$200&amp;BH$201&amp;$B229,Sheet2!$A$1:$A$2723&amp;Sheet2!$B$1:$B$2723&amp;Sheet2!$D$1:$D$2723,0),5),0)</f>
        <v>0</v>
      </c>
      <c r="BI229">
        <f t="array" ref="BI229">IFERROR(INDEX(Sheet2!$A$1:$E$2723,MATCH(BI$200&amp;BI$201&amp;$B229,Sheet2!$A$1:$A$2723&amp;Sheet2!$B$1:$B$2723&amp;Sheet2!$D$1:$D$2723,0),5),0)</f>
        <v>0</v>
      </c>
      <c r="BJ229">
        <f t="array" ref="BJ229">IFERROR(INDEX(Sheet2!$A$1:$E$2723,MATCH(BJ$200&amp;BJ$201&amp;$B229,Sheet2!$A$1:$A$2723&amp;Sheet2!$B$1:$B$2723&amp;Sheet2!$D$1:$D$2723,0),5),0)</f>
        <v>0</v>
      </c>
      <c r="BK229">
        <f t="array" ref="BK229">IFERROR(INDEX(Sheet2!$A$1:$E$2723,MATCH(BK$200&amp;BK$201&amp;$B229,Sheet2!$A$1:$A$2723&amp;Sheet2!$B$1:$B$2723&amp;Sheet2!$D$1:$D$2723,0),5),0)</f>
        <v>0</v>
      </c>
      <c r="BL229">
        <f t="array" ref="BL229">IFERROR(INDEX(Sheet2!$A$1:$E$2723,MATCH(BL$200&amp;BL$201&amp;$B229,Sheet2!$A$1:$A$2723&amp;Sheet2!$B$1:$B$2723&amp;Sheet2!$D$1:$D$2723,0),5),0)</f>
        <v>0</v>
      </c>
    </row>
    <row r="230" spans="2:64" x14ac:dyDescent="0.25">
      <c r="B230" t="s">
        <v>227</v>
      </c>
      <c r="C230">
        <f t="array" ref="C230">IFERROR(INDEX(Sheet2!$A$1:$E$2723,MATCH(C$200&amp;C$201&amp;$B230,Sheet2!$A$1:$A$2723&amp;Sheet2!$B$1:$B$2723&amp;Sheet2!$D$1:$D$2723,0),5),0)</f>
        <v>0</v>
      </c>
      <c r="D230">
        <f t="array" ref="D230">IFERROR(INDEX(Sheet2!$A$1:$E$2723,MATCH(D$200&amp;D$201&amp;$B230,Sheet2!$A$1:$A$2723&amp;Sheet2!$B$1:$B$2723&amp;Sheet2!$D$1:$D$2723,0),5),0)</f>
        <v>0</v>
      </c>
      <c r="E230">
        <f t="array" ref="E230">IFERROR(INDEX(Sheet2!$A$1:$E$2723,MATCH(E$200&amp;E$201&amp;$B230,Sheet2!$A$1:$A$2723&amp;Sheet2!$B$1:$B$2723&amp;Sheet2!$D$1:$D$2723,0),5),0)</f>
        <v>0</v>
      </c>
      <c r="F230">
        <f t="array" ref="F230">IFERROR(INDEX(Sheet2!$A$1:$E$2723,MATCH(F$200&amp;F$201&amp;$B230,Sheet2!$A$1:$A$2723&amp;Sheet2!$B$1:$B$2723&amp;Sheet2!$D$1:$D$2723,0),5),0)</f>
        <v>0</v>
      </c>
      <c r="G230">
        <f t="array" ref="G230">IFERROR(INDEX(Sheet2!$A$1:$E$2723,MATCH(G$200&amp;G$201&amp;$B230,Sheet2!$A$1:$A$2723&amp;Sheet2!$B$1:$B$2723&amp;Sheet2!$D$1:$D$2723,0),5),0)</f>
        <v>0</v>
      </c>
      <c r="H230">
        <f t="array" ref="H230">IFERROR(INDEX(Sheet2!$A$1:$E$2723,MATCH(H$200&amp;H$201&amp;$B230,Sheet2!$A$1:$A$2723&amp;Sheet2!$B$1:$B$2723&amp;Sheet2!$D$1:$D$2723,0),5),0)</f>
        <v>0</v>
      </c>
      <c r="I230">
        <f t="array" ref="I230">IFERROR(INDEX(Sheet2!$A$1:$E$2723,MATCH(I$200&amp;I$201&amp;$B230,Sheet2!$A$1:$A$2723&amp;Sheet2!$B$1:$B$2723&amp;Sheet2!$D$1:$D$2723,0),5),0)</f>
        <v>0</v>
      </c>
      <c r="J230">
        <f t="array" ref="J230">IFERROR(INDEX(Sheet2!$A$1:$E$2723,MATCH(J$200&amp;J$201&amp;$B230,Sheet2!$A$1:$A$2723&amp;Sheet2!$B$1:$B$2723&amp;Sheet2!$D$1:$D$2723,0),5),0)</f>
        <v>0</v>
      </c>
      <c r="K230">
        <f t="array" ref="K230">IFERROR(INDEX(Sheet2!$A$1:$E$2723,MATCH(K$200&amp;K$201&amp;$B230,Sheet2!$A$1:$A$2723&amp;Sheet2!$B$1:$B$2723&amp;Sheet2!$D$1:$D$2723,0),5),0)</f>
        <v>0</v>
      </c>
      <c r="L230">
        <f t="array" ref="L230">IFERROR(INDEX(Sheet2!$A$1:$E$2723,MATCH(L$200&amp;L$201&amp;$B230,Sheet2!$A$1:$A$2723&amp;Sheet2!$B$1:$B$2723&amp;Sheet2!$D$1:$D$2723,0),5),0)</f>
        <v>0</v>
      </c>
      <c r="M230">
        <f t="array" ref="M230">IFERROR(INDEX(Sheet2!$A$1:$E$2723,MATCH(M$200&amp;M$201&amp;$B230,Sheet2!$A$1:$A$2723&amp;Sheet2!$B$1:$B$2723&amp;Sheet2!$D$1:$D$2723,0),5),0)</f>
        <v>0</v>
      </c>
      <c r="N230">
        <f t="array" ref="N230">IFERROR(INDEX(Sheet2!$A$1:$E$2723,MATCH(N$200&amp;N$201&amp;$B230,Sheet2!$A$1:$A$2723&amp;Sheet2!$B$1:$B$2723&amp;Sheet2!$D$1:$D$2723,0),5),0)</f>
        <v>0</v>
      </c>
      <c r="O230">
        <f t="array" ref="O230">IFERROR(INDEX(Sheet2!$A$1:$E$2723,MATCH(O$200&amp;O$201&amp;$B230,Sheet2!$A$1:$A$2723&amp;Sheet2!$B$1:$B$2723&amp;Sheet2!$D$1:$D$2723,0),5),0)</f>
        <v>0</v>
      </c>
      <c r="P230">
        <f t="array" ref="P230">IFERROR(INDEX(Sheet2!$A$1:$E$2723,MATCH(P$200&amp;P$201&amp;$B230,Sheet2!$A$1:$A$2723&amp;Sheet2!$B$1:$B$2723&amp;Sheet2!$D$1:$D$2723,0),5),0)</f>
        <v>0</v>
      </c>
      <c r="Q230">
        <f t="array" ref="Q230">IFERROR(INDEX(Sheet2!$A$1:$E$2723,MATCH(Q$200&amp;Q$201&amp;$B230,Sheet2!$A$1:$A$2723&amp;Sheet2!$B$1:$B$2723&amp;Sheet2!$D$1:$D$2723,0),5),0)</f>
        <v>0</v>
      </c>
      <c r="R230">
        <f t="array" ref="R230">IFERROR(INDEX(Sheet2!$A$1:$E$2723,MATCH(R$200&amp;R$201&amp;$B230,Sheet2!$A$1:$A$2723&amp;Sheet2!$B$1:$B$2723&amp;Sheet2!$D$1:$D$2723,0),5),0)</f>
        <v>0</v>
      </c>
      <c r="S230">
        <f t="array" ref="S230">IFERROR(INDEX(Sheet2!$A$1:$E$2723,MATCH(S$200&amp;S$201&amp;$B230,Sheet2!$A$1:$A$2723&amp;Sheet2!$B$1:$B$2723&amp;Sheet2!$D$1:$D$2723,0),5),0)</f>
        <v>0</v>
      </c>
      <c r="T230">
        <f t="array" ref="T230">IFERROR(INDEX(Sheet2!$A$1:$E$2723,MATCH(T$200&amp;T$201&amp;$B230,Sheet2!$A$1:$A$2723&amp;Sheet2!$B$1:$B$2723&amp;Sheet2!$D$1:$D$2723,0),5),0)</f>
        <v>0</v>
      </c>
      <c r="U230">
        <f t="array" ref="U230">IFERROR(INDEX(Sheet2!$A$1:$E$2723,MATCH(U$200&amp;U$201&amp;$B230,Sheet2!$A$1:$A$2723&amp;Sheet2!$B$1:$B$2723&amp;Sheet2!$D$1:$D$2723,0),5),0)</f>
        <v>0</v>
      </c>
      <c r="V230">
        <f t="array" ref="V230">IFERROR(INDEX(Sheet2!$A$1:$E$2723,MATCH(V$200&amp;V$201&amp;$B230,Sheet2!$A$1:$A$2723&amp;Sheet2!$B$1:$B$2723&amp;Sheet2!$D$1:$D$2723,0),5),0)</f>
        <v>0</v>
      </c>
      <c r="W230">
        <f t="array" ref="W230">IFERROR(INDEX(Sheet2!$A$1:$E$2723,MATCH(W$200&amp;W$201&amp;$B230,Sheet2!$A$1:$A$2723&amp;Sheet2!$B$1:$B$2723&amp;Sheet2!$D$1:$D$2723,0),5),0)</f>
        <v>0</v>
      </c>
      <c r="X230">
        <f t="array" ref="X230">IFERROR(INDEX(Sheet2!$A$1:$E$2723,MATCH(X$200&amp;X$201&amp;$B230,Sheet2!$A$1:$A$2723&amp;Sheet2!$B$1:$B$2723&amp;Sheet2!$D$1:$D$2723,0),5),0)</f>
        <v>0</v>
      </c>
      <c r="Y230">
        <f t="array" ref="Y230">IFERROR(INDEX(Sheet2!$A$1:$E$2723,MATCH(Y$200&amp;Y$201&amp;$B230,Sheet2!$A$1:$A$2723&amp;Sheet2!$B$1:$B$2723&amp;Sheet2!$D$1:$D$2723,0),5),0)</f>
        <v>0</v>
      </c>
      <c r="Z230">
        <f t="array" ref="Z230">IFERROR(INDEX(Sheet2!$A$1:$E$2723,MATCH(Z$200&amp;Z$201&amp;$B230,Sheet2!$A$1:$A$2723&amp;Sheet2!$B$1:$B$2723&amp;Sheet2!$D$1:$D$2723,0),5),0)</f>
        <v>0</v>
      </c>
      <c r="AA230">
        <f t="array" ref="AA230">IFERROR(INDEX(Sheet2!$A$1:$E$2723,MATCH(AA$200&amp;AA$201&amp;$B230,Sheet2!$A$1:$A$2723&amp;Sheet2!$B$1:$B$2723&amp;Sheet2!$D$1:$D$2723,0),5),0)</f>
        <v>0</v>
      </c>
      <c r="AB230">
        <f t="array" ref="AB230">IFERROR(INDEX(Sheet2!$A$1:$E$2723,MATCH(AB$200&amp;AB$201&amp;$B230,Sheet2!$A$1:$A$2723&amp;Sheet2!$B$1:$B$2723&amp;Sheet2!$D$1:$D$2723,0),5),0)</f>
        <v>0</v>
      </c>
      <c r="AC230">
        <f t="array" ref="AC230">IFERROR(INDEX(Sheet2!$A$1:$E$2723,MATCH(AC$200&amp;AC$201&amp;$B230,Sheet2!$A$1:$A$2723&amp;Sheet2!$B$1:$B$2723&amp;Sheet2!$D$1:$D$2723,0),5),0)</f>
        <v>0</v>
      </c>
      <c r="AD230">
        <f t="array" ref="AD230">IFERROR(INDEX(Sheet2!$A$1:$E$2723,MATCH(AD$200&amp;AD$201&amp;$B230,Sheet2!$A$1:$A$2723&amp;Sheet2!$B$1:$B$2723&amp;Sheet2!$D$1:$D$2723,0),5),0)</f>
        <v>0</v>
      </c>
      <c r="AE230">
        <f t="array" ref="AE230">IFERROR(INDEX(Sheet2!$A$1:$E$2723,MATCH(AE$200&amp;AE$201&amp;$B230,Sheet2!$A$1:$A$2723&amp;Sheet2!$B$1:$B$2723&amp;Sheet2!$D$1:$D$2723,0),5),0)</f>
        <v>0</v>
      </c>
      <c r="AF230">
        <f t="array" ref="AF230">IFERROR(INDEX(Sheet2!$A$1:$E$2723,MATCH(AF$200&amp;AF$201&amp;$B230,Sheet2!$A$1:$A$2723&amp;Sheet2!$B$1:$B$2723&amp;Sheet2!$D$1:$D$2723,0),5),0)</f>
        <v>0</v>
      </c>
      <c r="AG230">
        <f t="array" ref="AG230">IFERROR(INDEX(Sheet2!$A$1:$E$2723,MATCH(AG$200&amp;AG$201&amp;$B230,Sheet2!$A$1:$A$2723&amp;Sheet2!$B$1:$B$2723&amp;Sheet2!$D$1:$D$2723,0),5),0)</f>
        <v>0</v>
      </c>
      <c r="AH230">
        <f t="array" ref="AH230">IFERROR(INDEX(Sheet2!$A$1:$E$2723,MATCH(AH$200&amp;AH$201&amp;$B230,Sheet2!$A$1:$A$2723&amp;Sheet2!$B$1:$B$2723&amp;Sheet2!$D$1:$D$2723,0),5),0)</f>
        <v>0</v>
      </c>
      <c r="AI230">
        <f t="array" ref="AI230">IFERROR(INDEX(Sheet2!$A$1:$E$2723,MATCH(AI$200&amp;AI$201&amp;$B230,Sheet2!$A$1:$A$2723&amp;Sheet2!$B$1:$B$2723&amp;Sheet2!$D$1:$D$2723,0),5),0)</f>
        <v>0</v>
      </c>
      <c r="AJ230">
        <f t="array" ref="AJ230">IFERROR(INDEX(Sheet2!$A$1:$E$2723,MATCH(AJ$200&amp;AJ$201&amp;$B230,Sheet2!$A$1:$A$2723&amp;Sheet2!$B$1:$B$2723&amp;Sheet2!$D$1:$D$2723,0),5),0)</f>
        <v>0</v>
      </c>
      <c r="AK230">
        <f t="array" ref="AK230">IFERROR(INDEX(Sheet2!$A$1:$E$2723,MATCH(AK$200&amp;AK$201&amp;$B230,Sheet2!$A$1:$A$2723&amp;Sheet2!$B$1:$B$2723&amp;Sheet2!$D$1:$D$2723,0),5),0)</f>
        <v>0</v>
      </c>
      <c r="AL230">
        <f t="array" ref="AL230">IFERROR(INDEX(Sheet2!$A$1:$E$2723,MATCH(AL$200&amp;AL$201&amp;$B230,Sheet2!$A$1:$A$2723&amp;Sheet2!$B$1:$B$2723&amp;Sheet2!$D$1:$D$2723,0),5),0)</f>
        <v>0</v>
      </c>
      <c r="AM230">
        <f t="array" ref="AM230">IFERROR(INDEX(Sheet2!$A$1:$E$2723,MATCH(AM$200&amp;AM$201&amp;$B230,Sheet2!$A$1:$A$2723&amp;Sheet2!$B$1:$B$2723&amp;Sheet2!$D$1:$D$2723,0),5),0)</f>
        <v>0</v>
      </c>
      <c r="AN230">
        <f t="array" ref="AN230">IFERROR(INDEX(Sheet2!$A$1:$E$2723,MATCH(AN$200&amp;AN$201&amp;$B230,Sheet2!$A$1:$A$2723&amp;Sheet2!$B$1:$B$2723&amp;Sheet2!$D$1:$D$2723,0),5),0)</f>
        <v>0</v>
      </c>
      <c r="AO230">
        <f t="array" ref="AO230">IFERROR(INDEX(Sheet2!$A$1:$E$2723,MATCH(AO$200&amp;AO$201&amp;$B230,Sheet2!$A$1:$A$2723&amp;Sheet2!$B$1:$B$2723&amp;Sheet2!$D$1:$D$2723,0),5),0)</f>
        <v>0</v>
      </c>
      <c r="AP230">
        <f t="array" ref="AP230">IFERROR(INDEX(Sheet2!$A$1:$E$2723,MATCH(AP$200&amp;AP$201&amp;$B230,Sheet2!$A$1:$A$2723&amp;Sheet2!$B$1:$B$2723&amp;Sheet2!$D$1:$D$2723,0),5),0)</f>
        <v>0</v>
      </c>
      <c r="AQ230">
        <f t="array" ref="AQ230">IFERROR(INDEX(Sheet2!$A$1:$E$2723,MATCH(AQ$200&amp;AQ$201&amp;$B230,Sheet2!$A$1:$A$2723&amp;Sheet2!$B$1:$B$2723&amp;Sheet2!$D$1:$D$2723,0),5),0)</f>
        <v>0</v>
      </c>
      <c r="AR230">
        <f t="array" ref="AR230">IFERROR(INDEX(Sheet2!$A$1:$E$2723,MATCH(AR$200&amp;AR$201&amp;$B230,Sheet2!$A$1:$A$2723&amp;Sheet2!$B$1:$B$2723&amp;Sheet2!$D$1:$D$2723,0),5),0)</f>
        <v>0</v>
      </c>
      <c r="AS230">
        <f t="array" ref="AS230">IFERROR(INDEX(Sheet2!$A$1:$E$2723,MATCH(AS$200&amp;AS$201&amp;$B230,Sheet2!$A$1:$A$2723&amp;Sheet2!$B$1:$B$2723&amp;Sheet2!$D$1:$D$2723,0),5),0)</f>
        <v>0</v>
      </c>
      <c r="AT230">
        <f t="array" ref="AT230">IFERROR(INDEX(Sheet2!$A$1:$E$2723,MATCH(AT$200&amp;AT$201&amp;$B230,Sheet2!$A$1:$A$2723&amp;Sheet2!$B$1:$B$2723&amp;Sheet2!$D$1:$D$2723,0),5),0)</f>
        <v>0</v>
      </c>
      <c r="AU230">
        <f t="array" ref="AU230">IFERROR(INDEX(Sheet2!$A$1:$E$2723,MATCH(AU$200&amp;AU$201&amp;$B230,Sheet2!$A$1:$A$2723&amp;Sheet2!$B$1:$B$2723&amp;Sheet2!$D$1:$D$2723,0),5),0)</f>
        <v>0</v>
      </c>
      <c r="AV230">
        <f t="array" ref="AV230">IFERROR(INDEX(Sheet2!$A$1:$E$2723,MATCH(AV$200&amp;AV$201&amp;$B230,Sheet2!$A$1:$A$2723&amp;Sheet2!$B$1:$B$2723&amp;Sheet2!$D$1:$D$2723,0),5),0)</f>
        <v>0</v>
      </c>
      <c r="AW230">
        <f t="array" ref="AW230">IFERROR(INDEX(Sheet2!$A$1:$E$2723,MATCH(AW$200&amp;AW$201&amp;$B230,Sheet2!$A$1:$A$2723&amp;Sheet2!$B$1:$B$2723&amp;Sheet2!$D$1:$D$2723,0),5),0)</f>
        <v>0</v>
      </c>
      <c r="AX230">
        <f t="array" ref="AX230">IFERROR(INDEX(Sheet2!$A$1:$E$2723,MATCH(AX$200&amp;AX$201&amp;$B230,Sheet2!$A$1:$A$2723&amp;Sheet2!$B$1:$B$2723&amp;Sheet2!$D$1:$D$2723,0),5),0)</f>
        <v>0</v>
      </c>
      <c r="AY230">
        <f t="array" ref="AY230">IFERROR(INDEX(Sheet2!$A$1:$E$2723,MATCH(AY$200&amp;AY$201&amp;$B230,Sheet2!$A$1:$A$2723&amp;Sheet2!$B$1:$B$2723&amp;Sheet2!$D$1:$D$2723,0),5),0)</f>
        <v>0</v>
      </c>
      <c r="AZ230">
        <f t="array" ref="AZ230">IFERROR(INDEX(Sheet2!$A$1:$E$2723,MATCH(AZ$200&amp;AZ$201&amp;$B230,Sheet2!$A$1:$A$2723&amp;Sheet2!$B$1:$B$2723&amp;Sheet2!$D$1:$D$2723,0),5),0)</f>
        <v>0</v>
      </c>
      <c r="BA230">
        <f t="array" ref="BA230">IFERROR(INDEX(Sheet2!$A$1:$E$2723,MATCH(BA$200&amp;BA$201&amp;$B230,Sheet2!$A$1:$A$2723&amp;Sheet2!$B$1:$B$2723&amp;Sheet2!$D$1:$D$2723,0),5),0)</f>
        <v>0</v>
      </c>
      <c r="BB230">
        <f t="array" ref="BB230">IFERROR(INDEX(Sheet2!$A$1:$E$2723,MATCH(BB$200&amp;BB$201&amp;$B230,Sheet2!$A$1:$A$2723&amp;Sheet2!$B$1:$B$2723&amp;Sheet2!$D$1:$D$2723,0),5),0)</f>
        <v>0</v>
      </c>
      <c r="BC230">
        <f t="array" ref="BC230">IFERROR(INDEX(Sheet2!$A$1:$E$2723,MATCH(BC$200&amp;BC$201&amp;$B230,Sheet2!$A$1:$A$2723&amp;Sheet2!$B$1:$B$2723&amp;Sheet2!$D$1:$D$2723,0),5),0)</f>
        <v>0</v>
      </c>
      <c r="BD230">
        <f t="array" ref="BD230">IFERROR(INDEX(Sheet2!$A$1:$E$2723,MATCH(BD$200&amp;BD$201&amp;$B230,Sheet2!$A$1:$A$2723&amp;Sheet2!$B$1:$B$2723&amp;Sheet2!$D$1:$D$2723,0),5),0)</f>
        <v>0</v>
      </c>
      <c r="BE230">
        <f t="array" ref="BE230">IFERROR(INDEX(Sheet2!$A$1:$E$2723,MATCH(BE$200&amp;BE$201&amp;$B230,Sheet2!$A$1:$A$2723&amp;Sheet2!$B$1:$B$2723&amp;Sheet2!$D$1:$D$2723,0),5),0)</f>
        <v>0</v>
      </c>
      <c r="BF230">
        <f t="array" ref="BF230">IFERROR(INDEX(Sheet2!$A$1:$E$2723,MATCH(BF$200&amp;BF$201&amp;$B230,Sheet2!$A$1:$A$2723&amp;Sheet2!$B$1:$B$2723&amp;Sheet2!$D$1:$D$2723,0),5),0)</f>
        <v>0</v>
      </c>
      <c r="BG230">
        <f t="array" ref="BG230">IFERROR(INDEX(Sheet2!$A$1:$E$2723,MATCH(BG$200&amp;BG$201&amp;$B230,Sheet2!$A$1:$A$2723&amp;Sheet2!$B$1:$B$2723&amp;Sheet2!$D$1:$D$2723,0),5),0)</f>
        <v>0</v>
      </c>
      <c r="BH230">
        <f t="array" ref="BH230">IFERROR(INDEX(Sheet2!$A$1:$E$2723,MATCH(BH$200&amp;BH$201&amp;$B230,Sheet2!$A$1:$A$2723&amp;Sheet2!$B$1:$B$2723&amp;Sheet2!$D$1:$D$2723,0),5),0)</f>
        <v>0</v>
      </c>
      <c r="BI230">
        <f t="array" ref="BI230">IFERROR(INDEX(Sheet2!$A$1:$E$2723,MATCH(BI$200&amp;BI$201&amp;$B230,Sheet2!$A$1:$A$2723&amp;Sheet2!$B$1:$B$2723&amp;Sheet2!$D$1:$D$2723,0),5),0)</f>
        <v>0</v>
      </c>
      <c r="BJ230">
        <f t="array" ref="BJ230">IFERROR(INDEX(Sheet2!$A$1:$E$2723,MATCH(BJ$200&amp;BJ$201&amp;$B230,Sheet2!$A$1:$A$2723&amp;Sheet2!$B$1:$B$2723&amp;Sheet2!$D$1:$D$2723,0),5),0)</f>
        <v>0</v>
      </c>
      <c r="BK230">
        <f t="array" ref="BK230">IFERROR(INDEX(Sheet2!$A$1:$E$2723,MATCH(BK$200&amp;BK$201&amp;$B230,Sheet2!$A$1:$A$2723&amp;Sheet2!$B$1:$B$2723&amp;Sheet2!$D$1:$D$2723,0),5),0)</f>
        <v>0</v>
      </c>
      <c r="BL230">
        <f t="array" ref="BL230">IFERROR(INDEX(Sheet2!$A$1:$E$2723,MATCH(BL$200&amp;BL$201&amp;$B230,Sheet2!$A$1:$A$2723&amp;Sheet2!$B$1:$B$2723&amp;Sheet2!$D$1:$D$2723,0),5),0)</f>
        <v>0</v>
      </c>
    </row>
    <row r="231" spans="2:64" x14ac:dyDescent="0.25">
      <c r="B231" t="s">
        <v>228</v>
      </c>
      <c r="C231">
        <f t="array" ref="C231">IFERROR(INDEX(Sheet2!$A$1:$E$2723,MATCH(C$200&amp;C$201&amp;$B231,Sheet2!$A$1:$A$2723&amp;Sheet2!$B$1:$B$2723&amp;Sheet2!$D$1:$D$2723,0),5),0)</f>
        <v>0</v>
      </c>
      <c r="D231">
        <f t="array" ref="D231">IFERROR(INDEX(Sheet2!$A$1:$E$2723,MATCH(D$200&amp;D$201&amp;$B231,Sheet2!$A$1:$A$2723&amp;Sheet2!$B$1:$B$2723&amp;Sheet2!$D$1:$D$2723,0),5),0)</f>
        <v>0</v>
      </c>
      <c r="E231">
        <f t="array" ref="E231">IFERROR(INDEX(Sheet2!$A$1:$E$2723,MATCH(E$200&amp;E$201&amp;$B231,Sheet2!$A$1:$A$2723&amp;Sheet2!$B$1:$B$2723&amp;Sheet2!$D$1:$D$2723,0),5),0)</f>
        <v>0</v>
      </c>
      <c r="F231">
        <f t="array" ref="F231">IFERROR(INDEX(Sheet2!$A$1:$E$2723,MATCH(F$200&amp;F$201&amp;$B231,Sheet2!$A$1:$A$2723&amp;Sheet2!$B$1:$B$2723&amp;Sheet2!$D$1:$D$2723,0),5),0)</f>
        <v>0</v>
      </c>
      <c r="G231">
        <f t="array" ref="G231">IFERROR(INDEX(Sheet2!$A$1:$E$2723,MATCH(G$200&amp;G$201&amp;$B231,Sheet2!$A$1:$A$2723&amp;Sheet2!$B$1:$B$2723&amp;Sheet2!$D$1:$D$2723,0),5),0)</f>
        <v>0</v>
      </c>
      <c r="H231">
        <f t="array" ref="H231">IFERROR(INDEX(Sheet2!$A$1:$E$2723,MATCH(H$200&amp;H$201&amp;$B231,Sheet2!$A$1:$A$2723&amp;Sheet2!$B$1:$B$2723&amp;Sheet2!$D$1:$D$2723,0),5),0)</f>
        <v>0</v>
      </c>
      <c r="I231">
        <f t="array" ref="I231">IFERROR(INDEX(Sheet2!$A$1:$E$2723,MATCH(I$200&amp;I$201&amp;$B231,Sheet2!$A$1:$A$2723&amp;Sheet2!$B$1:$B$2723&amp;Sheet2!$D$1:$D$2723,0),5),0)</f>
        <v>0</v>
      </c>
      <c r="J231">
        <f t="array" ref="J231">IFERROR(INDEX(Sheet2!$A$1:$E$2723,MATCH(J$200&amp;J$201&amp;$B231,Sheet2!$A$1:$A$2723&amp;Sheet2!$B$1:$B$2723&amp;Sheet2!$D$1:$D$2723,0),5),0)</f>
        <v>0</v>
      </c>
      <c r="K231">
        <f t="array" ref="K231">IFERROR(INDEX(Sheet2!$A$1:$E$2723,MATCH(K$200&amp;K$201&amp;$B231,Sheet2!$A$1:$A$2723&amp;Sheet2!$B$1:$B$2723&amp;Sheet2!$D$1:$D$2723,0),5),0)</f>
        <v>0</v>
      </c>
      <c r="L231">
        <f t="array" ref="L231">IFERROR(INDEX(Sheet2!$A$1:$E$2723,MATCH(L$200&amp;L$201&amp;$B231,Sheet2!$A$1:$A$2723&amp;Sheet2!$B$1:$B$2723&amp;Sheet2!$D$1:$D$2723,0),5),0)</f>
        <v>0</v>
      </c>
      <c r="M231">
        <f t="array" ref="M231">IFERROR(INDEX(Sheet2!$A$1:$E$2723,MATCH(M$200&amp;M$201&amp;$B231,Sheet2!$A$1:$A$2723&amp;Sheet2!$B$1:$B$2723&amp;Sheet2!$D$1:$D$2723,0),5),0)</f>
        <v>0</v>
      </c>
      <c r="N231">
        <f t="array" ref="N231">IFERROR(INDEX(Sheet2!$A$1:$E$2723,MATCH(N$200&amp;N$201&amp;$B231,Sheet2!$A$1:$A$2723&amp;Sheet2!$B$1:$B$2723&amp;Sheet2!$D$1:$D$2723,0),5),0)</f>
        <v>0</v>
      </c>
      <c r="O231">
        <f t="array" ref="O231">IFERROR(INDEX(Sheet2!$A$1:$E$2723,MATCH(O$200&amp;O$201&amp;$B231,Sheet2!$A$1:$A$2723&amp;Sheet2!$B$1:$B$2723&amp;Sheet2!$D$1:$D$2723,0),5),0)</f>
        <v>0</v>
      </c>
      <c r="P231">
        <f t="array" ref="P231">IFERROR(INDEX(Sheet2!$A$1:$E$2723,MATCH(P$200&amp;P$201&amp;$B231,Sheet2!$A$1:$A$2723&amp;Sheet2!$B$1:$B$2723&amp;Sheet2!$D$1:$D$2723,0),5),0)</f>
        <v>0</v>
      </c>
      <c r="Q231">
        <f t="array" ref="Q231">IFERROR(INDEX(Sheet2!$A$1:$E$2723,MATCH(Q$200&amp;Q$201&amp;$B231,Sheet2!$A$1:$A$2723&amp;Sheet2!$B$1:$B$2723&amp;Sheet2!$D$1:$D$2723,0),5),0)</f>
        <v>0</v>
      </c>
      <c r="R231">
        <f t="array" ref="R231">IFERROR(INDEX(Sheet2!$A$1:$E$2723,MATCH(R$200&amp;R$201&amp;$B231,Sheet2!$A$1:$A$2723&amp;Sheet2!$B$1:$B$2723&amp;Sheet2!$D$1:$D$2723,0),5),0)</f>
        <v>0</v>
      </c>
      <c r="S231">
        <f t="array" ref="S231">IFERROR(INDEX(Sheet2!$A$1:$E$2723,MATCH(S$200&amp;S$201&amp;$B231,Sheet2!$A$1:$A$2723&amp;Sheet2!$B$1:$B$2723&amp;Sheet2!$D$1:$D$2723,0),5),0)</f>
        <v>0</v>
      </c>
      <c r="T231">
        <f t="array" ref="T231">IFERROR(INDEX(Sheet2!$A$1:$E$2723,MATCH(T$200&amp;T$201&amp;$B231,Sheet2!$A$1:$A$2723&amp;Sheet2!$B$1:$B$2723&amp;Sheet2!$D$1:$D$2723,0),5),0)</f>
        <v>0</v>
      </c>
      <c r="U231">
        <f t="array" ref="U231">IFERROR(INDEX(Sheet2!$A$1:$E$2723,MATCH(U$200&amp;U$201&amp;$B231,Sheet2!$A$1:$A$2723&amp;Sheet2!$B$1:$B$2723&amp;Sheet2!$D$1:$D$2723,0),5),0)</f>
        <v>0</v>
      </c>
      <c r="V231">
        <f t="array" ref="V231">IFERROR(INDEX(Sheet2!$A$1:$E$2723,MATCH(V$200&amp;V$201&amp;$B231,Sheet2!$A$1:$A$2723&amp;Sheet2!$B$1:$B$2723&amp;Sheet2!$D$1:$D$2723,0),5),0)</f>
        <v>0</v>
      </c>
      <c r="W231">
        <f t="array" ref="W231">IFERROR(INDEX(Sheet2!$A$1:$E$2723,MATCH(W$200&amp;W$201&amp;$B231,Sheet2!$A$1:$A$2723&amp;Sheet2!$B$1:$B$2723&amp;Sheet2!$D$1:$D$2723,0),5),0)</f>
        <v>0</v>
      </c>
      <c r="X231">
        <f t="array" ref="X231">IFERROR(INDEX(Sheet2!$A$1:$E$2723,MATCH(X$200&amp;X$201&amp;$B231,Sheet2!$A$1:$A$2723&amp;Sheet2!$B$1:$B$2723&amp;Sheet2!$D$1:$D$2723,0),5),0)</f>
        <v>0</v>
      </c>
      <c r="Y231">
        <f t="array" ref="Y231">IFERROR(INDEX(Sheet2!$A$1:$E$2723,MATCH(Y$200&amp;Y$201&amp;$B231,Sheet2!$A$1:$A$2723&amp;Sheet2!$B$1:$B$2723&amp;Sheet2!$D$1:$D$2723,0),5),0)</f>
        <v>0</v>
      </c>
      <c r="Z231">
        <f t="array" ref="Z231">IFERROR(INDEX(Sheet2!$A$1:$E$2723,MATCH(Z$200&amp;Z$201&amp;$B231,Sheet2!$A$1:$A$2723&amp;Sheet2!$B$1:$B$2723&amp;Sheet2!$D$1:$D$2723,0),5),0)</f>
        <v>0</v>
      </c>
      <c r="AA231">
        <f t="array" ref="AA231">IFERROR(INDEX(Sheet2!$A$1:$E$2723,MATCH(AA$200&amp;AA$201&amp;$B231,Sheet2!$A$1:$A$2723&amp;Sheet2!$B$1:$B$2723&amp;Sheet2!$D$1:$D$2723,0),5),0)</f>
        <v>0</v>
      </c>
      <c r="AB231">
        <f t="array" ref="AB231">IFERROR(INDEX(Sheet2!$A$1:$E$2723,MATCH(AB$200&amp;AB$201&amp;$B231,Sheet2!$A$1:$A$2723&amp;Sheet2!$B$1:$B$2723&amp;Sheet2!$D$1:$D$2723,0),5),0)</f>
        <v>0</v>
      </c>
      <c r="AC231">
        <f t="array" ref="AC231">IFERROR(INDEX(Sheet2!$A$1:$E$2723,MATCH(AC$200&amp;AC$201&amp;$B231,Sheet2!$A$1:$A$2723&amp;Sheet2!$B$1:$B$2723&amp;Sheet2!$D$1:$D$2723,0),5),0)</f>
        <v>0</v>
      </c>
      <c r="AD231">
        <f t="array" ref="AD231">IFERROR(INDEX(Sheet2!$A$1:$E$2723,MATCH(AD$200&amp;AD$201&amp;$B231,Sheet2!$A$1:$A$2723&amp;Sheet2!$B$1:$B$2723&amp;Sheet2!$D$1:$D$2723,0),5),0)</f>
        <v>0</v>
      </c>
      <c r="AE231">
        <f t="array" ref="AE231">IFERROR(INDEX(Sheet2!$A$1:$E$2723,MATCH(AE$200&amp;AE$201&amp;$B231,Sheet2!$A$1:$A$2723&amp;Sheet2!$B$1:$B$2723&amp;Sheet2!$D$1:$D$2723,0),5),0)</f>
        <v>0</v>
      </c>
      <c r="AF231">
        <f t="array" ref="AF231">IFERROR(INDEX(Sheet2!$A$1:$E$2723,MATCH(AF$200&amp;AF$201&amp;$B231,Sheet2!$A$1:$A$2723&amp;Sheet2!$B$1:$B$2723&amp;Sheet2!$D$1:$D$2723,0),5),0)</f>
        <v>0</v>
      </c>
      <c r="AG231">
        <f t="array" ref="AG231">IFERROR(INDEX(Sheet2!$A$1:$E$2723,MATCH(AG$200&amp;AG$201&amp;$B231,Sheet2!$A$1:$A$2723&amp;Sheet2!$B$1:$B$2723&amp;Sheet2!$D$1:$D$2723,0),5),0)</f>
        <v>0</v>
      </c>
      <c r="AH231">
        <f t="array" ref="AH231">IFERROR(INDEX(Sheet2!$A$1:$E$2723,MATCH(AH$200&amp;AH$201&amp;$B231,Sheet2!$A$1:$A$2723&amp;Sheet2!$B$1:$B$2723&amp;Sheet2!$D$1:$D$2723,0),5),0)</f>
        <v>0</v>
      </c>
      <c r="AI231">
        <f t="array" ref="AI231">IFERROR(INDEX(Sheet2!$A$1:$E$2723,MATCH(AI$200&amp;AI$201&amp;$B231,Sheet2!$A$1:$A$2723&amp;Sheet2!$B$1:$B$2723&amp;Sheet2!$D$1:$D$2723,0),5),0)</f>
        <v>0</v>
      </c>
      <c r="AJ231">
        <f t="array" ref="AJ231">IFERROR(INDEX(Sheet2!$A$1:$E$2723,MATCH(AJ$200&amp;AJ$201&amp;$B231,Sheet2!$A$1:$A$2723&amp;Sheet2!$B$1:$B$2723&amp;Sheet2!$D$1:$D$2723,0),5),0)</f>
        <v>0</v>
      </c>
      <c r="AK231">
        <f t="array" ref="AK231">IFERROR(INDEX(Sheet2!$A$1:$E$2723,MATCH(AK$200&amp;AK$201&amp;$B231,Sheet2!$A$1:$A$2723&amp;Sheet2!$B$1:$B$2723&amp;Sheet2!$D$1:$D$2723,0),5),0)</f>
        <v>0</v>
      </c>
      <c r="AL231">
        <f t="array" ref="AL231">IFERROR(INDEX(Sheet2!$A$1:$E$2723,MATCH(AL$200&amp;AL$201&amp;$B231,Sheet2!$A$1:$A$2723&amp;Sheet2!$B$1:$B$2723&amp;Sheet2!$D$1:$D$2723,0),5),0)</f>
        <v>0</v>
      </c>
      <c r="AM231">
        <f t="array" ref="AM231">IFERROR(INDEX(Sheet2!$A$1:$E$2723,MATCH(AM$200&amp;AM$201&amp;$B231,Sheet2!$A$1:$A$2723&amp;Sheet2!$B$1:$B$2723&amp;Sheet2!$D$1:$D$2723,0),5),0)</f>
        <v>0</v>
      </c>
      <c r="AN231">
        <f t="array" ref="AN231">IFERROR(INDEX(Sheet2!$A$1:$E$2723,MATCH(AN$200&amp;AN$201&amp;$B231,Sheet2!$A$1:$A$2723&amp;Sheet2!$B$1:$B$2723&amp;Sheet2!$D$1:$D$2723,0),5),0)</f>
        <v>0</v>
      </c>
      <c r="AO231">
        <f t="array" ref="AO231">IFERROR(INDEX(Sheet2!$A$1:$E$2723,MATCH(AO$200&amp;AO$201&amp;$B231,Sheet2!$A$1:$A$2723&amp;Sheet2!$B$1:$B$2723&amp;Sheet2!$D$1:$D$2723,0),5),0)</f>
        <v>0</v>
      </c>
      <c r="AP231">
        <f t="array" ref="AP231">IFERROR(INDEX(Sheet2!$A$1:$E$2723,MATCH(AP$200&amp;AP$201&amp;$B231,Sheet2!$A$1:$A$2723&amp;Sheet2!$B$1:$B$2723&amp;Sheet2!$D$1:$D$2723,0),5),0)</f>
        <v>0</v>
      </c>
      <c r="AQ231">
        <f t="array" ref="AQ231">IFERROR(INDEX(Sheet2!$A$1:$E$2723,MATCH(AQ$200&amp;AQ$201&amp;$B231,Sheet2!$A$1:$A$2723&amp;Sheet2!$B$1:$B$2723&amp;Sheet2!$D$1:$D$2723,0),5),0)</f>
        <v>0</v>
      </c>
      <c r="AR231">
        <f t="array" ref="AR231">IFERROR(INDEX(Sheet2!$A$1:$E$2723,MATCH(AR$200&amp;AR$201&amp;$B231,Sheet2!$A$1:$A$2723&amp;Sheet2!$B$1:$B$2723&amp;Sheet2!$D$1:$D$2723,0),5),0)</f>
        <v>0</v>
      </c>
      <c r="AS231">
        <f t="array" ref="AS231">IFERROR(INDEX(Sheet2!$A$1:$E$2723,MATCH(AS$200&amp;AS$201&amp;$B231,Sheet2!$A$1:$A$2723&amp;Sheet2!$B$1:$B$2723&amp;Sheet2!$D$1:$D$2723,0),5),0)</f>
        <v>0</v>
      </c>
      <c r="AT231">
        <f t="array" ref="AT231">IFERROR(INDEX(Sheet2!$A$1:$E$2723,MATCH(AT$200&amp;AT$201&amp;$B231,Sheet2!$A$1:$A$2723&amp;Sheet2!$B$1:$B$2723&amp;Sheet2!$D$1:$D$2723,0),5),0)</f>
        <v>0</v>
      </c>
      <c r="AU231">
        <f t="array" ref="AU231">IFERROR(INDEX(Sheet2!$A$1:$E$2723,MATCH(AU$200&amp;AU$201&amp;$B231,Sheet2!$A$1:$A$2723&amp;Sheet2!$B$1:$B$2723&amp;Sheet2!$D$1:$D$2723,0),5),0)</f>
        <v>0</v>
      </c>
      <c r="AV231">
        <f t="array" ref="AV231">IFERROR(INDEX(Sheet2!$A$1:$E$2723,MATCH(AV$200&amp;AV$201&amp;$B231,Sheet2!$A$1:$A$2723&amp;Sheet2!$B$1:$B$2723&amp;Sheet2!$D$1:$D$2723,0),5),0)</f>
        <v>0</v>
      </c>
      <c r="AW231">
        <f t="array" ref="AW231">IFERROR(INDEX(Sheet2!$A$1:$E$2723,MATCH(AW$200&amp;AW$201&amp;$B231,Sheet2!$A$1:$A$2723&amp;Sheet2!$B$1:$B$2723&amp;Sheet2!$D$1:$D$2723,0),5),0)</f>
        <v>0</v>
      </c>
      <c r="AX231">
        <f t="array" ref="AX231">IFERROR(INDEX(Sheet2!$A$1:$E$2723,MATCH(AX$200&amp;AX$201&amp;$B231,Sheet2!$A$1:$A$2723&amp;Sheet2!$B$1:$B$2723&amp;Sheet2!$D$1:$D$2723,0),5),0)</f>
        <v>0</v>
      </c>
      <c r="AY231">
        <f t="array" ref="AY231">IFERROR(INDEX(Sheet2!$A$1:$E$2723,MATCH(AY$200&amp;AY$201&amp;$B231,Sheet2!$A$1:$A$2723&amp;Sheet2!$B$1:$B$2723&amp;Sheet2!$D$1:$D$2723,0),5),0)</f>
        <v>0</v>
      </c>
      <c r="AZ231">
        <f t="array" ref="AZ231">IFERROR(INDEX(Sheet2!$A$1:$E$2723,MATCH(AZ$200&amp;AZ$201&amp;$B231,Sheet2!$A$1:$A$2723&amp;Sheet2!$B$1:$B$2723&amp;Sheet2!$D$1:$D$2723,0),5),0)</f>
        <v>0</v>
      </c>
      <c r="BA231">
        <f t="array" ref="BA231">IFERROR(INDEX(Sheet2!$A$1:$E$2723,MATCH(BA$200&amp;BA$201&amp;$B231,Sheet2!$A$1:$A$2723&amp;Sheet2!$B$1:$B$2723&amp;Sheet2!$D$1:$D$2723,0),5),0)</f>
        <v>0</v>
      </c>
      <c r="BB231">
        <f t="array" ref="BB231">IFERROR(INDEX(Sheet2!$A$1:$E$2723,MATCH(BB$200&amp;BB$201&amp;$B231,Sheet2!$A$1:$A$2723&amp;Sheet2!$B$1:$B$2723&amp;Sheet2!$D$1:$D$2723,0),5),0)</f>
        <v>0</v>
      </c>
      <c r="BC231">
        <f t="array" ref="BC231">IFERROR(INDEX(Sheet2!$A$1:$E$2723,MATCH(BC$200&amp;BC$201&amp;$B231,Sheet2!$A$1:$A$2723&amp;Sheet2!$B$1:$B$2723&amp;Sheet2!$D$1:$D$2723,0),5),0)</f>
        <v>0</v>
      </c>
      <c r="BD231">
        <f t="array" ref="BD231">IFERROR(INDEX(Sheet2!$A$1:$E$2723,MATCH(BD$200&amp;BD$201&amp;$B231,Sheet2!$A$1:$A$2723&amp;Sheet2!$B$1:$B$2723&amp;Sheet2!$D$1:$D$2723,0),5),0)</f>
        <v>0</v>
      </c>
      <c r="BE231">
        <f t="array" ref="BE231">IFERROR(INDEX(Sheet2!$A$1:$E$2723,MATCH(BE$200&amp;BE$201&amp;$B231,Sheet2!$A$1:$A$2723&amp;Sheet2!$B$1:$B$2723&amp;Sheet2!$D$1:$D$2723,0),5),0)</f>
        <v>0</v>
      </c>
      <c r="BF231">
        <f t="array" ref="BF231">IFERROR(INDEX(Sheet2!$A$1:$E$2723,MATCH(BF$200&amp;BF$201&amp;$B231,Sheet2!$A$1:$A$2723&amp;Sheet2!$B$1:$B$2723&amp;Sheet2!$D$1:$D$2723,0),5),0)</f>
        <v>0</v>
      </c>
      <c r="BG231">
        <f t="array" ref="BG231">IFERROR(INDEX(Sheet2!$A$1:$E$2723,MATCH(BG$200&amp;BG$201&amp;$B231,Sheet2!$A$1:$A$2723&amp;Sheet2!$B$1:$B$2723&amp;Sheet2!$D$1:$D$2723,0),5),0)</f>
        <v>0</v>
      </c>
      <c r="BH231">
        <f t="array" ref="BH231">IFERROR(INDEX(Sheet2!$A$1:$E$2723,MATCH(BH$200&amp;BH$201&amp;$B231,Sheet2!$A$1:$A$2723&amp;Sheet2!$B$1:$B$2723&amp;Sheet2!$D$1:$D$2723,0),5),0)</f>
        <v>0</v>
      </c>
      <c r="BI231">
        <f t="array" ref="BI231">IFERROR(INDEX(Sheet2!$A$1:$E$2723,MATCH(BI$200&amp;BI$201&amp;$B231,Sheet2!$A$1:$A$2723&amp;Sheet2!$B$1:$B$2723&amp;Sheet2!$D$1:$D$2723,0),5),0)</f>
        <v>0</v>
      </c>
      <c r="BJ231">
        <f t="array" ref="BJ231">IFERROR(INDEX(Sheet2!$A$1:$E$2723,MATCH(BJ$200&amp;BJ$201&amp;$B231,Sheet2!$A$1:$A$2723&amp;Sheet2!$B$1:$B$2723&amp;Sheet2!$D$1:$D$2723,0),5),0)</f>
        <v>0</v>
      </c>
      <c r="BK231">
        <f t="array" ref="BK231">IFERROR(INDEX(Sheet2!$A$1:$E$2723,MATCH(BK$200&amp;BK$201&amp;$B231,Sheet2!$A$1:$A$2723&amp;Sheet2!$B$1:$B$2723&amp;Sheet2!$D$1:$D$2723,0),5),0)</f>
        <v>0</v>
      </c>
      <c r="BL231">
        <f t="array" ref="BL231">IFERROR(INDEX(Sheet2!$A$1:$E$2723,MATCH(BL$200&amp;BL$201&amp;$B231,Sheet2!$A$1:$A$2723&amp;Sheet2!$B$1:$B$2723&amp;Sheet2!$D$1:$D$2723,0),5),0)</f>
        <v>0</v>
      </c>
    </row>
    <row r="232" spans="2:64" x14ac:dyDescent="0.25">
      <c r="B232" t="s">
        <v>229</v>
      </c>
      <c r="C232">
        <f t="array" ref="C232">IFERROR(INDEX(Sheet2!$A$1:$E$2723,MATCH(C$200&amp;C$201&amp;$B232,Sheet2!$A$1:$A$2723&amp;Sheet2!$B$1:$B$2723&amp;Sheet2!$D$1:$D$2723,0),5),0)</f>
        <v>0</v>
      </c>
      <c r="D232">
        <f t="array" ref="D232">IFERROR(INDEX(Sheet2!$A$1:$E$2723,MATCH(D$200&amp;D$201&amp;$B232,Sheet2!$A$1:$A$2723&amp;Sheet2!$B$1:$B$2723&amp;Sheet2!$D$1:$D$2723,0),5),0)</f>
        <v>0</v>
      </c>
      <c r="E232">
        <f t="array" ref="E232">IFERROR(INDEX(Sheet2!$A$1:$E$2723,MATCH(E$200&amp;E$201&amp;$B232,Sheet2!$A$1:$A$2723&amp;Sheet2!$B$1:$B$2723&amp;Sheet2!$D$1:$D$2723,0),5),0)</f>
        <v>0</v>
      </c>
      <c r="F232">
        <f t="array" ref="F232">IFERROR(INDEX(Sheet2!$A$1:$E$2723,MATCH(F$200&amp;F$201&amp;$B232,Sheet2!$A$1:$A$2723&amp;Sheet2!$B$1:$B$2723&amp;Sheet2!$D$1:$D$2723,0),5),0)</f>
        <v>0</v>
      </c>
      <c r="G232">
        <f t="array" ref="G232">IFERROR(INDEX(Sheet2!$A$1:$E$2723,MATCH(G$200&amp;G$201&amp;$B232,Sheet2!$A$1:$A$2723&amp;Sheet2!$B$1:$B$2723&amp;Sheet2!$D$1:$D$2723,0),5),0)</f>
        <v>0</v>
      </c>
      <c r="H232">
        <f t="array" ref="H232">IFERROR(INDEX(Sheet2!$A$1:$E$2723,MATCH(H$200&amp;H$201&amp;$B232,Sheet2!$A$1:$A$2723&amp;Sheet2!$B$1:$B$2723&amp;Sheet2!$D$1:$D$2723,0),5),0)</f>
        <v>0</v>
      </c>
      <c r="I232">
        <f t="array" ref="I232">IFERROR(INDEX(Sheet2!$A$1:$E$2723,MATCH(I$200&amp;I$201&amp;$B232,Sheet2!$A$1:$A$2723&amp;Sheet2!$B$1:$B$2723&amp;Sheet2!$D$1:$D$2723,0),5),0)</f>
        <v>0</v>
      </c>
      <c r="J232">
        <f t="array" ref="J232">IFERROR(INDEX(Sheet2!$A$1:$E$2723,MATCH(J$200&amp;J$201&amp;$B232,Sheet2!$A$1:$A$2723&amp;Sheet2!$B$1:$B$2723&amp;Sheet2!$D$1:$D$2723,0),5),0)</f>
        <v>0</v>
      </c>
      <c r="K232">
        <f t="array" ref="K232">IFERROR(INDEX(Sheet2!$A$1:$E$2723,MATCH(K$200&amp;K$201&amp;$B232,Sheet2!$A$1:$A$2723&amp;Sheet2!$B$1:$B$2723&amp;Sheet2!$D$1:$D$2723,0),5),0)</f>
        <v>0</v>
      </c>
      <c r="L232">
        <f t="array" ref="L232">IFERROR(INDEX(Sheet2!$A$1:$E$2723,MATCH(L$200&amp;L$201&amp;$B232,Sheet2!$A$1:$A$2723&amp;Sheet2!$B$1:$B$2723&amp;Sheet2!$D$1:$D$2723,0),5),0)</f>
        <v>0</v>
      </c>
      <c r="M232">
        <f t="array" ref="M232">IFERROR(INDEX(Sheet2!$A$1:$E$2723,MATCH(M$200&amp;M$201&amp;$B232,Sheet2!$A$1:$A$2723&amp;Sheet2!$B$1:$B$2723&amp;Sheet2!$D$1:$D$2723,0),5),0)</f>
        <v>0</v>
      </c>
      <c r="N232">
        <f t="array" ref="N232">IFERROR(INDEX(Sheet2!$A$1:$E$2723,MATCH(N$200&amp;N$201&amp;$B232,Sheet2!$A$1:$A$2723&amp;Sheet2!$B$1:$B$2723&amp;Sheet2!$D$1:$D$2723,0),5),0)</f>
        <v>0</v>
      </c>
      <c r="O232">
        <f t="array" ref="O232">IFERROR(INDEX(Sheet2!$A$1:$E$2723,MATCH(O$200&amp;O$201&amp;$B232,Sheet2!$A$1:$A$2723&amp;Sheet2!$B$1:$B$2723&amp;Sheet2!$D$1:$D$2723,0),5),0)</f>
        <v>0</v>
      </c>
      <c r="P232">
        <f t="array" ref="P232">IFERROR(INDEX(Sheet2!$A$1:$E$2723,MATCH(P$200&amp;P$201&amp;$B232,Sheet2!$A$1:$A$2723&amp;Sheet2!$B$1:$B$2723&amp;Sheet2!$D$1:$D$2723,0),5),0)</f>
        <v>0</v>
      </c>
      <c r="Q232">
        <f t="array" ref="Q232">IFERROR(INDEX(Sheet2!$A$1:$E$2723,MATCH(Q$200&amp;Q$201&amp;$B232,Sheet2!$A$1:$A$2723&amp;Sheet2!$B$1:$B$2723&amp;Sheet2!$D$1:$D$2723,0),5),0)</f>
        <v>0</v>
      </c>
      <c r="R232">
        <f t="array" ref="R232">IFERROR(INDEX(Sheet2!$A$1:$E$2723,MATCH(R$200&amp;R$201&amp;$B232,Sheet2!$A$1:$A$2723&amp;Sheet2!$B$1:$B$2723&amp;Sheet2!$D$1:$D$2723,0),5),0)</f>
        <v>0</v>
      </c>
      <c r="S232">
        <f t="array" ref="S232">IFERROR(INDEX(Sheet2!$A$1:$E$2723,MATCH(S$200&amp;S$201&amp;$B232,Sheet2!$A$1:$A$2723&amp;Sheet2!$B$1:$B$2723&amp;Sheet2!$D$1:$D$2723,0),5),0)</f>
        <v>0</v>
      </c>
      <c r="T232">
        <f t="array" ref="T232">IFERROR(INDEX(Sheet2!$A$1:$E$2723,MATCH(T$200&amp;T$201&amp;$B232,Sheet2!$A$1:$A$2723&amp;Sheet2!$B$1:$B$2723&amp;Sheet2!$D$1:$D$2723,0),5),0)</f>
        <v>0</v>
      </c>
      <c r="U232">
        <f t="array" ref="U232">IFERROR(INDEX(Sheet2!$A$1:$E$2723,MATCH(U$200&amp;U$201&amp;$B232,Sheet2!$A$1:$A$2723&amp;Sheet2!$B$1:$B$2723&amp;Sheet2!$D$1:$D$2723,0),5),0)</f>
        <v>0</v>
      </c>
      <c r="V232">
        <f t="array" ref="V232">IFERROR(INDEX(Sheet2!$A$1:$E$2723,MATCH(V$200&amp;V$201&amp;$B232,Sheet2!$A$1:$A$2723&amp;Sheet2!$B$1:$B$2723&amp;Sheet2!$D$1:$D$2723,0),5),0)</f>
        <v>0</v>
      </c>
      <c r="W232">
        <f t="array" ref="W232">IFERROR(INDEX(Sheet2!$A$1:$E$2723,MATCH(W$200&amp;W$201&amp;$B232,Sheet2!$A$1:$A$2723&amp;Sheet2!$B$1:$B$2723&amp;Sheet2!$D$1:$D$2723,0),5),0)</f>
        <v>0</v>
      </c>
      <c r="X232">
        <f t="array" ref="X232">IFERROR(INDEX(Sheet2!$A$1:$E$2723,MATCH(X$200&amp;X$201&amp;$B232,Sheet2!$A$1:$A$2723&amp;Sheet2!$B$1:$B$2723&amp;Sheet2!$D$1:$D$2723,0),5),0)</f>
        <v>0</v>
      </c>
      <c r="Y232">
        <f t="array" ref="Y232">IFERROR(INDEX(Sheet2!$A$1:$E$2723,MATCH(Y$200&amp;Y$201&amp;$B232,Sheet2!$A$1:$A$2723&amp;Sheet2!$B$1:$B$2723&amp;Sheet2!$D$1:$D$2723,0),5),0)</f>
        <v>0</v>
      </c>
      <c r="Z232">
        <f t="array" ref="Z232">IFERROR(INDEX(Sheet2!$A$1:$E$2723,MATCH(Z$200&amp;Z$201&amp;$B232,Sheet2!$A$1:$A$2723&amp;Sheet2!$B$1:$B$2723&amp;Sheet2!$D$1:$D$2723,0),5),0)</f>
        <v>0</v>
      </c>
      <c r="AA232">
        <f t="array" ref="AA232">IFERROR(INDEX(Sheet2!$A$1:$E$2723,MATCH(AA$200&amp;AA$201&amp;$B232,Sheet2!$A$1:$A$2723&amp;Sheet2!$B$1:$B$2723&amp;Sheet2!$D$1:$D$2723,0),5),0)</f>
        <v>0</v>
      </c>
      <c r="AB232">
        <f t="array" ref="AB232">IFERROR(INDEX(Sheet2!$A$1:$E$2723,MATCH(AB$200&amp;AB$201&amp;$B232,Sheet2!$A$1:$A$2723&amp;Sheet2!$B$1:$B$2723&amp;Sheet2!$D$1:$D$2723,0),5),0)</f>
        <v>0</v>
      </c>
      <c r="AC232">
        <f t="array" ref="AC232">IFERROR(INDEX(Sheet2!$A$1:$E$2723,MATCH(AC$200&amp;AC$201&amp;$B232,Sheet2!$A$1:$A$2723&amp;Sheet2!$B$1:$B$2723&amp;Sheet2!$D$1:$D$2723,0),5),0)</f>
        <v>0</v>
      </c>
      <c r="AD232">
        <f t="array" ref="AD232">IFERROR(INDEX(Sheet2!$A$1:$E$2723,MATCH(AD$200&amp;AD$201&amp;$B232,Sheet2!$A$1:$A$2723&amp;Sheet2!$B$1:$B$2723&amp;Sheet2!$D$1:$D$2723,0),5),0)</f>
        <v>0</v>
      </c>
      <c r="AE232">
        <f t="array" ref="AE232">IFERROR(INDEX(Sheet2!$A$1:$E$2723,MATCH(AE$200&amp;AE$201&amp;$B232,Sheet2!$A$1:$A$2723&amp;Sheet2!$B$1:$B$2723&amp;Sheet2!$D$1:$D$2723,0),5),0)</f>
        <v>0</v>
      </c>
      <c r="AF232">
        <f t="array" ref="AF232">IFERROR(INDEX(Sheet2!$A$1:$E$2723,MATCH(AF$200&amp;AF$201&amp;$B232,Sheet2!$A$1:$A$2723&amp;Sheet2!$B$1:$B$2723&amp;Sheet2!$D$1:$D$2723,0),5),0)</f>
        <v>0</v>
      </c>
      <c r="AG232">
        <f t="array" ref="AG232">IFERROR(INDEX(Sheet2!$A$1:$E$2723,MATCH(AG$200&amp;AG$201&amp;$B232,Sheet2!$A$1:$A$2723&amp;Sheet2!$B$1:$B$2723&amp;Sheet2!$D$1:$D$2723,0),5),0)</f>
        <v>0</v>
      </c>
      <c r="AH232">
        <f t="array" ref="AH232">IFERROR(INDEX(Sheet2!$A$1:$E$2723,MATCH(AH$200&amp;AH$201&amp;$B232,Sheet2!$A$1:$A$2723&amp;Sheet2!$B$1:$B$2723&amp;Sheet2!$D$1:$D$2723,0),5),0)</f>
        <v>0</v>
      </c>
      <c r="AI232">
        <f t="array" ref="AI232">IFERROR(INDEX(Sheet2!$A$1:$E$2723,MATCH(AI$200&amp;AI$201&amp;$B232,Sheet2!$A$1:$A$2723&amp;Sheet2!$B$1:$B$2723&amp;Sheet2!$D$1:$D$2723,0),5),0)</f>
        <v>0</v>
      </c>
      <c r="AJ232">
        <f t="array" ref="AJ232">IFERROR(INDEX(Sheet2!$A$1:$E$2723,MATCH(AJ$200&amp;AJ$201&amp;$B232,Sheet2!$A$1:$A$2723&amp;Sheet2!$B$1:$B$2723&amp;Sheet2!$D$1:$D$2723,0),5),0)</f>
        <v>0</v>
      </c>
      <c r="AK232">
        <f t="array" ref="AK232">IFERROR(INDEX(Sheet2!$A$1:$E$2723,MATCH(AK$200&amp;AK$201&amp;$B232,Sheet2!$A$1:$A$2723&amp;Sheet2!$B$1:$B$2723&amp;Sheet2!$D$1:$D$2723,0),5),0)</f>
        <v>0</v>
      </c>
      <c r="AL232">
        <f t="array" ref="AL232">IFERROR(INDEX(Sheet2!$A$1:$E$2723,MATCH(AL$200&amp;AL$201&amp;$B232,Sheet2!$A$1:$A$2723&amp;Sheet2!$B$1:$B$2723&amp;Sheet2!$D$1:$D$2723,0),5),0)</f>
        <v>0</v>
      </c>
      <c r="AM232">
        <f t="array" ref="AM232">IFERROR(INDEX(Sheet2!$A$1:$E$2723,MATCH(AM$200&amp;AM$201&amp;$B232,Sheet2!$A$1:$A$2723&amp;Sheet2!$B$1:$B$2723&amp;Sheet2!$D$1:$D$2723,0),5),0)</f>
        <v>0</v>
      </c>
      <c r="AN232">
        <f t="array" ref="AN232">IFERROR(INDEX(Sheet2!$A$1:$E$2723,MATCH(AN$200&amp;AN$201&amp;$B232,Sheet2!$A$1:$A$2723&amp;Sheet2!$B$1:$B$2723&amp;Sheet2!$D$1:$D$2723,0),5),0)</f>
        <v>0</v>
      </c>
      <c r="AO232">
        <f t="array" ref="AO232">IFERROR(INDEX(Sheet2!$A$1:$E$2723,MATCH(AO$200&amp;AO$201&amp;$B232,Sheet2!$A$1:$A$2723&amp;Sheet2!$B$1:$B$2723&amp;Sheet2!$D$1:$D$2723,0),5),0)</f>
        <v>0</v>
      </c>
      <c r="AP232">
        <f t="array" ref="AP232">IFERROR(INDEX(Sheet2!$A$1:$E$2723,MATCH(AP$200&amp;AP$201&amp;$B232,Sheet2!$A$1:$A$2723&amp;Sheet2!$B$1:$B$2723&amp;Sheet2!$D$1:$D$2723,0),5),0)</f>
        <v>0</v>
      </c>
      <c r="AQ232">
        <f t="array" ref="AQ232">IFERROR(INDEX(Sheet2!$A$1:$E$2723,MATCH(AQ$200&amp;AQ$201&amp;$B232,Sheet2!$A$1:$A$2723&amp;Sheet2!$B$1:$B$2723&amp;Sheet2!$D$1:$D$2723,0),5),0)</f>
        <v>0</v>
      </c>
      <c r="AR232">
        <f t="array" ref="AR232">IFERROR(INDEX(Sheet2!$A$1:$E$2723,MATCH(AR$200&amp;AR$201&amp;$B232,Sheet2!$A$1:$A$2723&amp;Sheet2!$B$1:$B$2723&amp;Sheet2!$D$1:$D$2723,0),5),0)</f>
        <v>0</v>
      </c>
      <c r="AS232">
        <f t="array" ref="AS232">IFERROR(INDEX(Sheet2!$A$1:$E$2723,MATCH(AS$200&amp;AS$201&amp;$B232,Sheet2!$A$1:$A$2723&amp;Sheet2!$B$1:$B$2723&amp;Sheet2!$D$1:$D$2723,0),5),0)</f>
        <v>0</v>
      </c>
      <c r="AT232">
        <f t="array" ref="AT232">IFERROR(INDEX(Sheet2!$A$1:$E$2723,MATCH(AT$200&amp;AT$201&amp;$B232,Sheet2!$A$1:$A$2723&amp;Sheet2!$B$1:$B$2723&amp;Sheet2!$D$1:$D$2723,0),5),0)</f>
        <v>0</v>
      </c>
      <c r="AU232">
        <f t="array" ref="AU232">IFERROR(INDEX(Sheet2!$A$1:$E$2723,MATCH(AU$200&amp;AU$201&amp;$B232,Sheet2!$A$1:$A$2723&amp;Sheet2!$B$1:$B$2723&amp;Sheet2!$D$1:$D$2723,0),5),0)</f>
        <v>0</v>
      </c>
      <c r="AV232">
        <f t="array" ref="AV232">IFERROR(INDEX(Sheet2!$A$1:$E$2723,MATCH(AV$200&amp;AV$201&amp;$B232,Sheet2!$A$1:$A$2723&amp;Sheet2!$B$1:$B$2723&amp;Sheet2!$D$1:$D$2723,0),5),0)</f>
        <v>0</v>
      </c>
      <c r="AW232">
        <f t="array" ref="AW232">IFERROR(INDEX(Sheet2!$A$1:$E$2723,MATCH(AW$200&amp;AW$201&amp;$B232,Sheet2!$A$1:$A$2723&amp;Sheet2!$B$1:$B$2723&amp;Sheet2!$D$1:$D$2723,0),5),0)</f>
        <v>0</v>
      </c>
      <c r="AX232">
        <f t="array" ref="AX232">IFERROR(INDEX(Sheet2!$A$1:$E$2723,MATCH(AX$200&amp;AX$201&amp;$B232,Sheet2!$A$1:$A$2723&amp;Sheet2!$B$1:$B$2723&amp;Sheet2!$D$1:$D$2723,0),5),0)</f>
        <v>0</v>
      </c>
      <c r="AY232">
        <f t="array" ref="AY232">IFERROR(INDEX(Sheet2!$A$1:$E$2723,MATCH(AY$200&amp;AY$201&amp;$B232,Sheet2!$A$1:$A$2723&amp;Sheet2!$B$1:$B$2723&amp;Sheet2!$D$1:$D$2723,0),5),0)</f>
        <v>0</v>
      </c>
      <c r="AZ232">
        <f t="array" ref="AZ232">IFERROR(INDEX(Sheet2!$A$1:$E$2723,MATCH(AZ$200&amp;AZ$201&amp;$B232,Sheet2!$A$1:$A$2723&amp;Sheet2!$B$1:$B$2723&amp;Sheet2!$D$1:$D$2723,0),5),0)</f>
        <v>0</v>
      </c>
      <c r="BA232">
        <f t="array" ref="BA232">IFERROR(INDEX(Sheet2!$A$1:$E$2723,MATCH(BA$200&amp;BA$201&amp;$B232,Sheet2!$A$1:$A$2723&amp;Sheet2!$B$1:$B$2723&amp;Sheet2!$D$1:$D$2723,0),5),0)</f>
        <v>0</v>
      </c>
      <c r="BB232">
        <f t="array" ref="BB232">IFERROR(INDEX(Sheet2!$A$1:$E$2723,MATCH(BB$200&amp;BB$201&amp;$B232,Sheet2!$A$1:$A$2723&amp;Sheet2!$B$1:$B$2723&amp;Sheet2!$D$1:$D$2723,0),5),0)</f>
        <v>0</v>
      </c>
      <c r="BC232">
        <f t="array" ref="BC232">IFERROR(INDEX(Sheet2!$A$1:$E$2723,MATCH(BC$200&amp;BC$201&amp;$B232,Sheet2!$A$1:$A$2723&amp;Sheet2!$B$1:$B$2723&amp;Sheet2!$D$1:$D$2723,0),5),0)</f>
        <v>0</v>
      </c>
      <c r="BD232">
        <f t="array" ref="BD232">IFERROR(INDEX(Sheet2!$A$1:$E$2723,MATCH(BD$200&amp;BD$201&amp;$B232,Sheet2!$A$1:$A$2723&amp;Sheet2!$B$1:$B$2723&amp;Sheet2!$D$1:$D$2723,0),5),0)</f>
        <v>0</v>
      </c>
      <c r="BE232">
        <f t="array" ref="BE232">IFERROR(INDEX(Sheet2!$A$1:$E$2723,MATCH(BE$200&amp;BE$201&amp;$B232,Sheet2!$A$1:$A$2723&amp;Sheet2!$B$1:$B$2723&amp;Sheet2!$D$1:$D$2723,0),5),0)</f>
        <v>0</v>
      </c>
      <c r="BF232">
        <f t="array" ref="BF232">IFERROR(INDEX(Sheet2!$A$1:$E$2723,MATCH(BF$200&amp;BF$201&amp;$B232,Sheet2!$A$1:$A$2723&amp;Sheet2!$B$1:$B$2723&amp;Sheet2!$D$1:$D$2723,0),5),0)</f>
        <v>0</v>
      </c>
      <c r="BG232">
        <f t="array" ref="BG232">IFERROR(INDEX(Sheet2!$A$1:$E$2723,MATCH(BG$200&amp;BG$201&amp;$B232,Sheet2!$A$1:$A$2723&amp;Sheet2!$B$1:$B$2723&amp;Sheet2!$D$1:$D$2723,0),5),0)</f>
        <v>0</v>
      </c>
      <c r="BH232">
        <f t="array" ref="BH232">IFERROR(INDEX(Sheet2!$A$1:$E$2723,MATCH(BH$200&amp;BH$201&amp;$B232,Sheet2!$A$1:$A$2723&amp;Sheet2!$B$1:$B$2723&amp;Sheet2!$D$1:$D$2723,0),5),0)</f>
        <v>0</v>
      </c>
      <c r="BI232">
        <f t="array" ref="BI232">IFERROR(INDEX(Sheet2!$A$1:$E$2723,MATCH(BI$200&amp;BI$201&amp;$B232,Sheet2!$A$1:$A$2723&amp;Sheet2!$B$1:$B$2723&amp;Sheet2!$D$1:$D$2723,0),5),0)</f>
        <v>0</v>
      </c>
      <c r="BJ232">
        <f t="array" ref="BJ232">IFERROR(INDEX(Sheet2!$A$1:$E$2723,MATCH(BJ$200&amp;BJ$201&amp;$B232,Sheet2!$A$1:$A$2723&amp;Sheet2!$B$1:$B$2723&amp;Sheet2!$D$1:$D$2723,0),5),0)</f>
        <v>0</v>
      </c>
      <c r="BK232">
        <f t="array" ref="BK232">IFERROR(INDEX(Sheet2!$A$1:$E$2723,MATCH(BK$200&amp;BK$201&amp;$B232,Sheet2!$A$1:$A$2723&amp;Sheet2!$B$1:$B$2723&amp;Sheet2!$D$1:$D$2723,0),5),0)</f>
        <v>0</v>
      </c>
      <c r="BL232">
        <f t="array" ref="BL232">IFERROR(INDEX(Sheet2!$A$1:$E$2723,MATCH(BL$200&amp;BL$201&amp;$B232,Sheet2!$A$1:$A$2723&amp;Sheet2!$B$1:$B$2723&amp;Sheet2!$D$1:$D$2723,0),5),0)</f>
        <v>0</v>
      </c>
    </row>
    <row r="233" spans="2:64" x14ac:dyDescent="0.25">
      <c r="B233" t="s">
        <v>230</v>
      </c>
      <c r="C233">
        <f t="array" ref="C233">IFERROR(INDEX(Sheet2!$A$1:$E$2723,MATCH(C$200&amp;C$201&amp;$B233,Sheet2!$A$1:$A$2723&amp;Sheet2!$B$1:$B$2723&amp;Sheet2!$D$1:$D$2723,0),5),0)</f>
        <v>0</v>
      </c>
      <c r="D233">
        <f t="array" ref="D233">IFERROR(INDEX(Sheet2!$A$1:$E$2723,MATCH(D$200&amp;D$201&amp;$B233,Sheet2!$A$1:$A$2723&amp;Sheet2!$B$1:$B$2723&amp;Sheet2!$D$1:$D$2723,0),5),0)</f>
        <v>0</v>
      </c>
      <c r="E233">
        <f t="array" ref="E233">IFERROR(INDEX(Sheet2!$A$1:$E$2723,MATCH(E$200&amp;E$201&amp;$B233,Sheet2!$A$1:$A$2723&amp;Sheet2!$B$1:$B$2723&amp;Sheet2!$D$1:$D$2723,0),5),0)</f>
        <v>0</v>
      </c>
      <c r="F233">
        <f t="array" ref="F233">IFERROR(INDEX(Sheet2!$A$1:$E$2723,MATCH(F$200&amp;F$201&amp;$B233,Sheet2!$A$1:$A$2723&amp;Sheet2!$B$1:$B$2723&amp;Sheet2!$D$1:$D$2723,0),5),0)</f>
        <v>0</v>
      </c>
      <c r="G233">
        <f t="array" ref="G233">IFERROR(INDEX(Sheet2!$A$1:$E$2723,MATCH(G$200&amp;G$201&amp;$B233,Sheet2!$A$1:$A$2723&amp;Sheet2!$B$1:$B$2723&amp;Sheet2!$D$1:$D$2723,0),5),0)</f>
        <v>0</v>
      </c>
      <c r="H233">
        <f t="array" ref="H233">IFERROR(INDEX(Sheet2!$A$1:$E$2723,MATCH(H$200&amp;H$201&amp;$B233,Sheet2!$A$1:$A$2723&amp;Sheet2!$B$1:$B$2723&amp;Sheet2!$D$1:$D$2723,0),5),0)</f>
        <v>0</v>
      </c>
      <c r="I233">
        <f t="array" ref="I233">IFERROR(INDEX(Sheet2!$A$1:$E$2723,MATCH(I$200&amp;I$201&amp;$B233,Sheet2!$A$1:$A$2723&amp;Sheet2!$B$1:$B$2723&amp;Sheet2!$D$1:$D$2723,0),5),0)</f>
        <v>0</v>
      </c>
      <c r="J233">
        <f t="array" ref="J233">IFERROR(INDEX(Sheet2!$A$1:$E$2723,MATCH(J$200&amp;J$201&amp;$B233,Sheet2!$A$1:$A$2723&amp;Sheet2!$B$1:$B$2723&amp;Sheet2!$D$1:$D$2723,0),5),0)</f>
        <v>0</v>
      </c>
      <c r="K233">
        <f t="array" ref="K233">IFERROR(INDEX(Sheet2!$A$1:$E$2723,MATCH(K$200&amp;K$201&amp;$B233,Sheet2!$A$1:$A$2723&amp;Sheet2!$B$1:$B$2723&amp;Sheet2!$D$1:$D$2723,0),5),0)</f>
        <v>0</v>
      </c>
      <c r="L233">
        <f t="array" ref="L233">IFERROR(INDEX(Sheet2!$A$1:$E$2723,MATCH(L$200&amp;L$201&amp;$B233,Sheet2!$A$1:$A$2723&amp;Sheet2!$B$1:$B$2723&amp;Sheet2!$D$1:$D$2723,0),5),0)</f>
        <v>0</v>
      </c>
      <c r="M233">
        <f t="array" ref="M233">IFERROR(INDEX(Sheet2!$A$1:$E$2723,MATCH(M$200&amp;M$201&amp;$B233,Sheet2!$A$1:$A$2723&amp;Sheet2!$B$1:$B$2723&amp;Sheet2!$D$1:$D$2723,0),5),0)</f>
        <v>0</v>
      </c>
      <c r="N233">
        <f t="array" ref="N233">IFERROR(INDEX(Sheet2!$A$1:$E$2723,MATCH(N$200&amp;N$201&amp;$B233,Sheet2!$A$1:$A$2723&amp;Sheet2!$B$1:$B$2723&amp;Sheet2!$D$1:$D$2723,0),5),0)</f>
        <v>0</v>
      </c>
      <c r="O233">
        <f t="array" ref="O233">IFERROR(INDEX(Sheet2!$A$1:$E$2723,MATCH(O$200&amp;O$201&amp;$B233,Sheet2!$A$1:$A$2723&amp;Sheet2!$B$1:$B$2723&amp;Sheet2!$D$1:$D$2723,0),5),0)</f>
        <v>0</v>
      </c>
      <c r="P233">
        <f t="array" ref="P233">IFERROR(INDEX(Sheet2!$A$1:$E$2723,MATCH(P$200&amp;P$201&amp;$B233,Sheet2!$A$1:$A$2723&amp;Sheet2!$B$1:$B$2723&amp;Sheet2!$D$1:$D$2723,0),5),0)</f>
        <v>0</v>
      </c>
      <c r="Q233">
        <f t="array" ref="Q233">IFERROR(INDEX(Sheet2!$A$1:$E$2723,MATCH(Q$200&amp;Q$201&amp;$B233,Sheet2!$A$1:$A$2723&amp;Sheet2!$B$1:$B$2723&amp;Sheet2!$D$1:$D$2723,0),5),0)</f>
        <v>0</v>
      </c>
      <c r="R233">
        <f t="array" ref="R233">IFERROR(INDEX(Sheet2!$A$1:$E$2723,MATCH(R$200&amp;R$201&amp;$B233,Sheet2!$A$1:$A$2723&amp;Sheet2!$B$1:$B$2723&amp;Sheet2!$D$1:$D$2723,0),5),0)</f>
        <v>0</v>
      </c>
      <c r="S233">
        <f t="array" ref="S233">IFERROR(INDEX(Sheet2!$A$1:$E$2723,MATCH(S$200&amp;S$201&amp;$B233,Sheet2!$A$1:$A$2723&amp;Sheet2!$B$1:$B$2723&amp;Sheet2!$D$1:$D$2723,0),5),0)</f>
        <v>0</v>
      </c>
      <c r="T233">
        <f t="array" ref="T233">IFERROR(INDEX(Sheet2!$A$1:$E$2723,MATCH(T$200&amp;T$201&amp;$B233,Sheet2!$A$1:$A$2723&amp;Sheet2!$B$1:$B$2723&amp;Sheet2!$D$1:$D$2723,0),5),0)</f>
        <v>0</v>
      </c>
      <c r="U233">
        <f t="array" ref="U233">IFERROR(INDEX(Sheet2!$A$1:$E$2723,MATCH(U$200&amp;U$201&amp;$B233,Sheet2!$A$1:$A$2723&amp;Sheet2!$B$1:$B$2723&amp;Sheet2!$D$1:$D$2723,0),5),0)</f>
        <v>0</v>
      </c>
      <c r="V233">
        <f t="array" ref="V233">IFERROR(INDEX(Sheet2!$A$1:$E$2723,MATCH(V$200&amp;V$201&amp;$B233,Sheet2!$A$1:$A$2723&amp;Sheet2!$B$1:$B$2723&amp;Sheet2!$D$1:$D$2723,0),5),0)</f>
        <v>0</v>
      </c>
      <c r="W233">
        <f t="array" ref="W233">IFERROR(INDEX(Sheet2!$A$1:$E$2723,MATCH(W$200&amp;W$201&amp;$B233,Sheet2!$A$1:$A$2723&amp;Sheet2!$B$1:$B$2723&amp;Sheet2!$D$1:$D$2723,0),5),0)</f>
        <v>0</v>
      </c>
      <c r="X233">
        <f t="array" ref="X233">IFERROR(INDEX(Sheet2!$A$1:$E$2723,MATCH(X$200&amp;X$201&amp;$B233,Sheet2!$A$1:$A$2723&amp;Sheet2!$B$1:$B$2723&amp;Sheet2!$D$1:$D$2723,0),5),0)</f>
        <v>0</v>
      </c>
      <c r="Y233">
        <f t="array" ref="Y233">IFERROR(INDEX(Sheet2!$A$1:$E$2723,MATCH(Y$200&amp;Y$201&amp;$B233,Sheet2!$A$1:$A$2723&amp;Sheet2!$B$1:$B$2723&amp;Sheet2!$D$1:$D$2723,0),5),0)</f>
        <v>0</v>
      </c>
      <c r="Z233">
        <f t="array" ref="Z233">IFERROR(INDEX(Sheet2!$A$1:$E$2723,MATCH(Z$200&amp;Z$201&amp;$B233,Sheet2!$A$1:$A$2723&amp;Sheet2!$B$1:$B$2723&amp;Sheet2!$D$1:$D$2723,0),5),0)</f>
        <v>0</v>
      </c>
      <c r="AA233">
        <f t="array" ref="AA233">IFERROR(INDEX(Sheet2!$A$1:$E$2723,MATCH(AA$200&amp;AA$201&amp;$B233,Sheet2!$A$1:$A$2723&amp;Sheet2!$B$1:$B$2723&amp;Sheet2!$D$1:$D$2723,0),5),0)</f>
        <v>0</v>
      </c>
      <c r="AB233">
        <f t="array" ref="AB233">IFERROR(INDEX(Sheet2!$A$1:$E$2723,MATCH(AB$200&amp;AB$201&amp;$B233,Sheet2!$A$1:$A$2723&amp;Sheet2!$B$1:$B$2723&amp;Sheet2!$D$1:$D$2723,0),5),0)</f>
        <v>0</v>
      </c>
      <c r="AC233">
        <f t="array" ref="AC233">IFERROR(INDEX(Sheet2!$A$1:$E$2723,MATCH(AC$200&amp;AC$201&amp;$B233,Sheet2!$A$1:$A$2723&amp;Sheet2!$B$1:$B$2723&amp;Sheet2!$D$1:$D$2723,0),5),0)</f>
        <v>0</v>
      </c>
      <c r="AD233">
        <f t="array" ref="AD233">IFERROR(INDEX(Sheet2!$A$1:$E$2723,MATCH(AD$200&amp;AD$201&amp;$B233,Sheet2!$A$1:$A$2723&amp;Sheet2!$B$1:$B$2723&amp;Sheet2!$D$1:$D$2723,0),5),0)</f>
        <v>0</v>
      </c>
      <c r="AE233">
        <f t="array" ref="AE233">IFERROR(INDEX(Sheet2!$A$1:$E$2723,MATCH(AE$200&amp;AE$201&amp;$B233,Sheet2!$A$1:$A$2723&amp;Sheet2!$B$1:$B$2723&amp;Sheet2!$D$1:$D$2723,0),5),0)</f>
        <v>0</v>
      </c>
      <c r="AF233">
        <f t="array" ref="AF233">IFERROR(INDEX(Sheet2!$A$1:$E$2723,MATCH(AF$200&amp;AF$201&amp;$B233,Sheet2!$A$1:$A$2723&amp;Sheet2!$B$1:$B$2723&amp;Sheet2!$D$1:$D$2723,0),5),0)</f>
        <v>0</v>
      </c>
      <c r="AG233">
        <f t="array" ref="AG233">IFERROR(INDEX(Sheet2!$A$1:$E$2723,MATCH(AG$200&amp;AG$201&amp;$B233,Sheet2!$A$1:$A$2723&amp;Sheet2!$B$1:$B$2723&amp;Sheet2!$D$1:$D$2723,0),5),0)</f>
        <v>0</v>
      </c>
      <c r="AH233">
        <f t="array" ref="AH233">IFERROR(INDEX(Sheet2!$A$1:$E$2723,MATCH(AH$200&amp;AH$201&amp;$B233,Sheet2!$A$1:$A$2723&amp;Sheet2!$B$1:$B$2723&amp;Sheet2!$D$1:$D$2723,0),5),0)</f>
        <v>0</v>
      </c>
      <c r="AI233">
        <f t="array" ref="AI233">IFERROR(INDEX(Sheet2!$A$1:$E$2723,MATCH(AI$200&amp;AI$201&amp;$B233,Sheet2!$A$1:$A$2723&amp;Sheet2!$B$1:$B$2723&amp;Sheet2!$D$1:$D$2723,0),5),0)</f>
        <v>0</v>
      </c>
      <c r="AJ233">
        <f t="array" ref="AJ233">IFERROR(INDEX(Sheet2!$A$1:$E$2723,MATCH(AJ$200&amp;AJ$201&amp;$B233,Sheet2!$A$1:$A$2723&amp;Sheet2!$B$1:$B$2723&amp;Sheet2!$D$1:$D$2723,0),5),0)</f>
        <v>0</v>
      </c>
      <c r="AK233">
        <f t="array" ref="AK233">IFERROR(INDEX(Sheet2!$A$1:$E$2723,MATCH(AK$200&amp;AK$201&amp;$B233,Sheet2!$A$1:$A$2723&amp;Sheet2!$B$1:$B$2723&amp;Sheet2!$D$1:$D$2723,0),5),0)</f>
        <v>0</v>
      </c>
      <c r="AL233">
        <f t="array" ref="AL233">IFERROR(INDEX(Sheet2!$A$1:$E$2723,MATCH(AL$200&amp;AL$201&amp;$B233,Sheet2!$A$1:$A$2723&amp;Sheet2!$B$1:$B$2723&amp;Sheet2!$D$1:$D$2723,0),5),0)</f>
        <v>0</v>
      </c>
      <c r="AM233">
        <f t="array" ref="AM233">IFERROR(INDEX(Sheet2!$A$1:$E$2723,MATCH(AM$200&amp;AM$201&amp;$B233,Sheet2!$A$1:$A$2723&amp;Sheet2!$B$1:$B$2723&amp;Sheet2!$D$1:$D$2723,0),5),0)</f>
        <v>0</v>
      </c>
      <c r="AN233">
        <f t="array" ref="AN233">IFERROR(INDEX(Sheet2!$A$1:$E$2723,MATCH(AN$200&amp;AN$201&amp;$B233,Sheet2!$A$1:$A$2723&amp;Sheet2!$B$1:$B$2723&amp;Sheet2!$D$1:$D$2723,0),5),0)</f>
        <v>0</v>
      </c>
      <c r="AO233">
        <f t="array" ref="AO233">IFERROR(INDEX(Sheet2!$A$1:$E$2723,MATCH(AO$200&amp;AO$201&amp;$B233,Sheet2!$A$1:$A$2723&amp;Sheet2!$B$1:$B$2723&amp;Sheet2!$D$1:$D$2723,0),5),0)</f>
        <v>0</v>
      </c>
      <c r="AP233">
        <f t="array" ref="AP233">IFERROR(INDEX(Sheet2!$A$1:$E$2723,MATCH(AP$200&amp;AP$201&amp;$B233,Sheet2!$A$1:$A$2723&amp;Sheet2!$B$1:$B$2723&amp;Sheet2!$D$1:$D$2723,0),5),0)</f>
        <v>0</v>
      </c>
      <c r="AQ233">
        <f t="array" ref="AQ233">IFERROR(INDEX(Sheet2!$A$1:$E$2723,MATCH(AQ$200&amp;AQ$201&amp;$B233,Sheet2!$A$1:$A$2723&amp;Sheet2!$B$1:$B$2723&amp;Sheet2!$D$1:$D$2723,0),5),0)</f>
        <v>0</v>
      </c>
      <c r="AR233">
        <f t="array" ref="AR233">IFERROR(INDEX(Sheet2!$A$1:$E$2723,MATCH(AR$200&amp;AR$201&amp;$B233,Sheet2!$A$1:$A$2723&amp;Sheet2!$B$1:$B$2723&amp;Sheet2!$D$1:$D$2723,0),5),0)</f>
        <v>0</v>
      </c>
      <c r="AS233">
        <f t="array" ref="AS233">IFERROR(INDEX(Sheet2!$A$1:$E$2723,MATCH(AS$200&amp;AS$201&amp;$B233,Sheet2!$A$1:$A$2723&amp;Sheet2!$B$1:$B$2723&amp;Sheet2!$D$1:$D$2723,0),5),0)</f>
        <v>0</v>
      </c>
      <c r="AT233">
        <f t="array" ref="AT233">IFERROR(INDEX(Sheet2!$A$1:$E$2723,MATCH(AT$200&amp;AT$201&amp;$B233,Sheet2!$A$1:$A$2723&amp;Sheet2!$B$1:$B$2723&amp;Sheet2!$D$1:$D$2723,0),5),0)</f>
        <v>0</v>
      </c>
      <c r="AU233">
        <f t="array" ref="AU233">IFERROR(INDEX(Sheet2!$A$1:$E$2723,MATCH(AU$200&amp;AU$201&amp;$B233,Sheet2!$A$1:$A$2723&amp;Sheet2!$B$1:$B$2723&amp;Sheet2!$D$1:$D$2723,0),5),0)</f>
        <v>0</v>
      </c>
      <c r="AV233">
        <f t="array" ref="AV233">IFERROR(INDEX(Sheet2!$A$1:$E$2723,MATCH(AV$200&amp;AV$201&amp;$B233,Sheet2!$A$1:$A$2723&amp;Sheet2!$B$1:$B$2723&amp;Sheet2!$D$1:$D$2723,0),5),0)</f>
        <v>0</v>
      </c>
      <c r="AW233">
        <f t="array" ref="AW233">IFERROR(INDEX(Sheet2!$A$1:$E$2723,MATCH(AW$200&amp;AW$201&amp;$B233,Sheet2!$A$1:$A$2723&amp;Sheet2!$B$1:$B$2723&amp;Sheet2!$D$1:$D$2723,0),5),0)</f>
        <v>0</v>
      </c>
      <c r="AX233">
        <f t="array" ref="AX233">IFERROR(INDEX(Sheet2!$A$1:$E$2723,MATCH(AX$200&amp;AX$201&amp;$B233,Sheet2!$A$1:$A$2723&amp;Sheet2!$B$1:$B$2723&amp;Sheet2!$D$1:$D$2723,0),5),0)</f>
        <v>0</v>
      </c>
      <c r="AY233">
        <f t="array" ref="AY233">IFERROR(INDEX(Sheet2!$A$1:$E$2723,MATCH(AY$200&amp;AY$201&amp;$B233,Sheet2!$A$1:$A$2723&amp;Sheet2!$B$1:$B$2723&amp;Sheet2!$D$1:$D$2723,0),5),0)</f>
        <v>0</v>
      </c>
      <c r="AZ233">
        <f t="array" ref="AZ233">IFERROR(INDEX(Sheet2!$A$1:$E$2723,MATCH(AZ$200&amp;AZ$201&amp;$B233,Sheet2!$A$1:$A$2723&amp;Sheet2!$B$1:$B$2723&amp;Sheet2!$D$1:$D$2723,0),5),0)</f>
        <v>0</v>
      </c>
      <c r="BA233">
        <f t="array" ref="BA233">IFERROR(INDEX(Sheet2!$A$1:$E$2723,MATCH(BA$200&amp;BA$201&amp;$B233,Sheet2!$A$1:$A$2723&amp;Sheet2!$B$1:$B$2723&amp;Sheet2!$D$1:$D$2723,0),5),0)</f>
        <v>0</v>
      </c>
      <c r="BB233">
        <f t="array" ref="BB233">IFERROR(INDEX(Sheet2!$A$1:$E$2723,MATCH(BB$200&amp;BB$201&amp;$B233,Sheet2!$A$1:$A$2723&amp;Sheet2!$B$1:$B$2723&amp;Sheet2!$D$1:$D$2723,0),5),0)</f>
        <v>0</v>
      </c>
      <c r="BC233">
        <f t="array" ref="BC233">IFERROR(INDEX(Sheet2!$A$1:$E$2723,MATCH(BC$200&amp;BC$201&amp;$B233,Sheet2!$A$1:$A$2723&amp;Sheet2!$B$1:$B$2723&amp;Sheet2!$D$1:$D$2723,0),5),0)</f>
        <v>0</v>
      </c>
      <c r="BD233">
        <f t="array" ref="BD233">IFERROR(INDEX(Sheet2!$A$1:$E$2723,MATCH(BD$200&amp;BD$201&amp;$B233,Sheet2!$A$1:$A$2723&amp;Sheet2!$B$1:$B$2723&amp;Sheet2!$D$1:$D$2723,0),5),0)</f>
        <v>0</v>
      </c>
      <c r="BE233">
        <f t="array" ref="BE233">IFERROR(INDEX(Sheet2!$A$1:$E$2723,MATCH(BE$200&amp;BE$201&amp;$B233,Sheet2!$A$1:$A$2723&amp;Sheet2!$B$1:$B$2723&amp;Sheet2!$D$1:$D$2723,0),5),0)</f>
        <v>0</v>
      </c>
      <c r="BF233">
        <f t="array" ref="BF233">IFERROR(INDEX(Sheet2!$A$1:$E$2723,MATCH(BF$200&amp;BF$201&amp;$B233,Sheet2!$A$1:$A$2723&amp;Sheet2!$B$1:$B$2723&amp;Sheet2!$D$1:$D$2723,0),5),0)</f>
        <v>0</v>
      </c>
      <c r="BG233">
        <f t="array" ref="BG233">IFERROR(INDEX(Sheet2!$A$1:$E$2723,MATCH(BG$200&amp;BG$201&amp;$B233,Sheet2!$A$1:$A$2723&amp;Sheet2!$B$1:$B$2723&amp;Sheet2!$D$1:$D$2723,0),5),0)</f>
        <v>0</v>
      </c>
      <c r="BH233">
        <f t="array" ref="BH233">IFERROR(INDEX(Sheet2!$A$1:$E$2723,MATCH(BH$200&amp;BH$201&amp;$B233,Sheet2!$A$1:$A$2723&amp;Sheet2!$B$1:$B$2723&amp;Sheet2!$D$1:$D$2723,0),5),0)</f>
        <v>0</v>
      </c>
      <c r="BI233">
        <f t="array" ref="BI233">IFERROR(INDEX(Sheet2!$A$1:$E$2723,MATCH(BI$200&amp;BI$201&amp;$B233,Sheet2!$A$1:$A$2723&amp;Sheet2!$B$1:$B$2723&amp;Sheet2!$D$1:$D$2723,0),5),0)</f>
        <v>0</v>
      </c>
      <c r="BJ233">
        <f t="array" ref="BJ233">IFERROR(INDEX(Sheet2!$A$1:$E$2723,MATCH(BJ$200&amp;BJ$201&amp;$B233,Sheet2!$A$1:$A$2723&amp;Sheet2!$B$1:$B$2723&amp;Sheet2!$D$1:$D$2723,0),5),0)</f>
        <v>0</v>
      </c>
      <c r="BK233">
        <f t="array" ref="BK233">IFERROR(INDEX(Sheet2!$A$1:$E$2723,MATCH(BK$200&amp;BK$201&amp;$B233,Sheet2!$A$1:$A$2723&amp;Sheet2!$B$1:$B$2723&amp;Sheet2!$D$1:$D$2723,0),5),0)</f>
        <v>0</v>
      </c>
      <c r="BL233">
        <f t="array" ref="BL233">IFERROR(INDEX(Sheet2!$A$1:$E$2723,MATCH(BL$200&amp;BL$201&amp;$B233,Sheet2!$A$1:$A$2723&amp;Sheet2!$B$1:$B$2723&amp;Sheet2!$D$1:$D$2723,0),5),0)</f>
        <v>0</v>
      </c>
    </row>
    <row r="234" spans="2:64" x14ac:dyDescent="0.25">
      <c r="B234" t="s">
        <v>231</v>
      </c>
      <c r="C234">
        <f t="array" ref="C234">IFERROR(INDEX(Sheet2!$A$1:$E$2723,MATCH(C$200&amp;C$201&amp;$B234,Sheet2!$A$1:$A$2723&amp;Sheet2!$B$1:$B$2723&amp;Sheet2!$D$1:$D$2723,0),5),0)</f>
        <v>0</v>
      </c>
      <c r="D234">
        <f t="array" ref="D234">IFERROR(INDEX(Sheet2!$A$1:$E$2723,MATCH(D$200&amp;D$201&amp;$B234,Sheet2!$A$1:$A$2723&amp;Sheet2!$B$1:$B$2723&amp;Sheet2!$D$1:$D$2723,0),5),0)</f>
        <v>0</v>
      </c>
      <c r="E234">
        <f t="array" ref="E234">IFERROR(INDEX(Sheet2!$A$1:$E$2723,MATCH(E$200&amp;E$201&amp;$B234,Sheet2!$A$1:$A$2723&amp;Sheet2!$B$1:$B$2723&amp;Sheet2!$D$1:$D$2723,0),5),0)</f>
        <v>0</v>
      </c>
      <c r="F234">
        <f t="array" ref="F234">IFERROR(INDEX(Sheet2!$A$1:$E$2723,MATCH(F$200&amp;F$201&amp;$B234,Sheet2!$A$1:$A$2723&amp;Sheet2!$B$1:$B$2723&amp;Sheet2!$D$1:$D$2723,0),5),0)</f>
        <v>0</v>
      </c>
      <c r="G234">
        <f t="array" ref="G234">IFERROR(INDEX(Sheet2!$A$1:$E$2723,MATCH(G$200&amp;G$201&amp;$B234,Sheet2!$A$1:$A$2723&amp;Sheet2!$B$1:$B$2723&amp;Sheet2!$D$1:$D$2723,0),5),0)</f>
        <v>0</v>
      </c>
      <c r="H234">
        <f t="array" ref="H234">IFERROR(INDEX(Sheet2!$A$1:$E$2723,MATCH(H$200&amp;H$201&amp;$B234,Sheet2!$A$1:$A$2723&amp;Sheet2!$B$1:$B$2723&amp;Sheet2!$D$1:$D$2723,0),5),0)</f>
        <v>0</v>
      </c>
      <c r="I234">
        <f t="array" ref="I234">IFERROR(INDEX(Sheet2!$A$1:$E$2723,MATCH(I$200&amp;I$201&amp;$B234,Sheet2!$A$1:$A$2723&amp;Sheet2!$B$1:$B$2723&amp;Sheet2!$D$1:$D$2723,0),5),0)</f>
        <v>0</v>
      </c>
      <c r="J234">
        <f t="array" ref="J234">IFERROR(INDEX(Sheet2!$A$1:$E$2723,MATCH(J$200&amp;J$201&amp;$B234,Sheet2!$A$1:$A$2723&amp;Sheet2!$B$1:$B$2723&amp;Sheet2!$D$1:$D$2723,0),5),0)</f>
        <v>0</v>
      </c>
      <c r="K234">
        <f t="array" ref="K234">IFERROR(INDEX(Sheet2!$A$1:$E$2723,MATCH(K$200&amp;K$201&amp;$B234,Sheet2!$A$1:$A$2723&amp;Sheet2!$B$1:$B$2723&amp;Sheet2!$D$1:$D$2723,0),5),0)</f>
        <v>0</v>
      </c>
      <c r="L234">
        <f t="array" ref="L234">IFERROR(INDEX(Sheet2!$A$1:$E$2723,MATCH(L$200&amp;L$201&amp;$B234,Sheet2!$A$1:$A$2723&amp;Sheet2!$B$1:$B$2723&amp;Sheet2!$D$1:$D$2723,0),5),0)</f>
        <v>0</v>
      </c>
      <c r="M234">
        <f t="array" ref="M234">IFERROR(INDEX(Sheet2!$A$1:$E$2723,MATCH(M$200&amp;M$201&amp;$B234,Sheet2!$A$1:$A$2723&amp;Sheet2!$B$1:$B$2723&amp;Sheet2!$D$1:$D$2723,0),5),0)</f>
        <v>0</v>
      </c>
      <c r="N234">
        <f t="array" ref="N234">IFERROR(INDEX(Sheet2!$A$1:$E$2723,MATCH(N$200&amp;N$201&amp;$B234,Sheet2!$A$1:$A$2723&amp;Sheet2!$B$1:$B$2723&amp;Sheet2!$D$1:$D$2723,0),5),0)</f>
        <v>0</v>
      </c>
      <c r="O234">
        <f t="array" ref="O234">IFERROR(INDEX(Sheet2!$A$1:$E$2723,MATCH(O$200&amp;O$201&amp;$B234,Sheet2!$A$1:$A$2723&amp;Sheet2!$B$1:$B$2723&amp;Sheet2!$D$1:$D$2723,0),5),0)</f>
        <v>0</v>
      </c>
      <c r="P234">
        <f t="array" ref="P234">IFERROR(INDEX(Sheet2!$A$1:$E$2723,MATCH(P$200&amp;P$201&amp;$B234,Sheet2!$A$1:$A$2723&amp;Sheet2!$B$1:$B$2723&amp;Sheet2!$D$1:$D$2723,0),5),0)</f>
        <v>0</v>
      </c>
      <c r="Q234">
        <f t="array" ref="Q234">IFERROR(INDEX(Sheet2!$A$1:$E$2723,MATCH(Q$200&amp;Q$201&amp;$B234,Sheet2!$A$1:$A$2723&amp;Sheet2!$B$1:$B$2723&amp;Sheet2!$D$1:$D$2723,0),5),0)</f>
        <v>0</v>
      </c>
      <c r="R234">
        <f t="array" ref="R234">IFERROR(INDEX(Sheet2!$A$1:$E$2723,MATCH(R$200&amp;R$201&amp;$B234,Sheet2!$A$1:$A$2723&amp;Sheet2!$B$1:$B$2723&amp;Sheet2!$D$1:$D$2723,0),5),0)</f>
        <v>0</v>
      </c>
      <c r="S234">
        <f t="array" ref="S234">IFERROR(INDEX(Sheet2!$A$1:$E$2723,MATCH(S$200&amp;S$201&amp;$B234,Sheet2!$A$1:$A$2723&amp;Sheet2!$B$1:$B$2723&amp;Sheet2!$D$1:$D$2723,0),5),0)</f>
        <v>0</v>
      </c>
      <c r="T234">
        <f t="array" ref="T234">IFERROR(INDEX(Sheet2!$A$1:$E$2723,MATCH(T$200&amp;T$201&amp;$B234,Sheet2!$A$1:$A$2723&amp;Sheet2!$B$1:$B$2723&amp;Sheet2!$D$1:$D$2723,0),5),0)</f>
        <v>0</v>
      </c>
      <c r="U234">
        <f t="array" ref="U234">IFERROR(INDEX(Sheet2!$A$1:$E$2723,MATCH(U$200&amp;U$201&amp;$B234,Sheet2!$A$1:$A$2723&amp;Sheet2!$B$1:$B$2723&amp;Sheet2!$D$1:$D$2723,0),5),0)</f>
        <v>0</v>
      </c>
      <c r="V234">
        <f t="array" ref="V234">IFERROR(INDEX(Sheet2!$A$1:$E$2723,MATCH(V$200&amp;V$201&amp;$B234,Sheet2!$A$1:$A$2723&amp;Sheet2!$B$1:$B$2723&amp;Sheet2!$D$1:$D$2723,0),5),0)</f>
        <v>0</v>
      </c>
      <c r="W234">
        <f t="array" ref="W234">IFERROR(INDEX(Sheet2!$A$1:$E$2723,MATCH(W$200&amp;W$201&amp;$B234,Sheet2!$A$1:$A$2723&amp;Sheet2!$B$1:$B$2723&amp;Sheet2!$D$1:$D$2723,0),5),0)</f>
        <v>0</v>
      </c>
      <c r="X234">
        <f t="array" ref="X234">IFERROR(INDEX(Sheet2!$A$1:$E$2723,MATCH(X$200&amp;X$201&amp;$B234,Sheet2!$A$1:$A$2723&amp;Sheet2!$B$1:$B$2723&amp;Sheet2!$D$1:$D$2723,0),5),0)</f>
        <v>0</v>
      </c>
      <c r="Y234">
        <f t="array" ref="Y234">IFERROR(INDEX(Sheet2!$A$1:$E$2723,MATCH(Y$200&amp;Y$201&amp;$B234,Sheet2!$A$1:$A$2723&amp;Sheet2!$B$1:$B$2723&amp;Sheet2!$D$1:$D$2723,0),5),0)</f>
        <v>0</v>
      </c>
      <c r="Z234">
        <f t="array" ref="Z234">IFERROR(INDEX(Sheet2!$A$1:$E$2723,MATCH(Z$200&amp;Z$201&amp;$B234,Sheet2!$A$1:$A$2723&amp;Sheet2!$B$1:$B$2723&amp;Sheet2!$D$1:$D$2723,0),5),0)</f>
        <v>0</v>
      </c>
      <c r="AA234">
        <f t="array" ref="AA234">IFERROR(INDEX(Sheet2!$A$1:$E$2723,MATCH(AA$200&amp;AA$201&amp;$B234,Sheet2!$A$1:$A$2723&amp;Sheet2!$B$1:$B$2723&amp;Sheet2!$D$1:$D$2723,0),5),0)</f>
        <v>0</v>
      </c>
      <c r="AB234">
        <f t="array" ref="AB234">IFERROR(INDEX(Sheet2!$A$1:$E$2723,MATCH(AB$200&amp;AB$201&amp;$B234,Sheet2!$A$1:$A$2723&amp;Sheet2!$B$1:$B$2723&amp;Sheet2!$D$1:$D$2723,0),5),0)</f>
        <v>0</v>
      </c>
      <c r="AC234">
        <f t="array" ref="AC234">IFERROR(INDEX(Sheet2!$A$1:$E$2723,MATCH(AC$200&amp;AC$201&amp;$B234,Sheet2!$A$1:$A$2723&amp;Sheet2!$B$1:$B$2723&amp;Sheet2!$D$1:$D$2723,0),5),0)</f>
        <v>0</v>
      </c>
      <c r="AD234">
        <f t="array" ref="AD234">IFERROR(INDEX(Sheet2!$A$1:$E$2723,MATCH(AD$200&amp;AD$201&amp;$B234,Sheet2!$A$1:$A$2723&amp;Sheet2!$B$1:$B$2723&amp;Sheet2!$D$1:$D$2723,0),5),0)</f>
        <v>0</v>
      </c>
      <c r="AE234">
        <f t="array" ref="AE234">IFERROR(INDEX(Sheet2!$A$1:$E$2723,MATCH(AE$200&amp;AE$201&amp;$B234,Sheet2!$A$1:$A$2723&amp;Sheet2!$B$1:$B$2723&amp;Sheet2!$D$1:$D$2723,0),5),0)</f>
        <v>0</v>
      </c>
      <c r="AF234">
        <f t="array" ref="AF234">IFERROR(INDEX(Sheet2!$A$1:$E$2723,MATCH(AF$200&amp;AF$201&amp;$B234,Sheet2!$A$1:$A$2723&amp;Sheet2!$B$1:$B$2723&amp;Sheet2!$D$1:$D$2723,0),5),0)</f>
        <v>0</v>
      </c>
      <c r="AG234">
        <f t="array" ref="AG234">IFERROR(INDEX(Sheet2!$A$1:$E$2723,MATCH(AG$200&amp;AG$201&amp;$B234,Sheet2!$A$1:$A$2723&amp;Sheet2!$B$1:$B$2723&amp;Sheet2!$D$1:$D$2723,0),5),0)</f>
        <v>0</v>
      </c>
      <c r="AH234">
        <f t="array" ref="AH234">IFERROR(INDEX(Sheet2!$A$1:$E$2723,MATCH(AH$200&amp;AH$201&amp;$B234,Sheet2!$A$1:$A$2723&amp;Sheet2!$B$1:$B$2723&amp;Sheet2!$D$1:$D$2723,0),5),0)</f>
        <v>0</v>
      </c>
      <c r="AI234">
        <f t="array" ref="AI234">IFERROR(INDEX(Sheet2!$A$1:$E$2723,MATCH(AI$200&amp;AI$201&amp;$B234,Sheet2!$A$1:$A$2723&amp;Sheet2!$B$1:$B$2723&amp;Sheet2!$D$1:$D$2723,0),5),0)</f>
        <v>0</v>
      </c>
      <c r="AJ234">
        <f t="array" ref="AJ234">IFERROR(INDEX(Sheet2!$A$1:$E$2723,MATCH(AJ$200&amp;AJ$201&amp;$B234,Sheet2!$A$1:$A$2723&amp;Sheet2!$B$1:$B$2723&amp;Sheet2!$D$1:$D$2723,0),5),0)</f>
        <v>0</v>
      </c>
      <c r="AK234">
        <f t="array" ref="AK234">IFERROR(INDEX(Sheet2!$A$1:$E$2723,MATCH(AK$200&amp;AK$201&amp;$B234,Sheet2!$A$1:$A$2723&amp;Sheet2!$B$1:$B$2723&amp;Sheet2!$D$1:$D$2723,0),5),0)</f>
        <v>0</v>
      </c>
      <c r="AL234">
        <f t="array" ref="AL234">IFERROR(INDEX(Sheet2!$A$1:$E$2723,MATCH(AL$200&amp;AL$201&amp;$B234,Sheet2!$A$1:$A$2723&amp;Sheet2!$B$1:$B$2723&amp;Sheet2!$D$1:$D$2723,0),5),0)</f>
        <v>0</v>
      </c>
      <c r="AM234">
        <f t="array" ref="AM234">IFERROR(INDEX(Sheet2!$A$1:$E$2723,MATCH(AM$200&amp;AM$201&amp;$B234,Sheet2!$A$1:$A$2723&amp;Sheet2!$B$1:$B$2723&amp;Sheet2!$D$1:$D$2723,0),5),0)</f>
        <v>0</v>
      </c>
      <c r="AN234">
        <f t="array" ref="AN234">IFERROR(INDEX(Sheet2!$A$1:$E$2723,MATCH(AN$200&amp;AN$201&amp;$B234,Sheet2!$A$1:$A$2723&amp;Sheet2!$B$1:$B$2723&amp;Sheet2!$D$1:$D$2723,0),5),0)</f>
        <v>0</v>
      </c>
      <c r="AO234">
        <f t="array" ref="AO234">IFERROR(INDEX(Sheet2!$A$1:$E$2723,MATCH(AO$200&amp;AO$201&amp;$B234,Sheet2!$A$1:$A$2723&amp;Sheet2!$B$1:$B$2723&amp;Sheet2!$D$1:$D$2723,0),5),0)</f>
        <v>0</v>
      </c>
      <c r="AP234">
        <f t="array" ref="AP234">IFERROR(INDEX(Sheet2!$A$1:$E$2723,MATCH(AP$200&amp;AP$201&amp;$B234,Sheet2!$A$1:$A$2723&amp;Sheet2!$B$1:$B$2723&amp;Sheet2!$D$1:$D$2723,0),5),0)</f>
        <v>0</v>
      </c>
      <c r="AQ234">
        <f t="array" ref="AQ234">IFERROR(INDEX(Sheet2!$A$1:$E$2723,MATCH(AQ$200&amp;AQ$201&amp;$B234,Sheet2!$A$1:$A$2723&amp;Sheet2!$B$1:$B$2723&amp;Sheet2!$D$1:$D$2723,0),5),0)</f>
        <v>0</v>
      </c>
      <c r="AR234">
        <f t="array" ref="AR234">IFERROR(INDEX(Sheet2!$A$1:$E$2723,MATCH(AR$200&amp;AR$201&amp;$B234,Sheet2!$A$1:$A$2723&amp;Sheet2!$B$1:$B$2723&amp;Sheet2!$D$1:$D$2723,0),5),0)</f>
        <v>0</v>
      </c>
      <c r="AS234">
        <f t="array" ref="AS234">IFERROR(INDEX(Sheet2!$A$1:$E$2723,MATCH(AS$200&amp;AS$201&amp;$B234,Sheet2!$A$1:$A$2723&amp;Sheet2!$B$1:$B$2723&amp;Sheet2!$D$1:$D$2723,0),5),0)</f>
        <v>0</v>
      </c>
      <c r="AT234">
        <f t="array" ref="AT234">IFERROR(INDEX(Sheet2!$A$1:$E$2723,MATCH(AT$200&amp;AT$201&amp;$B234,Sheet2!$A$1:$A$2723&amp;Sheet2!$B$1:$B$2723&amp;Sheet2!$D$1:$D$2723,0),5),0)</f>
        <v>0</v>
      </c>
      <c r="AU234">
        <f t="array" ref="AU234">IFERROR(INDEX(Sheet2!$A$1:$E$2723,MATCH(AU$200&amp;AU$201&amp;$B234,Sheet2!$A$1:$A$2723&amp;Sheet2!$B$1:$B$2723&amp;Sheet2!$D$1:$D$2723,0),5),0)</f>
        <v>0</v>
      </c>
      <c r="AV234">
        <f t="array" ref="AV234">IFERROR(INDEX(Sheet2!$A$1:$E$2723,MATCH(AV$200&amp;AV$201&amp;$B234,Sheet2!$A$1:$A$2723&amp;Sheet2!$B$1:$B$2723&amp;Sheet2!$D$1:$D$2723,0),5),0)</f>
        <v>0</v>
      </c>
      <c r="AW234">
        <f t="array" ref="AW234">IFERROR(INDEX(Sheet2!$A$1:$E$2723,MATCH(AW$200&amp;AW$201&amp;$B234,Sheet2!$A$1:$A$2723&amp;Sheet2!$B$1:$B$2723&amp;Sheet2!$D$1:$D$2723,0),5),0)</f>
        <v>0</v>
      </c>
      <c r="AX234">
        <f t="array" ref="AX234">IFERROR(INDEX(Sheet2!$A$1:$E$2723,MATCH(AX$200&amp;AX$201&amp;$B234,Sheet2!$A$1:$A$2723&amp;Sheet2!$B$1:$B$2723&amp;Sheet2!$D$1:$D$2723,0),5),0)</f>
        <v>0</v>
      </c>
      <c r="AY234">
        <f t="array" ref="AY234">IFERROR(INDEX(Sheet2!$A$1:$E$2723,MATCH(AY$200&amp;AY$201&amp;$B234,Sheet2!$A$1:$A$2723&amp;Sheet2!$B$1:$B$2723&amp;Sheet2!$D$1:$D$2723,0),5),0)</f>
        <v>0</v>
      </c>
      <c r="AZ234">
        <f t="array" ref="AZ234">IFERROR(INDEX(Sheet2!$A$1:$E$2723,MATCH(AZ$200&amp;AZ$201&amp;$B234,Sheet2!$A$1:$A$2723&amp;Sheet2!$B$1:$B$2723&amp;Sheet2!$D$1:$D$2723,0),5),0)</f>
        <v>0</v>
      </c>
      <c r="BA234">
        <f t="array" ref="BA234">IFERROR(INDEX(Sheet2!$A$1:$E$2723,MATCH(BA$200&amp;BA$201&amp;$B234,Sheet2!$A$1:$A$2723&amp;Sheet2!$B$1:$B$2723&amp;Sheet2!$D$1:$D$2723,0),5),0)</f>
        <v>0</v>
      </c>
      <c r="BB234">
        <f t="array" ref="BB234">IFERROR(INDEX(Sheet2!$A$1:$E$2723,MATCH(BB$200&amp;BB$201&amp;$B234,Sheet2!$A$1:$A$2723&amp;Sheet2!$B$1:$B$2723&amp;Sheet2!$D$1:$D$2723,0),5),0)</f>
        <v>0</v>
      </c>
      <c r="BC234">
        <f t="array" ref="BC234">IFERROR(INDEX(Sheet2!$A$1:$E$2723,MATCH(BC$200&amp;BC$201&amp;$B234,Sheet2!$A$1:$A$2723&amp;Sheet2!$B$1:$B$2723&amp;Sheet2!$D$1:$D$2723,0),5),0)</f>
        <v>0</v>
      </c>
      <c r="BD234">
        <f t="array" ref="BD234">IFERROR(INDEX(Sheet2!$A$1:$E$2723,MATCH(BD$200&amp;BD$201&amp;$B234,Sheet2!$A$1:$A$2723&amp;Sheet2!$B$1:$B$2723&amp;Sheet2!$D$1:$D$2723,0),5),0)</f>
        <v>0</v>
      </c>
      <c r="BE234">
        <f t="array" ref="BE234">IFERROR(INDEX(Sheet2!$A$1:$E$2723,MATCH(BE$200&amp;BE$201&amp;$B234,Sheet2!$A$1:$A$2723&amp;Sheet2!$B$1:$B$2723&amp;Sheet2!$D$1:$D$2723,0),5),0)</f>
        <v>0</v>
      </c>
      <c r="BF234">
        <f t="array" ref="BF234">IFERROR(INDEX(Sheet2!$A$1:$E$2723,MATCH(BF$200&amp;BF$201&amp;$B234,Sheet2!$A$1:$A$2723&amp;Sheet2!$B$1:$B$2723&amp;Sheet2!$D$1:$D$2723,0),5),0)</f>
        <v>0</v>
      </c>
      <c r="BG234">
        <f t="array" ref="BG234">IFERROR(INDEX(Sheet2!$A$1:$E$2723,MATCH(BG$200&amp;BG$201&amp;$B234,Sheet2!$A$1:$A$2723&amp;Sheet2!$B$1:$B$2723&amp;Sheet2!$D$1:$D$2723,0),5),0)</f>
        <v>0</v>
      </c>
      <c r="BH234">
        <f t="array" ref="BH234">IFERROR(INDEX(Sheet2!$A$1:$E$2723,MATCH(BH$200&amp;BH$201&amp;$B234,Sheet2!$A$1:$A$2723&amp;Sheet2!$B$1:$B$2723&amp;Sheet2!$D$1:$D$2723,0),5),0)</f>
        <v>0</v>
      </c>
      <c r="BI234">
        <f t="array" ref="BI234">IFERROR(INDEX(Sheet2!$A$1:$E$2723,MATCH(BI$200&amp;BI$201&amp;$B234,Sheet2!$A$1:$A$2723&amp;Sheet2!$B$1:$B$2723&amp;Sheet2!$D$1:$D$2723,0),5),0)</f>
        <v>0</v>
      </c>
      <c r="BJ234">
        <f t="array" ref="BJ234">IFERROR(INDEX(Sheet2!$A$1:$E$2723,MATCH(BJ$200&amp;BJ$201&amp;$B234,Sheet2!$A$1:$A$2723&amp;Sheet2!$B$1:$B$2723&amp;Sheet2!$D$1:$D$2723,0),5),0)</f>
        <v>0</v>
      </c>
      <c r="BK234">
        <f t="array" ref="BK234">IFERROR(INDEX(Sheet2!$A$1:$E$2723,MATCH(BK$200&amp;BK$201&amp;$B234,Sheet2!$A$1:$A$2723&amp;Sheet2!$B$1:$B$2723&amp;Sheet2!$D$1:$D$2723,0),5),0)</f>
        <v>0</v>
      </c>
      <c r="BL234">
        <f t="array" ref="BL234">IFERROR(INDEX(Sheet2!$A$1:$E$2723,MATCH(BL$200&amp;BL$201&amp;$B234,Sheet2!$A$1:$A$2723&amp;Sheet2!$B$1:$B$2723&amp;Sheet2!$D$1:$D$2723,0),5),0)</f>
        <v>0</v>
      </c>
    </row>
    <row r="235" spans="2:64" x14ac:dyDescent="0.25">
      <c r="B235" t="s">
        <v>232</v>
      </c>
      <c r="C235">
        <f t="array" ref="C235">IFERROR(INDEX(Sheet2!$A$1:$E$2723,MATCH(C$200&amp;C$201&amp;$B235,Sheet2!$A$1:$A$2723&amp;Sheet2!$B$1:$B$2723&amp;Sheet2!$D$1:$D$2723,0),5),0)</f>
        <v>0</v>
      </c>
      <c r="D235">
        <f t="array" ref="D235">IFERROR(INDEX(Sheet2!$A$1:$E$2723,MATCH(D$200&amp;D$201&amp;$B235,Sheet2!$A$1:$A$2723&amp;Sheet2!$B$1:$B$2723&amp;Sheet2!$D$1:$D$2723,0),5),0)</f>
        <v>0</v>
      </c>
      <c r="E235">
        <f t="array" ref="E235">IFERROR(INDEX(Sheet2!$A$1:$E$2723,MATCH(E$200&amp;E$201&amp;$B235,Sheet2!$A$1:$A$2723&amp;Sheet2!$B$1:$B$2723&amp;Sheet2!$D$1:$D$2723,0),5),0)</f>
        <v>0</v>
      </c>
      <c r="F235">
        <f t="array" ref="F235">IFERROR(INDEX(Sheet2!$A$1:$E$2723,MATCH(F$200&amp;F$201&amp;$B235,Sheet2!$A$1:$A$2723&amp;Sheet2!$B$1:$B$2723&amp;Sheet2!$D$1:$D$2723,0),5),0)</f>
        <v>0</v>
      </c>
      <c r="G235">
        <f t="array" ref="G235">IFERROR(INDEX(Sheet2!$A$1:$E$2723,MATCH(G$200&amp;G$201&amp;$B235,Sheet2!$A$1:$A$2723&amp;Sheet2!$B$1:$B$2723&amp;Sheet2!$D$1:$D$2723,0),5),0)</f>
        <v>0</v>
      </c>
      <c r="H235">
        <f t="array" ref="H235">IFERROR(INDEX(Sheet2!$A$1:$E$2723,MATCH(H$200&amp;H$201&amp;$B235,Sheet2!$A$1:$A$2723&amp;Sheet2!$B$1:$B$2723&amp;Sheet2!$D$1:$D$2723,0),5),0)</f>
        <v>0</v>
      </c>
      <c r="I235">
        <f t="array" ref="I235">IFERROR(INDEX(Sheet2!$A$1:$E$2723,MATCH(I$200&amp;I$201&amp;$B235,Sheet2!$A$1:$A$2723&amp;Sheet2!$B$1:$B$2723&amp;Sheet2!$D$1:$D$2723,0),5),0)</f>
        <v>0</v>
      </c>
      <c r="J235">
        <f t="array" ref="J235">IFERROR(INDEX(Sheet2!$A$1:$E$2723,MATCH(J$200&amp;J$201&amp;$B235,Sheet2!$A$1:$A$2723&amp;Sheet2!$B$1:$B$2723&amp;Sheet2!$D$1:$D$2723,0),5),0)</f>
        <v>0</v>
      </c>
      <c r="K235">
        <f t="array" ref="K235">IFERROR(INDEX(Sheet2!$A$1:$E$2723,MATCH(K$200&amp;K$201&amp;$B235,Sheet2!$A$1:$A$2723&amp;Sheet2!$B$1:$B$2723&amp;Sheet2!$D$1:$D$2723,0),5),0)</f>
        <v>0</v>
      </c>
      <c r="L235">
        <f t="array" ref="L235">IFERROR(INDEX(Sheet2!$A$1:$E$2723,MATCH(L$200&amp;L$201&amp;$B235,Sheet2!$A$1:$A$2723&amp;Sheet2!$B$1:$B$2723&amp;Sheet2!$D$1:$D$2723,0),5),0)</f>
        <v>0</v>
      </c>
      <c r="M235">
        <f t="array" ref="M235">IFERROR(INDEX(Sheet2!$A$1:$E$2723,MATCH(M$200&amp;M$201&amp;$B235,Sheet2!$A$1:$A$2723&amp;Sheet2!$B$1:$B$2723&amp;Sheet2!$D$1:$D$2723,0),5),0)</f>
        <v>0</v>
      </c>
      <c r="N235">
        <f t="array" ref="N235">IFERROR(INDEX(Sheet2!$A$1:$E$2723,MATCH(N$200&amp;N$201&amp;$B235,Sheet2!$A$1:$A$2723&amp;Sheet2!$B$1:$B$2723&amp;Sheet2!$D$1:$D$2723,0),5),0)</f>
        <v>0</v>
      </c>
      <c r="O235">
        <f t="array" ref="O235">IFERROR(INDEX(Sheet2!$A$1:$E$2723,MATCH(O$200&amp;O$201&amp;$B235,Sheet2!$A$1:$A$2723&amp;Sheet2!$B$1:$B$2723&amp;Sheet2!$D$1:$D$2723,0),5),0)</f>
        <v>0</v>
      </c>
      <c r="P235">
        <f t="array" ref="P235">IFERROR(INDEX(Sheet2!$A$1:$E$2723,MATCH(P$200&amp;P$201&amp;$B235,Sheet2!$A$1:$A$2723&amp;Sheet2!$B$1:$B$2723&amp;Sheet2!$D$1:$D$2723,0),5),0)</f>
        <v>0</v>
      </c>
      <c r="Q235">
        <f t="array" ref="Q235">IFERROR(INDEX(Sheet2!$A$1:$E$2723,MATCH(Q$200&amp;Q$201&amp;$B235,Sheet2!$A$1:$A$2723&amp;Sheet2!$B$1:$B$2723&amp;Sheet2!$D$1:$D$2723,0),5),0)</f>
        <v>0</v>
      </c>
      <c r="R235">
        <f t="array" ref="R235">IFERROR(INDEX(Sheet2!$A$1:$E$2723,MATCH(R$200&amp;R$201&amp;$B235,Sheet2!$A$1:$A$2723&amp;Sheet2!$B$1:$B$2723&amp;Sheet2!$D$1:$D$2723,0),5),0)</f>
        <v>0</v>
      </c>
      <c r="S235">
        <f t="array" ref="S235">IFERROR(INDEX(Sheet2!$A$1:$E$2723,MATCH(S$200&amp;S$201&amp;$B235,Sheet2!$A$1:$A$2723&amp;Sheet2!$B$1:$B$2723&amp;Sheet2!$D$1:$D$2723,0),5),0)</f>
        <v>0</v>
      </c>
      <c r="T235">
        <f t="array" ref="T235">IFERROR(INDEX(Sheet2!$A$1:$E$2723,MATCH(T$200&amp;T$201&amp;$B235,Sheet2!$A$1:$A$2723&amp;Sheet2!$B$1:$B$2723&amp;Sheet2!$D$1:$D$2723,0),5),0)</f>
        <v>0</v>
      </c>
      <c r="U235">
        <f t="array" ref="U235">IFERROR(INDEX(Sheet2!$A$1:$E$2723,MATCH(U$200&amp;U$201&amp;$B235,Sheet2!$A$1:$A$2723&amp;Sheet2!$B$1:$B$2723&amp;Sheet2!$D$1:$D$2723,0),5),0)</f>
        <v>0</v>
      </c>
      <c r="V235">
        <f t="array" ref="V235">IFERROR(INDEX(Sheet2!$A$1:$E$2723,MATCH(V$200&amp;V$201&amp;$B235,Sheet2!$A$1:$A$2723&amp;Sheet2!$B$1:$B$2723&amp;Sheet2!$D$1:$D$2723,0),5),0)</f>
        <v>0</v>
      </c>
      <c r="W235">
        <f t="array" ref="W235">IFERROR(INDEX(Sheet2!$A$1:$E$2723,MATCH(W$200&amp;W$201&amp;$B235,Sheet2!$A$1:$A$2723&amp;Sheet2!$B$1:$B$2723&amp;Sheet2!$D$1:$D$2723,0),5),0)</f>
        <v>0</v>
      </c>
      <c r="X235">
        <f t="array" ref="X235">IFERROR(INDEX(Sheet2!$A$1:$E$2723,MATCH(X$200&amp;X$201&amp;$B235,Sheet2!$A$1:$A$2723&amp;Sheet2!$B$1:$B$2723&amp;Sheet2!$D$1:$D$2723,0),5),0)</f>
        <v>0</v>
      </c>
      <c r="Y235">
        <f t="array" ref="Y235">IFERROR(INDEX(Sheet2!$A$1:$E$2723,MATCH(Y$200&amp;Y$201&amp;$B235,Sheet2!$A$1:$A$2723&amp;Sheet2!$B$1:$B$2723&amp;Sheet2!$D$1:$D$2723,0),5),0)</f>
        <v>0</v>
      </c>
      <c r="Z235">
        <f t="array" ref="Z235">IFERROR(INDEX(Sheet2!$A$1:$E$2723,MATCH(Z$200&amp;Z$201&amp;$B235,Sheet2!$A$1:$A$2723&amp;Sheet2!$B$1:$B$2723&amp;Sheet2!$D$1:$D$2723,0),5),0)</f>
        <v>0</v>
      </c>
      <c r="AA235">
        <f t="array" ref="AA235">IFERROR(INDEX(Sheet2!$A$1:$E$2723,MATCH(AA$200&amp;AA$201&amp;$B235,Sheet2!$A$1:$A$2723&amp;Sheet2!$B$1:$B$2723&amp;Sheet2!$D$1:$D$2723,0),5),0)</f>
        <v>0</v>
      </c>
      <c r="AB235">
        <f t="array" ref="AB235">IFERROR(INDEX(Sheet2!$A$1:$E$2723,MATCH(AB$200&amp;AB$201&amp;$B235,Sheet2!$A$1:$A$2723&amp;Sheet2!$B$1:$B$2723&amp;Sheet2!$D$1:$D$2723,0),5),0)</f>
        <v>0</v>
      </c>
      <c r="AC235">
        <f t="array" ref="AC235">IFERROR(INDEX(Sheet2!$A$1:$E$2723,MATCH(AC$200&amp;AC$201&amp;$B235,Sheet2!$A$1:$A$2723&amp;Sheet2!$B$1:$B$2723&amp;Sheet2!$D$1:$D$2723,0),5),0)</f>
        <v>0</v>
      </c>
      <c r="AD235">
        <f t="array" ref="AD235">IFERROR(INDEX(Sheet2!$A$1:$E$2723,MATCH(AD$200&amp;AD$201&amp;$B235,Sheet2!$A$1:$A$2723&amp;Sheet2!$B$1:$B$2723&amp;Sheet2!$D$1:$D$2723,0),5),0)</f>
        <v>0</v>
      </c>
      <c r="AE235">
        <f t="array" ref="AE235">IFERROR(INDEX(Sheet2!$A$1:$E$2723,MATCH(AE$200&amp;AE$201&amp;$B235,Sheet2!$A$1:$A$2723&amp;Sheet2!$B$1:$B$2723&amp;Sheet2!$D$1:$D$2723,0),5),0)</f>
        <v>0</v>
      </c>
      <c r="AF235">
        <f t="array" ref="AF235">IFERROR(INDEX(Sheet2!$A$1:$E$2723,MATCH(AF$200&amp;AF$201&amp;$B235,Sheet2!$A$1:$A$2723&amp;Sheet2!$B$1:$B$2723&amp;Sheet2!$D$1:$D$2723,0),5),0)</f>
        <v>0</v>
      </c>
      <c r="AG235">
        <f t="array" ref="AG235">IFERROR(INDEX(Sheet2!$A$1:$E$2723,MATCH(AG$200&amp;AG$201&amp;$B235,Sheet2!$A$1:$A$2723&amp;Sheet2!$B$1:$B$2723&amp;Sheet2!$D$1:$D$2723,0),5),0)</f>
        <v>0</v>
      </c>
      <c r="AH235">
        <f t="array" ref="AH235">IFERROR(INDEX(Sheet2!$A$1:$E$2723,MATCH(AH$200&amp;AH$201&amp;$B235,Sheet2!$A$1:$A$2723&amp;Sheet2!$B$1:$B$2723&amp;Sheet2!$D$1:$D$2723,0),5),0)</f>
        <v>0</v>
      </c>
      <c r="AI235">
        <f t="array" ref="AI235">IFERROR(INDEX(Sheet2!$A$1:$E$2723,MATCH(AI$200&amp;AI$201&amp;$B235,Sheet2!$A$1:$A$2723&amp;Sheet2!$B$1:$B$2723&amp;Sheet2!$D$1:$D$2723,0),5),0)</f>
        <v>0</v>
      </c>
      <c r="AJ235">
        <f t="array" ref="AJ235">IFERROR(INDEX(Sheet2!$A$1:$E$2723,MATCH(AJ$200&amp;AJ$201&amp;$B235,Sheet2!$A$1:$A$2723&amp;Sheet2!$B$1:$B$2723&amp;Sheet2!$D$1:$D$2723,0),5),0)</f>
        <v>0</v>
      </c>
      <c r="AK235">
        <f t="array" ref="AK235">IFERROR(INDEX(Sheet2!$A$1:$E$2723,MATCH(AK$200&amp;AK$201&amp;$B235,Sheet2!$A$1:$A$2723&amp;Sheet2!$B$1:$B$2723&amp;Sheet2!$D$1:$D$2723,0),5),0)</f>
        <v>0</v>
      </c>
      <c r="AL235">
        <f t="array" ref="AL235">IFERROR(INDEX(Sheet2!$A$1:$E$2723,MATCH(AL$200&amp;AL$201&amp;$B235,Sheet2!$A$1:$A$2723&amp;Sheet2!$B$1:$B$2723&amp;Sheet2!$D$1:$D$2723,0),5),0)</f>
        <v>0</v>
      </c>
      <c r="AM235">
        <f t="array" ref="AM235">IFERROR(INDEX(Sheet2!$A$1:$E$2723,MATCH(AM$200&amp;AM$201&amp;$B235,Sheet2!$A$1:$A$2723&amp;Sheet2!$B$1:$B$2723&amp;Sheet2!$D$1:$D$2723,0),5),0)</f>
        <v>0</v>
      </c>
      <c r="AN235">
        <f t="array" ref="AN235">IFERROR(INDEX(Sheet2!$A$1:$E$2723,MATCH(AN$200&amp;AN$201&amp;$B235,Sheet2!$A$1:$A$2723&amp;Sheet2!$B$1:$B$2723&amp;Sheet2!$D$1:$D$2723,0),5),0)</f>
        <v>0</v>
      </c>
      <c r="AO235">
        <f t="array" ref="AO235">IFERROR(INDEX(Sheet2!$A$1:$E$2723,MATCH(AO$200&amp;AO$201&amp;$B235,Sheet2!$A$1:$A$2723&amp;Sheet2!$B$1:$B$2723&amp;Sheet2!$D$1:$D$2723,0),5),0)</f>
        <v>0</v>
      </c>
      <c r="AP235">
        <f t="array" ref="AP235">IFERROR(INDEX(Sheet2!$A$1:$E$2723,MATCH(AP$200&amp;AP$201&amp;$B235,Sheet2!$A$1:$A$2723&amp;Sheet2!$B$1:$B$2723&amp;Sheet2!$D$1:$D$2723,0),5),0)</f>
        <v>0</v>
      </c>
      <c r="AQ235">
        <f t="array" ref="AQ235">IFERROR(INDEX(Sheet2!$A$1:$E$2723,MATCH(AQ$200&amp;AQ$201&amp;$B235,Sheet2!$A$1:$A$2723&amp;Sheet2!$B$1:$B$2723&amp;Sheet2!$D$1:$D$2723,0),5),0)</f>
        <v>0</v>
      </c>
      <c r="AR235">
        <f t="array" ref="AR235">IFERROR(INDEX(Sheet2!$A$1:$E$2723,MATCH(AR$200&amp;AR$201&amp;$B235,Sheet2!$A$1:$A$2723&amp;Sheet2!$B$1:$B$2723&amp;Sheet2!$D$1:$D$2723,0),5),0)</f>
        <v>0</v>
      </c>
      <c r="AS235">
        <f t="array" ref="AS235">IFERROR(INDEX(Sheet2!$A$1:$E$2723,MATCH(AS$200&amp;AS$201&amp;$B235,Sheet2!$A$1:$A$2723&amp;Sheet2!$B$1:$B$2723&amp;Sheet2!$D$1:$D$2723,0),5),0)</f>
        <v>0</v>
      </c>
      <c r="AT235">
        <f t="array" ref="AT235">IFERROR(INDEX(Sheet2!$A$1:$E$2723,MATCH(AT$200&amp;AT$201&amp;$B235,Sheet2!$A$1:$A$2723&amp;Sheet2!$B$1:$B$2723&amp;Sheet2!$D$1:$D$2723,0),5),0)</f>
        <v>0</v>
      </c>
      <c r="AU235">
        <f t="array" ref="AU235">IFERROR(INDEX(Sheet2!$A$1:$E$2723,MATCH(AU$200&amp;AU$201&amp;$B235,Sheet2!$A$1:$A$2723&amp;Sheet2!$B$1:$B$2723&amp;Sheet2!$D$1:$D$2723,0),5),0)</f>
        <v>0</v>
      </c>
      <c r="AV235">
        <f t="array" ref="AV235">IFERROR(INDEX(Sheet2!$A$1:$E$2723,MATCH(AV$200&amp;AV$201&amp;$B235,Sheet2!$A$1:$A$2723&amp;Sheet2!$B$1:$B$2723&amp;Sheet2!$D$1:$D$2723,0),5),0)</f>
        <v>0</v>
      </c>
      <c r="AW235">
        <f t="array" ref="AW235">IFERROR(INDEX(Sheet2!$A$1:$E$2723,MATCH(AW$200&amp;AW$201&amp;$B235,Sheet2!$A$1:$A$2723&amp;Sheet2!$B$1:$B$2723&amp;Sheet2!$D$1:$D$2723,0),5),0)</f>
        <v>0</v>
      </c>
      <c r="AX235">
        <f t="array" ref="AX235">IFERROR(INDEX(Sheet2!$A$1:$E$2723,MATCH(AX$200&amp;AX$201&amp;$B235,Sheet2!$A$1:$A$2723&amp;Sheet2!$B$1:$B$2723&amp;Sheet2!$D$1:$D$2723,0),5),0)</f>
        <v>0</v>
      </c>
      <c r="AY235">
        <f t="array" ref="AY235">IFERROR(INDEX(Sheet2!$A$1:$E$2723,MATCH(AY$200&amp;AY$201&amp;$B235,Sheet2!$A$1:$A$2723&amp;Sheet2!$B$1:$B$2723&amp;Sheet2!$D$1:$D$2723,0),5),0)</f>
        <v>0</v>
      </c>
      <c r="AZ235">
        <f t="array" ref="AZ235">IFERROR(INDEX(Sheet2!$A$1:$E$2723,MATCH(AZ$200&amp;AZ$201&amp;$B235,Sheet2!$A$1:$A$2723&amp;Sheet2!$B$1:$B$2723&amp;Sheet2!$D$1:$D$2723,0),5),0)</f>
        <v>0</v>
      </c>
      <c r="BA235">
        <f t="array" ref="BA235">IFERROR(INDEX(Sheet2!$A$1:$E$2723,MATCH(BA$200&amp;BA$201&amp;$B235,Sheet2!$A$1:$A$2723&amp;Sheet2!$B$1:$B$2723&amp;Sheet2!$D$1:$D$2723,0),5),0)</f>
        <v>0</v>
      </c>
      <c r="BB235">
        <f t="array" ref="BB235">IFERROR(INDEX(Sheet2!$A$1:$E$2723,MATCH(BB$200&amp;BB$201&amp;$B235,Sheet2!$A$1:$A$2723&amp;Sheet2!$B$1:$B$2723&amp;Sheet2!$D$1:$D$2723,0),5),0)</f>
        <v>0</v>
      </c>
      <c r="BC235">
        <f t="array" ref="BC235">IFERROR(INDEX(Sheet2!$A$1:$E$2723,MATCH(BC$200&amp;BC$201&amp;$B235,Sheet2!$A$1:$A$2723&amp;Sheet2!$B$1:$B$2723&amp;Sheet2!$D$1:$D$2723,0),5),0)</f>
        <v>0</v>
      </c>
      <c r="BD235">
        <f t="array" ref="BD235">IFERROR(INDEX(Sheet2!$A$1:$E$2723,MATCH(BD$200&amp;BD$201&amp;$B235,Sheet2!$A$1:$A$2723&amp;Sheet2!$B$1:$B$2723&amp;Sheet2!$D$1:$D$2723,0),5),0)</f>
        <v>0</v>
      </c>
      <c r="BE235">
        <f t="array" ref="BE235">IFERROR(INDEX(Sheet2!$A$1:$E$2723,MATCH(BE$200&amp;BE$201&amp;$B235,Sheet2!$A$1:$A$2723&amp;Sheet2!$B$1:$B$2723&amp;Sheet2!$D$1:$D$2723,0),5),0)</f>
        <v>0</v>
      </c>
      <c r="BF235">
        <f t="array" ref="BF235">IFERROR(INDEX(Sheet2!$A$1:$E$2723,MATCH(BF$200&amp;BF$201&amp;$B235,Sheet2!$A$1:$A$2723&amp;Sheet2!$B$1:$B$2723&amp;Sheet2!$D$1:$D$2723,0),5),0)</f>
        <v>0</v>
      </c>
      <c r="BG235">
        <f t="array" ref="BG235">IFERROR(INDEX(Sheet2!$A$1:$E$2723,MATCH(BG$200&amp;BG$201&amp;$B235,Sheet2!$A$1:$A$2723&amp;Sheet2!$B$1:$B$2723&amp;Sheet2!$D$1:$D$2723,0),5),0)</f>
        <v>0</v>
      </c>
      <c r="BH235">
        <f t="array" ref="BH235">IFERROR(INDEX(Sheet2!$A$1:$E$2723,MATCH(BH$200&amp;BH$201&amp;$B235,Sheet2!$A$1:$A$2723&amp;Sheet2!$B$1:$B$2723&amp;Sheet2!$D$1:$D$2723,0),5),0)</f>
        <v>0</v>
      </c>
      <c r="BI235">
        <f t="array" ref="BI235">IFERROR(INDEX(Sheet2!$A$1:$E$2723,MATCH(BI$200&amp;BI$201&amp;$B235,Sheet2!$A$1:$A$2723&amp;Sheet2!$B$1:$B$2723&amp;Sheet2!$D$1:$D$2723,0),5),0)</f>
        <v>0</v>
      </c>
      <c r="BJ235">
        <f t="array" ref="BJ235">IFERROR(INDEX(Sheet2!$A$1:$E$2723,MATCH(BJ$200&amp;BJ$201&amp;$B235,Sheet2!$A$1:$A$2723&amp;Sheet2!$B$1:$B$2723&amp;Sheet2!$D$1:$D$2723,0),5),0)</f>
        <v>0</v>
      </c>
      <c r="BK235">
        <f t="array" ref="BK235">IFERROR(INDEX(Sheet2!$A$1:$E$2723,MATCH(BK$200&amp;BK$201&amp;$B235,Sheet2!$A$1:$A$2723&amp;Sheet2!$B$1:$B$2723&amp;Sheet2!$D$1:$D$2723,0),5),0)</f>
        <v>0</v>
      </c>
      <c r="BL235">
        <f t="array" ref="BL235">IFERROR(INDEX(Sheet2!$A$1:$E$2723,MATCH(BL$200&amp;BL$201&amp;$B235,Sheet2!$A$1:$A$2723&amp;Sheet2!$B$1:$B$2723&amp;Sheet2!$D$1:$D$2723,0),5),0)</f>
        <v>0</v>
      </c>
    </row>
    <row r="236" spans="2:64" x14ac:dyDescent="0.25">
      <c r="B236" t="s">
        <v>233</v>
      </c>
      <c r="C236">
        <f t="array" ref="C236">IFERROR(INDEX(Sheet2!$A$1:$E$2723,MATCH(C$200&amp;C$201&amp;$B236,Sheet2!$A$1:$A$2723&amp;Sheet2!$B$1:$B$2723&amp;Sheet2!$D$1:$D$2723,0),5),0)</f>
        <v>0</v>
      </c>
      <c r="D236">
        <f t="array" ref="D236">IFERROR(INDEX(Sheet2!$A$1:$E$2723,MATCH(D$200&amp;D$201&amp;$B236,Sheet2!$A$1:$A$2723&amp;Sheet2!$B$1:$B$2723&amp;Sheet2!$D$1:$D$2723,0),5),0)</f>
        <v>0</v>
      </c>
      <c r="E236">
        <f t="array" ref="E236">IFERROR(INDEX(Sheet2!$A$1:$E$2723,MATCH(E$200&amp;E$201&amp;$B236,Sheet2!$A$1:$A$2723&amp;Sheet2!$B$1:$B$2723&amp;Sheet2!$D$1:$D$2723,0),5),0)</f>
        <v>0</v>
      </c>
      <c r="F236">
        <f t="array" ref="F236">IFERROR(INDEX(Sheet2!$A$1:$E$2723,MATCH(F$200&amp;F$201&amp;$B236,Sheet2!$A$1:$A$2723&amp;Sheet2!$B$1:$B$2723&amp;Sheet2!$D$1:$D$2723,0),5),0)</f>
        <v>0</v>
      </c>
      <c r="G236">
        <f t="array" ref="G236">IFERROR(INDEX(Sheet2!$A$1:$E$2723,MATCH(G$200&amp;G$201&amp;$B236,Sheet2!$A$1:$A$2723&amp;Sheet2!$B$1:$B$2723&amp;Sheet2!$D$1:$D$2723,0),5),0)</f>
        <v>0</v>
      </c>
      <c r="H236">
        <f t="array" ref="H236">IFERROR(INDEX(Sheet2!$A$1:$E$2723,MATCH(H$200&amp;H$201&amp;$B236,Sheet2!$A$1:$A$2723&amp;Sheet2!$B$1:$B$2723&amp;Sheet2!$D$1:$D$2723,0),5),0)</f>
        <v>0</v>
      </c>
      <c r="I236">
        <f t="array" ref="I236">IFERROR(INDEX(Sheet2!$A$1:$E$2723,MATCH(I$200&amp;I$201&amp;$B236,Sheet2!$A$1:$A$2723&amp;Sheet2!$B$1:$B$2723&amp;Sheet2!$D$1:$D$2723,0),5),0)</f>
        <v>0</v>
      </c>
      <c r="J236">
        <f t="array" ref="J236">IFERROR(INDEX(Sheet2!$A$1:$E$2723,MATCH(J$200&amp;J$201&amp;$B236,Sheet2!$A$1:$A$2723&amp;Sheet2!$B$1:$B$2723&amp;Sheet2!$D$1:$D$2723,0),5),0)</f>
        <v>0</v>
      </c>
      <c r="K236">
        <f t="array" ref="K236">IFERROR(INDEX(Sheet2!$A$1:$E$2723,MATCH(K$200&amp;K$201&amp;$B236,Sheet2!$A$1:$A$2723&amp;Sheet2!$B$1:$B$2723&amp;Sheet2!$D$1:$D$2723,0),5),0)</f>
        <v>0</v>
      </c>
      <c r="L236">
        <f t="array" ref="L236">IFERROR(INDEX(Sheet2!$A$1:$E$2723,MATCH(L$200&amp;L$201&amp;$B236,Sheet2!$A$1:$A$2723&amp;Sheet2!$B$1:$B$2723&amp;Sheet2!$D$1:$D$2723,0),5),0)</f>
        <v>0</v>
      </c>
      <c r="M236">
        <f t="array" ref="M236">IFERROR(INDEX(Sheet2!$A$1:$E$2723,MATCH(M$200&amp;M$201&amp;$B236,Sheet2!$A$1:$A$2723&amp;Sheet2!$B$1:$B$2723&amp;Sheet2!$D$1:$D$2723,0),5),0)</f>
        <v>0</v>
      </c>
      <c r="N236">
        <f t="array" ref="N236">IFERROR(INDEX(Sheet2!$A$1:$E$2723,MATCH(N$200&amp;N$201&amp;$B236,Sheet2!$A$1:$A$2723&amp;Sheet2!$B$1:$B$2723&amp;Sheet2!$D$1:$D$2723,0),5),0)</f>
        <v>0</v>
      </c>
      <c r="O236">
        <f t="array" ref="O236">IFERROR(INDEX(Sheet2!$A$1:$E$2723,MATCH(O$200&amp;O$201&amp;$B236,Sheet2!$A$1:$A$2723&amp;Sheet2!$B$1:$B$2723&amp;Sheet2!$D$1:$D$2723,0),5),0)</f>
        <v>0</v>
      </c>
      <c r="P236">
        <f t="array" ref="P236">IFERROR(INDEX(Sheet2!$A$1:$E$2723,MATCH(P$200&amp;P$201&amp;$B236,Sheet2!$A$1:$A$2723&amp;Sheet2!$B$1:$B$2723&amp;Sheet2!$D$1:$D$2723,0),5),0)</f>
        <v>0</v>
      </c>
      <c r="Q236">
        <f t="array" ref="Q236">IFERROR(INDEX(Sheet2!$A$1:$E$2723,MATCH(Q$200&amp;Q$201&amp;$B236,Sheet2!$A$1:$A$2723&amp;Sheet2!$B$1:$B$2723&amp;Sheet2!$D$1:$D$2723,0),5),0)</f>
        <v>0</v>
      </c>
      <c r="R236">
        <f t="array" ref="R236">IFERROR(INDEX(Sheet2!$A$1:$E$2723,MATCH(R$200&amp;R$201&amp;$B236,Sheet2!$A$1:$A$2723&amp;Sheet2!$B$1:$B$2723&amp;Sheet2!$D$1:$D$2723,0),5),0)</f>
        <v>0</v>
      </c>
      <c r="S236">
        <f t="array" ref="S236">IFERROR(INDEX(Sheet2!$A$1:$E$2723,MATCH(S$200&amp;S$201&amp;$B236,Sheet2!$A$1:$A$2723&amp;Sheet2!$B$1:$B$2723&amp;Sheet2!$D$1:$D$2723,0),5),0)</f>
        <v>0</v>
      </c>
      <c r="T236">
        <f t="array" ref="T236">IFERROR(INDEX(Sheet2!$A$1:$E$2723,MATCH(T$200&amp;T$201&amp;$B236,Sheet2!$A$1:$A$2723&amp;Sheet2!$B$1:$B$2723&amp;Sheet2!$D$1:$D$2723,0),5),0)</f>
        <v>0</v>
      </c>
      <c r="U236">
        <f t="array" ref="U236">IFERROR(INDEX(Sheet2!$A$1:$E$2723,MATCH(U$200&amp;U$201&amp;$B236,Sheet2!$A$1:$A$2723&amp;Sheet2!$B$1:$B$2723&amp;Sheet2!$D$1:$D$2723,0),5),0)</f>
        <v>0</v>
      </c>
      <c r="V236">
        <f t="array" ref="V236">IFERROR(INDEX(Sheet2!$A$1:$E$2723,MATCH(V$200&amp;V$201&amp;$B236,Sheet2!$A$1:$A$2723&amp;Sheet2!$B$1:$B$2723&amp;Sheet2!$D$1:$D$2723,0),5),0)</f>
        <v>0</v>
      </c>
      <c r="W236">
        <f t="array" ref="W236">IFERROR(INDEX(Sheet2!$A$1:$E$2723,MATCH(W$200&amp;W$201&amp;$B236,Sheet2!$A$1:$A$2723&amp;Sheet2!$B$1:$B$2723&amp;Sheet2!$D$1:$D$2723,0),5),0)</f>
        <v>0</v>
      </c>
      <c r="X236">
        <f t="array" ref="X236">IFERROR(INDEX(Sheet2!$A$1:$E$2723,MATCH(X$200&amp;X$201&amp;$B236,Sheet2!$A$1:$A$2723&amp;Sheet2!$B$1:$B$2723&amp;Sheet2!$D$1:$D$2723,0),5),0)</f>
        <v>0</v>
      </c>
      <c r="Y236">
        <f t="array" ref="Y236">IFERROR(INDEX(Sheet2!$A$1:$E$2723,MATCH(Y$200&amp;Y$201&amp;$B236,Sheet2!$A$1:$A$2723&amp;Sheet2!$B$1:$B$2723&amp;Sheet2!$D$1:$D$2723,0),5),0)</f>
        <v>0</v>
      </c>
      <c r="Z236">
        <f t="array" ref="Z236">IFERROR(INDEX(Sheet2!$A$1:$E$2723,MATCH(Z$200&amp;Z$201&amp;$B236,Sheet2!$A$1:$A$2723&amp;Sheet2!$B$1:$B$2723&amp;Sheet2!$D$1:$D$2723,0),5),0)</f>
        <v>0</v>
      </c>
      <c r="AA236">
        <f t="array" ref="AA236">IFERROR(INDEX(Sheet2!$A$1:$E$2723,MATCH(AA$200&amp;AA$201&amp;$B236,Sheet2!$A$1:$A$2723&amp;Sheet2!$B$1:$B$2723&amp;Sheet2!$D$1:$D$2723,0),5),0)</f>
        <v>0</v>
      </c>
      <c r="AB236">
        <f t="array" ref="AB236">IFERROR(INDEX(Sheet2!$A$1:$E$2723,MATCH(AB$200&amp;AB$201&amp;$B236,Sheet2!$A$1:$A$2723&amp;Sheet2!$B$1:$B$2723&amp;Sheet2!$D$1:$D$2723,0),5),0)</f>
        <v>0</v>
      </c>
      <c r="AC236">
        <f t="array" ref="AC236">IFERROR(INDEX(Sheet2!$A$1:$E$2723,MATCH(AC$200&amp;AC$201&amp;$B236,Sheet2!$A$1:$A$2723&amp;Sheet2!$B$1:$B$2723&amp;Sheet2!$D$1:$D$2723,0),5),0)</f>
        <v>0</v>
      </c>
      <c r="AD236">
        <f t="array" ref="AD236">IFERROR(INDEX(Sheet2!$A$1:$E$2723,MATCH(AD$200&amp;AD$201&amp;$B236,Sheet2!$A$1:$A$2723&amp;Sheet2!$B$1:$B$2723&amp;Sheet2!$D$1:$D$2723,0),5),0)</f>
        <v>0</v>
      </c>
      <c r="AE236">
        <f t="array" ref="AE236">IFERROR(INDEX(Sheet2!$A$1:$E$2723,MATCH(AE$200&amp;AE$201&amp;$B236,Sheet2!$A$1:$A$2723&amp;Sheet2!$B$1:$B$2723&amp;Sheet2!$D$1:$D$2723,0),5),0)</f>
        <v>0</v>
      </c>
      <c r="AF236">
        <f t="array" ref="AF236">IFERROR(INDEX(Sheet2!$A$1:$E$2723,MATCH(AF$200&amp;AF$201&amp;$B236,Sheet2!$A$1:$A$2723&amp;Sheet2!$B$1:$B$2723&amp;Sheet2!$D$1:$D$2723,0),5),0)</f>
        <v>0</v>
      </c>
      <c r="AG236">
        <f t="array" ref="AG236">IFERROR(INDEX(Sheet2!$A$1:$E$2723,MATCH(AG$200&amp;AG$201&amp;$B236,Sheet2!$A$1:$A$2723&amp;Sheet2!$B$1:$B$2723&amp;Sheet2!$D$1:$D$2723,0),5),0)</f>
        <v>0</v>
      </c>
      <c r="AH236">
        <f t="array" ref="AH236">IFERROR(INDEX(Sheet2!$A$1:$E$2723,MATCH(AH$200&amp;AH$201&amp;$B236,Sheet2!$A$1:$A$2723&amp;Sheet2!$B$1:$B$2723&amp;Sheet2!$D$1:$D$2723,0),5),0)</f>
        <v>0</v>
      </c>
      <c r="AI236">
        <f t="array" ref="AI236">IFERROR(INDEX(Sheet2!$A$1:$E$2723,MATCH(AI$200&amp;AI$201&amp;$B236,Sheet2!$A$1:$A$2723&amp;Sheet2!$B$1:$B$2723&amp;Sheet2!$D$1:$D$2723,0),5),0)</f>
        <v>0</v>
      </c>
      <c r="AJ236">
        <f t="array" ref="AJ236">IFERROR(INDEX(Sheet2!$A$1:$E$2723,MATCH(AJ$200&amp;AJ$201&amp;$B236,Sheet2!$A$1:$A$2723&amp;Sheet2!$B$1:$B$2723&amp;Sheet2!$D$1:$D$2723,0),5),0)</f>
        <v>0</v>
      </c>
      <c r="AK236">
        <f t="array" ref="AK236">IFERROR(INDEX(Sheet2!$A$1:$E$2723,MATCH(AK$200&amp;AK$201&amp;$B236,Sheet2!$A$1:$A$2723&amp;Sheet2!$B$1:$B$2723&amp;Sheet2!$D$1:$D$2723,0),5),0)</f>
        <v>0</v>
      </c>
      <c r="AL236">
        <f t="array" ref="AL236">IFERROR(INDEX(Sheet2!$A$1:$E$2723,MATCH(AL$200&amp;AL$201&amp;$B236,Sheet2!$A$1:$A$2723&amp;Sheet2!$B$1:$B$2723&amp;Sheet2!$D$1:$D$2723,0),5),0)</f>
        <v>0</v>
      </c>
      <c r="AM236">
        <f t="array" ref="AM236">IFERROR(INDEX(Sheet2!$A$1:$E$2723,MATCH(AM$200&amp;AM$201&amp;$B236,Sheet2!$A$1:$A$2723&amp;Sheet2!$B$1:$B$2723&amp;Sheet2!$D$1:$D$2723,0),5),0)</f>
        <v>0</v>
      </c>
      <c r="AN236">
        <f t="array" ref="AN236">IFERROR(INDEX(Sheet2!$A$1:$E$2723,MATCH(AN$200&amp;AN$201&amp;$B236,Sheet2!$A$1:$A$2723&amp;Sheet2!$B$1:$B$2723&amp;Sheet2!$D$1:$D$2723,0),5),0)</f>
        <v>0</v>
      </c>
      <c r="AO236">
        <f t="array" ref="AO236">IFERROR(INDEX(Sheet2!$A$1:$E$2723,MATCH(AO$200&amp;AO$201&amp;$B236,Sheet2!$A$1:$A$2723&amp;Sheet2!$B$1:$B$2723&amp;Sheet2!$D$1:$D$2723,0),5),0)</f>
        <v>0</v>
      </c>
      <c r="AP236">
        <f t="array" ref="AP236">IFERROR(INDEX(Sheet2!$A$1:$E$2723,MATCH(AP$200&amp;AP$201&amp;$B236,Sheet2!$A$1:$A$2723&amp;Sheet2!$B$1:$B$2723&amp;Sheet2!$D$1:$D$2723,0),5),0)</f>
        <v>0</v>
      </c>
      <c r="AQ236">
        <f t="array" ref="AQ236">IFERROR(INDEX(Sheet2!$A$1:$E$2723,MATCH(AQ$200&amp;AQ$201&amp;$B236,Sheet2!$A$1:$A$2723&amp;Sheet2!$B$1:$B$2723&amp;Sheet2!$D$1:$D$2723,0),5),0)</f>
        <v>0</v>
      </c>
      <c r="AR236">
        <f t="array" ref="AR236">IFERROR(INDEX(Sheet2!$A$1:$E$2723,MATCH(AR$200&amp;AR$201&amp;$B236,Sheet2!$A$1:$A$2723&amp;Sheet2!$B$1:$B$2723&amp;Sheet2!$D$1:$D$2723,0),5),0)</f>
        <v>0</v>
      </c>
      <c r="AS236">
        <f t="array" ref="AS236">IFERROR(INDEX(Sheet2!$A$1:$E$2723,MATCH(AS$200&amp;AS$201&amp;$B236,Sheet2!$A$1:$A$2723&amp;Sheet2!$B$1:$B$2723&amp;Sheet2!$D$1:$D$2723,0),5),0)</f>
        <v>0</v>
      </c>
      <c r="AT236">
        <f t="array" ref="AT236">IFERROR(INDEX(Sheet2!$A$1:$E$2723,MATCH(AT$200&amp;AT$201&amp;$B236,Sheet2!$A$1:$A$2723&amp;Sheet2!$B$1:$B$2723&amp;Sheet2!$D$1:$D$2723,0),5),0)</f>
        <v>0</v>
      </c>
      <c r="AU236">
        <f t="array" ref="AU236">IFERROR(INDEX(Sheet2!$A$1:$E$2723,MATCH(AU$200&amp;AU$201&amp;$B236,Sheet2!$A$1:$A$2723&amp;Sheet2!$B$1:$B$2723&amp;Sheet2!$D$1:$D$2723,0),5),0)</f>
        <v>0</v>
      </c>
      <c r="AV236">
        <f t="array" ref="AV236">IFERROR(INDEX(Sheet2!$A$1:$E$2723,MATCH(AV$200&amp;AV$201&amp;$B236,Sheet2!$A$1:$A$2723&amp;Sheet2!$B$1:$B$2723&amp;Sheet2!$D$1:$D$2723,0),5),0)</f>
        <v>0</v>
      </c>
      <c r="AW236">
        <f t="array" ref="AW236">IFERROR(INDEX(Sheet2!$A$1:$E$2723,MATCH(AW$200&amp;AW$201&amp;$B236,Sheet2!$A$1:$A$2723&amp;Sheet2!$B$1:$B$2723&amp;Sheet2!$D$1:$D$2723,0),5),0)</f>
        <v>0</v>
      </c>
      <c r="AX236">
        <f t="array" ref="AX236">IFERROR(INDEX(Sheet2!$A$1:$E$2723,MATCH(AX$200&amp;AX$201&amp;$B236,Sheet2!$A$1:$A$2723&amp;Sheet2!$B$1:$B$2723&amp;Sheet2!$D$1:$D$2723,0),5),0)</f>
        <v>0</v>
      </c>
      <c r="AY236">
        <f t="array" ref="AY236">IFERROR(INDEX(Sheet2!$A$1:$E$2723,MATCH(AY$200&amp;AY$201&amp;$B236,Sheet2!$A$1:$A$2723&amp;Sheet2!$B$1:$B$2723&amp;Sheet2!$D$1:$D$2723,0),5),0)</f>
        <v>0</v>
      </c>
      <c r="AZ236">
        <f t="array" ref="AZ236">IFERROR(INDEX(Sheet2!$A$1:$E$2723,MATCH(AZ$200&amp;AZ$201&amp;$B236,Sheet2!$A$1:$A$2723&amp;Sheet2!$B$1:$B$2723&amp;Sheet2!$D$1:$D$2723,0),5),0)</f>
        <v>0</v>
      </c>
      <c r="BA236">
        <f t="array" ref="BA236">IFERROR(INDEX(Sheet2!$A$1:$E$2723,MATCH(BA$200&amp;BA$201&amp;$B236,Sheet2!$A$1:$A$2723&amp;Sheet2!$B$1:$B$2723&amp;Sheet2!$D$1:$D$2723,0),5),0)</f>
        <v>0</v>
      </c>
      <c r="BB236">
        <f t="array" ref="BB236">IFERROR(INDEX(Sheet2!$A$1:$E$2723,MATCH(BB$200&amp;BB$201&amp;$B236,Sheet2!$A$1:$A$2723&amp;Sheet2!$B$1:$B$2723&amp;Sheet2!$D$1:$D$2723,0),5),0)</f>
        <v>0</v>
      </c>
      <c r="BC236">
        <f t="array" ref="BC236">IFERROR(INDEX(Sheet2!$A$1:$E$2723,MATCH(BC$200&amp;BC$201&amp;$B236,Sheet2!$A$1:$A$2723&amp;Sheet2!$B$1:$B$2723&amp;Sheet2!$D$1:$D$2723,0),5),0)</f>
        <v>0</v>
      </c>
      <c r="BD236">
        <f t="array" ref="BD236">IFERROR(INDEX(Sheet2!$A$1:$E$2723,MATCH(BD$200&amp;BD$201&amp;$B236,Sheet2!$A$1:$A$2723&amp;Sheet2!$B$1:$B$2723&amp;Sheet2!$D$1:$D$2723,0),5),0)</f>
        <v>0</v>
      </c>
      <c r="BE236">
        <f t="array" ref="BE236">IFERROR(INDEX(Sheet2!$A$1:$E$2723,MATCH(BE$200&amp;BE$201&amp;$B236,Sheet2!$A$1:$A$2723&amp;Sheet2!$B$1:$B$2723&amp;Sheet2!$D$1:$D$2723,0),5),0)</f>
        <v>0</v>
      </c>
      <c r="BF236">
        <f t="array" ref="BF236">IFERROR(INDEX(Sheet2!$A$1:$E$2723,MATCH(BF$200&amp;BF$201&amp;$B236,Sheet2!$A$1:$A$2723&amp;Sheet2!$B$1:$B$2723&amp;Sheet2!$D$1:$D$2723,0),5),0)</f>
        <v>0</v>
      </c>
      <c r="BG236">
        <f t="array" ref="BG236">IFERROR(INDEX(Sheet2!$A$1:$E$2723,MATCH(BG$200&amp;BG$201&amp;$B236,Sheet2!$A$1:$A$2723&amp;Sheet2!$B$1:$B$2723&amp;Sheet2!$D$1:$D$2723,0),5),0)</f>
        <v>0</v>
      </c>
      <c r="BH236">
        <f t="array" ref="BH236">IFERROR(INDEX(Sheet2!$A$1:$E$2723,MATCH(BH$200&amp;BH$201&amp;$B236,Sheet2!$A$1:$A$2723&amp;Sheet2!$B$1:$B$2723&amp;Sheet2!$D$1:$D$2723,0),5),0)</f>
        <v>0</v>
      </c>
      <c r="BI236">
        <f t="array" ref="BI236">IFERROR(INDEX(Sheet2!$A$1:$E$2723,MATCH(BI$200&amp;BI$201&amp;$B236,Sheet2!$A$1:$A$2723&amp;Sheet2!$B$1:$B$2723&amp;Sheet2!$D$1:$D$2723,0),5),0)</f>
        <v>0</v>
      </c>
      <c r="BJ236">
        <f t="array" ref="BJ236">IFERROR(INDEX(Sheet2!$A$1:$E$2723,MATCH(BJ$200&amp;BJ$201&amp;$B236,Sheet2!$A$1:$A$2723&amp;Sheet2!$B$1:$B$2723&amp;Sheet2!$D$1:$D$2723,0),5),0)</f>
        <v>0</v>
      </c>
      <c r="BK236">
        <f t="array" ref="BK236">IFERROR(INDEX(Sheet2!$A$1:$E$2723,MATCH(BK$200&amp;BK$201&amp;$B236,Sheet2!$A$1:$A$2723&amp;Sheet2!$B$1:$B$2723&amp;Sheet2!$D$1:$D$2723,0),5),0)</f>
        <v>0</v>
      </c>
      <c r="BL236">
        <f t="array" ref="BL236">IFERROR(INDEX(Sheet2!$A$1:$E$2723,MATCH(BL$200&amp;BL$201&amp;$B236,Sheet2!$A$1:$A$2723&amp;Sheet2!$B$1:$B$2723&amp;Sheet2!$D$1:$D$2723,0),5),0)</f>
        <v>0</v>
      </c>
    </row>
    <row r="237" spans="2:64" x14ac:dyDescent="0.25">
      <c r="B237" t="s">
        <v>234</v>
      </c>
      <c r="C237">
        <f t="array" ref="C237">IFERROR(INDEX(Sheet2!$A$1:$E$2723,MATCH(C$200&amp;C$201&amp;$B237,Sheet2!$A$1:$A$2723&amp;Sheet2!$B$1:$B$2723&amp;Sheet2!$D$1:$D$2723,0),5),0)</f>
        <v>0</v>
      </c>
      <c r="D237">
        <f t="array" ref="D237">IFERROR(INDEX(Sheet2!$A$1:$E$2723,MATCH(D$200&amp;D$201&amp;$B237,Sheet2!$A$1:$A$2723&amp;Sheet2!$B$1:$B$2723&amp;Sheet2!$D$1:$D$2723,0),5),0)</f>
        <v>0</v>
      </c>
      <c r="E237">
        <f t="array" ref="E237">IFERROR(INDEX(Sheet2!$A$1:$E$2723,MATCH(E$200&amp;E$201&amp;$B237,Sheet2!$A$1:$A$2723&amp;Sheet2!$B$1:$B$2723&amp;Sheet2!$D$1:$D$2723,0),5),0)</f>
        <v>0</v>
      </c>
      <c r="F237">
        <f t="array" ref="F237">IFERROR(INDEX(Sheet2!$A$1:$E$2723,MATCH(F$200&amp;F$201&amp;$B237,Sheet2!$A$1:$A$2723&amp;Sheet2!$B$1:$B$2723&amp;Sheet2!$D$1:$D$2723,0),5),0)</f>
        <v>0</v>
      </c>
      <c r="G237">
        <f t="array" ref="G237">IFERROR(INDEX(Sheet2!$A$1:$E$2723,MATCH(G$200&amp;G$201&amp;$B237,Sheet2!$A$1:$A$2723&amp;Sheet2!$B$1:$B$2723&amp;Sheet2!$D$1:$D$2723,0),5),0)</f>
        <v>0</v>
      </c>
      <c r="H237">
        <f t="array" ref="H237">IFERROR(INDEX(Sheet2!$A$1:$E$2723,MATCH(H$200&amp;H$201&amp;$B237,Sheet2!$A$1:$A$2723&amp;Sheet2!$B$1:$B$2723&amp;Sheet2!$D$1:$D$2723,0),5),0)</f>
        <v>0</v>
      </c>
      <c r="I237">
        <f t="array" ref="I237">IFERROR(INDEX(Sheet2!$A$1:$E$2723,MATCH(I$200&amp;I$201&amp;$B237,Sheet2!$A$1:$A$2723&amp;Sheet2!$B$1:$B$2723&amp;Sheet2!$D$1:$D$2723,0),5),0)</f>
        <v>0</v>
      </c>
      <c r="J237">
        <f t="array" ref="J237">IFERROR(INDEX(Sheet2!$A$1:$E$2723,MATCH(J$200&amp;J$201&amp;$B237,Sheet2!$A$1:$A$2723&amp;Sheet2!$B$1:$B$2723&amp;Sheet2!$D$1:$D$2723,0),5),0)</f>
        <v>0</v>
      </c>
      <c r="K237">
        <f t="array" ref="K237">IFERROR(INDEX(Sheet2!$A$1:$E$2723,MATCH(K$200&amp;K$201&amp;$B237,Sheet2!$A$1:$A$2723&amp;Sheet2!$B$1:$B$2723&amp;Sheet2!$D$1:$D$2723,0),5),0)</f>
        <v>0</v>
      </c>
      <c r="L237">
        <f t="array" ref="L237">IFERROR(INDEX(Sheet2!$A$1:$E$2723,MATCH(L$200&amp;L$201&amp;$B237,Sheet2!$A$1:$A$2723&amp;Sheet2!$B$1:$B$2723&amp;Sheet2!$D$1:$D$2723,0),5),0)</f>
        <v>0</v>
      </c>
      <c r="M237">
        <f t="array" ref="M237">IFERROR(INDEX(Sheet2!$A$1:$E$2723,MATCH(M$200&amp;M$201&amp;$B237,Sheet2!$A$1:$A$2723&amp;Sheet2!$B$1:$B$2723&amp;Sheet2!$D$1:$D$2723,0),5),0)</f>
        <v>0</v>
      </c>
      <c r="N237">
        <f t="array" ref="N237">IFERROR(INDEX(Sheet2!$A$1:$E$2723,MATCH(N$200&amp;N$201&amp;$B237,Sheet2!$A$1:$A$2723&amp;Sheet2!$B$1:$B$2723&amp;Sheet2!$D$1:$D$2723,0),5),0)</f>
        <v>0</v>
      </c>
      <c r="O237">
        <f t="array" ref="O237">IFERROR(INDEX(Sheet2!$A$1:$E$2723,MATCH(O$200&amp;O$201&amp;$B237,Sheet2!$A$1:$A$2723&amp;Sheet2!$B$1:$B$2723&amp;Sheet2!$D$1:$D$2723,0),5),0)</f>
        <v>0</v>
      </c>
      <c r="P237">
        <f t="array" ref="P237">IFERROR(INDEX(Sheet2!$A$1:$E$2723,MATCH(P$200&amp;P$201&amp;$B237,Sheet2!$A$1:$A$2723&amp;Sheet2!$B$1:$B$2723&amp;Sheet2!$D$1:$D$2723,0),5),0)</f>
        <v>0</v>
      </c>
      <c r="Q237">
        <f t="array" ref="Q237">IFERROR(INDEX(Sheet2!$A$1:$E$2723,MATCH(Q$200&amp;Q$201&amp;$B237,Sheet2!$A$1:$A$2723&amp;Sheet2!$B$1:$B$2723&amp;Sheet2!$D$1:$D$2723,0),5),0)</f>
        <v>0</v>
      </c>
      <c r="R237">
        <f t="array" ref="R237">IFERROR(INDEX(Sheet2!$A$1:$E$2723,MATCH(R$200&amp;R$201&amp;$B237,Sheet2!$A$1:$A$2723&amp;Sheet2!$B$1:$B$2723&amp;Sheet2!$D$1:$D$2723,0),5),0)</f>
        <v>0</v>
      </c>
      <c r="S237">
        <f t="array" ref="S237">IFERROR(INDEX(Sheet2!$A$1:$E$2723,MATCH(S$200&amp;S$201&amp;$B237,Sheet2!$A$1:$A$2723&amp;Sheet2!$B$1:$B$2723&amp;Sheet2!$D$1:$D$2723,0),5),0)</f>
        <v>0</v>
      </c>
      <c r="T237">
        <f t="array" ref="T237">IFERROR(INDEX(Sheet2!$A$1:$E$2723,MATCH(T$200&amp;T$201&amp;$B237,Sheet2!$A$1:$A$2723&amp;Sheet2!$B$1:$B$2723&amp;Sheet2!$D$1:$D$2723,0),5),0)</f>
        <v>0</v>
      </c>
      <c r="U237">
        <f t="array" ref="U237">IFERROR(INDEX(Sheet2!$A$1:$E$2723,MATCH(U$200&amp;U$201&amp;$B237,Sheet2!$A$1:$A$2723&amp;Sheet2!$B$1:$B$2723&amp;Sheet2!$D$1:$D$2723,0),5),0)</f>
        <v>0</v>
      </c>
      <c r="V237">
        <f t="array" ref="V237">IFERROR(INDEX(Sheet2!$A$1:$E$2723,MATCH(V$200&amp;V$201&amp;$B237,Sheet2!$A$1:$A$2723&amp;Sheet2!$B$1:$B$2723&amp;Sheet2!$D$1:$D$2723,0),5),0)</f>
        <v>0</v>
      </c>
      <c r="W237">
        <f t="array" ref="W237">IFERROR(INDEX(Sheet2!$A$1:$E$2723,MATCH(W$200&amp;W$201&amp;$B237,Sheet2!$A$1:$A$2723&amp;Sheet2!$B$1:$B$2723&amp;Sheet2!$D$1:$D$2723,0),5),0)</f>
        <v>0</v>
      </c>
      <c r="X237">
        <f t="array" ref="X237">IFERROR(INDEX(Sheet2!$A$1:$E$2723,MATCH(X$200&amp;X$201&amp;$B237,Sheet2!$A$1:$A$2723&amp;Sheet2!$B$1:$B$2723&amp;Sheet2!$D$1:$D$2723,0),5),0)</f>
        <v>0</v>
      </c>
      <c r="Y237">
        <f t="array" ref="Y237">IFERROR(INDEX(Sheet2!$A$1:$E$2723,MATCH(Y$200&amp;Y$201&amp;$B237,Sheet2!$A$1:$A$2723&amp;Sheet2!$B$1:$B$2723&amp;Sheet2!$D$1:$D$2723,0),5),0)</f>
        <v>0</v>
      </c>
      <c r="Z237">
        <f t="array" ref="Z237">IFERROR(INDEX(Sheet2!$A$1:$E$2723,MATCH(Z$200&amp;Z$201&amp;$B237,Sheet2!$A$1:$A$2723&amp;Sheet2!$B$1:$B$2723&amp;Sheet2!$D$1:$D$2723,0),5),0)</f>
        <v>0</v>
      </c>
      <c r="AA237">
        <f t="array" ref="AA237">IFERROR(INDEX(Sheet2!$A$1:$E$2723,MATCH(AA$200&amp;AA$201&amp;$B237,Sheet2!$A$1:$A$2723&amp;Sheet2!$B$1:$B$2723&amp;Sheet2!$D$1:$D$2723,0),5),0)</f>
        <v>0</v>
      </c>
      <c r="AB237">
        <f t="array" ref="AB237">IFERROR(INDEX(Sheet2!$A$1:$E$2723,MATCH(AB$200&amp;AB$201&amp;$B237,Sheet2!$A$1:$A$2723&amp;Sheet2!$B$1:$B$2723&amp;Sheet2!$D$1:$D$2723,0),5),0)</f>
        <v>0</v>
      </c>
      <c r="AC237">
        <f t="array" ref="AC237">IFERROR(INDEX(Sheet2!$A$1:$E$2723,MATCH(AC$200&amp;AC$201&amp;$B237,Sheet2!$A$1:$A$2723&amp;Sheet2!$B$1:$B$2723&amp;Sheet2!$D$1:$D$2723,0),5),0)</f>
        <v>0</v>
      </c>
      <c r="AD237">
        <f t="array" ref="AD237">IFERROR(INDEX(Sheet2!$A$1:$E$2723,MATCH(AD$200&amp;AD$201&amp;$B237,Sheet2!$A$1:$A$2723&amp;Sheet2!$B$1:$B$2723&amp;Sheet2!$D$1:$D$2723,0),5),0)</f>
        <v>0</v>
      </c>
      <c r="AE237">
        <f t="array" ref="AE237">IFERROR(INDEX(Sheet2!$A$1:$E$2723,MATCH(AE$200&amp;AE$201&amp;$B237,Sheet2!$A$1:$A$2723&amp;Sheet2!$B$1:$B$2723&amp;Sheet2!$D$1:$D$2723,0),5),0)</f>
        <v>0</v>
      </c>
      <c r="AF237">
        <f t="array" ref="AF237">IFERROR(INDEX(Sheet2!$A$1:$E$2723,MATCH(AF$200&amp;AF$201&amp;$B237,Sheet2!$A$1:$A$2723&amp;Sheet2!$B$1:$B$2723&amp;Sheet2!$D$1:$D$2723,0),5),0)</f>
        <v>0</v>
      </c>
      <c r="AG237">
        <f t="array" ref="AG237">IFERROR(INDEX(Sheet2!$A$1:$E$2723,MATCH(AG$200&amp;AG$201&amp;$B237,Sheet2!$A$1:$A$2723&amp;Sheet2!$B$1:$B$2723&amp;Sheet2!$D$1:$D$2723,0),5),0)</f>
        <v>0</v>
      </c>
      <c r="AH237">
        <f t="array" ref="AH237">IFERROR(INDEX(Sheet2!$A$1:$E$2723,MATCH(AH$200&amp;AH$201&amp;$B237,Sheet2!$A$1:$A$2723&amp;Sheet2!$B$1:$B$2723&amp;Sheet2!$D$1:$D$2723,0),5),0)</f>
        <v>0</v>
      </c>
      <c r="AI237">
        <f t="array" ref="AI237">IFERROR(INDEX(Sheet2!$A$1:$E$2723,MATCH(AI$200&amp;AI$201&amp;$B237,Sheet2!$A$1:$A$2723&amp;Sheet2!$B$1:$B$2723&amp;Sheet2!$D$1:$D$2723,0),5),0)</f>
        <v>0</v>
      </c>
      <c r="AJ237">
        <f t="array" ref="AJ237">IFERROR(INDEX(Sheet2!$A$1:$E$2723,MATCH(AJ$200&amp;AJ$201&amp;$B237,Sheet2!$A$1:$A$2723&amp;Sheet2!$B$1:$B$2723&amp;Sheet2!$D$1:$D$2723,0),5),0)</f>
        <v>0</v>
      </c>
      <c r="AK237">
        <f t="array" ref="AK237">IFERROR(INDEX(Sheet2!$A$1:$E$2723,MATCH(AK$200&amp;AK$201&amp;$B237,Sheet2!$A$1:$A$2723&amp;Sheet2!$B$1:$B$2723&amp;Sheet2!$D$1:$D$2723,0),5),0)</f>
        <v>0</v>
      </c>
      <c r="AL237">
        <f t="array" ref="AL237">IFERROR(INDEX(Sheet2!$A$1:$E$2723,MATCH(AL$200&amp;AL$201&amp;$B237,Sheet2!$A$1:$A$2723&amp;Sheet2!$B$1:$B$2723&amp;Sheet2!$D$1:$D$2723,0),5),0)</f>
        <v>0</v>
      </c>
      <c r="AM237">
        <f t="array" ref="AM237">IFERROR(INDEX(Sheet2!$A$1:$E$2723,MATCH(AM$200&amp;AM$201&amp;$B237,Sheet2!$A$1:$A$2723&amp;Sheet2!$B$1:$B$2723&amp;Sheet2!$D$1:$D$2723,0),5),0)</f>
        <v>0</v>
      </c>
      <c r="AN237">
        <f t="array" ref="AN237">IFERROR(INDEX(Sheet2!$A$1:$E$2723,MATCH(AN$200&amp;AN$201&amp;$B237,Sheet2!$A$1:$A$2723&amp;Sheet2!$B$1:$B$2723&amp;Sheet2!$D$1:$D$2723,0),5),0)</f>
        <v>0</v>
      </c>
      <c r="AO237">
        <f t="array" ref="AO237">IFERROR(INDEX(Sheet2!$A$1:$E$2723,MATCH(AO$200&amp;AO$201&amp;$B237,Sheet2!$A$1:$A$2723&amp;Sheet2!$B$1:$B$2723&amp;Sheet2!$D$1:$D$2723,0),5),0)</f>
        <v>0</v>
      </c>
      <c r="AP237">
        <f t="array" ref="AP237">IFERROR(INDEX(Sheet2!$A$1:$E$2723,MATCH(AP$200&amp;AP$201&amp;$B237,Sheet2!$A$1:$A$2723&amp;Sheet2!$B$1:$B$2723&amp;Sheet2!$D$1:$D$2723,0),5),0)</f>
        <v>0</v>
      </c>
      <c r="AQ237">
        <f t="array" ref="AQ237">IFERROR(INDEX(Sheet2!$A$1:$E$2723,MATCH(AQ$200&amp;AQ$201&amp;$B237,Sheet2!$A$1:$A$2723&amp;Sheet2!$B$1:$B$2723&amp;Sheet2!$D$1:$D$2723,0),5),0)</f>
        <v>0</v>
      </c>
      <c r="AR237">
        <f t="array" ref="AR237">IFERROR(INDEX(Sheet2!$A$1:$E$2723,MATCH(AR$200&amp;AR$201&amp;$B237,Sheet2!$A$1:$A$2723&amp;Sheet2!$B$1:$B$2723&amp;Sheet2!$D$1:$D$2723,0),5),0)</f>
        <v>0</v>
      </c>
      <c r="AS237">
        <f t="array" ref="AS237">IFERROR(INDEX(Sheet2!$A$1:$E$2723,MATCH(AS$200&amp;AS$201&amp;$B237,Sheet2!$A$1:$A$2723&amp;Sheet2!$B$1:$B$2723&amp;Sheet2!$D$1:$D$2723,0),5),0)</f>
        <v>0</v>
      </c>
      <c r="AT237">
        <f t="array" ref="AT237">IFERROR(INDEX(Sheet2!$A$1:$E$2723,MATCH(AT$200&amp;AT$201&amp;$B237,Sheet2!$A$1:$A$2723&amp;Sheet2!$B$1:$B$2723&amp;Sheet2!$D$1:$D$2723,0),5),0)</f>
        <v>0</v>
      </c>
      <c r="AU237">
        <f t="array" ref="AU237">IFERROR(INDEX(Sheet2!$A$1:$E$2723,MATCH(AU$200&amp;AU$201&amp;$B237,Sheet2!$A$1:$A$2723&amp;Sheet2!$B$1:$B$2723&amp;Sheet2!$D$1:$D$2723,0),5),0)</f>
        <v>0</v>
      </c>
      <c r="AV237">
        <f t="array" ref="AV237">IFERROR(INDEX(Sheet2!$A$1:$E$2723,MATCH(AV$200&amp;AV$201&amp;$B237,Sheet2!$A$1:$A$2723&amp;Sheet2!$B$1:$B$2723&amp;Sheet2!$D$1:$D$2723,0),5),0)</f>
        <v>0</v>
      </c>
      <c r="AW237">
        <f t="array" ref="AW237">IFERROR(INDEX(Sheet2!$A$1:$E$2723,MATCH(AW$200&amp;AW$201&amp;$B237,Sheet2!$A$1:$A$2723&amp;Sheet2!$B$1:$B$2723&amp;Sheet2!$D$1:$D$2723,0),5),0)</f>
        <v>0</v>
      </c>
      <c r="AX237">
        <f t="array" ref="AX237">IFERROR(INDEX(Sheet2!$A$1:$E$2723,MATCH(AX$200&amp;AX$201&amp;$B237,Sheet2!$A$1:$A$2723&amp;Sheet2!$B$1:$B$2723&amp;Sheet2!$D$1:$D$2723,0),5),0)</f>
        <v>0</v>
      </c>
      <c r="AY237">
        <f t="array" ref="AY237">IFERROR(INDEX(Sheet2!$A$1:$E$2723,MATCH(AY$200&amp;AY$201&amp;$B237,Sheet2!$A$1:$A$2723&amp;Sheet2!$B$1:$B$2723&amp;Sheet2!$D$1:$D$2723,0),5),0)</f>
        <v>0</v>
      </c>
      <c r="AZ237">
        <f t="array" ref="AZ237">IFERROR(INDEX(Sheet2!$A$1:$E$2723,MATCH(AZ$200&amp;AZ$201&amp;$B237,Sheet2!$A$1:$A$2723&amp;Sheet2!$B$1:$B$2723&amp;Sheet2!$D$1:$D$2723,0),5),0)</f>
        <v>0</v>
      </c>
      <c r="BA237">
        <f t="array" ref="BA237">IFERROR(INDEX(Sheet2!$A$1:$E$2723,MATCH(BA$200&amp;BA$201&amp;$B237,Sheet2!$A$1:$A$2723&amp;Sheet2!$B$1:$B$2723&amp;Sheet2!$D$1:$D$2723,0),5),0)</f>
        <v>0</v>
      </c>
      <c r="BB237">
        <f t="array" ref="BB237">IFERROR(INDEX(Sheet2!$A$1:$E$2723,MATCH(BB$200&amp;BB$201&amp;$B237,Sheet2!$A$1:$A$2723&amp;Sheet2!$B$1:$B$2723&amp;Sheet2!$D$1:$D$2723,0),5),0)</f>
        <v>0</v>
      </c>
      <c r="BC237">
        <f t="array" ref="BC237">IFERROR(INDEX(Sheet2!$A$1:$E$2723,MATCH(BC$200&amp;BC$201&amp;$B237,Sheet2!$A$1:$A$2723&amp;Sheet2!$B$1:$B$2723&amp;Sheet2!$D$1:$D$2723,0),5),0)</f>
        <v>0</v>
      </c>
      <c r="BD237">
        <f t="array" ref="BD237">IFERROR(INDEX(Sheet2!$A$1:$E$2723,MATCH(BD$200&amp;BD$201&amp;$B237,Sheet2!$A$1:$A$2723&amp;Sheet2!$B$1:$B$2723&amp;Sheet2!$D$1:$D$2723,0),5),0)</f>
        <v>0</v>
      </c>
      <c r="BE237">
        <f t="array" ref="BE237">IFERROR(INDEX(Sheet2!$A$1:$E$2723,MATCH(BE$200&amp;BE$201&amp;$B237,Sheet2!$A$1:$A$2723&amp;Sheet2!$B$1:$B$2723&amp;Sheet2!$D$1:$D$2723,0),5),0)</f>
        <v>0</v>
      </c>
      <c r="BF237">
        <f t="array" ref="BF237">IFERROR(INDEX(Sheet2!$A$1:$E$2723,MATCH(BF$200&amp;BF$201&amp;$B237,Sheet2!$A$1:$A$2723&amp;Sheet2!$B$1:$B$2723&amp;Sheet2!$D$1:$D$2723,0),5),0)</f>
        <v>0</v>
      </c>
      <c r="BG237">
        <f t="array" ref="BG237">IFERROR(INDEX(Sheet2!$A$1:$E$2723,MATCH(BG$200&amp;BG$201&amp;$B237,Sheet2!$A$1:$A$2723&amp;Sheet2!$B$1:$B$2723&amp;Sheet2!$D$1:$D$2723,0),5),0)</f>
        <v>0</v>
      </c>
      <c r="BH237">
        <f t="array" ref="BH237">IFERROR(INDEX(Sheet2!$A$1:$E$2723,MATCH(BH$200&amp;BH$201&amp;$B237,Sheet2!$A$1:$A$2723&amp;Sheet2!$B$1:$B$2723&amp;Sheet2!$D$1:$D$2723,0),5),0)</f>
        <v>0</v>
      </c>
      <c r="BI237">
        <f t="array" ref="BI237">IFERROR(INDEX(Sheet2!$A$1:$E$2723,MATCH(BI$200&amp;BI$201&amp;$B237,Sheet2!$A$1:$A$2723&amp;Sheet2!$B$1:$B$2723&amp;Sheet2!$D$1:$D$2723,0),5),0)</f>
        <v>0</v>
      </c>
      <c r="BJ237">
        <f t="array" ref="BJ237">IFERROR(INDEX(Sheet2!$A$1:$E$2723,MATCH(BJ$200&amp;BJ$201&amp;$B237,Sheet2!$A$1:$A$2723&amp;Sheet2!$B$1:$B$2723&amp;Sheet2!$D$1:$D$2723,0),5),0)</f>
        <v>0</v>
      </c>
      <c r="BK237">
        <f t="array" ref="BK237">IFERROR(INDEX(Sheet2!$A$1:$E$2723,MATCH(BK$200&amp;BK$201&amp;$B237,Sheet2!$A$1:$A$2723&amp;Sheet2!$B$1:$B$2723&amp;Sheet2!$D$1:$D$2723,0),5),0)</f>
        <v>0</v>
      </c>
      <c r="BL237">
        <f t="array" ref="BL237">IFERROR(INDEX(Sheet2!$A$1:$E$2723,MATCH(BL$200&amp;BL$201&amp;$B237,Sheet2!$A$1:$A$2723&amp;Sheet2!$B$1:$B$2723&amp;Sheet2!$D$1:$D$2723,0),5),0)</f>
        <v>0</v>
      </c>
    </row>
    <row r="238" spans="2:64" x14ac:dyDescent="0.25">
      <c r="B238" t="s">
        <v>235</v>
      </c>
      <c r="C238">
        <f t="array" ref="C238">IFERROR(INDEX(Sheet2!$A$1:$E$2723,MATCH(C$200&amp;C$201&amp;$B238,Sheet2!$A$1:$A$2723&amp;Sheet2!$B$1:$B$2723&amp;Sheet2!$D$1:$D$2723,0),5),0)</f>
        <v>0</v>
      </c>
      <c r="D238">
        <f t="array" ref="D238">IFERROR(INDEX(Sheet2!$A$1:$E$2723,MATCH(D$200&amp;D$201&amp;$B238,Sheet2!$A$1:$A$2723&amp;Sheet2!$B$1:$B$2723&amp;Sheet2!$D$1:$D$2723,0),5),0)</f>
        <v>0</v>
      </c>
      <c r="E238">
        <f t="array" ref="E238">IFERROR(INDEX(Sheet2!$A$1:$E$2723,MATCH(E$200&amp;E$201&amp;$B238,Sheet2!$A$1:$A$2723&amp;Sheet2!$B$1:$B$2723&amp;Sheet2!$D$1:$D$2723,0),5),0)</f>
        <v>0</v>
      </c>
      <c r="F238">
        <f t="array" ref="F238">IFERROR(INDEX(Sheet2!$A$1:$E$2723,MATCH(F$200&amp;F$201&amp;$B238,Sheet2!$A$1:$A$2723&amp;Sheet2!$B$1:$B$2723&amp;Sheet2!$D$1:$D$2723,0),5),0)</f>
        <v>0</v>
      </c>
      <c r="G238">
        <f t="array" ref="G238">IFERROR(INDEX(Sheet2!$A$1:$E$2723,MATCH(G$200&amp;G$201&amp;$B238,Sheet2!$A$1:$A$2723&amp;Sheet2!$B$1:$B$2723&amp;Sheet2!$D$1:$D$2723,0),5),0)</f>
        <v>0</v>
      </c>
      <c r="H238">
        <f t="array" ref="H238">IFERROR(INDEX(Sheet2!$A$1:$E$2723,MATCH(H$200&amp;H$201&amp;$B238,Sheet2!$A$1:$A$2723&amp;Sheet2!$B$1:$B$2723&amp;Sheet2!$D$1:$D$2723,0),5),0)</f>
        <v>0</v>
      </c>
      <c r="I238">
        <f t="array" ref="I238">IFERROR(INDEX(Sheet2!$A$1:$E$2723,MATCH(I$200&amp;I$201&amp;$B238,Sheet2!$A$1:$A$2723&amp;Sheet2!$B$1:$B$2723&amp;Sheet2!$D$1:$D$2723,0),5),0)</f>
        <v>0</v>
      </c>
      <c r="J238">
        <f t="array" ref="J238">IFERROR(INDEX(Sheet2!$A$1:$E$2723,MATCH(J$200&amp;J$201&amp;$B238,Sheet2!$A$1:$A$2723&amp;Sheet2!$B$1:$B$2723&amp;Sheet2!$D$1:$D$2723,0),5),0)</f>
        <v>0</v>
      </c>
      <c r="K238">
        <f t="array" ref="K238">IFERROR(INDEX(Sheet2!$A$1:$E$2723,MATCH(K$200&amp;K$201&amp;$B238,Sheet2!$A$1:$A$2723&amp;Sheet2!$B$1:$B$2723&amp;Sheet2!$D$1:$D$2723,0),5),0)</f>
        <v>0</v>
      </c>
      <c r="L238">
        <f t="array" ref="L238">IFERROR(INDEX(Sheet2!$A$1:$E$2723,MATCH(L$200&amp;L$201&amp;$B238,Sheet2!$A$1:$A$2723&amp;Sheet2!$B$1:$B$2723&amp;Sheet2!$D$1:$D$2723,0),5),0)</f>
        <v>0</v>
      </c>
      <c r="M238">
        <f t="array" ref="M238">IFERROR(INDEX(Sheet2!$A$1:$E$2723,MATCH(M$200&amp;M$201&amp;$B238,Sheet2!$A$1:$A$2723&amp;Sheet2!$B$1:$B$2723&amp;Sheet2!$D$1:$D$2723,0),5),0)</f>
        <v>0</v>
      </c>
      <c r="N238">
        <f t="array" ref="N238">IFERROR(INDEX(Sheet2!$A$1:$E$2723,MATCH(N$200&amp;N$201&amp;$B238,Sheet2!$A$1:$A$2723&amp;Sheet2!$B$1:$B$2723&amp;Sheet2!$D$1:$D$2723,0),5),0)</f>
        <v>0</v>
      </c>
      <c r="O238">
        <f t="array" ref="O238">IFERROR(INDEX(Sheet2!$A$1:$E$2723,MATCH(O$200&amp;O$201&amp;$B238,Sheet2!$A$1:$A$2723&amp;Sheet2!$B$1:$B$2723&amp;Sheet2!$D$1:$D$2723,0),5),0)</f>
        <v>0</v>
      </c>
      <c r="P238">
        <f t="array" ref="P238">IFERROR(INDEX(Sheet2!$A$1:$E$2723,MATCH(P$200&amp;P$201&amp;$B238,Sheet2!$A$1:$A$2723&amp;Sheet2!$B$1:$B$2723&amp;Sheet2!$D$1:$D$2723,0),5),0)</f>
        <v>0</v>
      </c>
      <c r="Q238">
        <f t="array" ref="Q238">IFERROR(INDEX(Sheet2!$A$1:$E$2723,MATCH(Q$200&amp;Q$201&amp;$B238,Sheet2!$A$1:$A$2723&amp;Sheet2!$B$1:$B$2723&amp;Sheet2!$D$1:$D$2723,0),5),0)</f>
        <v>0</v>
      </c>
      <c r="R238">
        <f t="array" ref="R238">IFERROR(INDEX(Sheet2!$A$1:$E$2723,MATCH(R$200&amp;R$201&amp;$B238,Sheet2!$A$1:$A$2723&amp;Sheet2!$B$1:$B$2723&amp;Sheet2!$D$1:$D$2723,0),5),0)</f>
        <v>0</v>
      </c>
      <c r="S238">
        <f t="array" ref="S238">IFERROR(INDEX(Sheet2!$A$1:$E$2723,MATCH(S$200&amp;S$201&amp;$B238,Sheet2!$A$1:$A$2723&amp;Sheet2!$B$1:$B$2723&amp;Sheet2!$D$1:$D$2723,0),5),0)</f>
        <v>0</v>
      </c>
      <c r="T238">
        <f t="array" ref="T238">IFERROR(INDEX(Sheet2!$A$1:$E$2723,MATCH(T$200&amp;T$201&amp;$B238,Sheet2!$A$1:$A$2723&amp;Sheet2!$B$1:$B$2723&amp;Sheet2!$D$1:$D$2723,0),5),0)</f>
        <v>0</v>
      </c>
      <c r="U238">
        <f t="array" ref="U238">IFERROR(INDEX(Sheet2!$A$1:$E$2723,MATCH(U$200&amp;U$201&amp;$B238,Sheet2!$A$1:$A$2723&amp;Sheet2!$B$1:$B$2723&amp;Sheet2!$D$1:$D$2723,0),5),0)</f>
        <v>0</v>
      </c>
      <c r="V238">
        <f t="array" ref="V238">IFERROR(INDEX(Sheet2!$A$1:$E$2723,MATCH(V$200&amp;V$201&amp;$B238,Sheet2!$A$1:$A$2723&amp;Sheet2!$B$1:$B$2723&amp;Sheet2!$D$1:$D$2723,0),5),0)</f>
        <v>0</v>
      </c>
      <c r="W238">
        <f t="array" ref="W238">IFERROR(INDEX(Sheet2!$A$1:$E$2723,MATCH(W$200&amp;W$201&amp;$B238,Sheet2!$A$1:$A$2723&amp;Sheet2!$B$1:$B$2723&amp;Sheet2!$D$1:$D$2723,0),5),0)</f>
        <v>0</v>
      </c>
      <c r="X238">
        <f t="array" ref="X238">IFERROR(INDEX(Sheet2!$A$1:$E$2723,MATCH(X$200&amp;X$201&amp;$B238,Sheet2!$A$1:$A$2723&amp;Sheet2!$B$1:$B$2723&amp;Sheet2!$D$1:$D$2723,0),5),0)</f>
        <v>0</v>
      </c>
      <c r="Y238">
        <f t="array" ref="Y238">IFERROR(INDEX(Sheet2!$A$1:$E$2723,MATCH(Y$200&amp;Y$201&amp;$B238,Sheet2!$A$1:$A$2723&amp;Sheet2!$B$1:$B$2723&amp;Sheet2!$D$1:$D$2723,0),5),0)</f>
        <v>0</v>
      </c>
      <c r="Z238">
        <f t="array" ref="Z238">IFERROR(INDEX(Sheet2!$A$1:$E$2723,MATCH(Z$200&amp;Z$201&amp;$B238,Sheet2!$A$1:$A$2723&amp;Sheet2!$B$1:$B$2723&amp;Sheet2!$D$1:$D$2723,0),5),0)</f>
        <v>0</v>
      </c>
      <c r="AA238">
        <f t="array" ref="AA238">IFERROR(INDEX(Sheet2!$A$1:$E$2723,MATCH(AA$200&amp;AA$201&amp;$B238,Sheet2!$A$1:$A$2723&amp;Sheet2!$B$1:$B$2723&amp;Sheet2!$D$1:$D$2723,0),5),0)</f>
        <v>0</v>
      </c>
      <c r="AB238">
        <f t="array" ref="AB238">IFERROR(INDEX(Sheet2!$A$1:$E$2723,MATCH(AB$200&amp;AB$201&amp;$B238,Sheet2!$A$1:$A$2723&amp;Sheet2!$B$1:$B$2723&amp;Sheet2!$D$1:$D$2723,0),5),0)</f>
        <v>0</v>
      </c>
      <c r="AC238">
        <f t="array" ref="AC238">IFERROR(INDEX(Sheet2!$A$1:$E$2723,MATCH(AC$200&amp;AC$201&amp;$B238,Sheet2!$A$1:$A$2723&amp;Sheet2!$B$1:$B$2723&amp;Sheet2!$D$1:$D$2723,0),5),0)</f>
        <v>0</v>
      </c>
      <c r="AD238">
        <f t="array" ref="AD238">IFERROR(INDEX(Sheet2!$A$1:$E$2723,MATCH(AD$200&amp;AD$201&amp;$B238,Sheet2!$A$1:$A$2723&amp;Sheet2!$B$1:$B$2723&amp;Sheet2!$D$1:$D$2723,0),5),0)</f>
        <v>0</v>
      </c>
      <c r="AE238">
        <f t="array" ref="AE238">IFERROR(INDEX(Sheet2!$A$1:$E$2723,MATCH(AE$200&amp;AE$201&amp;$B238,Sheet2!$A$1:$A$2723&amp;Sheet2!$B$1:$B$2723&amp;Sheet2!$D$1:$D$2723,0),5),0)</f>
        <v>0</v>
      </c>
      <c r="AF238">
        <f t="array" ref="AF238">IFERROR(INDEX(Sheet2!$A$1:$E$2723,MATCH(AF$200&amp;AF$201&amp;$B238,Sheet2!$A$1:$A$2723&amp;Sheet2!$B$1:$B$2723&amp;Sheet2!$D$1:$D$2723,0),5),0)</f>
        <v>0</v>
      </c>
      <c r="AG238">
        <f t="array" ref="AG238">IFERROR(INDEX(Sheet2!$A$1:$E$2723,MATCH(AG$200&amp;AG$201&amp;$B238,Sheet2!$A$1:$A$2723&amp;Sheet2!$B$1:$B$2723&amp;Sheet2!$D$1:$D$2723,0),5),0)</f>
        <v>0</v>
      </c>
      <c r="AH238">
        <f t="array" ref="AH238">IFERROR(INDEX(Sheet2!$A$1:$E$2723,MATCH(AH$200&amp;AH$201&amp;$B238,Sheet2!$A$1:$A$2723&amp;Sheet2!$B$1:$B$2723&amp;Sheet2!$D$1:$D$2723,0),5),0)</f>
        <v>0</v>
      </c>
      <c r="AI238">
        <f t="array" ref="AI238">IFERROR(INDEX(Sheet2!$A$1:$E$2723,MATCH(AI$200&amp;AI$201&amp;$B238,Sheet2!$A$1:$A$2723&amp;Sheet2!$B$1:$B$2723&amp;Sheet2!$D$1:$D$2723,0),5),0)</f>
        <v>0</v>
      </c>
      <c r="AJ238">
        <f t="array" ref="AJ238">IFERROR(INDEX(Sheet2!$A$1:$E$2723,MATCH(AJ$200&amp;AJ$201&amp;$B238,Sheet2!$A$1:$A$2723&amp;Sheet2!$B$1:$B$2723&amp;Sheet2!$D$1:$D$2723,0),5),0)</f>
        <v>0</v>
      </c>
      <c r="AK238">
        <f t="array" ref="AK238">IFERROR(INDEX(Sheet2!$A$1:$E$2723,MATCH(AK$200&amp;AK$201&amp;$B238,Sheet2!$A$1:$A$2723&amp;Sheet2!$B$1:$B$2723&amp;Sheet2!$D$1:$D$2723,0),5),0)</f>
        <v>0</v>
      </c>
      <c r="AL238">
        <f t="array" ref="AL238">IFERROR(INDEX(Sheet2!$A$1:$E$2723,MATCH(AL$200&amp;AL$201&amp;$B238,Sheet2!$A$1:$A$2723&amp;Sheet2!$B$1:$B$2723&amp;Sheet2!$D$1:$D$2723,0),5),0)</f>
        <v>0</v>
      </c>
      <c r="AM238">
        <f t="array" ref="AM238">IFERROR(INDEX(Sheet2!$A$1:$E$2723,MATCH(AM$200&amp;AM$201&amp;$B238,Sheet2!$A$1:$A$2723&amp;Sheet2!$B$1:$B$2723&amp;Sheet2!$D$1:$D$2723,0),5),0)</f>
        <v>0</v>
      </c>
      <c r="AN238">
        <f t="array" ref="AN238">IFERROR(INDEX(Sheet2!$A$1:$E$2723,MATCH(AN$200&amp;AN$201&amp;$B238,Sheet2!$A$1:$A$2723&amp;Sheet2!$B$1:$B$2723&amp;Sheet2!$D$1:$D$2723,0),5),0)</f>
        <v>0</v>
      </c>
      <c r="AO238">
        <f t="array" ref="AO238">IFERROR(INDEX(Sheet2!$A$1:$E$2723,MATCH(AO$200&amp;AO$201&amp;$B238,Sheet2!$A$1:$A$2723&amp;Sheet2!$B$1:$B$2723&amp;Sheet2!$D$1:$D$2723,0),5),0)</f>
        <v>0</v>
      </c>
      <c r="AP238">
        <f t="array" ref="AP238">IFERROR(INDEX(Sheet2!$A$1:$E$2723,MATCH(AP$200&amp;AP$201&amp;$B238,Sheet2!$A$1:$A$2723&amp;Sheet2!$B$1:$B$2723&amp;Sheet2!$D$1:$D$2723,0),5),0)</f>
        <v>0</v>
      </c>
      <c r="AQ238">
        <f t="array" ref="AQ238">IFERROR(INDEX(Sheet2!$A$1:$E$2723,MATCH(AQ$200&amp;AQ$201&amp;$B238,Sheet2!$A$1:$A$2723&amp;Sheet2!$B$1:$B$2723&amp;Sheet2!$D$1:$D$2723,0),5),0)</f>
        <v>0</v>
      </c>
      <c r="AR238">
        <f t="array" ref="AR238">IFERROR(INDEX(Sheet2!$A$1:$E$2723,MATCH(AR$200&amp;AR$201&amp;$B238,Sheet2!$A$1:$A$2723&amp;Sheet2!$B$1:$B$2723&amp;Sheet2!$D$1:$D$2723,0),5),0)</f>
        <v>0</v>
      </c>
      <c r="AS238">
        <f t="array" ref="AS238">IFERROR(INDEX(Sheet2!$A$1:$E$2723,MATCH(AS$200&amp;AS$201&amp;$B238,Sheet2!$A$1:$A$2723&amp;Sheet2!$B$1:$B$2723&amp;Sheet2!$D$1:$D$2723,0),5),0)</f>
        <v>0</v>
      </c>
      <c r="AT238">
        <f t="array" ref="AT238">IFERROR(INDEX(Sheet2!$A$1:$E$2723,MATCH(AT$200&amp;AT$201&amp;$B238,Sheet2!$A$1:$A$2723&amp;Sheet2!$B$1:$B$2723&amp;Sheet2!$D$1:$D$2723,0),5),0)</f>
        <v>0</v>
      </c>
      <c r="AU238">
        <f t="array" ref="AU238">IFERROR(INDEX(Sheet2!$A$1:$E$2723,MATCH(AU$200&amp;AU$201&amp;$B238,Sheet2!$A$1:$A$2723&amp;Sheet2!$B$1:$B$2723&amp;Sheet2!$D$1:$D$2723,0),5),0)</f>
        <v>0</v>
      </c>
      <c r="AV238">
        <f t="array" ref="AV238">IFERROR(INDEX(Sheet2!$A$1:$E$2723,MATCH(AV$200&amp;AV$201&amp;$B238,Sheet2!$A$1:$A$2723&amp;Sheet2!$B$1:$B$2723&amp;Sheet2!$D$1:$D$2723,0),5),0)</f>
        <v>0</v>
      </c>
      <c r="AW238">
        <f t="array" ref="AW238">IFERROR(INDEX(Sheet2!$A$1:$E$2723,MATCH(AW$200&amp;AW$201&amp;$B238,Sheet2!$A$1:$A$2723&amp;Sheet2!$B$1:$B$2723&amp;Sheet2!$D$1:$D$2723,0),5),0)</f>
        <v>0</v>
      </c>
      <c r="AX238">
        <f t="array" ref="AX238">IFERROR(INDEX(Sheet2!$A$1:$E$2723,MATCH(AX$200&amp;AX$201&amp;$B238,Sheet2!$A$1:$A$2723&amp;Sheet2!$B$1:$B$2723&amp;Sheet2!$D$1:$D$2723,0),5),0)</f>
        <v>0</v>
      </c>
      <c r="AY238">
        <f t="array" ref="AY238">IFERROR(INDEX(Sheet2!$A$1:$E$2723,MATCH(AY$200&amp;AY$201&amp;$B238,Sheet2!$A$1:$A$2723&amp;Sheet2!$B$1:$B$2723&amp;Sheet2!$D$1:$D$2723,0),5),0)</f>
        <v>0</v>
      </c>
      <c r="AZ238">
        <f t="array" ref="AZ238">IFERROR(INDEX(Sheet2!$A$1:$E$2723,MATCH(AZ$200&amp;AZ$201&amp;$B238,Sheet2!$A$1:$A$2723&amp;Sheet2!$B$1:$B$2723&amp;Sheet2!$D$1:$D$2723,0),5),0)</f>
        <v>0</v>
      </c>
      <c r="BA238">
        <f t="array" ref="BA238">IFERROR(INDEX(Sheet2!$A$1:$E$2723,MATCH(BA$200&amp;BA$201&amp;$B238,Sheet2!$A$1:$A$2723&amp;Sheet2!$B$1:$B$2723&amp;Sheet2!$D$1:$D$2723,0),5),0)</f>
        <v>0</v>
      </c>
      <c r="BB238">
        <f t="array" ref="BB238">IFERROR(INDEX(Sheet2!$A$1:$E$2723,MATCH(BB$200&amp;BB$201&amp;$B238,Sheet2!$A$1:$A$2723&amp;Sheet2!$B$1:$B$2723&amp;Sheet2!$D$1:$D$2723,0),5),0)</f>
        <v>0</v>
      </c>
      <c r="BC238">
        <f t="array" ref="BC238">IFERROR(INDEX(Sheet2!$A$1:$E$2723,MATCH(BC$200&amp;BC$201&amp;$B238,Sheet2!$A$1:$A$2723&amp;Sheet2!$B$1:$B$2723&amp;Sheet2!$D$1:$D$2723,0),5),0)</f>
        <v>0</v>
      </c>
      <c r="BD238">
        <f t="array" ref="BD238">IFERROR(INDEX(Sheet2!$A$1:$E$2723,MATCH(BD$200&amp;BD$201&amp;$B238,Sheet2!$A$1:$A$2723&amp;Sheet2!$B$1:$B$2723&amp;Sheet2!$D$1:$D$2723,0),5),0)</f>
        <v>0</v>
      </c>
      <c r="BE238">
        <f t="array" ref="BE238">IFERROR(INDEX(Sheet2!$A$1:$E$2723,MATCH(BE$200&amp;BE$201&amp;$B238,Sheet2!$A$1:$A$2723&amp;Sheet2!$B$1:$B$2723&amp;Sheet2!$D$1:$D$2723,0),5),0)</f>
        <v>0</v>
      </c>
      <c r="BF238">
        <f t="array" ref="BF238">IFERROR(INDEX(Sheet2!$A$1:$E$2723,MATCH(BF$200&amp;BF$201&amp;$B238,Sheet2!$A$1:$A$2723&amp;Sheet2!$B$1:$B$2723&amp;Sheet2!$D$1:$D$2723,0),5),0)</f>
        <v>0</v>
      </c>
      <c r="BG238">
        <f t="array" ref="BG238">IFERROR(INDEX(Sheet2!$A$1:$E$2723,MATCH(BG$200&amp;BG$201&amp;$B238,Sheet2!$A$1:$A$2723&amp;Sheet2!$B$1:$B$2723&amp;Sheet2!$D$1:$D$2723,0),5),0)</f>
        <v>0</v>
      </c>
      <c r="BH238">
        <f t="array" ref="BH238">IFERROR(INDEX(Sheet2!$A$1:$E$2723,MATCH(BH$200&amp;BH$201&amp;$B238,Sheet2!$A$1:$A$2723&amp;Sheet2!$B$1:$B$2723&amp;Sheet2!$D$1:$D$2723,0),5),0)</f>
        <v>0</v>
      </c>
      <c r="BI238">
        <f t="array" ref="BI238">IFERROR(INDEX(Sheet2!$A$1:$E$2723,MATCH(BI$200&amp;BI$201&amp;$B238,Sheet2!$A$1:$A$2723&amp;Sheet2!$B$1:$B$2723&amp;Sheet2!$D$1:$D$2723,0),5),0)</f>
        <v>0</v>
      </c>
      <c r="BJ238">
        <f t="array" ref="BJ238">IFERROR(INDEX(Sheet2!$A$1:$E$2723,MATCH(BJ$200&amp;BJ$201&amp;$B238,Sheet2!$A$1:$A$2723&amp;Sheet2!$B$1:$B$2723&amp;Sheet2!$D$1:$D$2723,0),5),0)</f>
        <v>0</v>
      </c>
      <c r="BK238">
        <f t="array" ref="BK238">IFERROR(INDEX(Sheet2!$A$1:$E$2723,MATCH(BK$200&amp;BK$201&amp;$B238,Sheet2!$A$1:$A$2723&amp;Sheet2!$B$1:$B$2723&amp;Sheet2!$D$1:$D$2723,0),5),0)</f>
        <v>0</v>
      </c>
      <c r="BL238">
        <f t="array" ref="BL238">IFERROR(INDEX(Sheet2!$A$1:$E$2723,MATCH(BL$200&amp;BL$201&amp;$B238,Sheet2!$A$1:$A$2723&amp;Sheet2!$B$1:$B$2723&amp;Sheet2!$D$1:$D$2723,0),5),0)</f>
        <v>0</v>
      </c>
    </row>
    <row r="239" spans="2:64" x14ac:dyDescent="0.25">
      <c r="B239" t="s">
        <v>236</v>
      </c>
      <c r="C239">
        <f t="array" ref="C239">IFERROR(INDEX(Sheet2!$A$1:$E$2723,MATCH(C$200&amp;C$201&amp;$B239,Sheet2!$A$1:$A$2723&amp;Sheet2!$B$1:$B$2723&amp;Sheet2!$D$1:$D$2723,0),5),0)</f>
        <v>0</v>
      </c>
      <c r="D239">
        <f t="array" ref="D239">IFERROR(INDEX(Sheet2!$A$1:$E$2723,MATCH(D$200&amp;D$201&amp;$B239,Sheet2!$A$1:$A$2723&amp;Sheet2!$B$1:$B$2723&amp;Sheet2!$D$1:$D$2723,0),5),0)</f>
        <v>0</v>
      </c>
      <c r="E239">
        <f t="array" ref="E239">IFERROR(INDEX(Sheet2!$A$1:$E$2723,MATCH(E$200&amp;E$201&amp;$B239,Sheet2!$A$1:$A$2723&amp;Sheet2!$B$1:$B$2723&amp;Sheet2!$D$1:$D$2723,0),5),0)</f>
        <v>0</v>
      </c>
      <c r="F239">
        <f t="array" ref="F239">IFERROR(INDEX(Sheet2!$A$1:$E$2723,MATCH(F$200&amp;F$201&amp;$B239,Sheet2!$A$1:$A$2723&amp;Sheet2!$B$1:$B$2723&amp;Sheet2!$D$1:$D$2723,0),5),0)</f>
        <v>0</v>
      </c>
      <c r="G239">
        <f t="array" ref="G239">IFERROR(INDEX(Sheet2!$A$1:$E$2723,MATCH(G$200&amp;G$201&amp;$B239,Sheet2!$A$1:$A$2723&amp;Sheet2!$B$1:$B$2723&amp;Sheet2!$D$1:$D$2723,0),5),0)</f>
        <v>0</v>
      </c>
      <c r="H239">
        <f t="array" ref="H239">IFERROR(INDEX(Sheet2!$A$1:$E$2723,MATCH(H$200&amp;H$201&amp;$B239,Sheet2!$A$1:$A$2723&amp;Sheet2!$B$1:$B$2723&amp;Sheet2!$D$1:$D$2723,0),5),0)</f>
        <v>0</v>
      </c>
      <c r="I239">
        <f t="array" ref="I239">IFERROR(INDEX(Sheet2!$A$1:$E$2723,MATCH(I$200&amp;I$201&amp;$B239,Sheet2!$A$1:$A$2723&amp;Sheet2!$B$1:$B$2723&amp;Sheet2!$D$1:$D$2723,0),5),0)</f>
        <v>0</v>
      </c>
      <c r="J239">
        <f t="array" ref="J239">IFERROR(INDEX(Sheet2!$A$1:$E$2723,MATCH(J$200&amp;J$201&amp;$B239,Sheet2!$A$1:$A$2723&amp;Sheet2!$B$1:$B$2723&amp;Sheet2!$D$1:$D$2723,0),5),0)</f>
        <v>0</v>
      </c>
      <c r="K239">
        <f t="array" ref="K239">IFERROR(INDEX(Sheet2!$A$1:$E$2723,MATCH(K$200&amp;K$201&amp;$B239,Sheet2!$A$1:$A$2723&amp;Sheet2!$B$1:$B$2723&amp;Sheet2!$D$1:$D$2723,0),5),0)</f>
        <v>0</v>
      </c>
      <c r="L239">
        <f t="array" ref="L239">IFERROR(INDEX(Sheet2!$A$1:$E$2723,MATCH(L$200&amp;L$201&amp;$B239,Sheet2!$A$1:$A$2723&amp;Sheet2!$B$1:$B$2723&amp;Sheet2!$D$1:$D$2723,0),5),0)</f>
        <v>0</v>
      </c>
      <c r="M239">
        <f t="array" ref="M239">IFERROR(INDEX(Sheet2!$A$1:$E$2723,MATCH(M$200&amp;M$201&amp;$B239,Sheet2!$A$1:$A$2723&amp;Sheet2!$B$1:$B$2723&amp;Sheet2!$D$1:$D$2723,0),5),0)</f>
        <v>0</v>
      </c>
      <c r="N239">
        <f t="array" ref="N239">IFERROR(INDEX(Sheet2!$A$1:$E$2723,MATCH(N$200&amp;N$201&amp;$B239,Sheet2!$A$1:$A$2723&amp;Sheet2!$B$1:$B$2723&amp;Sheet2!$D$1:$D$2723,0),5),0)</f>
        <v>0</v>
      </c>
      <c r="O239">
        <f t="array" ref="O239">IFERROR(INDEX(Sheet2!$A$1:$E$2723,MATCH(O$200&amp;O$201&amp;$B239,Sheet2!$A$1:$A$2723&amp;Sheet2!$B$1:$B$2723&amp;Sheet2!$D$1:$D$2723,0),5),0)</f>
        <v>0</v>
      </c>
      <c r="P239">
        <f t="array" ref="P239">IFERROR(INDEX(Sheet2!$A$1:$E$2723,MATCH(P$200&amp;P$201&amp;$B239,Sheet2!$A$1:$A$2723&amp;Sheet2!$B$1:$B$2723&amp;Sheet2!$D$1:$D$2723,0),5),0)</f>
        <v>0</v>
      </c>
      <c r="Q239">
        <f t="array" ref="Q239">IFERROR(INDEX(Sheet2!$A$1:$E$2723,MATCH(Q$200&amp;Q$201&amp;$B239,Sheet2!$A$1:$A$2723&amp;Sheet2!$B$1:$B$2723&amp;Sheet2!$D$1:$D$2723,0),5),0)</f>
        <v>0</v>
      </c>
      <c r="R239">
        <f t="array" ref="R239">IFERROR(INDEX(Sheet2!$A$1:$E$2723,MATCH(R$200&amp;R$201&amp;$B239,Sheet2!$A$1:$A$2723&amp;Sheet2!$B$1:$B$2723&amp;Sheet2!$D$1:$D$2723,0),5),0)</f>
        <v>0</v>
      </c>
      <c r="S239">
        <f t="array" ref="S239">IFERROR(INDEX(Sheet2!$A$1:$E$2723,MATCH(S$200&amp;S$201&amp;$B239,Sheet2!$A$1:$A$2723&amp;Sheet2!$B$1:$B$2723&amp;Sheet2!$D$1:$D$2723,0),5),0)</f>
        <v>0</v>
      </c>
      <c r="T239">
        <f t="array" ref="T239">IFERROR(INDEX(Sheet2!$A$1:$E$2723,MATCH(T$200&amp;T$201&amp;$B239,Sheet2!$A$1:$A$2723&amp;Sheet2!$B$1:$B$2723&amp;Sheet2!$D$1:$D$2723,0),5),0)</f>
        <v>0</v>
      </c>
      <c r="U239">
        <f t="array" ref="U239">IFERROR(INDEX(Sheet2!$A$1:$E$2723,MATCH(U$200&amp;U$201&amp;$B239,Sheet2!$A$1:$A$2723&amp;Sheet2!$B$1:$B$2723&amp;Sheet2!$D$1:$D$2723,0),5),0)</f>
        <v>0</v>
      </c>
      <c r="V239">
        <f t="array" ref="V239">IFERROR(INDEX(Sheet2!$A$1:$E$2723,MATCH(V$200&amp;V$201&amp;$B239,Sheet2!$A$1:$A$2723&amp;Sheet2!$B$1:$B$2723&amp;Sheet2!$D$1:$D$2723,0),5),0)</f>
        <v>0</v>
      </c>
      <c r="W239">
        <f t="array" ref="W239">IFERROR(INDEX(Sheet2!$A$1:$E$2723,MATCH(W$200&amp;W$201&amp;$B239,Sheet2!$A$1:$A$2723&amp;Sheet2!$B$1:$B$2723&amp;Sheet2!$D$1:$D$2723,0),5),0)</f>
        <v>0</v>
      </c>
      <c r="X239">
        <f t="array" ref="X239">IFERROR(INDEX(Sheet2!$A$1:$E$2723,MATCH(X$200&amp;X$201&amp;$B239,Sheet2!$A$1:$A$2723&amp;Sheet2!$B$1:$B$2723&amp;Sheet2!$D$1:$D$2723,0),5),0)</f>
        <v>0</v>
      </c>
      <c r="Y239">
        <f t="array" ref="Y239">IFERROR(INDEX(Sheet2!$A$1:$E$2723,MATCH(Y$200&amp;Y$201&amp;$B239,Sheet2!$A$1:$A$2723&amp;Sheet2!$B$1:$B$2723&amp;Sheet2!$D$1:$D$2723,0),5),0)</f>
        <v>0</v>
      </c>
      <c r="Z239">
        <f t="array" ref="Z239">IFERROR(INDEX(Sheet2!$A$1:$E$2723,MATCH(Z$200&amp;Z$201&amp;$B239,Sheet2!$A$1:$A$2723&amp;Sheet2!$B$1:$B$2723&amp;Sheet2!$D$1:$D$2723,0),5),0)</f>
        <v>0</v>
      </c>
      <c r="AA239">
        <f t="array" ref="AA239">IFERROR(INDEX(Sheet2!$A$1:$E$2723,MATCH(AA$200&amp;AA$201&amp;$B239,Sheet2!$A$1:$A$2723&amp;Sheet2!$B$1:$B$2723&amp;Sheet2!$D$1:$D$2723,0),5),0)</f>
        <v>0</v>
      </c>
      <c r="AB239">
        <f t="array" ref="AB239">IFERROR(INDEX(Sheet2!$A$1:$E$2723,MATCH(AB$200&amp;AB$201&amp;$B239,Sheet2!$A$1:$A$2723&amp;Sheet2!$B$1:$B$2723&amp;Sheet2!$D$1:$D$2723,0),5),0)</f>
        <v>0</v>
      </c>
      <c r="AC239">
        <f t="array" ref="AC239">IFERROR(INDEX(Sheet2!$A$1:$E$2723,MATCH(AC$200&amp;AC$201&amp;$B239,Sheet2!$A$1:$A$2723&amp;Sheet2!$B$1:$B$2723&amp;Sheet2!$D$1:$D$2723,0),5),0)</f>
        <v>0</v>
      </c>
      <c r="AD239">
        <f t="array" ref="AD239">IFERROR(INDEX(Sheet2!$A$1:$E$2723,MATCH(AD$200&amp;AD$201&amp;$B239,Sheet2!$A$1:$A$2723&amp;Sheet2!$B$1:$B$2723&amp;Sheet2!$D$1:$D$2723,0),5),0)</f>
        <v>0</v>
      </c>
      <c r="AE239">
        <f t="array" ref="AE239">IFERROR(INDEX(Sheet2!$A$1:$E$2723,MATCH(AE$200&amp;AE$201&amp;$B239,Sheet2!$A$1:$A$2723&amp;Sheet2!$B$1:$B$2723&amp;Sheet2!$D$1:$D$2723,0),5),0)</f>
        <v>0</v>
      </c>
      <c r="AF239">
        <f t="array" ref="AF239">IFERROR(INDEX(Sheet2!$A$1:$E$2723,MATCH(AF$200&amp;AF$201&amp;$B239,Sheet2!$A$1:$A$2723&amp;Sheet2!$B$1:$B$2723&amp;Sheet2!$D$1:$D$2723,0),5),0)</f>
        <v>0</v>
      </c>
      <c r="AG239">
        <f t="array" ref="AG239">IFERROR(INDEX(Sheet2!$A$1:$E$2723,MATCH(AG$200&amp;AG$201&amp;$B239,Sheet2!$A$1:$A$2723&amp;Sheet2!$B$1:$B$2723&amp;Sheet2!$D$1:$D$2723,0),5),0)</f>
        <v>0</v>
      </c>
      <c r="AH239">
        <f t="array" ref="AH239">IFERROR(INDEX(Sheet2!$A$1:$E$2723,MATCH(AH$200&amp;AH$201&amp;$B239,Sheet2!$A$1:$A$2723&amp;Sheet2!$B$1:$B$2723&amp;Sheet2!$D$1:$D$2723,0),5),0)</f>
        <v>0</v>
      </c>
      <c r="AI239">
        <f t="array" ref="AI239">IFERROR(INDEX(Sheet2!$A$1:$E$2723,MATCH(AI$200&amp;AI$201&amp;$B239,Sheet2!$A$1:$A$2723&amp;Sheet2!$B$1:$B$2723&amp;Sheet2!$D$1:$D$2723,0),5),0)</f>
        <v>0</v>
      </c>
      <c r="AJ239">
        <f t="array" ref="AJ239">IFERROR(INDEX(Sheet2!$A$1:$E$2723,MATCH(AJ$200&amp;AJ$201&amp;$B239,Sheet2!$A$1:$A$2723&amp;Sheet2!$B$1:$B$2723&amp;Sheet2!$D$1:$D$2723,0),5),0)</f>
        <v>0</v>
      </c>
      <c r="AK239">
        <f t="array" ref="AK239">IFERROR(INDEX(Sheet2!$A$1:$E$2723,MATCH(AK$200&amp;AK$201&amp;$B239,Sheet2!$A$1:$A$2723&amp;Sheet2!$B$1:$B$2723&amp;Sheet2!$D$1:$D$2723,0),5),0)</f>
        <v>0</v>
      </c>
      <c r="AL239">
        <f t="array" ref="AL239">IFERROR(INDEX(Sheet2!$A$1:$E$2723,MATCH(AL$200&amp;AL$201&amp;$B239,Sheet2!$A$1:$A$2723&amp;Sheet2!$B$1:$B$2723&amp;Sheet2!$D$1:$D$2723,0),5),0)</f>
        <v>0</v>
      </c>
      <c r="AM239">
        <f t="array" ref="AM239">IFERROR(INDEX(Sheet2!$A$1:$E$2723,MATCH(AM$200&amp;AM$201&amp;$B239,Sheet2!$A$1:$A$2723&amp;Sheet2!$B$1:$B$2723&amp;Sheet2!$D$1:$D$2723,0),5),0)</f>
        <v>0</v>
      </c>
      <c r="AN239">
        <f t="array" ref="AN239">IFERROR(INDEX(Sheet2!$A$1:$E$2723,MATCH(AN$200&amp;AN$201&amp;$B239,Sheet2!$A$1:$A$2723&amp;Sheet2!$B$1:$B$2723&amp;Sheet2!$D$1:$D$2723,0),5),0)</f>
        <v>0</v>
      </c>
      <c r="AO239">
        <f t="array" ref="AO239">IFERROR(INDEX(Sheet2!$A$1:$E$2723,MATCH(AO$200&amp;AO$201&amp;$B239,Sheet2!$A$1:$A$2723&amp;Sheet2!$B$1:$B$2723&amp;Sheet2!$D$1:$D$2723,0),5),0)</f>
        <v>0</v>
      </c>
      <c r="AP239">
        <f t="array" ref="AP239">IFERROR(INDEX(Sheet2!$A$1:$E$2723,MATCH(AP$200&amp;AP$201&amp;$B239,Sheet2!$A$1:$A$2723&amp;Sheet2!$B$1:$B$2723&amp;Sheet2!$D$1:$D$2723,0),5),0)</f>
        <v>0</v>
      </c>
      <c r="AQ239">
        <f t="array" ref="AQ239">IFERROR(INDEX(Sheet2!$A$1:$E$2723,MATCH(AQ$200&amp;AQ$201&amp;$B239,Sheet2!$A$1:$A$2723&amp;Sheet2!$B$1:$B$2723&amp;Sheet2!$D$1:$D$2723,0),5),0)</f>
        <v>0</v>
      </c>
      <c r="AR239">
        <f t="array" ref="AR239">IFERROR(INDEX(Sheet2!$A$1:$E$2723,MATCH(AR$200&amp;AR$201&amp;$B239,Sheet2!$A$1:$A$2723&amp;Sheet2!$B$1:$B$2723&amp;Sheet2!$D$1:$D$2723,0),5),0)</f>
        <v>0</v>
      </c>
      <c r="AS239">
        <f t="array" ref="AS239">IFERROR(INDEX(Sheet2!$A$1:$E$2723,MATCH(AS$200&amp;AS$201&amp;$B239,Sheet2!$A$1:$A$2723&amp;Sheet2!$B$1:$B$2723&amp;Sheet2!$D$1:$D$2723,0),5),0)</f>
        <v>0</v>
      </c>
      <c r="AT239">
        <f t="array" ref="AT239">IFERROR(INDEX(Sheet2!$A$1:$E$2723,MATCH(AT$200&amp;AT$201&amp;$B239,Sheet2!$A$1:$A$2723&amp;Sheet2!$B$1:$B$2723&amp;Sheet2!$D$1:$D$2723,0),5),0)</f>
        <v>0</v>
      </c>
      <c r="AU239">
        <f t="array" ref="AU239">IFERROR(INDEX(Sheet2!$A$1:$E$2723,MATCH(AU$200&amp;AU$201&amp;$B239,Sheet2!$A$1:$A$2723&amp;Sheet2!$B$1:$B$2723&amp;Sheet2!$D$1:$D$2723,0),5),0)</f>
        <v>0</v>
      </c>
      <c r="AV239">
        <f t="array" ref="AV239">IFERROR(INDEX(Sheet2!$A$1:$E$2723,MATCH(AV$200&amp;AV$201&amp;$B239,Sheet2!$A$1:$A$2723&amp;Sheet2!$B$1:$B$2723&amp;Sheet2!$D$1:$D$2723,0),5),0)</f>
        <v>0</v>
      </c>
      <c r="AW239">
        <f t="array" ref="AW239">IFERROR(INDEX(Sheet2!$A$1:$E$2723,MATCH(AW$200&amp;AW$201&amp;$B239,Sheet2!$A$1:$A$2723&amp;Sheet2!$B$1:$B$2723&amp;Sheet2!$D$1:$D$2723,0),5),0)</f>
        <v>0</v>
      </c>
      <c r="AX239">
        <f t="array" ref="AX239">IFERROR(INDEX(Sheet2!$A$1:$E$2723,MATCH(AX$200&amp;AX$201&amp;$B239,Sheet2!$A$1:$A$2723&amp;Sheet2!$B$1:$B$2723&amp;Sheet2!$D$1:$D$2723,0),5),0)</f>
        <v>0</v>
      </c>
      <c r="AY239">
        <f t="array" ref="AY239">IFERROR(INDEX(Sheet2!$A$1:$E$2723,MATCH(AY$200&amp;AY$201&amp;$B239,Sheet2!$A$1:$A$2723&amp;Sheet2!$B$1:$B$2723&amp;Sheet2!$D$1:$D$2723,0),5),0)</f>
        <v>0</v>
      </c>
      <c r="AZ239">
        <f t="array" ref="AZ239">IFERROR(INDEX(Sheet2!$A$1:$E$2723,MATCH(AZ$200&amp;AZ$201&amp;$B239,Sheet2!$A$1:$A$2723&amp;Sheet2!$B$1:$B$2723&amp;Sheet2!$D$1:$D$2723,0),5),0)</f>
        <v>0</v>
      </c>
      <c r="BA239">
        <f t="array" ref="BA239">IFERROR(INDEX(Sheet2!$A$1:$E$2723,MATCH(BA$200&amp;BA$201&amp;$B239,Sheet2!$A$1:$A$2723&amp;Sheet2!$B$1:$B$2723&amp;Sheet2!$D$1:$D$2723,0),5),0)</f>
        <v>0</v>
      </c>
      <c r="BB239">
        <f t="array" ref="BB239">IFERROR(INDEX(Sheet2!$A$1:$E$2723,MATCH(BB$200&amp;BB$201&amp;$B239,Sheet2!$A$1:$A$2723&amp;Sheet2!$B$1:$B$2723&amp;Sheet2!$D$1:$D$2723,0),5),0)</f>
        <v>0</v>
      </c>
      <c r="BC239">
        <f t="array" ref="BC239">IFERROR(INDEX(Sheet2!$A$1:$E$2723,MATCH(BC$200&amp;BC$201&amp;$B239,Sheet2!$A$1:$A$2723&amp;Sheet2!$B$1:$B$2723&amp;Sheet2!$D$1:$D$2723,0),5),0)</f>
        <v>0</v>
      </c>
      <c r="BD239">
        <f t="array" ref="BD239">IFERROR(INDEX(Sheet2!$A$1:$E$2723,MATCH(BD$200&amp;BD$201&amp;$B239,Sheet2!$A$1:$A$2723&amp;Sheet2!$B$1:$B$2723&amp;Sheet2!$D$1:$D$2723,0),5),0)</f>
        <v>0</v>
      </c>
      <c r="BE239">
        <f t="array" ref="BE239">IFERROR(INDEX(Sheet2!$A$1:$E$2723,MATCH(BE$200&amp;BE$201&amp;$B239,Sheet2!$A$1:$A$2723&amp;Sheet2!$B$1:$B$2723&amp;Sheet2!$D$1:$D$2723,0),5),0)</f>
        <v>0</v>
      </c>
      <c r="BF239">
        <f t="array" ref="BF239">IFERROR(INDEX(Sheet2!$A$1:$E$2723,MATCH(BF$200&amp;BF$201&amp;$B239,Sheet2!$A$1:$A$2723&amp;Sheet2!$B$1:$B$2723&amp;Sheet2!$D$1:$D$2723,0),5),0)</f>
        <v>0</v>
      </c>
      <c r="BG239">
        <f t="array" ref="BG239">IFERROR(INDEX(Sheet2!$A$1:$E$2723,MATCH(BG$200&amp;BG$201&amp;$B239,Sheet2!$A$1:$A$2723&amp;Sheet2!$B$1:$B$2723&amp;Sheet2!$D$1:$D$2723,0),5),0)</f>
        <v>0</v>
      </c>
      <c r="BH239">
        <f t="array" ref="BH239">IFERROR(INDEX(Sheet2!$A$1:$E$2723,MATCH(BH$200&amp;BH$201&amp;$B239,Sheet2!$A$1:$A$2723&amp;Sheet2!$B$1:$B$2723&amp;Sheet2!$D$1:$D$2723,0),5),0)</f>
        <v>0</v>
      </c>
      <c r="BI239">
        <f t="array" ref="BI239">IFERROR(INDEX(Sheet2!$A$1:$E$2723,MATCH(BI$200&amp;BI$201&amp;$B239,Sheet2!$A$1:$A$2723&amp;Sheet2!$B$1:$B$2723&amp;Sheet2!$D$1:$D$2723,0),5),0)</f>
        <v>0</v>
      </c>
      <c r="BJ239">
        <f t="array" ref="BJ239">IFERROR(INDEX(Sheet2!$A$1:$E$2723,MATCH(BJ$200&amp;BJ$201&amp;$B239,Sheet2!$A$1:$A$2723&amp;Sheet2!$B$1:$B$2723&amp;Sheet2!$D$1:$D$2723,0),5),0)</f>
        <v>0</v>
      </c>
      <c r="BK239">
        <f t="array" ref="BK239">IFERROR(INDEX(Sheet2!$A$1:$E$2723,MATCH(BK$200&amp;BK$201&amp;$B239,Sheet2!$A$1:$A$2723&amp;Sheet2!$B$1:$B$2723&amp;Sheet2!$D$1:$D$2723,0),5),0)</f>
        <v>0</v>
      </c>
      <c r="BL239">
        <f t="array" ref="BL239">IFERROR(INDEX(Sheet2!$A$1:$E$2723,MATCH(BL$200&amp;BL$201&amp;$B239,Sheet2!$A$1:$A$2723&amp;Sheet2!$B$1:$B$2723&amp;Sheet2!$D$1:$D$2723,0),5),0)</f>
        <v>0</v>
      </c>
    </row>
    <row r="240" spans="2:64" x14ac:dyDescent="0.25">
      <c r="B240" t="s">
        <v>237</v>
      </c>
      <c r="C240">
        <f t="array" ref="C240">IFERROR(INDEX(Sheet2!$A$1:$E$2723,MATCH(C$200&amp;C$201&amp;$B240,Sheet2!$A$1:$A$2723&amp;Sheet2!$B$1:$B$2723&amp;Sheet2!$D$1:$D$2723,0),5),0)</f>
        <v>0</v>
      </c>
      <c r="D240">
        <f t="array" ref="D240">IFERROR(INDEX(Sheet2!$A$1:$E$2723,MATCH(D$200&amp;D$201&amp;$B240,Sheet2!$A$1:$A$2723&amp;Sheet2!$B$1:$B$2723&amp;Sheet2!$D$1:$D$2723,0),5),0)</f>
        <v>0</v>
      </c>
      <c r="E240">
        <f t="array" ref="E240">IFERROR(INDEX(Sheet2!$A$1:$E$2723,MATCH(E$200&amp;E$201&amp;$B240,Sheet2!$A$1:$A$2723&amp;Sheet2!$B$1:$B$2723&amp;Sheet2!$D$1:$D$2723,0),5),0)</f>
        <v>0</v>
      </c>
      <c r="F240">
        <f t="array" ref="F240">IFERROR(INDEX(Sheet2!$A$1:$E$2723,MATCH(F$200&amp;F$201&amp;$B240,Sheet2!$A$1:$A$2723&amp;Sheet2!$B$1:$B$2723&amp;Sheet2!$D$1:$D$2723,0),5),0)</f>
        <v>0</v>
      </c>
      <c r="G240">
        <f t="array" ref="G240">IFERROR(INDEX(Sheet2!$A$1:$E$2723,MATCH(G$200&amp;G$201&amp;$B240,Sheet2!$A$1:$A$2723&amp;Sheet2!$B$1:$B$2723&amp;Sheet2!$D$1:$D$2723,0),5),0)</f>
        <v>0</v>
      </c>
      <c r="H240">
        <f t="array" ref="H240">IFERROR(INDEX(Sheet2!$A$1:$E$2723,MATCH(H$200&amp;H$201&amp;$B240,Sheet2!$A$1:$A$2723&amp;Sheet2!$B$1:$B$2723&amp;Sheet2!$D$1:$D$2723,0),5),0)</f>
        <v>0</v>
      </c>
      <c r="I240">
        <f t="array" ref="I240">IFERROR(INDEX(Sheet2!$A$1:$E$2723,MATCH(I$200&amp;I$201&amp;$B240,Sheet2!$A$1:$A$2723&amp;Sheet2!$B$1:$B$2723&amp;Sheet2!$D$1:$D$2723,0),5),0)</f>
        <v>0</v>
      </c>
      <c r="J240">
        <f t="array" ref="J240">IFERROR(INDEX(Sheet2!$A$1:$E$2723,MATCH(J$200&amp;J$201&amp;$B240,Sheet2!$A$1:$A$2723&amp;Sheet2!$B$1:$B$2723&amp;Sheet2!$D$1:$D$2723,0),5),0)</f>
        <v>0</v>
      </c>
      <c r="K240">
        <f t="array" ref="K240">IFERROR(INDEX(Sheet2!$A$1:$E$2723,MATCH(K$200&amp;K$201&amp;$B240,Sheet2!$A$1:$A$2723&amp;Sheet2!$B$1:$B$2723&amp;Sheet2!$D$1:$D$2723,0),5),0)</f>
        <v>0</v>
      </c>
      <c r="L240">
        <f t="array" ref="L240">IFERROR(INDEX(Sheet2!$A$1:$E$2723,MATCH(L$200&amp;L$201&amp;$B240,Sheet2!$A$1:$A$2723&amp;Sheet2!$B$1:$B$2723&amp;Sheet2!$D$1:$D$2723,0),5),0)</f>
        <v>0</v>
      </c>
      <c r="M240">
        <f t="array" ref="M240">IFERROR(INDEX(Sheet2!$A$1:$E$2723,MATCH(M$200&amp;M$201&amp;$B240,Sheet2!$A$1:$A$2723&amp;Sheet2!$B$1:$B$2723&amp;Sheet2!$D$1:$D$2723,0),5),0)</f>
        <v>0</v>
      </c>
      <c r="N240">
        <f t="array" ref="N240">IFERROR(INDEX(Sheet2!$A$1:$E$2723,MATCH(N$200&amp;N$201&amp;$B240,Sheet2!$A$1:$A$2723&amp;Sheet2!$B$1:$B$2723&amp;Sheet2!$D$1:$D$2723,0),5),0)</f>
        <v>0</v>
      </c>
      <c r="O240">
        <f t="array" ref="O240">IFERROR(INDEX(Sheet2!$A$1:$E$2723,MATCH(O$200&amp;O$201&amp;$B240,Sheet2!$A$1:$A$2723&amp;Sheet2!$B$1:$B$2723&amp;Sheet2!$D$1:$D$2723,0),5),0)</f>
        <v>0</v>
      </c>
      <c r="P240">
        <f t="array" ref="P240">IFERROR(INDEX(Sheet2!$A$1:$E$2723,MATCH(P$200&amp;P$201&amp;$B240,Sheet2!$A$1:$A$2723&amp;Sheet2!$B$1:$B$2723&amp;Sheet2!$D$1:$D$2723,0),5),0)</f>
        <v>0</v>
      </c>
      <c r="Q240">
        <f t="array" ref="Q240">IFERROR(INDEX(Sheet2!$A$1:$E$2723,MATCH(Q$200&amp;Q$201&amp;$B240,Sheet2!$A$1:$A$2723&amp;Sheet2!$B$1:$B$2723&amp;Sheet2!$D$1:$D$2723,0),5),0)</f>
        <v>0</v>
      </c>
      <c r="R240">
        <f t="array" ref="R240">IFERROR(INDEX(Sheet2!$A$1:$E$2723,MATCH(R$200&amp;R$201&amp;$B240,Sheet2!$A$1:$A$2723&amp;Sheet2!$B$1:$B$2723&amp;Sheet2!$D$1:$D$2723,0),5),0)</f>
        <v>0</v>
      </c>
      <c r="S240">
        <f t="array" ref="S240">IFERROR(INDEX(Sheet2!$A$1:$E$2723,MATCH(S$200&amp;S$201&amp;$B240,Sheet2!$A$1:$A$2723&amp;Sheet2!$B$1:$B$2723&amp;Sheet2!$D$1:$D$2723,0),5),0)</f>
        <v>0</v>
      </c>
      <c r="T240">
        <f t="array" ref="T240">IFERROR(INDEX(Sheet2!$A$1:$E$2723,MATCH(T$200&amp;T$201&amp;$B240,Sheet2!$A$1:$A$2723&amp;Sheet2!$B$1:$B$2723&amp;Sheet2!$D$1:$D$2723,0),5),0)</f>
        <v>0</v>
      </c>
      <c r="U240">
        <f t="array" ref="U240">IFERROR(INDEX(Sheet2!$A$1:$E$2723,MATCH(U$200&amp;U$201&amp;$B240,Sheet2!$A$1:$A$2723&amp;Sheet2!$B$1:$B$2723&amp;Sheet2!$D$1:$D$2723,0),5),0)</f>
        <v>0</v>
      </c>
      <c r="V240">
        <f t="array" ref="V240">IFERROR(INDEX(Sheet2!$A$1:$E$2723,MATCH(V$200&amp;V$201&amp;$B240,Sheet2!$A$1:$A$2723&amp;Sheet2!$B$1:$B$2723&amp;Sheet2!$D$1:$D$2723,0),5),0)</f>
        <v>0</v>
      </c>
      <c r="W240">
        <f t="array" ref="W240">IFERROR(INDEX(Sheet2!$A$1:$E$2723,MATCH(W$200&amp;W$201&amp;$B240,Sheet2!$A$1:$A$2723&amp;Sheet2!$B$1:$B$2723&amp;Sheet2!$D$1:$D$2723,0),5),0)</f>
        <v>0</v>
      </c>
      <c r="X240">
        <f t="array" ref="X240">IFERROR(INDEX(Sheet2!$A$1:$E$2723,MATCH(X$200&amp;X$201&amp;$B240,Sheet2!$A$1:$A$2723&amp;Sheet2!$B$1:$B$2723&amp;Sheet2!$D$1:$D$2723,0),5),0)</f>
        <v>0</v>
      </c>
      <c r="Y240">
        <f t="array" ref="Y240">IFERROR(INDEX(Sheet2!$A$1:$E$2723,MATCH(Y$200&amp;Y$201&amp;$B240,Sheet2!$A$1:$A$2723&amp;Sheet2!$B$1:$B$2723&amp;Sheet2!$D$1:$D$2723,0),5),0)</f>
        <v>0</v>
      </c>
      <c r="Z240">
        <f t="array" ref="Z240">IFERROR(INDEX(Sheet2!$A$1:$E$2723,MATCH(Z$200&amp;Z$201&amp;$B240,Sheet2!$A$1:$A$2723&amp;Sheet2!$B$1:$B$2723&amp;Sheet2!$D$1:$D$2723,0),5),0)</f>
        <v>0</v>
      </c>
      <c r="AA240">
        <f t="array" ref="AA240">IFERROR(INDEX(Sheet2!$A$1:$E$2723,MATCH(AA$200&amp;AA$201&amp;$B240,Sheet2!$A$1:$A$2723&amp;Sheet2!$B$1:$B$2723&amp;Sheet2!$D$1:$D$2723,0),5),0)</f>
        <v>0</v>
      </c>
      <c r="AB240">
        <f t="array" ref="AB240">IFERROR(INDEX(Sheet2!$A$1:$E$2723,MATCH(AB$200&amp;AB$201&amp;$B240,Sheet2!$A$1:$A$2723&amp;Sheet2!$B$1:$B$2723&amp;Sheet2!$D$1:$D$2723,0),5),0)</f>
        <v>0</v>
      </c>
      <c r="AC240">
        <f t="array" ref="AC240">IFERROR(INDEX(Sheet2!$A$1:$E$2723,MATCH(AC$200&amp;AC$201&amp;$B240,Sheet2!$A$1:$A$2723&amp;Sheet2!$B$1:$B$2723&amp;Sheet2!$D$1:$D$2723,0),5),0)</f>
        <v>0</v>
      </c>
      <c r="AD240">
        <f t="array" ref="AD240">IFERROR(INDEX(Sheet2!$A$1:$E$2723,MATCH(AD$200&amp;AD$201&amp;$B240,Sheet2!$A$1:$A$2723&amp;Sheet2!$B$1:$B$2723&amp;Sheet2!$D$1:$D$2723,0),5),0)</f>
        <v>0</v>
      </c>
      <c r="AE240">
        <f t="array" ref="AE240">IFERROR(INDEX(Sheet2!$A$1:$E$2723,MATCH(AE$200&amp;AE$201&amp;$B240,Sheet2!$A$1:$A$2723&amp;Sheet2!$B$1:$B$2723&amp;Sheet2!$D$1:$D$2723,0),5),0)</f>
        <v>0</v>
      </c>
      <c r="AF240">
        <f t="array" ref="AF240">IFERROR(INDEX(Sheet2!$A$1:$E$2723,MATCH(AF$200&amp;AF$201&amp;$B240,Sheet2!$A$1:$A$2723&amp;Sheet2!$B$1:$B$2723&amp;Sheet2!$D$1:$D$2723,0),5),0)</f>
        <v>0</v>
      </c>
      <c r="AG240">
        <f t="array" ref="AG240">IFERROR(INDEX(Sheet2!$A$1:$E$2723,MATCH(AG$200&amp;AG$201&amp;$B240,Sheet2!$A$1:$A$2723&amp;Sheet2!$B$1:$B$2723&amp;Sheet2!$D$1:$D$2723,0),5),0)</f>
        <v>0</v>
      </c>
      <c r="AH240">
        <f t="array" ref="AH240">IFERROR(INDEX(Sheet2!$A$1:$E$2723,MATCH(AH$200&amp;AH$201&amp;$B240,Sheet2!$A$1:$A$2723&amp;Sheet2!$B$1:$B$2723&amp;Sheet2!$D$1:$D$2723,0),5),0)</f>
        <v>0</v>
      </c>
      <c r="AI240">
        <f t="array" ref="AI240">IFERROR(INDEX(Sheet2!$A$1:$E$2723,MATCH(AI$200&amp;AI$201&amp;$B240,Sheet2!$A$1:$A$2723&amp;Sheet2!$B$1:$B$2723&amp;Sheet2!$D$1:$D$2723,0),5),0)</f>
        <v>0</v>
      </c>
      <c r="AJ240">
        <f t="array" ref="AJ240">IFERROR(INDEX(Sheet2!$A$1:$E$2723,MATCH(AJ$200&amp;AJ$201&amp;$B240,Sheet2!$A$1:$A$2723&amp;Sheet2!$B$1:$B$2723&amp;Sheet2!$D$1:$D$2723,0),5),0)</f>
        <v>0</v>
      </c>
      <c r="AK240">
        <f t="array" ref="AK240">IFERROR(INDEX(Sheet2!$A$1:$E$2723,MATCH(AK$200&amp;AK$201&amp;$B240,Sheet2!$A$1:$A$2723&amp;Sheet2!$B$1:$B$2723&amp;Sheet2!$D$1:$D$2723,0),5),0)</f>
        <v>0</v>
      </c>
      <c r="AL240">
        <f t="array" ref="AL240">IFERROR(INDEX(Sheet2!$A$1:$E$2723,MATCH(AL$200&amp;AL$201&amp;$B240,Sheet2!$A$1:$A$2723&amp;Sheet2!$B$1:$B$2723&amp;Sheet2!$D$1:$D$2723,0),5),0)</f>
        <v>0</v>
      </c>
      <c r="AM240">
        <f t="array" ref="AM240">IFERROR(INDEX(Sheet2!$A$1:$E$2723,MATCH(AM$200&amp;AM$201&amp;$B240,Sheet2!$A$1:$A$2723&amp;Sheet2!$B$1:$B$2723&amp;Sheet2!$D$1:$D$2723,0),5),0)</f>
        <v>0</v>
      </c>
      <c r="AN240">
        <f t="array" ref="AN240">IFERROR(INDEX(Sheet2!$A$1:$E$2723,MATCH(AN$200&amp;AN$201&amp;$B240,Sheet2!$A$1:$A$2723&amp;Sheet2!$B$1:$B$2723&amp;Sheet2!$D$1:$D$2723,0),5),0)</f>
        <v>0</v>
      </c>
      <c r="AO240">
        <f t="array" ref="AO240">IFERROR(INDEX(Sheet2!$A$1:$E$2723,MATCH(AO$200&amp;AO$201&amp;$B240,Sheet2!$A$1:$A$2723&amp;Sheet2!$B$1:$B$2723&amp;Sheet2!$D$1:$D$2723,0),5),0)</f>
        <v>0</v>
      </c>
      <c r="AP240">
        <f t="array" ref="AP240">IFERROR(INDEX(Sheet2!$A$1:$E$2723,MATCH(AP$200&amp;AP$201&amp;$B240,Sheet2!$A$1:$A$2723&amp;Sheet2!$B$1:$B$2723&amp;Sheet2!$D$1:$D$2723,0),5),0)</f>
        <v>0</v>
      </c>
      <c r="AQ240">
        <f t="array" ref="AQ240">IFERROR(INDEX(Sheet2!$A$1:$E$2723,MATCH(AQ$200&amp;AQ$201&amp;$B240,Sheet2!$A$1:$A$2723&amp;Sheet2!$B$1:$B$2723&amp;Sheet2!$D$1:$D$2723,0),5),0)</f>
        <v>0</v>
      </c>
      <c r="AR240">
        <f t="array" ref="AR240">IFERROR(INDEX(Sheet2!$A$1:$E$2723,MATCH(AR$200&amp;AR$201&amp;$B240,Sheet2!$A$1:$A$2723&amp;Sheet2!$B$1:$B$2723&amp;Sheet2!$D$1:$D$2723,0),5),0)</f>
        <v>0</v>
      </c>
      <c r="AS240">
        <f t="array" ref="AS240">IFERROR(INDEX(Sheet2!$A$1:$E$2723,MATCH(AS$200&amp;AS$201&amp;$B240,Sheet2!$A$1:$A$2723&amp;Sheet2!$B$1:$B$2723&amp;Sheet2!$D$1:$D$2723,0),5),0)</f>
        <v>0</v>
      </c>
      <c r="AT240">
        <f t="array" ref="AT240">IFERROR(INDEX(Sheet2!$A$1:$E$2723,MATCH(AT$200&amp;AT$201&amp;$B240,Sheet2!$A$1:$A$2723&amp;Sheet2!$B$1:$B$2723&amp;Sheet2!$D$1:$D$2723,0),5),0)</f>
        <v>0</v>
      </c>
      <c r="AU240">
        <f t="array" ref="AU240">IFERROR(INDEX(Sheet2!$A$1:$E$2723,MATCH(AU$200&amp;AU$201&amp;$B240,Sheet2!$A$1:$A$2723&amp;Sheet2!$B$1:$B$2723&amp;Sheet2!$D$1:$D$2723,0),5),0)</f>
        <v>0</v>
      </c>
      <c r="AV240">
        <f t="array" ref="AV240">IFERROR(INDEX(Sheet2!$A$1:$E$2723,MATCH(AV$200&amp;AV$201&amp;$B240,Sheet2!$A$1:$A$2723&amp;Sheet2!$B$1:$B$2723&amp;Sheet2!$D$1:$D$2723,0),5),0)</f>
        <v>0</v>
      </c>
      <c r="AW240">
        <f t="array" ref="AW240">IFERROR(INDEX(Sheet2!$A$1:$E$2723,MATCH(AW$200&amp;AW$201&amp;$B240,Sheet2!$A$1:$A$2723&amp;Sheet2!$B$1:$B$2723&amp;Sheet2!$D$1:$D$2723,0),5),0)</f>
        <v>0</v>
      </c>
      <c r="AX240">
        <f t="array" ref="AX240">IFERROR(INDEX(Sheet2!$A$1:$E$2723,MATCH(AX$200&amp;AX$201&amp;$B240,Sheet2!$A$1:$A$2723&amp;Sheet2!$B$1:$B$2723&amp;Sheet2!$D$1:$D$2723,0),5),0)</f>
        <v>0</v>
      </c>
      <c r="AY240">
        <f t="array" ref="AY240">IFERROR(INDEX(Sheet2!$A$1:$E$2723,MATCH(AY$200&amp;AY$201&amp;$B240,Sheet2!$A$1:$A$2723&amp;Sheet2!$B$1:$B$2723&amp;Sheet2!$D$1:$D$2723,0),5),0)</f>
        <v>0</v>
      </c>
      <c r="AZ240">
        <f t="array" ref="AZ240">IFERROR(INDEX(Sheet2!$A$1:$E$2723,MATCH(AZ$200&amp;AZ$201&amp;$B240,Sheet2!$A$1:$A$2723&amp;Sheet2!$B$1:$B$2723&amp;Sheet2!$D$1:$D$2723,0),5),0)</f>
        <v>0</v>
      </c>
      <c r="BA240">
        <f t="array" ref="BA240">IFERROR(INDEX(Sheet2!$A$1:$E$2723,MATCH(BA$200&amp;BA$201&amp;$B240,Sheet2!$A$1:$A$2723&amp;Sheet2!$B$1:$B$2723&amp;Sheet2!$D$1:$D$2723,0),5),0)</f>
        <v>0</v>
      </c>
      <c r="BB240">
        <f t="array" ref="BB240">IFERROR(INDEX(Sheet2!$A$1:$E$2723,MATCH(BB$200&amp;BB$201&amp;$B240,Sheet2!$A$1:$A$2723&amp;Sheet2!$B$1:$B$2723&amp;Sheet2!$D$1:$D$2723,0),5),0)</f>
        <v>0</v>
      </c>
      <c r="BC240">
        <f t="array" ref="BC240">IFERROR(INDEX(Sheet2!$A$1:$E$2723,MATCH(BC$200&amp;BC$201&amp;$B240,Sheet2!$A$1:$A$2723&amp;Sheet2!$B$1:$B$2723&amp;Sheet2!$D$1:$D$2723,0),5),0)</f>
        <v>0</v>
      </c>
      <c r="BD240">
        <f t="array" ref="BD240">IFERROR(INDEX(Sheet2!$A$1:$E$2723,MATCH(BD$200&amp;BD$201&amp;$B240,Sheet2!$A$1:$A$2723&amp;Sheet2!$B$1:$B$2723&amp;Sheet2!$D$1:$D$2723,0),5),0)</f>
        <v>0</v>
      </c>
      <c r="BE240">
        <f t="array" ref="BE240">IFERROR(INDEX(Sheet2!$A$1:$E$2723,MATCH(BE$200&amp;BE$201&amp;$B240,Sheet2!$A$1:$A$2723&amp;Sheet2!$B$1:$B$2723&amp;Sheet2!$D$1:$D$2723,0),5),0)</f>
        <v>0</v>
      </c>
      <c r="BF240">
        <f t="array" ref="BF240">IFERROR(INDEX(Sheet2!$A$1:$E$2723,MATCH(BF$200&amp;BF$201&amp;$B240,Sheet2!$A$1:$A$2723&amp;Sheet2!$B$1:$B$2723&amp;Sheet2!$D$1:$D$2723,0),5),0)</f>
        <v>0</v>
      </c>
      <c r="BG240">
        <f t="array" ref="BG240">IFERROR(INDEX(Sheet2!$A$1:$E$2723,MATCH(BG$200&amp;BG$201&amp;$B240,Sheet2!$A$1:$A$2723&amp;Sheet2!$B$1:$B$2723&amp;Sheet2!$D$1:$D$2723,0),5),0)</f>
        <v>0</v>
      </c>
      <c r="BH240">
        <f t="array" ref="BH240">IFERROR(INDEX(Sheet2!$A$1:$E$2723,MATCH(BH$200&amp;BH$201&amp;$B240,Sheet2!$A$1:$A$2723&amp;Sheet2!$B$1:$B$2723&amp;Sheet2!$D$1:$D$2723,0),5),0)</f>
        <v>0</v>
      </c>
      <c r="BI240">
        <f t="array" ref="BI240">IFERROR(INDEX(Sheet2!$A$1:$E$2723,MATCH(BI$200&amp;BI$201&amp;$B240,Sheet2!$A$1:$A$2723&amp;Sheet2!$B$1:$B$2723&amp;Sheet2!$D$1:$D$2723,0),5),0)</f>
        <v>0</v>
      </c>
      <c r="BJ240">
        <f t="array" ref="BJ240">IFERROR(INDEX(Sheet2!$A$1:$E$2723,MATCH(BJ$200&amp;BJ$201&amp;$B240,Sheet2!$A$1:$A$2723&amp;Sheet2!$B$1:$B$2723&amp;Sheet2!$D$1:$D$2723,0),5),0)</f>
        <v>0</v>
      </c>
      <c r="BK240">
        <f t="array" ref="BK240">IFERROR(INDEX(Sheet2!$A$1:$E$2723,MATCH(BK$200&amp;BK$201&amp;$B240,Sheet2!$A$1:$A$2723&amp;Sheet2!$B$1:$B$2723&amp;Sheet2!$D$1:$D$2723,0),5),0)</f>
        <v>0</v>
      </c>
      <c r="BL240">
        <f t="array" ref="BL240">IFERROR(INDEX(Sheet2!$A$1:$E$2723,MATCH(BL$200&amp;BL$201&amp;$B240,Sheet2!$A$1:$A$2723&amp;Sheet2!$B$1:$B$2723&amp;Sheet2!$D$1:$D$2723,0),5),0)</f>
        <v>0</v>
      </c>
    </row>
    <row r="241" spans="2:64" x14ac:dyDescent="0.25">
      <c r="B241" t="s">
        <v>238</v>
      </c>
      <c r="C241">
        <f t="array" ref="C241">IFERROR(INDEX(Sheet2!$A$1:$E$2723,MATCH(C$200&amp;C$201&amp;$B241,Sheet2!$A$1:$A$2723&amp;Sheet2!$B$1:$B$2723&amp;Sheet2!$D$1:$D$2723,0),5),0)</f>
        <v>0</v>
      </c>
      <c r="D241">
        <f t="array" ref="D241">IFERROR(INDEX(Sheet2!$A$1:$E$2723,MATCH(D$200&amp;D$201&amp;$B241,Sheet2!$A$1:$A$2723&amp;Sheet2!$B$1:$B$2723&amp;Sheet2!$D$1:$D$2723,0),5),0)</f>
        <v>0</v>
      </c>
      <c r="E241">
        <f t="array" ref="E241">IFERROR(INDEX(Sheet2!$A$1:$E$2723,MATCH(E$200&amp;E$201&amp;$B241,Sheet2!$A$1:$A$2723&amp;Sheet2!$B$1:$B$2723&amp;Sheet2!$D$1:$D$2723,0),5),0)</f>
        <v>0</v>
      </c>
      <c r="F241">
        <f t="array" ref="F241">IFERROR(INDEX(Sheet2!$A$1:$E$2723,MATCH(F$200&amp;F$201&amp;$B241,Sheet2!$A$1:$A$2723&amp;Sheet2!$B$1:$B$2723&amp;Sheet2!$D$1:$D$2723,0),5),0)</f>
        <v>0</v>
      </c>
      <c r="G241">
        <f t="array" ref="G241">IFERROR(INDEX(Sheet2!$A$1:$E$2723,MATCH(G$200&amp;G$201&amp;$B241,Sheet2!$A$1:$A$2723&amp;Sheet2!$B$1:$B$2723&amp;Sheet2!$D$1:$D$2723,0),5),0)</f>
        <v>0</v>
      </c>
      <c r="H241">
        <f t="array" ref="H241">IFERROR(INDEX(Sheet2!$A$1:$E$2723,MATCH(H$200&amp;H$201&amp;$B241,Sheet2!$A$1:$A$2723&amp;Sheet2!$B$1:$B$2723&amp;Sheet2!$D$1:$D$2723,0),5),0)</f>
        <v>0</v>
      </c>
      <c r="I241">
        <f t="array" ref="I241">IFERROR(INDEX(Sheet2!$A$1:$E$2723,MATCH(I$200&amp;I$201&amp;$B241,Sheet2!$A$1:$A$2723&amp;Sheet2!$B$1:$B$2723&amp;Sheet2!$D$1:$D$2723,0),5),0)</f>
        <v>0</v>
      </c>
      <c r="J241">
        <f t="array" ref="J241">IFERROR(INDEX(Sheet2!$A$1:$E$2723,MATCH(J$200&amp;J$201&amp;$B241,Sheet2!$A$1:$A$2723&amp;Sheet2!$B$1:$B$2723&amp;Sheet2!$D$1:$D$2723,0),5),0)</f>
        <v>0</v>
      </c>
      <c r="K241">
        <f t="array" ref="K241">IFERROR(INDEX(Sheet2!$A$1:$E$2723,MATCH(K$200&amp;K$201&amp;$B241,Sheet2!$A$1:$A$2723&amp;Sheet2!$B$1:$B$2723&amp;Sheet2!$D$1:$D$2723,0),5),0)</f>
        <v>0</v>
      </c>
      <c r="L241">
        <f t="array" ref="L241">IFERROR(INDEX(Sheet2!$A$1:$E$2723,MATCH(L$200&amp;L$201&amp;$B241,Sheet2!$A$1:$A$2723&amp;Sheet2!$B$1:$B$2723&amp;Sheet2!$D$1:$D$2723,0),5),0)</f>
        <v>0</v>
      </c>
      <c r="M241">
        <f t="array" ref="M241">IFERROR(INDEX(Sheet2!$A$1:$E$2723,MATCH(M$200&amp;M$201&amp;$B241,Sheet2!$A$1:$A$2723&amp;Sheet2!$B$1:$B$2723&amp;Sheet2!$D$1:$D$2723,0),5),0)</f>
        <v>0</v>
      </c>
      <c r="N241">
        <f t="array" ref="N241">IFERROR(INDEX(Sheet2!$A$1:$E$2723,MATCH(N$200&amp;N$201&amp;$B241,Sheet2!$A$1:$A$2723&amp;Sheet2!$B$1:$B$2723&amp;Sheet2!$D$1:$D$2723,0),5),0)</f>
        <v>0</v>
      </c>
      <c r="O241">
        <f t="array" ref="O241">IFERROR(INDEX(Sheet2!$A$1:$E$2723,MATCH(O$200&amp;O$201&amp;$B241,Sheet2!$A$1:$A$2723&amp;Sheet2!$B$1:$B$2723&amp;Sheet2!$D$1:$D$2723,0),5),0)</f>
        <v>0</v>
      </c>
      <c r="P241">
        <f t="array" ref="P241">IFERROR(INDEX(Sheet2!$A$1:$E$2723,MATCH(P$200&amp;P$201&amp;$B241,Sheet2!$A$1:$A$2723&amp;Sheet2!$B$1:$B$2723&amp;Sheet2!$D$1:$D$2723,0),5),0)</f>
        <v>0</v>
      </c>
      <c r="Q241">
        <f t="array" ref="Q241">IFERROR(INDEX(Sheet2!$A$1:$E$2723,MATCH(Q$200&amp;Q$201&amp;$B241,Sheet2!$A$1:$A$2723&amp;Sheet2!$B$1:$B$2723&amp;Sheet2!$D$1:$D$2723,0),5),0)</f>
        <v>0</v>
      </c>
      <c r="R241">
        <f t="array" ref="R241">IFERROR(INDEX(Sheet2!$A$1:$E$2723,MATCH(R$200&amp;R$201&amp;$B241,Sheet2!$A$1:$A$2723&amp;Sheet2!$B$1:$B$2723&amp;Sheet2!$D$1:$D$2723,0),5),0)</f>
        <v>0</v>
      </c>
      <c r="S241">
        <f t="array" ref="S241">IFERROR(INDEX(Sheet2!$A$1:$E$2723,MATCH(S$200&amp;S$201&amp;$B241,Sheet2!$A$1:$A$2723&amp;Sheet2!$B$1:$B$2723&amp;Sheet2!$D$1:$D$2723,0),5),0)</f>
        <v>0</v>
      </c>
      <c r="T241">
        <f t="array" ref="T241">IFERROR(INDEX(Sheet2!$A$1:$E$2723,MATCH(T$200&amp;T$201&amp;$B241,Sheet2!$A$1:$A$2723&amp;Sheet2!$B$1:$B$2723&amp;Sheet2!$D$1:$D$2723,0),5),0)</f>
        <v>0</v>
      </c>
      <c r="U241">
        <f t="array" ref="U241">IFERROR(INDEX(Sheet2!$A$1:$E$2723,MATCH(U$200&amp;U$201&amp;$B241,Sheet2!$A$1:$A$2723&amp;Sheet2!$B$1:$B$2723&amp;Sheet2!$D$1:$D$2723,0),5),0)</f>
        <v>0</v>
      </c>
      <c r="V241">
        <f t="array" ref="V241">IFERROR(INDEX(Sheet2!$A$1:$E$2723,MATCH(V$200&amp;V$201&amp;$B241,Sheet2!$A$1:$A$2723&amp;Sheet2!$B$1:$B$2723&amp;Sheet2!$D$1:$D$2723,0),5),0)</f>
        <v>0</v>
      </c>
      <c r="W241">
        <f t="array" ref="W241">IFERROR(INDEX(Sheet2!$A$1:$E$2723,MATCH(W$200&amp;W$201&amp;$B241,Sheet2!$A$1:$A$2723&amp;Sheet2!$B$1:$B$2723&amp;Sheet2!$D$1:$D$2723,0),5),0)</f>
        <v>0</v>
      </c>
      <c r="X241">
        <f t="array" ref="X241">IFERROR(INDEX(Sheet2!$A$1:$E$2723,MATCH(X$200&amp;X$201&amp;$B241,Sheet2!$A$1:$A$2723&amp;Sheet2!$B$1:$B$2723&amp;Sheet2!$D$1:$D$2723,0),5),0)</f>
        <v>0</v>
      </c>
      <c r="Y241">
        <f t="array" ref="Y241">IFERROR(INDEX(Sheet2!$A$1:$E$2723,MATCH(Y$200&amp;Y$201&amp;$B241,Sheet2!$A$1:$A$2723&amp;Sheet2!$B$1:$B$2723&amp;Sheet2!$D$1:$D$2723,0),5),0)</f>
        <v>0</v>
      </c>
      <c r="Z241">
        <f t="array" ref="Z241">IFERROR(INDEX(Sheet2!$A$1:$E$2723,MATCH(Z$200&amp;Z$201&amp;$B241,Sheet2!$A$1:$A$2723&amp;Sheet2!$B$1:$B$2723&amp;Sheet2!$D$1:$D$2723,0),5),0)</f>
        <v>0</v>
      </c>
      <c r="AA241">
        <f t="array" ref="AA241">IFERROR(INDEX(Sheet2!$A$1:$E$2723,MATCH(AA$200&amp;AA$201&amp;$B241,Sheet2!$A$1:$A$2723&amp;Sheet2!$B$1:$B$2723&amp;Sheet2!$D$1:$D$2723,0),5),0)</f>
        <v>0</v>
      </c>
      <c r="AB241">
        <f t="array" ref="AB241">IFERROR(INDEX(Sheet2!$A$1:$E$2723,MATCH(AB$200&amp;AB$201&amp;$B241,Sheet2!$A$1:$A$2723&amp;Sheet2!$B$1:$B$2723&amp;Sheet2!$D$1:$D$2723,0),5),0)</f>
        <v>0</v>
      </c>
      <c r="AC241">
        <f t="array" ref="AC241">IFERROR(INDEX(Sheet2!$A$1:$E$2723,MATCH(AC$200&amp;AC$201&amp;$B241,Sheet2!$A$1:$A$2723&amp;Sheet2!$B$1:$B$2723&amp;Sheet2!$D$1:$D$2723,0),5),0)</f>
        <v>0</v>
      </c>
      <c r="AD241">
        <f t="array" ref="AD241">IFERROR(INDEX(Sheet2!$A$1:$E$2723,MATCH(AD$200&amp;AD$201&amp;$B241,Sheet2!$A$1:$A$2723&amp;Sheet2!$B$1:$B$2723&amp;Sheet2!$D$1:$D$2723,0),5),0)</f>
        <v>0</v>
      </c>
      <c r="AE241">
        <f t="array" ref="AE241">IFERROR(INDEX(Sheet2!$A$1:$E$2723,MATCH(AE$200&amp;AE$201&amp;$B241,Sheet2!$A$1:$A$2723&amp;Sheet2!$B$1:$B$2723&amp;Sheet2!$D$1:$D$2723,0),5),0)</f>
        <v>0</v>
      </c>
      <c r="AF241">
        <f t="array" ref="AF241">IFERROR(INDEX(Sheet2!$A$1:$E$2723,MATCH(AF$200&amp;AF$201&amp;$B241,Sheet2!$A$1:$A$2723&amp;Sheet2!$B$1:$B$2723&amp;Sheet2!$D$1:$D$2723,0),5),0)</f>
        <v>0</v>
      </c>
      <c r="AG241">
        <f t="array" ref="AG241">IFERROR(INDEX(Sheet2!$A$1:$E$2723,MATCH(AG$200&amp;AG$201&amp;$B241,Sheet2!$A$1:$A$2723&amp;Sheet2!$B$1:$B$2723&amp;Sheet2!$D$1:$D$2723,0),5),0)</f>
        <v>0</v>
      </c>
      <c r="AH241">
        <f t="array" ref="AH241">IFERROR(INDEX(Sheet2!$A$1:$E$2723,MATCH(AH$200&amp;AH$201&amp;$B241,Sheet2!$A$1:$A$2723&amp;Sheet2!$B$1:$B$2723&amp;Sheet2!$D$1:$D$2723,0),5),0)</f>
        <v>0</v>
      </c>
      <c r="AI241">
        <f t="array" ref="AI241">IFERROR(INDEX(Sheet2!$A$1:$E$2723,MATCH(AI$200&amp;AI$201&amp;$B241,Sheet2!$A$1:$A$2723&amp;Sheet2!$B$1:$B$2723&amp;Sheet2!$D$1:$D$2723,0),5),0)</f>
        <v>0</v>
      </c>
      <c r="AJ241">
        <f t="array" ref="AJ241">IFERROR(INDEX(Sheet2!$A$1:$E$2723,MATCH(AJ$200&amp;AJ$201&amp;$B241,Sheet2!$A$1:$A$2723&amp;Sheet2!$B$1:$B$2723&amp;Sheet2!$D$1:$D$2723,0),5),0)</f>
        <v>0</v>
      </c>
      <c r="AK241">
        <f t="array" ref="AK241">IFERROR(INDEX(Sheet2!$A$1:$E$2723,MATCH(AK$200&amp;AK$201&amp;$B241,Sheet2!$A$1:$A$2723&amp;Sheet2!$B$1:$B$2723&amp;Sheet2!$D$1:$D$2723,0),5),0)</f>
        <v>0</v>
      </c>
      <c r="AL241">
        <f t="array" ref="AL241">IFERROR(INDEX(Sheet2!$A$1:$E$2723,MATCH(AL$200&amp;AL$201&amp;$B241,Sheet2!$A$1:$A$2723&amp;Sheet2!$B$1:$B$2723&amp;Sheet2!$D$1:$D$2723,0),5),0)</f>
        <v>0</v>
      </c>
      <c r="AM241">
        <f t="array" ref="AM241">IFERROR(INDEX(Sheet2!$A$1:$E$2723,MATCH(AM$200&amp;AM$201&amp;$B241,Sheet2!$A$1:$A$2723&amp;Sheet2!$B$1:$B$2723&amp;Sheet2!$D$1:$D$2723,0),5),0)</f>
        <v>0</v>
      </c>
      <c r="AN241">
        <f t="array" ref="AN241">IFERROR(INDEX(Sheet2!$A$1:$E$2723,MATCH(AN$200&amp;AN$201&amp;$B241,Sheet2!$A$1:$A$2723&amp;Sheet2!$B$1:$B$2723&amp;Sheet2!$D$1:$D$2723,0),5),0)</f>
        <v>0</v>
      </c>
      <c r="AO241">
        <f t="array" ref="AO241">IFERROR(INDEX(Sheet2!$A$1:$E$2723,MATCH(AO$200&amp;AO$201&amp;$B241,Sheet2!$A$1:$A$2723&amp;Sheet2!$B$1:$B$2723&amp;Sheet2!$D$1:$D$2723,0),5),0)</f>
        <v>0</v>
      </c>
      <c r="AP241">
        <f t="array" ref="AP241">IFERROR(INDEX(Sheet2!$A$1:$E$2723,MATCH(AP$200&amp;AP$201&amp;$B241,Sheet2!$A$1:$A$2723&amp;Sheet2!$B$1:$B$2723&amp;Sheet2!$D$1:$D$2723,0),5),0)</f>
        <v>0</v>
      </c>
      <c r="AQ241">
        <f t="array" ref="AQ241">IFERROR(INDEX(Sheet2!$A$1:$E$2723,MATCH(AQ$200&amp;AQ$201&amp;$B241,Sheet2!$A$1:$A$2723&amp;Sheet2!$B$1:$B$2723&amp;Sheet2!$D$1:$D$2723,0),5),0)</f>
        <v>0</v>
      </c>
      <c r="AR241">
        <f t="array" ref="AR241">IFERROR(INDEX(Sheet2!$A$1:$E$2723,MATCH(AR$200&amp;AR$201&amp;$B241,Sheet2!$A$1:$A$2723&amp;Sheet2!$B$1:$B$2723&amp;Sheet2!$D$1:$D$2723,0),5),0)</f>
        <v>0</v>
      </c>
      <c r="AS241">
        <f t="array" ref="AS241">IFERROR(INDEX(Sheet2!$A$1:$E$2723,MATCH(AS$200&amp;AS$201&amp;$B241,Sheet2!$A$1:$A$2723&amp;Sheet2!$B$1:$B$2723&amp;Sheet2!$D$1:$D$2723,0),5),0)</f>
        <v>0</v>
      </c>
      <c r="AT241">
        <f t="array" ref="AT241">IFERROR(INDEX(Sheet2!$A$1:$E$2723,MATCH(AT$200&amp;AT$201&amp;$B241,Sheet2!$A$1:$A$2723&amp;Sheet2!$B$1:$B$2723&amp;Sheet2!$D$1:$D$2723,0),5),0)</f>
        <v>0</v>
      </c>
      <c r="AU241">
        <f t="array" ref="AU241">IFERROR(INDEX(Sheet2!$A$1:$E$2723,MATCH(AU$200&amp;AU$201&amp;$B241,Sheet2!$A$1:$A$2723&amp;Sheet2!$B$1:$B$2723&amp;Sheet2!$D$1:$D$2723,0),5),0)</f>
        <v>0</v>
      </c>
      <c r="AV241">
        <f t="array" ref="AV241">IFERROR(INDEX(Sheet2!$A$1:$E$2723,MATCH(AV$200&amp;AV$201&amp;$B241,Sheet2!$A$1:$A$2723&amp;Sheet2!$B$1:$B$2723&amp;Sheet2!$D$1:$D$2723,0),5),0)</f>
        <v>0</v>
      </c>
      <c r="AW241">
        <f t="array" ref="AW241">IFERROR(INDEX(Sheet2!$A$1:$E$2723,MATCH(AW$200&amp;AW$201&amp;$B241,Sheet2!$A$1:$A$2723&amp;Sheet2!$B$1:$B$2723&amp;Sheet2!$D$1:$D$2723,0),5),0)</f>
        <v>0</v>
      </c>
      <c r="AX241">
        <f t="array" ref="AX241">IFERROR(INDEX(Sheet2!$A$1:$E$2723,MATCH(AX$200&amp;AX$201&amp;$B241,Sheet2!$A$1:$A$2723&amp;Sheet2!$B$1:$B$2723&amp;Sheet2!$D$1:$D$2723,0),5),0)</f>
        <v>0</v>
      </c>
      <c r="AY241">
        <f t="array" ref="AY241">IFERROR(INDEX(Sheet2!$A$1:$E$2723,MATCH(AY$200&amp;AY$201&amp;$B241,Sheet2!$A$1:$A$2723&amp;Sheet2!$B$1:$B$2723&amp;Sheet2!$D$1:$D$2723,0),5),0)</f>
        <v>0</v>
      </c>
      <c r="AZ241">
        <f t="array" ref="AZ241">IFERROR(INDEX(Sheet2!$A$1:$E$2723,MATCH(AZ$200&amp;AZ$201&amp;$B241,Sheet2!$A$1:$A$2723&amp;Sheet2!$B$1:$B$2723&amp;Sheet2!$D$1:$D$2723,0),5),0)</f>
        <v>0</v>
      </c>
      <c r="BA241">
        <f t="array" ref="BA241">IFERROR(INDEX(Sheet2!$A$1:$E$2723,MATCH(BA$200&amp;BA$201&amp;$B241,Sheet2!$A$1:$A$2723&amp;Sheet2!$B$1:$B$2723&amp;Sheet2!$D$1:$D$2723,0),5),0)</f>
        <v>0</v>
      </c>
      <c r="BB241">
        <f t="array" ref="BB241">IFERROR(INDEX(Sheet2!$A$1:$E$2723,MATCH(BB$200&amp;BB$201&amp;$B241,Sheet2!$A$1:$A$2723&amp;Sheet2!$B$1:$B$2723&amp;Sheet2!$D$1:$D$2723,0),5),0)</f>
        <v>0</v>
      </c>
      <c r="BC241">
        <f t="array" ref="BC241">IFERROR(INDEX(Sheet2!$A$1:$E$2723,MATCH(BC$200&amp;BC$201&amp;$B241,Sheet2!$A$1:$A$2723&amp;Sheet2!$B$1:$B$2723&amp;Sheet2!$D$1:$D$2723,0),5),0)</f>
        <v>0</v>
      </c>
      <c r="BD241">
        <f t="array" ref="BD241">IFERROR(INDEX(Sheet2!$A$1:$E$2723,MATCH(BD$200&amp;BD$201&amp;$B241,Sheet2!$A$1:$A$2723&amp;Sheet2!$B$1:$B$2723&amp;Sheet2!$D$1:$D$2723,0),5),0)</f>
        <v>0</v>
      </c>
      <c r="BE241">
        <f t="array" ref="BE241">IFERROR(INDEX(Sheet2!$A$1:$E$2723,MATCH(BE$200&amp;BE$201&amp;$B241,Sheet2!$A$1:$A$2723&amp;Sheet2!$B$1:$B$2723&amp;Sheet2!$D$1:$D$2723,0),5),0)</f>
        <v>0</v>
      </c>
      <c r="BF241">
        <f t="array" ref="BF241">IFERROR(INDEX(Sheet2!$A$1:$E$2723,MATCH(BF$200&amp;BF$201&amp;$B241,Sheet2!$A$1:$A$2723&amp;Sheet2!$B$1:$B$2723&amp;Sheet2!$D$1:$D$2723,0),5),0)</f>
        <v>0</v>
      </c>
      <c r="BG241">
        <f t="array" ref="BG241">IFERROR(INDEX(Sheet2!$A$1:$E$2723,MATCH(BG$200&amp;BG$201&amp;$B241,Sheet2!$A$1:$A$2723&amp;Sheet2!$B$1:$B$2723&amp;Sheet2!$D$1:$D$2723,0),5),0)</f>
        <v>0</v>
      </c>
      <c r="BH241">
        <f t="array" ref="BH241">IFERROR(INDEX(Sheet2!$A$1:$E$2723,MATCH(BH$200&amp;BH$201&amp;$B241,Sheet2!$A$1:$A$2723&amp;Sheet2!$B$1:$B$2723&amp;Sheet2!$D$1:$D$2723,0),5),0)</f>
        <v>0</v>
      </c>
      <c r="BI241">
        <f t="array" ref="BI241">IFERROR(INDEX(Sheet2!$A$1:$E$2723,MATCH(BI$200&amp;BI$201&amp;$B241,Sheet2!$A$1:$A$2723&amp;Sheet2!$B$1:$B$2723&amp;Sheet2!$D$1:$D$2723,0),5),0)</f>
        <v>0</v>
      </c>
      <c r="BJ241">
        <f t="array" ref="BJ241">IFERROR(INDEX(Sheet2!$A$1:$E$2723,MATCH(BJ$200&amp;BJ$201&amp;$B241,Sheet2!$A$1:$A$2723&amp;Sheet2!$B$1:$B$2723&amp;Sheet2!$D$1:$D$2723,0),5),0)</f>
        <v>0</v>
      </c>
      <c r="BK241">
        <f t="array" ref="BK241">IFERROR(INDEX(Sheet2!$A$1:$E$2723,MATCH(BK$200&amp;BK$201&amp;$B241,Sheet2!$A$1:$A$2723&amp;Sheet2!$B$1:$B$2723&amp;Sheet2!$D$1:$D$2723,0),5),0)</f>
        <v>0</v>
      </c>
      <c r="BL241">
        <f t="array" ref="BL241">IFERROR(INDEX(Sheet2!$A$1:$E$2723,MATCH(BL$200&amp;BL$201&amp;$B241,Sheet2!$A$1:$A$2723&amp;Sheet2!$B$1:$B$2723&amp;Sheet2!$D$1:$D$2723,0),5),0)</f>
        <v>0</v>
      </c>
    </row>
    <row r="242" spans="2:64" x14ac:dyDescent="0.25">
      <c r="B242" t="s">
        <v>239</v>
      </c>
      <c r="C242">
        <f t="array" ref="C242">IFERROR(INDEX(Sheet2!$A$1:$E$2723,MATCH(C$200&amp;C$201&amp;$B242,Sheet2!$A$1:$A$2723&amp;Sheet2!$B$1:$B$2723&amp;Sheet2!$D$1:$D$2723,0),5),0)</f>
        <v>0</v>
      </c>
      <c r="D242">
        <f t="array" ref="D242">IFERROR(INDEX(Sheet2!$A$1:$E$2723,MATCH(D$200&amp;D$201&amp;$B242,Sheet2!$A$1:$A$2723&amp;Sheet2!$B$1:$B$2723&amp;Sheet2!$D$1:$D$2723,0),5),0)</f>
        <v>0</v>
      </c>
      <c r="E242">
        <f t="array" ref="E242">IFERROR(INDEX(Sheet2!$A$1:$E$2723,MATCH(E$200&amp;E$201&amp;$B242,Sheet2!$A$1:$A$2723&amp;Sheet2!$B$1:$B$2723&amp;Sheet2!$D$1:$D$2723,0),5),0)</f>
        <v>0</v>
      </c>
      <c r="F242">
        <f t="array" ref="F242">IFERROR(INDEX(Sheet2!$A$1:$E$2723,MATCH(F$200&amp;F$201&amp;$B242,Sheet2!$A$1:$A$2723&amp;Sheet2!$B$1:$B$2723&amp;Sheet2!$D$1:$D$2723,0),5),0)</f>
        <v>0</v>
      </c>
      <c r="G242">
        <f t="array" ref="G242">IFERROR(INDEX(Sheet2!$A$1:$E$2723,MATCH(G$200&amp;G$201&amp;$B242,Sheet2!$A$1:$A$2723&amp;Sheet2!$B$1:$B$2723&amp;Sheet2!$D$1:$D$2723,0),5),0)</f>
        <v>0</v>
      </c>
      <c r="H242">
        <f t="array" ref="H242">IFERROR(INDEX(Sheet2!$A$1:$E$2723,MATCH(H$200&amp;H$201&amp;$B242,Sheet2!$A$1:$A$2723&amp;Sheet2!$B$1:$B$2723&amp;Sheet2!$D$1:$D$2723,0),5),0)</f>
        <v>0</v>
      </c>
      <c r="I242">
        <f t="array" ref="I242">IFERROR(INDEX(Sheet2!$A$1:$E$2723,MATCH(I$200&amp;I$201&amp;$B242,Sheet2!$A$1:$A$2723&amp;Sheet2!$B$1:$B$2723&amp;Sheet2!$D$1:$D$2723,0),5),0)</f>
        <v>0</v>
      </c>
      <c r="J242">
        <f t="array" ref="J242">IFERROR(INDEX(Sheet2!$A$1:$E$2723,MATCH(J$200&amp;J$201&amp;$B242,Sheet2!$A$1:$A$2723&amp;Sheet2!$B$1:$B$2723&amp;Sheet2!$D$1:$D$2723,0),5),0)</f>
        <v>0</v>
      </c>
      <c r="K242">
        <f t="array" ref="K242">IFERROR(INDEX(Sheet2!$A$1:$E$2723,MATCH(K$200&amp;K$201&amp;$B242,Sheet2!$A$1:$A$2723&amp;Sheet2!$B$1:$B$2723&amp;Sheet2!$D$1:$D$2723,0),5),0)</f>
        <v>0</v>
      </c>
      <c r="L242">
        <f t="array" ref="L242">IFERROR(INDEX(Sheet2!$A$1:$E$2723,MATCH(L$200&amp;L$201&amp;$B242,Sheet2!$A$1:$A$2723&amp;Sheet2!$B$1:$B$2723&amp;Sheet2!$D$1:$D$2723,0),5),0)</f>
        <v>0</v>
      </c>
      <c r="M242">
        <f t="array" ref="M242">IFERROR(INDEX(Sheet2!$A$1:$E$2723,MATCH(M$200&amp;M$201&amp;$B242,Sheet2!$A$1:$A$2723&amp;Sheet2!$B$1:$B$2723&amp;Sheet2!$D$1:$D$2723,0),5),0)</f>
        <v>0</v>
      </c>
      <c r="N242">
        <f t="array" ref="N242">IFERROR(INDEX(Sheet2!$A$1:$E$2723,MATCH(N$200&amp;N$201&amp;$B242,Sheet2!$A$1:$A$2723&amp;Sheet2!$B$1:$B$2723&amp;Sheet2!$D$1:$D$2723,0),5),0)</f>
        <v>0</v>
      </c>
      <c r="O242">
        <f t="array" ref="O242">IFERROR(INDEX(Sheet2!$A$1:$E$2723,MATCH(O$200&amp;O$201&amp;$B242,Sheet2!$A$1:$A$2723&amp;Sheet2!$B$1:$B$2723&amp;Sheet2!$D$1:$D$2723,0),5),0)</f>
        <v>0</v>
      </c>
      <c r="P242">
        <f t="array" ref="P242">IFERROR(INDEX(Sheet2!$A$1:$E$2723,MATCH(P$200&amp;P$201&amp;$B242,Sheet2!$A$1:$A$2723&amp;Sheet2!$B$1:$B$2723&amp;Sheet2!$D$1:$D$2723,0),5),0)</f>
        <v>0</v>
      </c>
      <c r="Q242">
        <f t="array" ref="Q242">IFERROR(INDEX(Sheet2!$A$1:$E$2723,MATCH(Q$200&amp;Q$201&amp;$B242,Sheet2!$A$1:$A$2723&amp;Sheet2!$B$1:$B$2723&amp;Sheet2!$D$1:$D$2723,0),5),0)</f>
        <v>0</v>
      </c>
      <c r="R242">
        <f t="array" ref="R242">IFERROR(INDEX(Sheet2!$A$1:$E$2723,MATCH(R$200&amp;R$201&amp;$B242,Sheet2!$A$1:$A$2723&amp;Sheet2!$B$1:$B$2723&amp;Sheet2!$D$1:$D$2723,0),5),0)</f>
        <v>0</v>
      </c>
      <c r="S242">
        <f t="array" ref="S242">IFERROR(INDEX(Sheet2!$A$1:$E$2723,MATCH(S$200&amp;S$201&amp;$B242,Sheet2!$A$1:$A$2723&amp;Sheet2!$B$1:$B$2723&amp;Sheet2!$D$1:$D$2723,0),5),0)</f>
        <v>0</v>
      </c>
      <c r="T242">
        <f t="array" ref="T242">IFERROR(INDEX(Sheet2!$A$1:$E$2723,MATCH(T$200&amp;T$201&amp;$B242,Sheet2!$A$1:$A$2723&amp;Sheet2!$B$1:$B$2723&amp;Sheet2!$D$1:$D$2723,0),5),0)</f>
        <v>0</v>
      </c>
      <c r="U242">
        <f t="array" ref="U242">IFERROR(INDEX(Sheet2!$A$1:$E$2723,MATCH(U$200&amp;U$201&amp;$B242,Sheet2!$A$1:$A$2723&amp;Sheet2!$B$1:$B$2723&amp;Sheet2!$D$1:$D$2723,0),5),0)</f>
        <v>0</v>
      </c>
      <c r="V242">
        <f t="array" ref="V242">IFERROR(INDEX(Sheet2!$A$1:$E$2723,MATCH(V$200&amp;V$201&amp;$B242,Sheet2!$A$1:$A$2723&amp;Sheet2!$B$1:$B$2723&amp;Sheet2!$D$1:$D$2723,0),5),0)</f>
        <v>0</v>
      </c>
      <c r="W242">
        <f t="array" ref="W242">IFERROR(INDEX(Sheet2!$A$1:$E$2723,MATCH(W$200&amp;W$201&amp;$B242,Sheet2!$A$1:$A$2723&amp;Sheet2!$B$1:$B$2723&amp;Sheet2!$D$1:$D$2723,0),5),0)</f>
        <v>0</v>
      </c>
      <c r="X242">
        <f t="array" ref="X242">IFERROR(INDEX(Sheet2!$A$1:$E$2723,MATCH(X$200&amp;X$201&amp;$B242,Sheet2!$A$1:$A$2723&amp;Sheet2!$B$1:$B$2723&amp;Sheet2!$D$1:$D$2723,0),5),0)</f>
        <v>0</v>
      </c>
      <c r="Y242">
        <f t="array" ref="Y242">IFERROR(INDEX(Sheet2!$A$1:$E$2723,MATCH(Y$200&amp;Y$201&amp;$B242,Sheet2!$A$1:$A$2723&amp;Sheet2!$B$1:$B$2723&amp;Sheet2!$D$1:$D$2723,0),5),0)</f>
        <v>0</v>
      </c>
      <c r="Z242">
        <f t="array" ref="Z242">IFERROR(INDEX(Sheet2!$A$1:$E$2723,MATCH(Z$200&amp;Z$201&amp;$B242,Sheet2!$A$1:$A$2723&amp;Sheet2!$B$1:$B$2723&amp;Sheet2!$D$1:$D$2723,0),5),0)</f>
        <v>0</v>
      </c>
      <c r="AA242">
        <f t="array" ref="AA242">IFERROR(INDEX(Sheet2!$A$1:$E$2723,MATCH(AA$200&amp;AA$201&amp;$B242,Sheet2!$A$1:$A$2723&amp;Sheet2!$B$1:$B$2723&amp;Sheet2!$D$1:$D$2723,0),5),0)</f>
        <v>0</v>
      </c>
      <c r="AB242">
        <f t="array" ref="AB242">IFERROR(INDEX(Sheet2!$A$1:$E$2723,MATCH(AB$200&amp;AB$201&amp;$B242,Sheet2!$A$1:$A$2723&amp;Sheet2!$B$1:$B$2723&amp;Sheet2!$D$1:$D$2723,0),5),0)</f>
        <v>0</v>
      </c>
      <c r="AC242">
        <f t="array" ref="AC242">IFERROR(INDEX(Sheet2!$A$1:$E$2723,MATCH(AC$200&amp;AC$201&amp;$B242,Sheet2!$A$1:$A$2723&amp;Sheet2!$B$1:$B$2723&amp;Sheet2!$D$1:$D$2723,0),5),0)</f>
        <v>0</v>
      </c>
      <c r="AD242">
        <f t="array" ref="AD242">IFERROR(INDEX(Sheet2!$A$1:$E$2723,MATCH(AD$200&amp;AD$201&amp;$B242,Sheet2!$A$1:$A$2723&amp;Sheet2!$B$1:$B$2723&amp;Sheet2!$D$1:$D$2723,0),5),0)</f>
        <v>0</v>
      </c>
      <c r="AE242">
        <f t="array" ref="AE242">IFERROR(INDEX(Sheet2!$A$1:$E$2723,MATCH(AE$200&amp;AE$201&amp;$B242,Sheet2!$A$1:$A$2723&amp;Sheet2!$B$1:$B$2723&amp;Sheet2!$D$1:$D$2723,0),5),0)</f>
        <v>0</v>
      </c>
      <c r="AF242">
        <f t="array" ref="AF242">IFERROR(INDEX(Sheet2!$A$1:$E$2723,MATCH(AF$200&amp;AF$201&amp;$B242,Sheet2!$A$1:$A$2723&amp;Sheet2!$B$1:$B$2723&amp;Sheet2!$D$1:$D$2723,0),5),0)</f>
        <v>0</v>
      </c>
      <c r="AG242">
        <f t="array" ref="AG242">IFERROR(INDEX(Sheet2!$A$1:$E$2723,MATCH(AG$200&amp;AG$201&amp;$B242,Sheet2!$A$1:$A$2723&amp;Sheet2!$B$1:$B$2723&amp;Sheet2!$D$1:$D$2723,0),5),0)</f>
        <v>0</v>
      </c>
      <c r="AH242">
        <f t="array" ref="AH242">IFERROR(INDEX(Sheet2!$A$1:$E$2723,MATCH(AH$200&amp;AH$201&amp;$B242,Sheet2!$A$1:$A$2723&amp;Sheet2!$B$1:$B$2723&amp;Sheet2!$D$1:$D$2723,0),5),0)</f>
        <v>0</v>
      </c>
      <c r="AI242">
        <f t="array" ref="AI242">IFERROR(INDEX(Sheet2!$A$1:$E$2723,MATCH(AI$200&amp;AI$201&amp;$B242,Sheet2!$A$1:$A$2723&amp;Sheet2!$B$1:$B$2723&amp;Sheet2!$D$1:$D$2723,0),5),0)</f>
        <v>0</v>
      </c>
      <c r="AJ242">
        <f t="array" ref="AJ242">IFERROR(INDEX(Sheet2!$A$1:$E$2723,MATCH(AJ$200&amp;AJ$201&amp;$B242,Sheet2!$A$1:$A$2723&amp;Sheet2!$B$1:$B$2723&amp;Sheet2!$D$1:$D$2723,0),5),0)</f>
        <v>0</v>
      </c>
      <c r="AK242">
        <f t="array" ref="AK242">IFERROR(INDEX(Sheet2!$A$1:$E$2723,MATCH(AK$200&amp;AK$201&amp;$B242,Sheet2!$A$1:$A$2723&amp;Sheet2!$B$1:$B$2723&amp;Sheet2!$D$1:$D$2723,0),5),0)</f>
        <v>0</v>
      </c>
      <c r="AL242">
        <f t="array" ref="AL242">IFERROR(INDEX(Sheet2!$A$1:$E$2723,MATCH(AL$200&amp;AL$201&amp;$B242,Sheet2!$A$1:$A$2723&amp;Sheet2!$B$1:$B$2723&amp;Sheet2!$D$1:$D$2723,0),5),0)</f>
        <v>0</v>
      </c>
      <c r="AM242">
        <f t="array" ref="AM242">IFERROR(INDEX(Sheet2!$A$1:$E$2723,MATCH(AM$200&amp;AM$201&amp;$B242,Sheet2!$A$1:$A$2723&amp;Sheet2!$B$1:$B$2723&amp;Sheet2!$D$1:$D$2723,0),5),0)</f>
        <v>0</v>
      </c>
      <c r="AN242">
        <f t="array" ref="AN242">IFERROR(INDEX(Sheet2!$A$1:$E$2723,MATCH(AN$200&amp;AN$201&amp;$B242,Sheet2!$A$1:$A$2723&amp;Sheet2!$B$1:$B$2723&amp;Sheet2!$D$1:$D$2723,0),5),0)</f>
        <v>0</v>
      </c>
      <c r="AO242">
        <f t="array" ref="AO242">IFERROR(INDEX(Sheet2!$A$1:$E$2723,MATCH(AO$200&amp;AO$201&amp;$B242,Sheet2!$A$1:$A$2723&amp;Sheet2!$B$1:$B$2723&amp;Sheet2!$D$1:$D$2723,0),5),0)</f>
        <v>0</v>
      </c>
      <c r="AP242">
        <f t="array" ref="AP242">IFERROR(INDEX(Sheet2!$A$1:$E$2723,MATCH(AP$200&amp;AP$201&amp;$B242,Sheet2!$A$1:$A$2723&amp;Sheet2!$B$1:$B$2723&amp;Sheet2!$D$1:$D$2723,0),5),0)</f>
        <v>0</v>
      </c>
      <c r="AQ242">
        <f t="array" ref="AQ242">IFERROR(INDEX(Sheet2!$A$1:$E$2723,MATCH(AQ$200&amp;AQ$201&amp;$B242,Sheet2!$A$1:$A$2723&amp;Sheet2!$B$1:$B$2723&amp;Sheet2!$D$1:$D$2723,0),5),0)</f>
        <v>0</v>
      </c>
      <c r="AR242">
        <f t="array" ref="AR242">IFERROR(INDEX(Sheet2!$A$1:$E$2723,MATCH(AR$200&amp;AR$201&amp;$B242,Sheet2!$A$1:$A$2723&amp;Sheet2!$B$1:$B$2723&amp;Sheet2!$D$1:$D$2723,0),5),0)</f>
        <v>0</v>
      </c>
      <c r="AS242">
        <f t="array" ref="AS242">IFERROR(INDEX(Sheet2!$A$1:$E$2723,MATCH(AS$200&amp;AS$201&amp;$B242,Sheet2!$A$1:$A$2723&amp;Sheet2!$B$1:$B$2723&amp;Sheet2!$D$1:$D$2723,0),5),0)</f>
        <v>0</v>
      </c>
      <c r="AT242">
        <f t="array" ref="AT242">IFERROR(INDEX(Sheet2!$A$1:$E$2723,MATCH(AT$200&amp;AT$201&amp;$B242,Sheet2!$A$1:$A$2723&amp;Sheet2!$B$1:$B$2723&amp;Sheet2!$D$1:$D$2723,0),5),0)</f>
        <v>0</v>
      </c>
      <c r="AU242">
        <f t="array" ref="AU242">IFERROR(INDEX(Sheet2!$A$1:$E$2723,MATCH(AU$200&amp;AU$201&amp;$B242,Sheet2!$A$1:$A$2723&amp;Sheet2!$B$1:$B$2723&amp;Sheet2!$D$1:$D$2723,0),5),0)</f>
        <v>0</v>
      </c>
      <c r="AV242">
        <f t="array" ref="AV242">IFERROR(INDEX(Sheet2!$A$1:$E$2723,MATCH(AV$200&amp;AV$201&amp;$B242,Sheet2!$A$1:$A$2723&amp;Sheet2!$B$1:$B$2723&amp;Sheet2!$D$1:$D$2723,0),5),0)</f>
        <v>0</v>
      </c>
      <c r="AW242">
        <f t="array" ref="AW242">IFERROR(INDEX(Sheet2!$A$1:$E$2723,MATCH(AW$200&amp;AW$201&amp;$B242,Sheet2!$A$1:$A$2723&amp;Sheet2!$B$1:$B$2723&amp;Sheet2!$D$1:$D$2723,0),5),0)</f>
        <v>0</v>
      </c>
      <c r="AX242">
        <f t="array" ref="AX242">IFERROR(INDEX(Sheet2!$A$1:$E$2723,MATCH(AX$200&amp;AX$201&amp;$B242,Sheet2!$A$1:$A$2723&amp;Sheet2!$B$1:$B$2723&amp;Sheet2!$D$1:$D$2723,0),5),0)</f>
        <v>0</v>
      </c>
      <c r="AY242">
        <f t="array" ref="AY242">IFERROR(INDEX(Sheet2!$A$1:$E$2723,MATCH(AY$200&amp;AY$201&amp;$B242,Sheet2!$A$1:$A$2723&amp;Sheet2!$B$1:$B$2723&amp;Sheet2!$D$1:$D$2723,0),5),0)</f>
        <v>0</v>
      </c>
      <c r="AZ242">
        <f t="array" ref="AZ242">IFERROR(INDEX(Sheet2!$A$1:$E$2723,MATCH(AZ$200&amp;AZ$201&amp;$B242,Sheet2!$A$1:$A$2723&amp;Sheet2!$B$1:$B$2723&amp;Sheet2!$D$1:$D$2723,0),5),0)</f>
        <v>0</v>
      </c>
      <c r="BA242">
        <f t="array" ref="BA242">IFERROR(INDEX(Sheet2!$A$1:$E$2723,MATCH(BA$200&amp;BA$201&amp;$B242,Sheet2!$A$1:$A$2723&amp;Sheet2!$B$1:$B$2723&amp;Sheet2!$D$1:$D$2723,0),5),0)</f>
        <v>0</v>
      </c>
      <c r="BB242">
        <f t="array" ref="BB242">IFERROR(INDEX(Sheet2!$A$1:$E$2723,MATCH(BB$200&amp;BB$201&amp;$B242,Sheet2!$A$1:$A$2723&amp;Sheet2!$B$1:$B$2723&amp;Sheet2!$D$1:$D$2723,0),5),0)</f>
        <v>0</v>
      </c>
      <c r="BC242">
        <f t="array" ref="BC242">IFERROR(INDEX(Sheet2!$A$1:$E$2723,MATCH(BC$200&amp;BC$201&amp;$B242,Sheet2!$A$1:$A$2723&amp;Sheet2!$B$1:$B$2723&amp;Sheet2!$D$1:$D$2723,0),5),0)</f>
        <v>0</v>
      </c>
      <c r="BD242">
        <f t="array" ref="BD242">IFERROR(INDEX(Sheet2!$A$1:$E$2723,MATCH(BD$200&amp;BD$201&amp;$B242,Sheet2!$A$1:$A$2723&amp;Sheet2!$B$1:$B$2723&amp;Sheet2!$D$1:$D$2723,0),5),0)</f>
        <v>0</v>
      </c>
      <c r="BE242">
        <f t="array" ref="BE242">IFERROR(INDEX(Sheet2!$A$1:$E$2723,MATCH(BE$200&amp;BE$201&amp;$B242,Sheet2!$A$1:$A$2723&amp;Sheet2!$B$1:$B$2723&amp;Sheet2!$D$1:$D$2723,0),5),0)</f>
        <v>0</v>
      </c>
      <c r="BF242">
        <f t="array" ref="BF242">IFERROR(INDEX(Sheet2!$A$1:$E$2723,MATCH(BF$200&amp;BF$201&amp;$B242,Sheet2!$A$1:$A$2723&amp;Sheet2!$B$1:$B$2723&amp;Sheet2!$D$1:$D$2723,0),5),0)</f>
        <v>0</v>
      </c>
      <c r="BG242">
        <f t="array" ref="BG242">IFERROR(INDEX(Sheet2!$A$1:$E$2723,MATCH(BG$200&amp;BG$201&amp;$B242,Sheet2!$A$1:$A$2723&amp;Sheet2!$B$1:$B$2723&amp;Sheet2!$D$1:$D$2723,0),5),0)</f>
        <v>0</v>
      </c>
      <c r="BH242">
        <f t="array" ref="BH242">IFERROR(INDEX(Sheet2!$A$1:$E$2723,MATCH(BH$200&amp;BH$201&amp;$B242,Sheet2!$A$1:$A$2723&amp;Sheet2!$B$1:$B$2723&amp;Sheet2!$D$1:$D$2723,0),5),0)</f>
        <v>0</v>
      </c>
      <c r="BI242">
        <f t="array" ref="BI242">IFERROR(INDEX(Sheet2!$A$1:$E$2723,MATCH(BI$200&amp;BI$201&amp;$B242,Sheet2!$A$1:$A$2723&amp;Sheet2!$B$1:$B$2723&amp;Sheet2!$D$1:$D$2723,0),5),0)</f>
        <v>0</v>
      </c>
      <c r="BJ242">
        <f t="array" ref="BJ242">IFERROR(INDEX(Sheet2!$A$1:$E$2723,MATCH(BJ$200&amp;BJ$201&amp;$B242,Sheet2!$A$1:$A$2723&amp;Sheet2!$B$1:$B$2723&amp;Sheet2!$D$1:$D$2723,0),5),0)</f>
        <v>0</v>
      </c>
      <c r="BK242">
        <f t="array" ref="BK242">IFERROR(INDEX(Sheet2!$A$1:$E$2723,MATCH(BK$200&amp;BK$201&amp;$B242,Sheet2!$A$1:$A$2723&amp;Sheet2!$B$1:$B$2723&amp;Sheet2!$D$1:$D$2723,0),5),0)</f>
        <v>0</v>
      </c>
      <c r="BL242">
        <f t="array" ref="BL242">IFERROR(INDEX(Sheet2!$A$1:$E$2723,MATCH(BL$200&amp;BL$201&amp;$B242,Sheet2!$A$1:$A$2723&amp;Sheet2!$B$1:$B$2723&amp;Sheet2!$D$1:$D$2723,0),5),0)</f>
        <v>0</v>
      </c>
    </row>
    <row r="243" spans="2:64" x14ac:dyDescent="0.25">
      <c r="B243" t="s">
        <v>240</v>
      </c>
      <c r="C243">
        <f t="array" ref="C243">IFERROR(INDEX(Sheet2!$A$1:$E$2723,MATCH(C$200&amp;C$201&amp;$B243,Sheet2!$A$1:$A$2723&amp;Sheet2!$B$1:$B$2723&amp;Sheet2!$D$1:$D$2723,0),5),0)</f>
        <v>0</v>
      </c>
      <c r="D243">
        <f t="array" ref="D243">IFERROR(INDEX(Sheet2!$A$1:$E$2723,MATCH(D$200&amp;D$201&amp;$B243,Sheet2!$A$1:$A$2723&amp;Sheet2!$B$1:$B$2723&amp;Sheet2!$D$1:$D$2723,0),5),0)</f>
        <v>0</v>
      </c>
      <c r="E243">
        <f t="array" ref="E243">IFERROR(INDEX(Sheet2!$A$1:$E$2723,MATCH(E$200&amp;E$201&amp;$B243,Sheet2!$A$1:$A$2723&amp;Sheet2!$B$1:$B$2723&amp;Sheet2!$D$1:$D$2723,0),5),0)</f>
        <v>0</v>
      </c>
      <c r="F243">
        <f t="array" ref="F243">IFERROR(INDEX(Sheet2!$A$1:$E$2723,MATCH(F$200&amp;F$201&amp;$B243,Sheet2!$A$1:$A$2723&amp;Sheet2!$B$1:$B$2723&amp;Sheet2!$D$1:$D$2723,0),5),0)</f>
        <v>0</v>
      </c>
      <c r="G243">
        <f t="array" ref="G243">IFERROR(INDEX(Sheet2!$A$1:$E$2723,MATCH(G$200&amp;G$201&amp;$B243,Sheet2!$A$1:$A$2723&amp;Sheet2!$B$1:$B$2723&amp;Sheet2!$D$1:$D$2723,0),5),0)</f>
        <v>0</v>
      </c>
      <c r="H243">
        <f t="array" ref="H243">IFERROR(INDEX(Sheet2!$A$1:$E$2723,MATCH(H$200&amp;H$201&amp;$B243,Sheet2!$A$1:$A$2723&amp;Sheet2!$B$1:$B$2723&amp;Sheet2!$D$1:$D$2723,0),5),0)</f>
        <v>0</v>
      </c>
      <c r="I243">
        <f t="array" ref="I243">IFERROR(INDEX(Sheet2!$A$1:$E$2723,MATCH(I$200&amp;I$201&amp;$B243,Sheet2!$A$1:$A$2723&amp;Sheet2!$B$1:$B$2723&amp;Sheet2!$D$1:$D$2723,0),5),0)</f>
        <v>0</v>
      </c>
      <c r="J243">
        <f t="array" ref="J243">IFERROR(INDEX(Sheet2!$A$1:$E$2723,MATCH(J$200&amp;J$201&amp;$B243,Sheet2!$A$1:$A$2723&amp;Sheet2!$B$1:$B$2723&amp;Sheet2!$D$1:$D$2723,0),5),0)</f>
        <v>0</v>
      </c>
      <c r="K243">
        <f t="array" ref="K243">IFERROR(INDEX(Sheet2!$A$1:$E$2723,MATCH(K$200&amp;K$201&amp;$B243,Sheet2!$A$1:$A$2723&amp;Sheet2!$B$1:$B$2723&amp;Sheet2!$D$1:$D$2723,0),5),0)</f>
        <v>0</v>
      </c>
      <c r="L243">
        <f t="array" ref="L243">IFERROR(INDEX(Sheet2!$A$1:$E$2723,MATCH(L$200&amp;L$201&amp;$B243,Sheet2!$A$1:$A$2723&amp;Sheet2!$B$1:$B$2723&amp;Sheet2!$D$1:$D$2723,0),5),0)</f>
        <v>0</v>
      </c>
      <c r="M243">
        <f t="array" ref="M243">IFERROR(INDEX(Sheet2!$A$1:$E$2723,MATCH(M$200&amp;M$201&amp;$B243,Sheet2!$A$1:$A$2723&amp;Sheet2!$B$1:$B$2723&amp;Sheet2!$D$1:$D$2723,0),5),0)</f>
        <v>0</v>
      </c>
      <c r="N243">
        <f t="array" ref="N243">IFERROR(INDEX(Sheet2!$A$1:$E$2723,MATCH(N$200&amp;N$201&amp;$B243,Sheet2!$A$1:$A$2723&amp;Sheet2!$B$1:$B$2723&amp;Sheet2!$D$1:$D$2723,0),5),0)</f>
        <v>0</v>
      </c>
      <c r="O243">
        <f t="array" ref="O243">IFERROR(INDEX(Sheet2!$A$1:$E$2723,MATCH(O$200&amp;O$201&amp;$B243,Sheet2!$A$1:$A$2723&amp;Sheet2!$B$1:$B$2723&amp;Sheet2!$D$1:$D$2723,0),5),0)</f>
        <v>0</v>
      </c>
      <c r="P243">
        <f t="array" ref="P243">IFERROR(INDEX(Sheet2!$A$1:$E$2723,MATCH(P$200&amp;P$201&amp;$B243,Sheet2!$A$1:$A$2723&amp;Sheet2!$B$1:$B$2723&amp;Sheet2!$D$1:$D$2723,0),5),0)</f>
        <v>0</v>
      </c>
      <c r="Q243">
        <f t="array" ref="Q243">IFERROR(INDEX(Sheet2!$A$1:$E$2723,MATCH(Q$200&amp;Q$201&amp;$B243,Sheet2!$A$1:$A$2723&amp;Sheet2!$B$1:$B$2723&amp;Sheet2!$D$1:$D$2723,0),5),0)</f>
        <v>0</v>
      </c>
      <c r="R243">
        <f t="array" ref="R243">IFERROR(INDEX(Sheet2!$A$1:$E$2723,MATCH(R$200&amp;R$201&amp;$B243,Sheet2!$A$1:$A$2723&amp;Sheet2!$B$1:$B$2723&amp;Sheet2!$D$1:$D$2723,0),5),0)</f>
        <v>0</v>
      </c>
      <c r="S243">
        <f t="array" ref="S243">IFERROR(INDEX(Sheet2!$A$1:$E$2723,MATCH(S$200&amp;S$201&amp;$B243,Sheet2!$A$1:$A$2723&amp;Sheet2!$B$1:$B$2723&amp;Sheet2!$D$1:$D$2723,0),5),0)</f>
        <v>0</v>
      </c>
      <c r="T243">
        <f t="array" ref="T243">IFERROR(INDEX(Sheet2!$A$1:$E$2723,MATCH(T$200&amp;T$201&amp;$B243,Sheet2!$A$1:$A$2723&amp;Sheet2!$B$1:$B$2723&amp;Sheet2!$D$1:$D$2723,0),5),0)</f>
        <v>0</v>
      </c>
      <c r="U243">
        <f t="array" ref="U243">IFERROR(INDEX(Sheet2!$A$1:$E$2723,MATCH(U$200&amp;U$201&amp;$B243,Sheet2!$A$1:$A$2723&amp;Sheet2!$B$1:$B$2723&amp;Sheet2!$D$1:$D$2723,0),5),0)</f>
        <v>0</v>
      </c>
      <c r="V243">
        <f t="array" ref="V243">IFERROR(INDEX(Sheet2!$A$1:$E$2723,MATCH(V$200&amp;V$201&amp;$B243,Sheet2!$A$1:$A$2723&amp;Sheet2!$B$1:$B$2723&amp;Sheet2!$D$1:$D$2723,0),5),0)</f>
        <v>0</v>
      </c>
      <c r="W243">
        <f t="array" ref="W243">IFERROR(INDEX(Sheet2!$A$1:$E$2723,MATCH(W$200&amp;W$201&amp;$B243,Sheet2!$A$1:$A$2723&amp;Sheet2!$B$1:$B$2723&amp;Sheet2!$D$1:$D$2723,0),5),0)</f>
        <v>0</v>
      </c>
      <c r="X243">
        <f t="array" ref="X243">IFERROR(INDEX(Sheet2!$A$1:$E$2723,MATCH(X$200&amp;X$201&amp;$B243,Sheet2!$A$1:$A$2723&amp;Sheet2!$B$1:$B$2723&amp;Sheet2!$D$1:$D$2723,0),5),0)</f>
        <v>0</v>
      </c>
      <c r="Y243">
        <f t="array" ref="Y243">IFERROR(INDEX(Sheet2!$A$1:$E$2723,MATCH(Y$200&amp;Y$201&amp;$B243,Sheet2!$A$1:$A$2723&amp;Sheet2!$B$1:$B$2723&amp;Sheet2!$D$1:$D$2723,0),5),0)</f>
        <v>0</v>
      </c>
      <c r="Z243">
        <f t="array" ref="Z243">IFERROR(INDEX(Sheet2!$A$1:$E$2723,MATCH(Z$200&amp;Z$201&amp;$B243,Sheet2!$A$1:$A$2723&amp;Sheet2!$B$1:$B$2723&amp;Sheet2!$D$1:$D$2723,0),5),0)</f>
        <v>0</v>
      </c>
      <c r="AA243">
        <f t="array" ref="AA243">IFERROR(INDEX(Sheet2!$A$1:$E$2723,MATCH(AA$200&amp;AA$201&amp;$B243,Sheet2!$A$1:$A$2723&amp;Sheet2!$B$1:$B$2723&amp;Sheet2!$D$1:$D$2723,0),5),0)</f>
        <v>0</v>
      </c>
      <c r="AB243">
        <f t="array" ref="AB243">IFERROR(INDEX(Sheet2!$A$1:$E$2723,MATCH(AB$200&amp;AB$201&amp;$B243,Sheet2!$A$1:$A$2723&amp;Sheet2!$B$1:$B$2723&amp;Sheet2!$D$1:$D$2723,0),5),0)</f>
        <v>0</v>
      </c>
      <c r="AC243">
        <f t="array" ref="AC243">IFERROR(INDEX(Sheet2!$A$1:$E$2723,MATCH(AC$200&amp;AC$201&amp;$B243,Sheet2!$A$1:$A$2723&amp;Sheet2!$B$1:$B$2723&amp;Sheet2!$D$1:$D$2723,0),5),0)</f>
        <v>0</v>
      </c>
      <c r="AD243">
        <f t="array" ref="AD243">IFERROR(INDEX(Sheet2!$A$1:$E$2723,MATCH(AD$200&amp;AD$201&amp;$B243,Sheet2!$A$1:$A$2723&amp;Sheet2!$B$1:$B$2723&amp;Sheet2!$D$1:$D$2723,0),5),0)</f>
        <v>0</v>
      </c>
      <c r="AE243">
        <f t="array" ref="AE243">IFERROR(INDEX(Sheet2!$A$1:$E$2723,MATCH(AE$200&amp;AE$201&amp;$B243,Sheet2!$A$1:$A$2723&amp;Sheet2!$B$1:$B$2723&amp;Sheet2!$D$1:$D$2723,0),5),0)</f>
        <v>0</v>
      </c>
      <c r="AF243">
        <f t="array" ref="AF243">IFERROR(INDEX(Sheet2!$A$1:$E$2723,MATCH(AF$200&amp;AF$201&amp;$B243,Sheet2!$A$1:$A$2723&amp;Sheet2!$B$1:$B$2723&amp;Sheet2!$D$1:$D$2723,0),5),0)</f>
        <v>0</v>
      </c>
      <c r="AG243">
        <f t="array" ref="AG243">IFERROR(INDEX(Sheet2!$A$1:$E$2723,MATCH(AG$200&amp;AG$201&amp;$B243,Sheet2!$A$1:$A$2723&amp;Sheet2!$B$1:$B$2723&amp;Sheet2!$D$1:$D$2723,0),5),0)</f>
        <v>0</v>
      </c>
      <c r="AH243">
        <f t="array" ref="AH243">IFERROR(INDEX(Sheet2!$A$1:$E$2723,MATCH(AH$200&amp;AH$201&amp;$B243,Sheet2!$A$1:$A$2723&amp;Sheet2!$B$1:$B$2723&amp;Sheet2!$D$1:$D$2723,0),5),0)</f>
        <v>0</v>
      </c>
      <c r="AI243">
        <f t="array" ref="AI243">IFERROR(INDEX(Sheet2!$A$1:$E$2723,MATCH(AI$200&amp;AI$201&amp;$B243,Sheet2!$A$1:$A$2723&amp;Sheet2!$B$1:$B$2723&amp;Sheet2!$D$1:$D$2723,0),5),0)</f>
        <v>0</v>
      </c>
      <c r="AJ243">
        <f t="array" ref="AJ243">IFERROR(INDEX(Sheet2!$A$1:$E$2723,MATCH(AJ$200&amp;AJ$201&amp;$B243,Sheet2!$A$1:$A$2723&amp;Sheet2!$B$1:$B$2723&amp;Sheet2!$D$1:$D$2723,0),5),0)</f>
        <v>0</v>
      </c>
      <c r="AK243">
        <f t="array" ref="AK243">IFERROR(INDEX(Sheet2!$A$1:$E$2723,MATCH(AK$200&amp;AK$201&amp;$B243,Sheet2!$A$1:$A$2723&amp;Sheet2!$B$1:$B$2723&amp;Sheet2!$D$1:$D$2723,0),5),0)</f>
        <v>0</v>
      </c>
      <c r="AL243">
        <f t="array" ref="AL243">IFERROR(INDEX(Sheet2!$A$1:$E$2723,MATCH(AL$200&amp;AL$201&amp;$B243,Sheet2!$A$1:$A$2723&amp;Sheet2!$B$1:$B$2723&amp;Sheet2!$D$1:$D$2723,0),5),0)</f>
        <v>0</v>
      </c>
      <c r="AM243">
        <f t="array" ref="AM243">IFERROR(INDEX(Sheet2!$A$1:$E$2723,MATCH(AM$200&amp;AM$201&amp;$B243,Sheet2!$A$1:$A$2723&amp;Sheet2!$B$1:$B$2723&amp;Sheet2!$D$1:$D$2723,0),5),0)</f>
        <v>0</v>
      </c>
      <c r="AN243">
        <f t="array" ref="AN243">IFERROR(INDEX(Sheet2!$A$1:$E$2723,MATCH(AN$200&amp;AN$201&amp;$B243,Sheet2!$A$1:$A$2723&amp;Sheet2!$B$1:$B$2723&amp;Sheet2!$D$1:$D$2723,0),5),0)</f>
        <v>0</v>
      </c>
      <c r="AO243">
        <f t="array" ref="AO243">IFERROR(INDEX(Sheet2!$A$1:$E$2723,MATCH(AO$200&amp;AO$201&amp;$B243,Sheet2!$A$1:$A$2723&amp;Sheet2!$B$1:$B$2723&amp;Sheet2!$D$1:$D$2723,0),5),0)</f>
        <v>0</v>
      </c>
      <c r="AP243">
        <f t="array" ref="AP243">IFERROR(INDEX(Sheet2!$A$1:$E$2723,MATCH(AP$200&amp;AP$201&amp;$B243,Sheet2!$A$1:$A$2723&amp;Sheet2!$B$1:$B$2723&amp;Sheet2!$D$1:$D$2723,0),5),0)</f>
        <v>0</v>
      </c>
      <c r="AQ243">
        <f t="array" ref="AQ243">IFERROR(INDEX(Sheet2!$A$1:$E$2723,MATCH(AQ$200&amp;AQ$201&amp;$B243,Sheet2!$A$1:$A$2723&amp;Sheet2!$B$1:$B$2723&amp;Sheet2!$D$1:$D$2723,0),5),0)</f>
        <v>0</v>
      </c>
      <c r="AR243">
        <f t="array" ref="AR243">IFERROR(INDEX(Sheet2!$A$1:$E$2723,MATCH(AR$200&amp;AR$201&amp;$B243,Sheet2!$A$1:$A$2723&amp;Sheet2!$B$1:$B$2723&amp;Sheet2!$D$1:$D$2723,0),5),0)</f>
        <v>0</v>
      </c>
      <c r="AS243">
        <f t="array" ref="AS243">IFERROR(INDEX(Sheet2!$A$1:$E$2723,MATCH(AS$200&amp;AS$201&amp;$B243,Sheet2!$A$1:$A$2723&amp;Sheet2!$B$1:$B$2723&amp;Sheet2!$D$1:$D$2723,0),5),0)</f>
        <v>0</v>
      </c>
      <c r="AT243">
        <f t="array" ref="AT243">IFERROR(INDEX(Sheet2!$A$1:$E$2723,MATCH(AT$200&amp;AT$201&amp;$B243,Sheet2!$A$1:$A$2723&amp;Sheet2!$B$1:$B$2723&amp;Sheet2!$D$1:$D$2723,0),5),0)</f>
        <v>0</v>
      </c>
      <c r="AU243">
        <f t="array" ref="AU243">IFERROR(INDEX(Sheet2!$A$1:$E$2723,MATCH(AU$200&amp;AU$201&amp;$B243,Sheet2!$A$1:$A$2723&amp;Sheet2!$B$1:$B$2723&amp;Sheet2!$D$1:$D$2723,0),5),0)</f>
        <v>0</v>
      </c>
      <c r="AV243">
        <f t="array" ref="AV243">IFERROR(INDEX(Sheet2!$A$1:$E$2723,MATCH(AV$200&amp;AV$201&amp;$B243,Sheet2!$A$1:$A$2723&amp;Sheet2!$B$1:$B$2723&amp;Sheet2!$D$1:$D$2723,0),5),0)</f>
        <v>0</v>
      </c>
      <c r="AW243">
        <f t="array" ref="AW243">IFERROR(INDEX(Sheet2!$A$1:$E$2723,MATCH(AW$200&amp;AW$201&amp;$B243,Sheet2!$A$1:$A$2723&amp;Sheet2!$B$1:$B$2723&amp;Sheet2!$D$1:$D$2723,0),5),0)</f>
        <v>0</v>
      </c>
      <c r="AX243">
        <f t="array" ref="AX243">IFERROR(INDEX(Sheet2!$A$1:$E$2723,MATCH(AX$200&amp;AX$201&amp;$B243,Sheet2!$A$1:$A$2723&amp;Sheet2!$B$1:$B$2723&amp;Sheet2!$D$1:$D$2723,0),5),0)</f>
        <v>0</v>
      </c>
      <c r="AY243">
        <f t="array" ref="AY243">IFERROR(INDEX(Sheet2!$A$1:$E$2723,MATCH(AY$200&amp;AY$201&amp;$B243,Sheet2!$A$1:$A$2723&amp;Sheet2!$B$1:$B$2723&amp;Sheet2!$D$1:$D$2723,0),5),0)</f>
        <v>0</v>
      </c>
      <c r="AZ243">
        <f t="array" ref="AZ243">IFERROR(INDEX(Sheet2!$A$1:$E$2723,MATCH(AZ$200&amp;AZ$201&amp;$B243,Sheet2!$A$1:$A$2723&amp;Sheet2!$B$1:$B$2723&amp;Sheet2!$D$1:$D$2723,0),5),0)</f>
        <v>0</v>
      </c>
      <c r="BA243">
        <f t="array" ref="BA243">IFERROR(INDEX(Sheet2!$A$1:$E$2723,MATCH(BA$200&amp;BA$201&amp;$B243,Sheet2!$A$1:$A$2723&amp;Sheet2!$B$1:$B$2723&amp;Sheet2!$D$1:$D$2723,0),5),0)</f>
        <v>0</v>
      </c>
      <c r="BB243">
        <f t="array" ref="BB243">IFERROR(INDEX(Sheet2!$A$1:$E$2723,MATCH(BB$200&amp;BB$201&amp;$B243,Sheet2!$A$1:$A$2723&amp;Sheet2!$B$1:$B$2723&amp;Sheet2!$D$1:$D$2723,0),5),0)</f>
        <v>0</v>
      </c>
      <c r="BC243">
        <f t="array" ref="BC243">IFERROR(INDEX(Sheet2!$A$1:$E$2723,MATCH(BC$200&amp;BC$201&amp;$B243,Sheet2!$A$1:$A$2723&amp;Sheet2!$B$1:$B$2723&amp;Sheet2!$D$1:$D$2723,0),5),0)</f>
        <v>0</v>
      </c>
      <c r="BD243">
        <f t="array" ref="BD243">IFERROR(INDEX(Sheet2!$A$1:$E$2723,MATCH(BD$200&amp;BD$201&amp;$B243,Sheet2!$A$1:$A$2723&amp;Sheet2!$B$1:$B$2723&amp;Sheet2!$D$1:$D$2723,0),5),0)</f>
        <v>0</v>
      </c>
      <c r="BE243">
        <f t="array" ref="BE243">IFERROR(INDEX(Sheet2!$A$1:$E$2723,MATCH(BE$200&amp;BE$201&amp;$B243,Sheet2!$A$1:$A$2723&amp;Sheet2!$B$1:$B$2723&amp;Sheet2!$D$1:$D$2723,0),5),0)</f>
        <v>0</v>
      </c>
      <c r="BF243">
        <f t="array" ref="BF243">IFERROR(INDEX(Sheet2!$A$1:$E$2723,MATCH(BF$200&amp;BF$201&amp;$B243,Sheet2!$A$1:$A$2723&amp;Sheet2!$B$1:$B$2723&amp;Sheet2!$D$1:$D$2723,0),5),0)</f>
        <v>0</v>
      </c>
      <c r="BG243">
        <f t="array" ref="BG243">IFERROR(INDEX(Sheet2!$A$1:$E$2723,MATCH(BG$200&amp;BG$201&amp;$B243,Sheet2!$A$1:$A$2723&amp;Sheet2!$B$1:$B$2723&amp;Sheet2!$D$1:$D$2723,0),5),0)</f>
        <v>0</v>
      </c>
      <c r="BH243">
        <f t="array" ref="BH243">IFERROR(INDEX(Sheet2!$A$1:$E$2723,MATCH(BH$200&amp;BH$201&amp;$B243,Sheet2!$A$1:$A$2723&amp;Sheet2!$B$1:$B$2723&amp;Sheet2!$D$1:$D$2723,0),5),0)</f>
        <v>0</v>
      </c>
      <c r="BI243">
        <f t="array" ref="BI243">IFERROR(INDEX(Sheet2!$A$1:$E$2723,MATCH(BI$200&amp;BI$201&amp;$B243,Sheet2!$A$1:$A$2723&amp;Sheet2!$B$1:$B$2723&amp;Sheet2!$D$1:$D$2723,0),5),0)</f>
        <v>0</v>
      </c>
      <c r="BJ243">
        <f t="array" ref="BJ243">IFERROR(INDEX(Sheet2!$A$1:$E$2723,MATCH(BJ$200&amp;BJ$201&amp;$B243,Sheet2!$A$1:$A$2723&amp;Sheet2!$B$1:$B$2723&amp;Sheet2!$D$1:$D$2723,0),5),0)</f>
        <v>0</v>
      </c>
      <c r="BK243">
        <f t="array" ref="BK243">IFERROR(INDEX(Sheet2!$A$1:$E$2723,MATCH(BK$200&amp;BK$201&amp;$B243,Sheet2!$A$1:$A$2723&amp;Sheet2!$B$1:$B$2723&amp;Sheet2!$D$1:$D$2723,0),5),0)</f>
        <v>0</v>
      </c>
      <c r="BL243">
        <f t="array" ref="BL243">IFERROR(INDEX(Sheet2!$A$1:$E$2723,MATCH(BL$200&amp;BL$201&amp;$B243,Sheet2!$A$1:$A$2723&amp;Sheet2!$B$1:$B$2723&amp;Sheet2!$D$1:$D$2723,0),5),0)</f>
        <v>0</v>
      </c>
    </row>
    <row r="244" spans="2:64" x14ac:dyDescent="0.25">
      <c r="B244" t="s">
        <v>67</v>
      </c>
      <c r="C244">
        <f t="array" ref="C244">IFERROR(INDEX(Sheet2!$A$1:$E$2723,MATCH(C$200&amp;C$201&amp;$B244,Sheet2!$A$1:$A$2723&amp;Sheet2!$B$1:$B$2723&amp;Sheet2!$D$1:$D$2723,0),5),0)</f>
        <v>0</v>
      </c>
      <c r="D244">
        <f t="array" ref="D244">IFERROR(INDEX(Sheet2!$A$1:$E$2723,MATCH(D$200&amp;D$201&amp;$B244,Sheet2!$A$1:$A$2723&amp;Sheet2!$B$1:$B$2723&amp;Sheet2!$D$1:$D$2723,0),5),0)</f>
        <v>0</v>
      </c>
      <c r="E244">
        <f t="array" ref="E244">IFERROR(INDEX(Sheet2!$A$1:$E$2723,MATCH(E$200&amp;E$201&amp;$B244,Sheet2!$A$1:$A$2723&amp;Sheet2!$B$1:$B$2723&amp;Sheet2!$D$1:$D$2723,0),5),0)</f>
        <v>0</v>
      </c>
      <c r="F244">
        <f t="array" ref="F244">IFERROR(INDEX(Sheet2!$A$1:$E$2723,MATCH(F$200&amp;F$201&amp;$B244,Sheet2!$A$1:$A$2723&amp;Sheet2!$B$1:$B$2723&amp;Sheet2!$D$1:$D$2723,0),5),0)</f>
        <v>0</v>
      </c>
      <c r="G244">
        <f t="array" ref="G244">IFERROR(INDEX(Sheet2!$A$1:$E$2723,MATCH(G$200&amp;G$201&amp;$B244,Sheet2!$A$1:$A$2723&amp;Sheet2!$B$1:$B$2723&amp;Sheet2!$D$1:$D$2723,0),5),0)</f>
        <v>0</v>
      </c>
      <c r="H244">
        <f t="array" ref="H244">IFERROR(INDEX(Sheet2!$A$1:$E$2723,MATCH(H$200&amp;H$201&amp;$B244,Sheet2!$A$1:$A$2723&amp;Sheet2!$B$1:$B$2723&amp;Sheet2!$D$1:$D$2723,0),5),0)</f>
        <v>0</v>
      </c>
      <c r="I244">
        <f t="array" ref="I244">IFERROR(INDEX(Sheet2!$A$1:$E$2723,MATCH(I$200&amp;I$201&amp;$B244,Sheet2!$A$1:$A$2723&amp;Sheet2!$B$1:$B$2723&amp;Sheet2!$D$1:$D$2723,0),5),0)</f>
        <v>0</v>
      </c>
      <c r="J244">
        <f t="array" ref="J244">IFERROR(INDEX(Sheet2!$A$1:$E$2723,MATCH(J$200&amp;J$201&amp;$B244,Sheet2!$A$1:$A$2723&amp;Sheet2!$B$1:$B$2723&amp;Sheet2!$D$1:$D$2723,0),5),0)</f>
        <v>0</v>
      </c>
      <c r="K244">
        <f t="array" ref="K244">IFERROR(INDEX(Sheet2!$A$1:$E$2723,MATCH(K$200&amp;K$201&amp;$B244,Sheet2!$A$1:$A$2723&amp;Sheet2!$B$1:$B$2723&amp;Sheet2!$D$1:$D$2723,0),5),0)</f>
        <v>0</v>
      </c>
      <c r="L244">
        <f t="array" ref="L244">IFERROR(INDEX(Sheet2!$A$1:$E$2723,MATCH(L$200&amp;L$201&amp;$B244,Sheet2!$A$1:$A$2723&amp;Sheet2!$B$1:$B$2723&amp;Sheet2!$D$1:$D$2723,0),5),0)</f>
        <v>0</v>
      </c>
      <c r="M244">
        <f t="array" ref="M244">IFERROR(INDEX(Sheet2!$A$1:$E$2723,MATCH(M$200&amp;M$201&amp;$B244,Sheet2!$A$1:$A$2723&amp;Sheet2!$B$1:$B$2723&amp;Sheet2!$D$1:$D$2723,0),5),0)</f>
        <v>0</v>
      </c>
      <c r="N244">
        <f t="array" ref="N244">IFERROR(INDEX(Sheet2!$A$1:$E$2723,MATCH(N$200&amp;N$201&amp;$B244,Sheet2!$A$1:$A$2723&amp;Sheet2!$B$1:$B$2723&amp;Sheet2!$D$1:$D$2723,0),5),0)</f>
        <v>0</v>
      </c>
      <c r="O244">
        <f t="array" ref="O244">IFERROR(INDEX(Sheet2!$A$1:$E$2723,MATCH(O$200&amp;O$201&amp;$B244,Sheet2!$A$1:$A$2723&amp;Sheet2!$B$1:$B$2723&amp;Sheet2!$D$1:$D$2723,0),5),0)</f>
        <v>0</v>
      </c>
      <c r="P244">
        <f t="array" ref="P244">IFERROR(INDEX(Sheet2!$A$1:$E$2723,MATCH(P$200&amp;P$201&amp;$B244,Sheet2!$A$1:$A$2723&amp;Sheet2!$B$1:$B$2723&amp;Sheet2!$D$1:$D$2723,0),5),0)</f>
        <v>0</v>
      </c>
      <c r="Q244">
        <f t="array" ref="Q244">IFERROR(INDEX(Sheet2!$A$1:$E$2723,MATCH(Q$200&amp;Q$201&amp;$B244,Sheet2!$A$1:$A$2723&amp;Sheet2!$B$1:$B$2723&amp;Sheet2!$D$1:$D$2723,0),5),0)</f>
        <v>0</v>
      </c>
      <c r="R244">
        <f t="array" ref="R244">IFERROR(INDEX(Sheet2!$A$1:$E$2723,MATCH(R$200&amp;R$201&amp;$B244,Sheet2!$A$1:$A$2723&amp;Sheet2!$B$1:$B$2723&amp;Sheet2!$D$1:$D$2723,0),5),0)</f>
        <v>0</v>
      </c>
      <c r="S244">
        <f t="array" ref="S244">IFERROR(INDEX(Sheet2!$A$1:$E$2723,MATCH(S$200&amp;S$201&amp;$B244,Sheet2!$A$1:$A$2723&amp;Sheet2!$B$1:$B$2723&amp;Sheet2!$D$1:$D$2723,0),5),0)</f>
        <v>151</v>
      </c>
      <c r="T244">
        <f t="array" ref="T244">IFERROR(INDEX(Sheet2!$A$1:$E$2723,MATCH(T$200&amp;T$201&amp;$B244,Sheet2!$A$1:$A$2723&amp;Sheet2!$B$1:$B$2723&amp;Sheet2!$D$1:$D$2723,0),5),0)</f>
        <v>0</v>
      </c>
      <c r="U244">
        <f t="array" ref="U244">IFERROR(INDEX(Sheet2!$A$1:$E$2723,MATCH(U$200&amp;U$201&amp;$B244,Sheet2!$A$1:$A$2723&amp;Sheet2!$B$1:$B$2723&amp;Sheet2!$D$1:$D$2723,0),5),0)</f>
        <v>0</v>
      </c>
      <c r="V244">
        <f t="array" ref="V244">IFERROR(INDEX(Sheet2!$A$1:$E$2723,MATCH(V$200&amp;V$201&amp;$B244,Sheet2!$A$1:$A$2723&amp;Sheet2!$B$1:$B$2723&amp;Sheet2!$D$1:$D$2723,0),5),0)</f>
        <v>0</v>
      </c>
      <c r="W244">
        <f t="array" ref="W244">IFERROR(INDEX(Sheet2!$A$1:$E$2723,MATCH(W$200&amp;W$201&amp;$B244,Sheet2!$A$1:$A$2723&amp;Sheet2!$B$1:$B$2723&amp;Sheet2!$D$1:$D$2723,0),5),0)</f>
        <v>0</v>
      </c>
      <c r="X244">
        <f t="array" ref="X244">IFERROR(INDEX(Sheet2!$A$1:$E$2723,MATCH(X$200&amp;X$201&amp;$B244,Sheet2!$A$1:$A$2723&amp;Sheet2!$B$1:$B$2723&amp;Sheet2!$D$1:$D$2723,0),5),0)</f>
        <v>0</v>
      </c>
      <c r="Y244">
        <f t="array" ref="Y244">IFERROR(INDEX(Sheet2!$A$1:$E$2723,MATCH(Y$200&amp;Y$201&amp;$B244,Sheet2!$A$1:$A$2723&amp;Sheet2!$B$1:$B$2723&amp;Sheet2!$D$1:$D$2723,0),5),0)</f>
        <v>0</v>
      </c>
      <c r="Z244">
        <f t="array" ref="Z244">IFERROR(INDEX(Sheet2!$A$1:$E$2723,MATCH(Z$200&amp;Z$201&amp;$B244,Sheet2!$A$1:$A$2723&amp;Sheet2!$B$1:$B$2723&amp;Sheet2!$D$1:$D$2723,0),5),0)</f>
        <v>111</v>
      </c>
      <c r="AA244">
        <f t="array" ref="AA244">IFERROR(INDEX(Sheet2!$A$1:$E$2723,MATCH(AA$200&amp;AA$201&amp;$B244,Sheet2!$A$1:$A$2723&amp;Sheet2!$B$1:$B$2723&amp;Sheet2!$D$1:$D$2723,0),5),0)</f>
        <v>0</v>
      </c>
      <c r="AB244">
        <f t="array" ref="AB244">IFERROR(INDEX(Sheet2!$A$1:$E$2723,MATCH(AB$200&amp;AB$201&amp;$B244,Sheet2!$A$1:$A$2723&amp;Sheet2!$B$1:$B$2723&amp;Sheet2!$D$1:$D$2723,0),5),0)</f>
        <v>0</v>
      </c>
      <c r="AC244">
        <f t="array" ref="AC244">IFERROR(INDEX(Sheet2!$A$1:$E$2723,MATCH(AC$200&amp;AC$201&amp;$B244,Sheet2!$A$1:$A$2723&amp;Sheet2!$B$1:$B$2723&amp;Sheet2!$D$1:$D$2723,0),5),0)</f>
        <v>0</v>
      </c>
      <c r="AD244">
        <f t="array" ref="AD244">IFERROR(INDEX(Sheet2!$A$1:$E$2723,MATCH(AD$200&amp;AD$201&amp;$B244,Sheet2!$A$1:$A$2723&amp;Sheet2!$B$1:$B$2723&amp;Sheet2!$D$1:$D$2723,0),5),0)</f>
        <v>0</v>
      </c>
      <c r="AE244">
        <f t="array" ref="AE244">IFERROR(INDEX(Sheet2!$A$1:$E$2723,MATCH(AE$200&amp;AE$201&amp;$B244,Sheet2!$A$1:$A$2723&amp;Sheet2!$B$1:$B$2723&amp;Sheet2!$D$1:$D$2723,0),5),0)</f>
        <v>0</v>
      </c>
      <c r="AF244">
        <f t="array" ref="AF244">IFERROR(INDEX(Sheet2!$A$1:$E$2723,MATCH(AF$200&amp;AF$201&amp;$B244,Sheet2!$A$1:$A$2723&amp;Sheet2!$B$1:$B$2723&amp;Sheet2!$D$1:$D$2723,0),5),0)</f>
        <v>0</v>
      </c>
      <c r="AG244">
        <f t="array" ref="AG244">IFERROR(INDEX(Sheet2!$A$1:$E$2723,MATCH(AG$200&amp;AG$201&amp;$B244,Sheet2!$A$1:$A$2723&amp;Sheet2!$B$1:$B$2723&amp;Sheet2!$D$1:$D$2723,0),5),0)</f>
        <v>0</v>
      </c>
      <c r="AH244">
        <f t="array" ref="AH244">IFERROR(INDEX(Sheet2!$A$1:$E$2723,MATCH(AH$200&amp;AH$201&amp;$B244,Sheet2!$A$1:$A$2723&amp;Sheet2!$B$1:$B$2723&amp;Sheet2!$D$1:$D$2723,0),5),0)</f>
        <v>0</v>
      </c>
      <c r="AI244">
        <f t="array" ref="AI244">IFERROR(INDEX(Sheet2!$A$1:$E$2723,MATCH(AI$200&amp;AI$201&amp;$B244,Sheet2!$A$1:$A$2723&amp;Sheet2!$B$1:$B$2723&amp;Sheet2!$D$1:$D$2723,0),5),0)</f>
        <v>0</v>
      </c>
      <c r="AJ244">
        <f t="array" ref="AJ244">IFERROR(INDEX(Sheet2!$A$1:$E$2723,MATCH(AJ$200&amp;AJ$201&amp;$B244,Sheet2!$A$1:$A$2723&amp;Sheet2!$B$1:$B$2723&amp;Sheet2!$D$1:$D$2723,0),5),0)</f>
        <v>0</v>
      </c>
      <c r="AK244">
        <f t="array" ref="AK244">IFERROR(INDEX(Sheet2!$A$1:$E$2723,MATCH(AK$200&amp;AK$201&amp;$B244,Sheet2!$A$1:$A$2723&amp;Sheet2!$B$1:$B$2723&amp;Sheet2!$D$1:$D$2723,0),5),0)</f>
        <v>0</v>
      </c>
      <c r="AL244">
        <f t="array" ref="AL244">IFERROR(INDEX(Sheet2!$A$1:$E$2723,MATCH(AL$200&amp;AL$201&amp;$B244,Sheet2!$A$1:$A$2723&amp;Sheet2!$B$1:$B$2723&amp;Sheet2!$D$1:$D$2723,0),5),0)</f>
        <v>0</v>
      </c>
      <c r="AM244">
        <f t="array" ref="AM244">IFERROR(INDEX(Sheet2!$A$1:$E$2723,MATCH(AM$200&amp;AM$201&amp;$B244,Sheet2!$A$1:$A$2723&amp;Sheet2!$B$1:$B$2723&amp;Sheet2!$D$1:$D$2723,0),5),0)</f>
        <v>0</v>
      </c>
      <c r="AN244">
        <f t="array" ref="AN244">IFERROR(INDEX(Sheet2!$A$1:$E$2723,MATCH(AN$200&amp;AN$201&amp;$B244,Sheet2!$A$1:$A$2723&amp;Sheet2!$B$1:$B$2723&amp;Sheet2!$D$1:$D$2723,0),5),0)</f>
        <v>0</v>
      </c>
      <c r="AO244">
        <f t="array" ref="AO244">IFERROR(INDEX(Sheet2!$A$1:$E$2723,MATCH(AO$200&amp;AO$201&amp;$B244,Sheet2!$A$1:$A$2723&amp;Sheet2!$B$1:$B$2723&amp;Sheet2!$D$1:$D$2723,0),5),0)</f>
        <v>125</v>
      </c>
      <c r="AP244">
        <f t="array" ref="AP244">IFERROR(INDEX(Sheet2!$A$1:$E$2723,MATCH(AP$200&amp;AP$201&amp;$B244,Sheet2!$A$1:$A$2723&amp;Sheet2!$B$1:$B$2723&amp;Sheet2!$D$1:$D$2723,0),5),0)</f>
        <v>92</v>
      </c>
      <c r="AQ244">
        <f t="array" ref="AQ244">IFERROR(INDEX(Sheet2!$A$1:$E$2723,MATCH(AQ$200&amp;AQ$201&amp;$B244,Sheet2!$A$1:$A$2723&amp;Sheet2!$B$1:$B$2723&amp;Sheet2!$D$1:$D$2723,0),5),0)</f>
        <v>0</v>
      </c>
      <c r="AR244">
        <f t="array" ref="AR244">IFERROR(INDEX(Sheet2!$A$1:$E$2723,MATCH(AR$200&amp;AR$201&amp;$B244,Sheet2!$A$1:$A$2723&amp;Sheet2!$B$1:$B$2723&amp;Sheet2!$D$1:$D$2723,0),5),0)</f>
        <v>0</v>
      </c>
      <c r="AS244">
        <f t="array" ref="AS244">IFERROR(INDEX(Sheet2!$A$1:$E$2723,MATCH(AS$200&amp;AS$201&amp;$B244,Sheet2!$A$1:$A$2723&amp;Sheet2!$B$1:$B$2723&amp;Sheet2!$D$1:$D$2723,0),5),0)</f>
        <v>0</v>
      </c>
      <c r="AT244">
        <f t="array" ref="AT244">IFERROR(INDEX(Sheet2!$A$1:$E$2723,MATCH(AT$200&amp;AT$201&amp;$B244,Sheet2!$A$1:$A$2723&amp;Sheet2!$B$1:$B$2723&amp;Sheet2!$D$1:$D$2723,0),5),0)</f>
        <v>0</v>
      </c>
      <c r="AU244">
        <f t="array" ref="AU244">IFERROR(INDEX(Sheet2!$A$1:$E$2723,MATCH(AU$200&amp;AU$201&amp;$B244,Sheet2!$A$1:$A$2723&amp;Sheet2!$B$1:$B$2723&amp;Sheet2!$D$1:$D$2723,0),5),0)</f>
        <v>0</v>
      </c>
      <c r="AV244">
        <f t="array" ref="AV244">IFERROR(INDEX(Sheet2!$A$1:$E$2723,MATCH(AV$200&amp;AV$201&amp;$B244,Sheet2!$A$1:$A$2723&amp;Sheet2!$B$1:$B$2723&amp;Sheet2!$D$1:$D$2723,0),5),0)</f>
        <v>0</v>
      </c>
      <c r="AW244">
        <f t="array" ref="AW244">IFERROR(INDEX(Sheet2!$A$1:$E$2723,MATCH(AW$200&amp;AW$201&amp;$B244,Sheet2!$A$1:$A$2723&amp;Sheet2!$B$1:$B$2723&amp;Sheet2!$D$1:$D$2723,0),5),0)</f>
        <v>0</v>
      </c>
      <c r="AX244">
        <f t="array" ref="AX244">IFERROR(INDEX(Sheet2!$A$1:$E$2723,MATCH(AX$200&amp;AX$201&amp;$B244,Sheet2!$A$1:$A$2723&amp;Sheet2!$B$1:$B$2723&amp;Sheet2!$D$1:$D$2723,0),5),0)</f>
        <v>0</v>
      </c>
      <c r="AY244">
        <f t="array" ref="AY244">IFERROR(INDEX(Sheet2!$A$1:$E$2723,MATCH(AY$200&amp;AY$201&amp;$B244,Sheet2!$A$1:$A$2723&amp;Sheet2!$B$1:$B$2723&amp;Sheet2!$D$1:$D$2723,0),5),0)</f>
        <v>101</v>
      </c>
      <c r="AZ244">
        <f t="array" ref="AZ244">IFERROR(INDEX(Sheet2!$A$1:$E$2723,MATCH(AZ$200&amp;AZ$201&amp;$B244,Sheet2!$A$1:$A$2723&amp;Sheet2!$B$1:$B$2723&amp;Sheet2!$D$1:$D$2723,0),5),0)</f>
        <v>85</v>
      </c>
      <c r="BA244">
        <f t="array" ref="BA244">IFERROR(INDEX(Sheet2!$A$1:$E$2723,MATCH(BA$200&amp;BA$201&amp;$B244,Sheet2!$A$1:$A$2723&amp;Sheet2!$B$1:$B$2723&amp;Sheet2!$D$1:$D$2723,0),5),0)</f>
        <v>112</v>
      </c>
      <c r="BB244">
        <f t="array" ref="BB244">IFERROR(INDEX(Sheet2!$A$1:$E$2723,MATCH(BB$200&amp;BB$201&amp;$B244,Sheet2!$A$1:$A$2723&amp;Sheet2!$B$1:$B$2723&amp;Sheet2!$D$1:$D$2723,0),5),0)</f>
        <v>132</v>
      </c>
      <c r="BC244">
        <f t="array" ref="BC244">IFERROR(INDEX(Sheet2!$A$1:$E$2723,MATCH(BC$200&amp;BC$201&amp;$B244,Sheet2!$A$1:$A$2723&amp;Sheet2!$B$1:$B$2723&amp;Sheet2!$D$1:$D$2723,0),5),0)</f>
        <v>0</v>
      </c>
      <c r="BD244">
        <f t="array" ref="BD244">IFERROR(INDEX(Sheet2!$A$1:$E$2723,MATCH(BD$200&amp;BD$201&amp;$B244,Sheet2!$A$1:$A$2723&amp;Sheet2!$B$1:$B$2723&amp;Sheet2!$D$1:$D$2723,0),5),0)</f>
        <v>0</v>
      </c>
      <c r="BE244">
        <f t="array" ref="BE244">IFERROR(INDEX(Sheet2!$A$1:$E$2723,MATCH(BE$200&amp;BE$201&amp;$B244,Sheet2!$A$1:$A$2723&amp;Sheet2!$B$1:$B$2723&amp;Sheet2!$D$1:$D$2723,0),5),0)</f>
        <v>0</v>
      </c>
      <c r="BF244">
        <f t="array" ref="BF244">IFERROR(INDEX(Sheet2!$A$1:$E$2723,MATCH(BF$200&amp;BF$201&amp;$B244,Sheet2!$A$1:$A$2723&amp;Sheet2!$B$1:$B$2723&amp;Sheet2!$D$1:$D$2723,0),5),0)</f>
        <v>0</v>
      </c>
      <c r="BG244">
        <f t="array" ref="BG244">IFERROR(INDEX(Sheet2!$A$1:$E$2723,MATCH(BG$200&amp;BG$201&amp;$B244,Sheet2!$A$1:$A$2723&amp;Sheet2!$B$1:$B$2723&amp;Sheet2!$D$1:$D$2723,0),5),0)</f>
        <v>0</v>
      </c>
      <c r="BH244">
        <f t="array" ref="BH244">IFERROR(INDEX(Sheet2!$A$1:$E$2723,MATCH(BH$200&amp;BH$201&amp;$B244,Sheet2!$A$1:$A$2723&amp;Sheet2!$B$1:$B$2723&amp;Sheet2!$D$1:$D$2723,0),5),0)</f>
        <v>0</v>
      </c>
      <c r="BI244">
        <f t="array" ref="BI244">IFERROR(INDEX(Sheet2!$A$1:$E$2723,MATCH(BI$200&amp;BI$201&amp;$B244,Sheet2!$A$1:$A$2723&amp;Sheet2!$B$1:$B$2723&amp;Sheet2!$D$1:$D$2723,0),5),0)</f>
        <v>0</v>
      </c>
      <c r="BJ244">
        <f t="array" ref="BJ244">IFERROR(INDEX(Sheet2!$A$1:$E$2723,MATCH(BJ$200&amp;BJ$201&amp;$B244,Sheet2!$A$1:$A$2723&amp;Sheet2!$B$1:$B$2723&amp;Sheet2!$D$1:$D$2723,0),5),0)</f>
        <v>0</v>
      </c>
      <c r="BK244">
        <f t="array" ref="BK244">IFERROR(INDEX(Sheet2!$A$1:$E$2723,MATCH(BK$200&amp;BK$201&amp;$B244,Sheet2!$A$1:$A$2723&amp;Sheet2!$B$1:$B$2723&amp;Sheet2!$D$1:$D$2723,0),5),0)</f>
        <v>0</v>
      </c>
      <c r="BL244">
        <f t="array" ref="BL244">IFERROR(INDEX(Sheet2!$A$1:$E$2723,MATCH(BL$200&amp;BL$201&amp;$B244,Sheet2!$A$1:$A$2723&amp;Sheet2!$B$1:$B$2723&amp;Sheet2!$D$1:$D$2723,0),5),0)</f>
        <v>0</v>
      </c>
    </row>
    <row r="245" spans="2:64" x14ac:dyDescent="0.25">
      <c r="B245" t="s">
        <v>15</v>
      </c>
      <c r="C245">
        <f t="array" ref="C245">IFERROR(INDEX(Sheet2!$A$1:$E$2723,MATCH(C$200&amp;C$201&amp;$B245,Sheet2!$A$1:$A$2723&amp;Sheet2!$B$1:$B$2723&amp;Sheet2!$D$1:$D$2723,0),5),0)</f>
        <v>251</v>
      </c>
      <c r="D245">
        <f t="array" ref="D245">IFERROR(INDEX(Sheet2!$A$1:$E$2723,MATCH(D$200&amp;D$201&amp;$B245,Sheet2!$A$1:$A$2723&amp;Sheet2!$B$1:$B$2723&amp;Sheet2!$D$1:$D$2723,0),5),0)</f>
        <v>276</v>
      </c>
      <c r="E245">
        <f t="array" ref="E245">IFERROR(INDEX(Sheet2!$A$1:$E$2723,MATCH(E$200&amp;E$201&amp;$B245,Sheet2!$A$1:$A$2723&amp;Sheet2!$B$1:$B$2723&amp;Sheet2!$D$1:$D$2723,0),5),0)</f>
        <v>509</v>
      </c>
      <c r="F245">
        <f t="array" ref="F245">IFERROR(INDEX(Sheet2!$A$1:$E$2723,MATCH(F$200&amp;F$201&amp;$B245,Sheet2!$A$1:$A$2723&amp;Sheet2!$B$1:$B$2723&amp;Sheet2!$D$1:$D$2723,0),5),0)</f>
        <v>269</v>
      </c>
      <c r="G245">
        <f t="array" ref="G245">IFERROR(INDEX(Sheet2!$A$1:$E$2723,MATCH(G$200&amp;G$201&amp;$B245,Sheet2!$A$1:$A$2723&amp;Sheet2!$B$1:$B$2723&amp;Sheet2!$D$1:$D$2723,0),5),0)</f>
        <v>467</v>
      </c>
      <c r="H245">
        <f t="array" ref="H245">IFERROR(INDEX(Sheet2!$A$1:$E$2723,MATCH(H$200&amp;H$201&amp;$B245,Sheet2!$A$1:$A$2723&amp;Sheet2!$B$1:$B$2723&amp;Sheet2!$D$1:$D$2723,0),5),0)</f>
        <v>516</v>
      </c>
      <c r="I245">
        <f t="array" ref="I245">IFERROR(INDEX(Sheet2!$A$1:$E$2723,MATCH(I$200&amp;I$201&amp;$B245,Sheet2!$A$1:$A$2723&amp;Sheet2!$B$1:$B$2723&amp;Sheet2!$D$1:$D$2723,0),5),0)</f>
        <v>369</v>
      </c>
      <c r="J245">
        <f t="array" ref="J245">IFERROR(INDEX(Sheet2!$A$1:$E$2723,MATCH(J$200&amp;J$201&amp;$B245,Sheet2!$A$1:$A$2723&amp;Sheet2!$B$1:$B$2723&amp;Sheet2!$D$1:$D$2723,0),5),0)</f>
        <v>337</v>
      </c>
      <c r="K245">
        <f t="array" ref="K245">IFERROR(INDEX(Sheet2!$A$1:$E$2723,MATCH(K$200&amp;K$201&amp;$B245,Sheet2!$A$1:$A$2723&amp;Sheet2!$B$1:$B$2723&amp;Sheet2!$D$1:$D$2723,0),5),0)</f>
        <v>338</v>
      </c>
      <c r="L245">
        <f t="array" ref="L245">IFERROR(INDEX(Sheet2!$A$1:$E$2723,MATCH(L$200&amp;L$201&amp;$B245,Sheet2!$A$1:$A$2723&amp;Sheet2!$B$1:$B$2723&amp;Sheet2!$D$1:$D$2723,0),5),0)</f>
        <v>319</v>
      </c>
      <c r="M245">
        <f t="array" ref="M245">IFERROR(INDEX(Sheet2!$A$1:$E$2723,MATCH(M$200&amp;M$201&amp;$B245,Sheet2!$A$1:$A$2723&amp;Sheet2!$B$1:$B$2723&amp;Sheet2!$D$1:$D$2723,0),5),0)</f>
        <v>301</v>
      </c>
      <c r="N245">
        <f t="array" ref="N245">IFERROR(INDEX(Sheet2!$A$1:$E$2723,MATCH(N$200&amp;N$201&amp;$B245,Sheet2!$A$1:$A$2723&amp;Sheet2!$B$1:$B$2723&amp;Sheet2!$D$1:$D$2723,0),5),0)</f>
        <v>309</v>
      </c>
      <c r="O245">
        <f t="array" ref="O245">IFERROR(INDEX(Sheet2!$A$1:$E$2723,MATCH(O$200&amp;O$201&amp;$B245,Sheet2!$A$1:$A$2723&amp;Sheet2!$B$1:$B$2723&amp;Sheet2!$D$1:$D$2723,0),5),0)</f>
        <v>317</v>
      </c>
      <c r="P245">
        <f t="array" ref="P245">IFERROR(INDEX(Sheet2!$A$1:$E$2723,MATCH(P$200&amp;P$201&amp;$B245,Sheet2!$A$1:$A$2723&amp;Sheet2!$B$1:$B$2723&amp;Sheet2!$D$1:$D$2723,0),5),0)</f>
        <v>253</v>
      </c>
      <c r="Q245">
        <f t="array" ref="Q245">IFERROR(INDEX(Sheet2!$A$1:$E$2723,MATCH(Q$200&amp;Q$201&amp;$B245,Sheet2!$A$1:$A$2723&amp;Sheet2!$B$1:$B$2723&amp;Sheet2!$D$1:$D$2723,0),5),0)</f>
        <v>264</v>
      </c>
      <c r="R245">
        <f t="array" ref="R245">IFERROR(INDEX(Sheet2!$A$1:$E$2723,MATCH(R$200&amp;R$201&amp;$B245,Sheet2!$A$1:$A$2723&amp;Sheet2!$B$1:$B$2723&amp;Sheet2!$D$1:$D$2723,0),5),0)</f>
        <v>325</v>
      </c>
      <c r="S245">
        <f t="array" ref="S245">IFERROR(INDEX(Sheet2!$A$1:$E$2723,MATCH(S$200&amp;S$201&amp;$B245,Sheet2!$A$1:$A$2723&amp;Sheet2!$B$1:$B$2723&amp;Sheet2!$D$1:$D$2723,0),5),0)</f>
        <v>335</v>
      </c>
      <c r="T245">
        <f t="array" ref="T245">IFERROR(INDEX(Sheet2!$A$1:$E$2723,MATCH(T$200&amp;T$201&amp;$B245,Sheet2!$A$1:$A$2723&amp;Sheet2!$B$1:$B$2723&amp;Sheet2!$D$1:$D$2723,0),5),0)</f>
        <v>295</v>
      </c>
      <c r="U245">
        <f t="array" ref="U245">IFERROR(INDEX(Sheet2!$A$1:$E$2723,MATCH(U$200&amp;U$201&amp;$B245,Sheet2!$A$1:$A$2723&amp;Sheet2!$B$1:$B$2723&amp;Sheet2!$D$1:$D$2723,0),5),0)</f>
        <v>232</v>
      </c>
      <c r="V245">
        <f t="array" ref="V245">IFERROR(INDEX(Sheet2!$A$1:$E$2723,MATCH(V$200&amp;V$201&amp;$B245,Sheet2!$A$1:$A$2723&amp;Sheet2!$B$1:$B$2723&amp;Sheet2!$D$1:$D$2723,0),5),0)</f>
        <v>258</v>
      </c>
      <c r="W245">
        <f t="array" ref="W245">IFERROR(INDEX(Sheet2!$A$1:$E$2723,MATCH(W$200&amp;W$201&amp;$B245,Sheet2!$A$1:$A$2723&amp;Sheet2!$B$1:$B$2723&amp;Sheet2!$D$1:$D$2723,0),5),0)</f>
        <v>251</v>
      </c>
      <c r="X245">
        <f t="array" ref="X245">IFERROR(INDEX(Sheet2!$A$1:$E$2723,MATCH(X$200&amp;X$201&amp;$B245,Sheet2!$A$1:$A$2723&amp;Sheet2!$B$1:$B$2723&amp;Sheet2!$D$1:$D$2723,0),5),0)</f>
        <v>257</v>
      </c>
      <c r="Y245">
        <f t="array" ref="Y245">IFERROR(INDEX(Sheet2!$A$1:$E$2723,MATCH(Y$200&amp;Y$201&amp;$B245,Sheet2!$A$1:$A$2723&amp;Sheet2!$B$1:$B$2723&amp;Sheet2!$D$1:$D$2723,0),5),0)</f>
        <v>203</v>
      </c>
      <c r="Z245">
        <f t="array" ref="Z245">IFERROR(INDEX(Sheet2!$A$1:$E$2723,MATCH(Z$200&amp;Z$201&amp;$B245,Sheet2!$A$1:$A$2723&amp;Sheet2!$B$1:$B$2723&amp;Sheet2!$D$1:$D$2723,0),5),0)</f>
        <v>179</v>
      </c>
      <c r="AA245">
        <f t="array" ref="AA245">IFERROR(INDEX(Sheet2!$A$1:$E$2723,MATCH(AA$200&amp;AA$201&amp;$B245,Sheet2!$A$1:$A$2723&amp;Sheet2!$B$1:$B$2723&amp;Sheet2!$D$1:$D$2723,0),5),0)</f>
        <v>0</v>
      </c>
      <c r="AB245">
        <f t="array" ref="AB245">IFERROR(INDEX(Sheet2!$A$1:$E$2723,MATCH(AB$200&amp;AB$201&amp;$B245,Sheet2!$A$1:$A$2723&amp;Sheet2!$B$1:$B$2723&amp;Sheet2!$D$1:$D$2723,0),5),0)</f>
        <v>0</v>
      </c>
      <c r="AC245">
        <f t="array" ref="AC245">IFERROR(INDEX(Sheet2!$A$1:$E$2723,MATCH(AC$200&amp;AC$201&amp;$B245,Sheet2!$A$1:$A$2723&amp;Sheet2!$B$1:$B$2723&amp;Sheet2!$D$1:$D$2723,0),5),0)</f>
        <v>0</v>
      </c>
      <c r="AD245">
        <f t="array" ref="AD245">IFERROR(INDEX(Sheet2!$A$1:$E$2723,MATCH(AD$200&amp;AD$201&amp;$B245,Sheet2!$A$1:$A$2723&amp;Sheet2!$B$1:$B$2723&amp;Sheet2!$D$1:$D$2723,0),5),0)</f>
        <v>266</v>
      </c>
      <c r="AE245">
        <f t="array" ref="AE245">IFERROR(INDEX(Sheet2!$A$1:$E$2723,MATCH(AE$200&amp;AE$201&amp;$B245,Sheet2!$A$1:$A$2723&amp;Sheet2!$B$1:$B$2723&amp;Sheet2!$D$1:$D$2723,0),5),0)</f>
        <v>159</v>
      </c>
      <c r="AF245">
        <f t="array" ref="AF245">IFERROR(INDEX(Sheet2!$A$1:$E$2723,MATCH(AF$200&amp;AF$201&amp;$B245,Sheet2!$A$1:$A$2723&amp;Sheet2!$B$1:$B$2723&amp;Sheet2!$D$1:$D$2723,0),5),0)</f>
        <v>239</v>
      </c>
      <c r="AG245">
        <f t="array" ref="AG245">IFERROR(INDEX(Sheet2!$A$1:$E$2723,MATCH(AG$200&amp;AG$201&amp;$B245,Sheet2!$A$1:$A$2723&amp;Sheet2!$B$1:$B$2723&amp;Sheet2!$D$1:$D$2723,0),5),0)</f>
        <v>150</v>
      </c>
      <c r="AH245">
        <f t="array" ref="AH245">IFERROR(INDEX(Sheet2!$A$1:$E$2723,MATCH(AH$200&amp;AH$201&amp;$B245,Sheet2!$A$1:$A$2723&amp;Sheet2!$B$1:$B$2723&amp;Sheet2!$D$1:$D$2723,0),5),0)</f>
        <v>144</v>
      </c>
      <c r="AI245">
        <f t="array" ref="AI245">IFERROR(INDEX(Sheet2!$A$1:$E$2723,MATCH(AI$200&amp;AI$201&amp;$B245,Sheet2!$A$1:$A$2723&amp;Sheet2!$B$1:$B$2723&amp;Sheet2!$D$1:$D$2723,0),5),0)</f>
        <v>161</v>
      </c>
      <c r="AJ245">
        <f t="array" ref="AJ245">IFERROR(INDEX(Sheet2!$A$1:$E$2723,MATCH(AJ$200&amp;AJ$201&amp;$B245,Sheet2!$A$1:$A$2723&amp;Sheet2!$B$1:$B$2723&amp;Sheet2!$D$1:$D$2723,0),5),0)</f>
        <v>139</v>
      </c>
      <c r="AK245">
        <f t="array" ref="AK245">IFERROR(INDEX(Sheet2!$A$1:$E$2723,MATCH(AK$200&amp;AK$201&amp;$B245,Sheet2!$A$1:$A$2723&amp;Sheet2!$B$1:$B$2723&amp;Sheet2!$D$1:$D$2723,0),5),0)</f>
        <v>219</v>
      </c>
      <c r="AL245">
        <f t="array" ref="AL245">IFERROR(INDEX(Sheet2!$A$1:$E$2723,MATCH(AL$200&amp;AL$201&amp;$B245,Sheet2!$A$1:$A$2723&amp;Sheet2!$B$1:$B$2723&amp;Sheet2!$D$1:$D$2723,0),5),0)</f>
        <v>190</v>
      </c>
      <c r="AM245">
        <f t="array" ref="AM245">IFERROR(INDEX(Sheet2!$A$1:$E$2723,MATCH(AM$200&amp;AM$201&amp;$B245,Sheet2!$A$1:$A$2723&amp;Sheet2!$B$1:$B$2723&amp;Sheet2!$D$1:$D$2723,0),5),0)</f>
        <v>143</v>
      </c>
      <c r="AN245">
        <f t="array" ref="AN245">IFERROR(INDEX(Sheet2!$A$1:$E$2723,MATCH(AN$200&amp;AN$201&amp;$B245,Sheet2!$A$1:$A$2723&amp;Sheet2!$B$1:$B$2723&amp;Sheet2!$D$1:$D$2723,0),5),0)</f>
        <v>157</v>
      </c>
      <c r="AO245">
        <f t="array" ref="AO245">IFERROR(INDEX(Sheet2!$A$1:$E$2723,MATCH(AO$200&amp;AO$201&amp;$B245,Sheet2!$A$1:$A$2723&amp;Sheet2!$B$1:$B$2723&amp;Sheet2!$D$1:$D$2723,0),5),0)</f>
        <v>180</v>
      </c>
      <c r="AP245">
        <f t="array" ref="AP245">IFERROR(INDEX(Sheet2!$A$1:$E$2723,MATCH(AP$200&amp;AP$201&amp;$B245,Sheet2!$A$1:$A$2723&amp;Sheet2!$B$1:$B$2723&amp;Sheet2!$D$1:$D$2723,0),5),0)</f>
        <v>193</v>
      </c>
      <c r="AQ245">
        <f t="array" ref="AQ245">IFERROR(INDEX(Sheet2!$A$1:$E$2723,MATCH(AQ$200&amp;AQ$201&amp;$B245,Sheet2!$A$1:$A$2723&amp;Sheet2!$B$1:$B$2723&amp;Sheet2!$D$1:$D$2723,0),5),0)</f>
        <v>242</v>
      </c>
      <c r="AR245">
        <f t="array" ref="AR245">IFERROR(INDEX(Sheet2!$A$1:$E$2723,MATCH(AR$200&amp;AR$201&amp;$B245,Sheet2!$A$1:$A$2723&amp;Sheet2!$B$1:$B$2723&amp;Sheet2!$D$1:$D$2723,0),5),0)</f>
        <v>174</v>
      </c>
      <c r="AS245">
        <f t="array" ref="AS245">IFERROR(INDEX(Sheet2!$A$1:$E$2723,MATCH(AS$200&amp;AS$201&amp;$B245,Sheet2!$A$1:$A$2723&amp;Sheet2!$B$1:$B$2723&amp;Sheet2!$D$1:$D$2723,0),5),0)</f>
        <v>157</v>
      </c>
      <c r="AT245">
        <f t="array" ref="AT245">IFERROR(INDEX(Sheet2!$A$1:$E$2723,MATCH(AT$200&amp;AT$201&amp;$B245,Sheet2!$A$1:$A$2723&amp;Sheet2!$B$1:$B$2723&amp;Sheet2!$D$1:$D$2723,0),5),0)</f>
        <v>183</v>
      </c>
      <c r="AU245">
        <f t="array" ref="AU245">IFERROR(INDEX(Sheet2!$A$1:$E$2723,MATCH(AU$200&amp;AU$201&amp;$B245,Sheet2!$A$1:$A$2723&amp;Sheet2!$B$1:$B$2723&amp;Sheet2!$D$1:$D$2723,0),5),0)</f>
        <v>168</v>
      </c>
      <c r="AV245">
        <f t="array" ref="AV245">IFERROR(INDEX(Sheet2!$A$1:$E$2723,MATCH(AV$200&amp;AV$201&amp;$B245,Sheet2!$A$1:$A$2723&amp;Sheet2!$B$1:$B$2723&amp;Sheet2!$D$1:$D$2723,0),5),0)</f>
        <v>150</v>
      </c>
      <c r="AW245">
        <f t="array" ref="AW245">IFERROR(INDEX(Sheet2!$A$1:$E$2723,MATCH(AW$200&amp;AW$201&amp;$B245,Sheet2!$A$1:$A$2723&amp;Sheet2!$B$1:$B$2723&amp;Sheet2!$D$1:$D$2723,0),5),0)</f>
        <v>103</v>
      </c>
      <c r="AX245">
        <f t="array" ref="AX245">IFERROR(INDEX(Sheet2!$A$1:$E$2723,MATCH(AX$200&amp;AX$201&amp;$B245,Sheet2!$A$1:$A$2723&amp;Sheet2!$B$1:$B$2723&amp;Sheet2!$D$1:$D$2723,0),5),0)</f>
        <v>162</v>
      </c>
      <c r="AY245">
        <f t="array" ref="AY245">IFERROR(INDEX(Sheet2!$A$1:$E$2723,MATCH(AY$200&amp;AY$201&amp;$B245,Sheet2!$A$1:$A$2723&amp;Sheet2!$B$1:$B$2723&amp;Sheet2!$D$1:$D$2723,0),5),0)</f>
        <v>141</v>
      </c>
      <c r="AZ245">
        <f t="array" ref="AZ245">IFERROR(INDEX(Sheet2!$A$1:$E$2723,MATCH(AZ$200&amp;AZ$201&amp;$B245,Sheet2!$A$1:$A$2723&amp;Sheet2!$B$1:$B$2723&amp;Sheet2!$D$1:$D$2723,0),5),0)</f>
        <v>126</v>
      </c>
      <c r="BA245">
        <f t="array" ref="BA245">IFERROR(INDEX(Sheet2!$A$1:$E$2723,MATCH(BA$200&amp;BA$201&amp;$B245,Sheet2!$A$1:$A$2723&amp;Sheet2!$B$1:$B$2723&amp;Sheet2!$D$1:$D$2723,0),5),0)</f>
        <v>118</v>
      </c>
      <c r="BB245">
        <f t="array" ref="BB245">IFERROR(INDEX(Sheet2!$A$1:$E$2723,MATCH(BB$200&amp;BB$201&amp;$B245,Sheet2!$A$1:$A$2723&amp;Sheet2!$B$1:$B$2723&amp;Sheet2!$D$1:$D$2723,0),5),0)</f>
        <v>109</v>
      </c>
      <c r="BC245">
        <f t="array" ref="BC245">IFERROR(INDEX(Sheet2!$A$1:$E$2723,MATCH(BC$200&amp;BC$201&amp;$B245,Sheet2!$A$1:$A$2723&amp;Sheet2!$B$1:$B$2723&amp;Sheet2!$D$1:$D$2723,0),5),0)</f>
        <v>0</v>
      </c>
      <c r="BD245">
        <f t="array" ref="BD245">IFERROR(INDEX(Sheet2!$A$1:$E$2723,MATCH(BD$200&amp;BD$201&amp;$B245,Sheet2!$A$1:$A$2723&amp;Sheet2!$B$1:$B$2723&amp;Sheet2!$D$1:$D$2723,0),5),0)</f>
        <v>0</v>
      </c>
      <c r="BE245">
        <f t="array" ref="BE245">IFERROR(INDEX(Sheet2!$A$1:$E$2723,MATCH(BE$200&amp;BE$201&amp;$B245,Sheet2!$A$1:$A$2723&amp;Sheet2!$B$1:$B$2723&amp;Sheet2!$D$1:$D$2723,0),5),0)</f>
        <v>0</v>
      </c>
      <c r="BF245">
        <f t="array" ref="BF245">IFERROR(INDEX(Sheet2!$A$1:$E$2723,MATCH(BF$200&amp;BF$201&amp;$B245,Sheet2!$A$1:$A$2723&amp;Sheet2!$B$1:$B$2723&amp;Sheet2!$D$1:$D$2723,0),5),0)</f>
        <v>0</v>
      </c>
      <c r="BG245">
        <f t="array" ref="BG245">IFERROR(INDEX(Sheet2!$A$1:$E$2723,MATCH(BG$200&amp;BG$201&amp;$B245,Sheet2!$A$1:$A$2723&amp;Sheet2!$B$1:$B$2723&amp;Sheet2!$D$1:$D$2723,0),5),0)</f>
        <v>0</v>
      </c>
      <c r="BH245">
        <f t="array" ref="BH245">IFERROR(INDEX(Sheet2!$A$1:$E$2723,MATCH(BH$200&amp;BH$201&amp;$B245,Sheet2!$A$1:$A$2723&amp;Sheet2!$B$1:$B$2723&amp;Sheet2!$D$1:$D$2723,0),5),0)</f>
        <v>0</v>
      </c>
      <c r="BI245">
        <f t="array" ref="BI245">IFERROR(INDEX(Sheet2!$A$1:$E$2723,MATCH(BI$200&amp;BI$201&amp;$B245,Sheet2!$A$1:$A$2723&amp;Sheet2!$B$1:$B$2723&amp;Sheet2!$D$1:$D$2723,0),5),0)</f>
        <v>0</v>
      </c>
      <c r="BJ245">
        <f t="array" ref="BJ245">IFERROR(INDEX(Sheet2!$A$1:$E$2723,MATCH(BJ$200&amp;BJ$201&amp;$B245,Sheet2!$A$1:$A$2723&amp;Sheet2!$B$1:$B$2723&amp;Sheet2!$D$1:$D$2723,0),5),0)</f>
        <v>0</v>
      </c>
      <c r="BK245">
        <f t="array" ref="BK245">IFERROR(INDEX(Sheet2!$A$1:$E$2723,MATCH(BK$200&amp;BK$201&amp;$B245,Sheet2!$A$1:$A$2723&amp;Sheet2!$B$1:$B$2723&amp;Sheet2!$D$1:$D$2723,0),5),0)</f>
        <v>0</v>
      </c>
      <c r="BL245">
        <f t="array" ref="BL245">IFERROR(INDEX(Sheet2!$A$1:$E$2723,MATCH(BL$200&amp;BL$201&amp;$B245,Sheet2!$A$1:$A$2723&amp;Sheet2!$B$1:$B$2723&amp;Sheet2!$D$1:$D$2723,0),5),0)</f>
        <v>0</v>
      </c>
    </row>
    <row r="246" spans="2:64" x14ac:dyDescent="0.25">
      <c r="B246" t="s">
        <v>241</v>
      </c>
      <c r="C246">
        <f t="array" ref="C246">IFERROR(INDEX(Sheet2!$A$1:$E$2723,MATCH(C$200&amp;C$201&amp;$B246,Sheet2!$A$1:$A$2723&amp;Sheet2!$B$1:$B$2723&amp;Sheet2!$D$1:$D$2723,0),5),0)</f>
        <v>0</v>
      </c>
      <c r="D246">
        <f t="array" ref="D246">IFERROR(INDEX(Sheet2!$A$1:$E$2723,MATCH(D$200&amp;D$201&amp;$B246,Sheet2!$A$1:$A$2723&amp;Sheet2!$B$1:$B$2723&amp;Sheet2!$D$1:$D$2723,0),5),0)</f>
        <v>0</v>
      </c>
      <c r="E246">
        <f t="array" ref="E246">IFERROR(INDEX(Sheet2!$A$1:$E$2723,MATCH(E$200&amp;E$201&amp;$B246,Sheet2!$A$1:$A$2723&amp;Sheet2!$B$1:$B$2723&amp;Sheet2!$D$1:$D$2723,0),5),0)</f>
        <v>0</v>
      </c>
      <c r="F246">
        <f t="array" ref="F246">IFERROR(INDEX(Sheet2!$A$1:$E$2723,MATCH(F$200&amp;F$201&amp;$B246,Sheet2!$A$1:$A$2723&amp;Sheet2!$B$1:$B$2723&amp;Sheet2!$D$1:$D$2723,0),5),0)</f>
        <v>0</v>
      </c>
      <c r="G246">
        <f t="array" ref="G246">IFERROR(INDEX(Sheet2!$A$1:$E$2723,MATCH(G$200&amp;G$201&amp;$B246,Sheet2!$A$1:$A$2723&amp;Sheet2!$B$1:$B$2723&amp;Sheet2!$D$1:$D$2723,0),5),0)</f>
        <v>0</v>
      </c>
      <c r="H246">
        <f t="array" ref="H246">IFERROR(INDEX(Sheet2!$A$1:$E$2723,MATCH(H$200&amp;H$201&amp;$B246,Sheet2!$A$1:$A$2723&amp;Sheet2!$B$1:$B$2723&amp;Sheet2!$D$1:$D$2723,0),5),0)</f>
        <v>0</v>
      </c>
      <c r="I246">
        <f t="array" ref="I246">IFERROR(INDEX(Sheet2!$A$1:$E$2723,MATCH(I$200&amp;I$201&amp;$B246,Sheet2!$A$1:$A$2723&amp;Sheet2!$B$1:$B$2723&amp;Sheet2!$D$1:$D$2723,0),5),0)</f>
        <v>0</v>
      </c>
      <c r="J246">
        <f t="array" ref="J246">IFERROR(INDEX(Sheet2!$A$1:$E$2723,MATCH(J$200&amp;J$201&amp;$B246,Sheet2!$A$1:$A$2723&amp;Sheet2!$B$1:$B$2723&amp;Sheet2!$D$1:$D$2723,0),5),0)</f>
        <v>0</v>
      </c>
      <c r="K246">
        <f t="array" ref="K246">IFERROR(INDEX(Sheet2!$A$1:$E$2723,MATCH(K$200&amp;K$201&amp;$B246,Sheet2!$A$1:$A$2723&amp;Sheet2!$B$1:$B$2723&amp;Sheet2!$D$1:$D$2723,0),5),0)</f>
        <v>0</v>
      </c>
      <c r="L246">
        <f t="array" ref="L246">IFERROR(INDEX(Sheet2!$A$1:$E$2723,MATCH(L$200&amp;L$201&amp;$B246,Sheet2!$A$1:$A$2723&amp;Sheet2!$B$1:$B$2723&amp;Sheet2!$D$1:$D$2723,0),5),0)</f>
        <v>0</v>
      </c>
      <c r="M246">
        <f t="array" ref="M246">IFERROR(INDEX(Sheet2!$A$1:$E$2723,MATCH(M$200&amp;M$201&amp;$B246,Sheet2!$A$1:$A$2723&amp;Sheet2!$B$1:$B$2723&amp;Sheet2!$D$1:$D$2723,0),5),0)</f>
        <v>0</v>
      </c>
      <c r="N246">
        <f t="array" ref="N246">IFERROR(INDEX(Sheet2!$A$1:$E$2723,MATCH(N$200&amp;N$201&amp;$B246,Sheet2!$A$1:$A$2723&amp;Sheet2!$B$1:$B$2723&amp;Sheet2!$D$1:$D$2723,0),5),0)</f>
        <v>0</v>
      </c>
      <c r="O246">
        <f t="array" ref="O246">IFERROR(INDEX(Sheet2!$A$1:$E$2723,MATCH(O$200&amp;O$201&amp;$B246,Sheet2!$A$1:$A$2723&amp;Sheet2!$B$1:$B$2723&amp;Sheet2!$D$1:$D$2723,0),5),0)</f>
        <v>0</v>
      </c>
      <c r="P246">
        <f t="array" ref="P246">IFERROR(INDEX(Sheet2!$A$1:$E$2723,MATCH(P$200&amp;P$201&amp;$B246,Sheet2!$A$1:$A$2723&amp;Sheet2!$B$1:$B$2723&amp;Sheet2!$D$1:$D$2723,0),5),0)</f>
        <v>0</v>
      </c>
      <c r="Q246">
        <f t="array" ref="Q246">IFERROR(INDEX(Sheet2!$A$1:$E$2723,MATCH(Q$200&amp;Q$201&amp;$B246,Sheet2!$A$1:$A$2723&amp;Sheet2!$B$1:$B$2723&amp;Sheet2!$D$1:$D$2723,0),5),0)</f>
        <v>0</v>
      </c>
      <c r="R246">
        <f t="array" ref="R246">IFERROR(INDEX(Sheet2!$A$1:$E$2723,MATCH(R$200&amp;R$201&amp;$B246,Sheet2!$A$1:$A$2723&amp;Sheet2!$B$1:$B$2723&amp;Sheet2!$D$1:$D$2723,0),5),0)</f>
        <v>0</v>
      </c>
      <c r="S246">
        <f t="array" ref="S246">IFERROR(INDEX(Sheet2!$A$1:$E$2723,MATCH(S$200&amp;S$201&amp;$B246,Sheet2!$A$1:$A$2723&amp;Sheet2!$B$1:$B$2723&amp;Sheet2!$D$1:$D$2723,0),5),0)</f>
        <v>0</v>
      </c>
      <c r="T246">
        <f t="array" ref="T246">IFERROR(INDEX(Sheet2!$A$1:$E$2723,MATCH(T$200&amp;T$201&amp;$B246,Sheet2!$A$1:$A$2723&amp;Sheet2!$B$1:$B$2723&amp;Sheet2!$D$1:$D$2723,0),5),0)</f>
        <v>0</v>
      </c>
      <c r="U246">
        <f t="array" ref="U246">IFERROR(INDEX(Sheet2!$A$1:$E$2723,MATCH(U$200&amp;U$201&amp;$B246,Sheet2!$A$1:$A$2723&amp;Sheet2!$B$1:$B$2723&amp;Sheet2!$D$1:$D$2723,0),5),0)</f>
        <v>0</v>
      </c>
      <c r="V246">
        <f t="array" ref="V246">IFERROR(INDEX(Sheet2!$A$1:$E$2723,MATCH(V$200&amp;V$201&amp;$B246,Sheet2!$A$1:$A$2723&amp;Sheet2!$B$1:$B$2723&amp;Sheet2!$D$1:$D$2723,0),5),0)</f>
        <v>0</v>
      </c>
      <c r="W246">
        <f t="array" ref="W246">IFERROR(INDEX(Sheet2!$A$1:$E$2723,MATCH(W$200&amp;W$201&amp;$B246,Sheet2!$A$1:$A$2723&amp;Sheet2!$B$1:$B$2723&amp;Sheet2!$D$1:$D$2723,0),5),0)</f>
        <v>0</v>
      </c>
      <c r="X246">
        <f t="array" ref="X246">IFERROR(INDEX(Sheet2!$A$1:$E$2723,MATCH(X$200&amp;X$201&amp;$B246,Sheet2!$A$1:$A$2723&amp;Sheet2!$B$1:$B$2723&amp;Sheet2!$D$1:$D$2723,0),5),0)</f>
        <v>0</v>
      </c>
      <c r="Y246">
        <f t="array" ref="Y246">IFERROR(INDEX(Sheet2!$A$1:$E$2723,MATCH(Y$200&amp;Y$201&amp;$B246,Sheet2!$A$1:$A$2723&amp;Sheet2!$B$1:$B$2723&amp;Sheet2!$D$1:$D$2723,0),5),0)</f>
        <v>0</v>
      </c>
      <c r="Z246">
        <f t="array" ref="Z246">IFERROR(INDEX(Sheet2!$A$1:$E$2723,MATCH(Z$200&amp;Z$201&amp;$B246,Sheet2!$A$1:$A$2723&amp;Sheet2!$B$1:$B$2723&amp;Sheet2!$D$1:$D$2723,0),5),0)</f>
        <v>0</v>
      </c>
      <c r="AA246">
        <f t="array" ref="AA246">IFERROR(INDEX(Sheet2!$A$1:$E$2723,MATCH(AA$200&amp;AA$201&amp;$B246,Sheet2!$A$1:$A$2723&amp;Sheet2!$B$1:$B$2723&amp;Sheet2!$D$1:$D$2723,0),5),0)</f>
        <v>0</v>
      </c>
      <c r="AB246">
        <f t="array" ref="AB246">IFERROR(INDEX(Sheet2!$A$1:$E$2723,MATCH(AB$200&amp;AB$201&amp;$B246,Sheet2!$A$1:$A$2723&amp;Sheet2!$B$1:$B$2723&amp;Sheet2!$D$1:$D$2723,0),5),0)</f>
        <v>0</v>
      </c>
      <c r="AC246">
        <f t="array" ref="AC246">IFERROR(INDEX(Sheet2!$A$1:$E$2723,MATCH(AC$200&amp;AC$201&amp;$B246,Sheet2!$A$1:$A$2723&amp;Sheet2!$B$1:$B$2723&amp;Sheet2!$D$1:$D$2723,0),5),0)</f>
        <v>0</v>
      </c>
      <c r="AD246">
        <f t="array" ref="AD246">IFERROR(INDEX(Sheet2!$A$1:$E$2723,MATCH(AD$200&amp;AD$201&amp;$B246,Sheet2!$A$1:$A$2723&amp;Sheet2!$B$1:$B$2723&amp;Sheet2!$D$1:$D$2723,0),5),0)</f>
        <v>0</v>
      </c>
      <c r="AE246">
        <f t="array" ref="AE246">IFERROR(INDEX(Sheet2!$A$1:$E$2723,MATCH(AE$200&amp;AE$201&amp;$B246,Sheet2!$A$1:$A$2723&amp;Sheet2!$B$1:$B$2723&amp;Sheet2!$D$1:$D$2723,0),5),0)</f>
        <v>0</v>
      </c>
      <c r="AF246">
        <f t="array" ref="AF246">IFERROR(INDEX(Sheet2!$A$1:$E$2723,MATCH(AF$200&amp;AF$201&amp;$B246,Sheet2!$A$1:$A$2723&amp;Sheet2!$B$1:$B$2723&amp;Sheet2!$D$1:$D$2723,0),5),0)</f>
        <v>0</v>
      </c>
      <c r="AG246">
        <f t="array" ref="AG246">IFERROR(INDEX(Sheet2!$A$1:$E$2723,MATCH(AG$200&amp;AG$201&amp;$B246,Sheet2!$A$1:$A$2723&amp;Sheet2!$B$1:$B$2723&amp;Sheet2!$D$1:$D$2723,0),5),0)</f>
        <v>0</v>
      </c>
      <c r="AH246">
        <f t="array" ref="AH246">IFERROR(INDEX(Sheet2!$A$1:$E$2723,MATCH(AH$200&amp;AH$201&amp;$B246,Sheet2!$A$1:$A$2723&amp;Sheet2!$B$1:$B$2723&amp;Sheet2!$D$1:$D$2723,0),5),0)</f>
        <v>0</v>
      </c>
      <c r="AI246">
        <f t="array" ref="AI246">IFERROR(INDEX(Sheet2!$A$1:$E$2723,MATCH(AI$200&amp;AI$201&amp;$B246,Sheet2!$A$1:$A$2723&amp;Sheet2!$B$1:$B$2723&amp;Sheet2!$D$1:$D$2723,0),5),0)</f>
        <v>0</v>
      </c>
      <c r="AJ246">
        <f t="array" ref="AJ246">IFERROR(INDEX(Sheet2!$A$1:$E$2723,MATCH(AJ$200&amp;AJ$201&amp;$B246,Sheet2!$A$1:$A$2723&amp;Sheet2!$B$1:$B$2723&amp;Sheet2!$D$1:$D$2723,0),5),0)</f>
        <v>0</v>
      </c>
      <c r="AK246">
        <f t="array" ref="AK246">IFERROR(INDEX(Sheet2!$A$1:$E$2723,MATCH(AK$200&amp;AK$201&amp;$B246,Sheet2!$A$1:$A$2723&amp;Sheet2!$B$1:$B$2723&amp;Sheet2!$D$1:$D$2723,0),5),0)</f>
        <v>0</v>
      </c>
      <c r="AL246">
        <f t="array" ref="AL246">IFERROR(INDEX(Sheet2!$A$1:$E$2723,MATCH(AL$200&amp;AL$201&amp;$B246,Sheet2!$A$1:$A$2723&amp;Sheet2!$B$1:$B$2723&amp;Sheet2!$D$1:$D$2723,0),5),0)</f>
        <v>0</v>
      </c>
      <c r="AM246">
        <f t="array" ref="AM246">IFERROR(INDEX(Sheet2!$A$1:$E$2723,MATCH(AM$200&amp;AM$201&amp;$B246,Sheet2!$A$1:$A$2723&amp;Sheet2!$B$1:$B$2723&amp;Sheet2!$D$1:$D$2723,0),5),0)</f>
        <v>0</v>
      </c>
      <c r="AN246">
        <f t="array" ref="AN246">IFERROR(INDEX(Sheet2!$A$1:$E$2723,MATCH(AN$200&amp;AN$201&amp;$B246,Sheet2!$A$1:$A$2723&amp;Sheet2!$B$1:$B$2723&amp;Sheet2!$D$1:$D$2723,0),5),0)</f>
        <v>0</v>
      </c>
      <c r="AO246">
        <f t="array" ref="AO246">IFERROR(INDEX(Sheet2!$A$1:$E$2723,MATCH(AO$200&amp;AO$201&amp;$B246,Sheet2!$A$1:$A$2723&amp;Sheet2!$B$1:$B$2723&amp;Sheet2!$D$1:$D$2723,0),5),0)</f>
        <v>0</v>
      </c>
      <c r="AP246">
        <f t="array" ref="AP246">IFERROR(INDEX(Sheet2!$A$1:$E$2723,MATCH(AP$200&amp;AP$201&amp;$B246,Sheet2!$A$1:$A$2723&amp;Sheet2!$B$1:$B$2723&amp;Sheet2!$D$1:$D$2723,0),5),0)</f>
        <v>0</v>
      </c>
      <c r="AQ246">
        <f t="array" ref="AQ246">IFERROR(INDEX(Sheet2!$A$1:$E$2723,MATCH(AQ$200&amp;AQ$201&amp;$B246,Sheet2!$A$1:$A$2723&amp;Sheet2!$B$1:$B$2723&amp;Sheet2!$D$1:$D$2723,0),5),0)</f>
        <v>0</v>
      </c>
      <c r="AR246">
        <f t="array" ref="AR246">IFERROR(INDEX(Sheet2!$A$1:$E$2723,MATCH(AR$200&amp;AR$201&amp;$B246,Sheet2!$A$1:$A$2723&amp;Sheet2!$B$1:$B$2723&amp;Sheet2!$D$1:$D$2723,0),5),0)</f>
        <v>0</v>
      </c>
      <c r="AS246">
        <f t="array" ref="AS246">IFERROR(INDEX(Sheet2!$A$1:$E$2723,MATCH(AS$200&amp;AS$201&amp;$B246,Sheet2!$A$1:$A$2723&amp;Sheet2!$B$1:$B$2723&amp;Sheet2!$D$1:$D$2723,0),5),0)</f>
        <v>0</v>
      </c>
      <c r="AT246">
        <f t="array" ref="AT246">IFERROR(INDEX(Sheet2!$A$1:$E$2723,MATCH(AT$200&amp;AT$201&amp;$B246,Sheet2!$A$1:$A$2723&amp;Sheet2!$B$1:$B$2723&amp;Sheet2!$D$1:$D$2723,0),5),0)</f>
        <v>0</v>
      </c>
      <c r="AU246">
        <f t="array" ref="AU246">IFERROR(INDEX(Sheet2!$A$1:$E$2723,MATCH(AU$200&amp;AU$201&amp;$B246,Sheet2!$A$1:$A$2723&amp;Sheet2!$B$1:$B$2723&amp;Sheet2!$D$1:$D$2723,0),5),0)</f>
        <v>0</v>
      </c>
      <c r="AV246">
        <f t="array" ref="AV246">IFERROR(INDEX(Sheet2!$A$1:$E$2723,MATCH(AV$200&amp;AV$201&amp;$B246,Sheet2!$A$1:$A$2723&amp;Sheet2!$B$1:$B$2723&amp;Sheet2!$D$1:$D$2723,0),5),0)</f>
        <v>0</v>
      </c>
      <c r="AW246">
        <f t="array" ref="AW246">IFERROR(INDEX(Sheet2!$A$1:$E$2723,MATCH(AW$200&amp;AW$201&amp;$B246,Sheet2!$A$1:$A$2723&amp;Sheet2!$B$1:$B$2723&amp;Sheet2!$D$1:$D$2723,0),5),0)</f>
        <v>0</v>
      </c>
      <c r="AX246">
        <f t="array" ref="AX246">IFERROR(INDEX(Sheet2!$A$1:$E$2723,MATCH(AX$200&amp;AX$201&amp;$B246,Sheet2!$A$1:$A$2723&amp;Sheet2!$B$1:$B$2723&amp;Sheet2!$D$1:$D$2723,0),5),0)</f>
        <v>0</v>
      </c>
      <c r="AY246">
        <f t="array" ref="AY246">IFERROR(INDEX(Sheet2!$A$1:$E$2723,MATCH(AY$200&amp;AY$201&amp;$B246,Sheet2!$A$1:$A$2723&amp;Sheet2!$B$1:$B$2723&amp;Sheet2!$D$1:$D$2723,0),5),0)</f>
        <v>0</v>
      </c>
      <c r="AZ246">
        <f t="array" ref="AZ246">IFERROR(INDEX(Sheet2!$A$1:$E$2723,MATCH(AZ$200&amp;AZ$201&amp;$B246,Sheet2!$A$1:$A$2723&amp;Sheet2!$B$1:$B$2723&amp;Sheet2!$D$1:$D$2723,0),5),0)</f>
        <v>0</v>
      </c>
      <c r="BA246">
        <f t="array" ref="BA246">IFERROR(INDEX(Sheet2!$A$1:$E$2723,MATCH(BA$200&amp;BA$201&amp;$B246,Sheet2!$A$1:$A$2723&amp;Sheet2!$B$1:$B$2723&amp;Sheet2!$D$1:$D$2723,0),5),0)</f>
        <v>0</v>
      </c>
      <c r="BB246">
        <f t="array" ref="BB246">IFERROR(INDEX(Sheet2!$A$1:$E$2723,MATCH(BB$200&amp;BB$201&amp;$B246,Sheet2!$A$1:$A$2723&amp;Sheet2!$B$1:$B$2723&amp;Sheet2!$D$1:$D$2723,0),5),0)</f>
        <v>0</v>
      </c>
      <c r="BC246">
        <f t="array" ref="BC246">IFERROR(INDEX(Sheet2!$A$1:$E$2723,MATCH(BC$200&amp;BC$201&amp;$B246,Sheet2!$A$1:$A$2723&amp;Sheet2!$B$1:$B$2723&amp;Sheet2!$D$1:$D$2723,0),5),0)</f>
        <v>0</v>
      </c>
      <c r="BD246">
        <f t="array" ref="BD246">IFERROR(INDEX(Sheet2!$A$1:$E$2723,MATCH(BD$200&amp;BD$201&amp;$B246,Sheet2!$A$1:$A$2723&amp;Sheet2!$B$1:$B$2723&amp;Sheet2!$D$1:$D$2723,0),5),0)</f>
        <v>0</v>
      </c>
      <c r="BE246">
        <f t="array" ref="BE246">IFERROR(INDEX(Sheet2!$A$1:$E$2723,MATCH(BE$200&amp;BE$201&amp;$B246,Sheet2!$A$1:$A$2723&amp;Sheet2!$B$1:$B$2723&amp;Sheet2!$D$1:$D$2723,0),5),0)</f>
        <v>0</v>
      </c>
      <c r="BF246">
        <f t="array" ref="BF246">IFERROR(INDEX(Sheet2!$A$1:$E$2723,MATCH(BF$200&amp;BF$201&amp;$B246,Sheet2!$A$1:$A$2723&amp;Sheet2!$B$1:$B$2723&amp;Sheet2!$D$1:$D$2723,0),5),0)</f>
        <v>0</v>
      </c>
      <c r="BG246">
        <f t="array" ref="BG246">IFERROR(INDEX(Sheet2!$A$1:$E$2723,MATCH(BG$200&amp;BG$201&amp;$B246,Sheet2!$A$1:$A$2723&amp;Sheet2!$B$1:$B$2723&amp;Sheet2!$D$1:$D$2723,0),5),0)</f>
        <v>0</v>
      </c>
      <c r="BH246">
        <f t="array" ref="BH246">IFERROR(INDEX(Sheet2!$A$1:$E$2723,MATCH(BH$200&amp;BH$201&amp;$B246,Sheet2!$A$1:$A$2723&amp;Sheet2!$B$1:$B$2723&amp;Sheet2!$D$1:$D$2723,0),5),0)</f>
        <v>0</v>
      </c>
      <c r="BI246">
        <f t="array" ref="BI246">IFERROR(INDEX(Sheet2!$A$1:$E$2723,MATCH(BI$200&amp;BI$201&amp;$B246,Sheet2!$A$1:$A$2723&amp;Sheet2!$B$1:$B$2723&amp;Sheet2!$D$1:$D$2723,0),5),0)</f>
        <v>0</v>
      </c>
      <c r="BJ246">
        <f t="array" ref="BJ246">IFERROR(INDEX(Sheet2!$A$1:$E$2723,MATCH(BJ$200&amp;BJ$201&amp;$B246,Sheet2!$A$1:$A$2723&amp;Sheet2!$B$1:$B$2723&amp;Sheet2!$D$1:$D$2723,0),5),0)</f>
        <v>0</v>
      </c>
      <c r="BK246">
        <f t="array" ref="BK246">IFERROR(INDEX(Sheet2!$A$1:$E$2723,MATCH(BK$200&amp;BK$201&amp;$B246,Sheet2!$A$1:$A$2723&amp;Sheet2!$B$1:$B$2723&amp;Sheet2!$D$1:$D$2723,0),5),0)</f>
        <v>0</v>
      </c>
      <c r="BL246">
        <f t="array" ref="BL246">IFERROR(INDEX(Sheet2!$A$1:$E$2723,MATCH(BL$200&amp;BL$201&amp;$B246,Sheet2!$A$1:$A$2723&amp;Sheet2!$B$1:$B$2723&amp;Sheet2!$D$1:$D$2723,0),5),0)</f>
        <v>0</v>
      </c>
    </row>
    <row r="247" spans="2:64" x14ac:dyDescent="0.25">
      <c r="B247" t="s">
        <v>242</v>
      </c>
      <c r="C247">
        <f t="array" ref="C247">IFERROR(INDEX(Sheet2!$A$1:$E$2723,MATCH(C$200&amp;C$201&amp;$B247,Sheet2!$A$1:$A$2723&amp;Sheet2!$B$1:$B$2723&amp;Sheet2!$D$1:$D$2723,0),5),0)</f>
        <v>0</v>
      </c>
      <c r="D247">
        <f t="array" ref="D247">IFERROR(INDEX(Sheet2!$A$1:$E$2723,MATCH(D$200&amp;D$201&amp;$B247,Sheet2!$A$1:$A$2723&amp;Sheet2!$B$1:$B$2723&amp;Sheet2!$D$1:$D$2723,0),5),0)</f>
        <v>0</v>
      </c>
      <c r="E247">
        <f t="array" ref="E247">IFERROR(INDEX(Sheet2!$A$1:$E$2723,MATCH(E$200&amp;E$201&amp;$B247,Sheet2!$A$1:$A$2723&amp;Sheet2!$B$1:$B$2723&amp;Sheet2!$D$1:$D$2723,0),5),0)</f>
        <v>0</v>
      </c>
      <c r="F247">
        <f t="array" ref="F247">IFERROR(INDEX(Sheet2!$A$1:$E$2723,MATCH(F$200&amp;F$201&amp;$B247,Sheet2!$A$1:$A$2723&amp;Sheet2!$B$1:$B$2723&amp;Sheet2!$D$1:$D$2723,0),5),0)</f>
        <v>0</v>
      </c>
      <c r="G247">
        <f t="array" ref="G247">IFERROR(INDEX(Sheet2!$A$1:$E$2723,MATCH(G$200&amp;G$201&amp;$B247,Sheet2!$A$1:$A$2723&amp;Sheet2!$B$1:$B$2723&amp;Sheet2!$D$1:$D$2723,0),5),0)</f>
        <v>0</v>
      </c>
      <c r="H247">
        <f t="array" ref="H247">IFERROR(INDEX(Sheet2!$A$1:$E$2723,MATCH(H$200&amp;H$201&amp;$B247,Sheet2!$A$1:$A$2723&amp;Sheet2!$B$1:$B$2723&amp;Sheet2!$D$1:$D$2723,0),5),0)</f>
        <v>0</v>
      </c>
      <c r="I247">
        <f t="array" ref="I247">IFERROR(INDEX(Sheet2!$A$1:$E$2723,MATCH(I$200&amp;I$201&amp;$B247,Sheet2!$A$1:$A$2723&amp;Sheet2!$B$1:$B$2723&amp;Sheet2!$D$1:$D$2723,0),5),0)</f>
        <v>0</v>
      </c>
      <c r="J247">
        <f t="array" ref="J247">IFERROR(INDEX(Sheet2!$A$1:$E$2723,MATCH(J$200&amp;J$201&amp;$B247,Sheet2!$A$1:$A$2723&amp;Sheet2!$B$1:$B$2723&amp;Sheet2!$D$1:$D$2723,0),5),0)</f>
        <v>0</v>
      </c>
      <c r="K247">
        <f t="array" ref="K247">IFERROR(INDEX(Sheet2!$A$1:$E$2723,MATCH(K$200&amp;K$201&amp;$B247,Sheet2!$A$1:$A$2723&amp;Sheet2!$B$1:$B$2723&amp;Sheet2!$D$1:$D$2723,0),5),0)</f>
        <v>0</v>
      </c>
      <c r="L247">
        <f t="array" ref="L247">IFERROR(INDEX(Sheet2!$A$1:$E$2723,MATCH(L$200&amp;L$201&amp;$B247,Sheet2!$A$1:$A$2723&amp;Sheet2!$B$1:$B$2723&amp;Sheet2!$D$1:$D$2723,0),5),0)</f>
        <v>0</v>
      </c>
      <c r="M247">
        <f t="array" ref="M247">IFERROR(INDEX(Sheet2!$A$1:$E$2723,MATCH(M$200&amp;M$201&amp;$B247,Sheet2!$A$1:$A$2723&amp;Sheet2!$B$1:$B$2723&amp;Sheet2!$D$1:$D$2723,0),5),0)</f>
        <v>0</v>
      </c>
      <c r="N247">
        <f t="array" ref="N247">IFERROR(INDEX(Sheet2!$A$1:$E$2723,MATCH(N$200&amp;N$201&amp;$B247,Sheet2!$A$1:$A$2723&amp;Sheet2!$B$1:$B$2723&amp;Sheet2!$D$1:$D$2723,0),5),0)</f>
        <v>0</v>
      </c>
      <c r="O247">
        <f t="array" ref="O247">IFERROR(INDEX(Sheet2!$A$1:$E$2723,MATCH(O$200&amp;O$201&amp;$B247,Sheet2!$A$1:$A$2723&amp;Sheet2!$B$1:$B$2723&amp;Sheet2!$D$1:$D$2723,0),5),0)</f>
        <v>0</v>
      </c>
      <c r="P247">
        <f t="array" ref="P247">IFERROR(INDEX(Sheet2!$A$1:$E$2723,MATCH(P$200&amp;P$201&amp;$B247,Sheet2!$A$1:$A$2723&amp;Sheet2!$B$1:$B$2723&amp;Sheet2!$D$1:$D$2723,0),5),0)</f>
        <v>0</v>
      </c>
      <c r="Q247">
        <f t="array" ref="Q247">IFERROR(INDEX(Sheet2!$A$1:$E$2723,MATCH(Q$200&amp;Q$201&amp;$B247,Sheet2!$A$1:$A$2723&amp;Sheet2!$B$1:$B$2723&amp;Sheet2!$D$1:$D$2723,0),5),0)</f>
        <v>0</v>
      </c>
      <c r="R247">
        <f t="array" ref="R247">IFERROR(INDEX(Sheet2!$A$1:$E$2723,MATCH(R$200&amp;R$201&amp;$B247,Sheet2!$A$1:$A$2723&amp;Sheet2!$B$1:$B$2723&amp;Sheet2!$D$1:$D$2723,0),5),0)</f>
        <v>0</v>
      </c>
      <c r="S247">
        <f t="array" ref="S247">IFERROR(INDEX(Sheet2!$A$1:$E$2723,MATCH(S$200&amp;S$201&amp;$B247,Sheet2!$A$1:$A$2723&amp;Sheet2!$B$1:$B$2723&amp;Sheet2!$D$1:$D$2723,0),5),0)</f>
        <v>0</v>
      </c>
      <c r="T247">
        <f t="array" ref="T247">IFERROR(INDEX(Sheet2!$A$1:$E$2723,MATCH(T$200&amp;T$201&amp;$B247,Sheet2!$A$1:$A$2723&amp;Sheet2!$B$1:$B$2723&amp;Sheet2!$D$1:$D$2723,0),5),0)</f>
        <v>0</v>
      </c>
      <c r="U247">
        <f t="array" ref="U247">IFERROR(INDEX(Sheet2!$A$1:$E$2723,MATCH(U$200&amp;U$201&amp;$B247,Sheet2!$A$1:$A$2723&amp;Sheet2!$B$1:$B$2723&amp;Sheet2!$D$1:$D$2723,0),5),0)</f>
        <v>0</v>
      </c>
      <c r="V247">
        <f t="array" ref="V247">IFERROR(INDEX(Sheet2!$A$1:$E$2723,MATCH(V$200&amp;V$201&amp;$B247,Sheet2!$A$1:$A$2723&amp;Sheet2!$B$1:$B$2723&amp;Sheet2!$D$1:$D$2723,0),5),0)</f>
        <v>0</v>
      </c>
      <c r="W247">
        <f t="array" ref="W247">IFERROR(INDEX(Sheet2!$A$1:$E$2723,MATCH(W$200&amp;W$201&amp;$B247,Sheet2!$A$1:$A$2723&amp;Sheet2!$B$1:$B$2723&amp;Sheet2!$D$1:$D$2723,0),5),0)</f>
        <v>0</v>
      </c>
      <c r="X247">
        <f t="array" ref="X247">IFERROR(INDEX(Sheet2!$A$1:$E$2723,MATCH(X$200&amp;X$201&amp;$B247,Sheet2!$A$1:$A$2723&amp;Sheet2!$B$1:$B$2723&amp;Sheet2!$D$1:$D$2723,0),5),0)</f>
        <v>0</v>
      </c>
      <c r="Y247">
        <f t="array" ref="Y247">IFERROR(INDEX(Sheet2!$A$1:$E$2723,MATCH(Y$200&amp;Y$201&amp;$B247,Sheet2!$A$1:$A$2723&amp;Sheet2!$B$1:$B$2723&amp;Sheet2!$D$1:$D$2723,0),5),0)</f>
        <v>0</v>
      </c>
      <c r="Z247">
        <f t="array" ref="Z247">IFERROR(INDEX(Sheet2!$A$1:$E$2723,MATCH(Z$200&amp;Z$201&amp;$B247,Sheet2!$A$1:$A$2723&amp;Sheet2!$B$1:$B$2723&amp;Sheet2!$D$1:$D$2723,0),5),0)</f>
        <v>0</v>
      </c>
      <c r="AA247">
        <f t="array" ref="AA247">IFERROR(INDEX(Sheet2!$A$1:$E$2723,MATCH(AA$200&amp;AA$201&amp;$B247,Sheet2!$A$1:$A$2723&amp;Sheet2!$B$1:$B$2723&amp;Sheet2!$D$1:$D$2723,0),5),0)</f>
        <v>0</v>
      </c>
      <c r="AB247">
        <f t="array" ref="AB247">IFERROR(INDEX(Sheet2!$A$1:$E$2723,MATCH(AB$200&amp;AB$201&amp;$B247,Sheet2!$A$1:$A$2723&amp;Sheet2!$B$1:$B$2723&amp;Sheet2!$D$1:$D$2723,0),5),0)</f>
        <v>0</v>
      </c>
      <c r="AC247">
        <f t="array" ref="AC247">IFERROR(INDEX(Sheet2!$A$1:$E$2723,MATCH(AC$200&amp;AC$201&amp;$B247,Sheet2!$A$1:$A$2723&amp;Sheet2!$B$1:$B$2723&amp;Sheet2!$D$1:$D$2723,0),5),0)</f>
        <v>0</v>
      </c>
      <c r="AD247">
        <f t="array" ref="AD247">IFERROR(INDEX(Sheet2!$A$1:$E$2723,MATCH(AD$200&amp;AD$201&amp;$B247,Sheet2!$A$1:$A$2723&amp;Sheet2!$B$1:$B$2723&amp;Sheet2!$D$1:$D$2723,0),5),0)</f>
        <v>0</v>
      </c>
      <c r="AE247">
        <f t="array" ref="AE247">IFERROR(INDEX(Sheet2!$A$1:$E$2723,MATCH(AE$200&amp;AE$201&amp;$B247,Sheet2!$A$1:$A$2723&amp;Sheet2!$B$1:$B$2723&amp;Sheet2!$D$1:$D$2723,0),5),0)</f>
        <v>0</v>
      </c>
      <c r="AF247">
        <f t="array" ref="AF247">IFERROR(INDEX(Sheet2!$A$1:$E$2723,MATCH(AF$200&amp;AF$201&amp;$B247,Sheet2!$A$1:$A$2723&amp;Sheet2!$B$1:$B$2723&amp;Sheet2!$D$1:$D$2723,0),5),0)</f>
        <v>0</v>
      </c>
      <c r="AG247">
        <f t="array" ref="AG247">IFERROR(INDEX(Sheet2!$A$1:$E$2723,MATCH(AG$200&amp;AG$201&amp;$B247,Sheet2!$A$1:$A$2723&amp;Sheet2!$B$1:$B$2723&amp;Sheet2!$D$1:$D$2723,0),5),0)</f>
        <v>0</v>
      </c>
      <c r="AH247">
        <f t="array" ref="AH247">IFERROR(INDEX(Sheet2!$A$1:$E$2723,MATCH(AH$200&amp;AH$201&amp;$B247,Sheet2!$A$1:$A$2723&amp;Sheet2!$B$1:$B$2723&amp;Sheet2!$D$1:$D$2723,0),5),0)</f>
        <v>0</v>
      </c>
      <c r="AI247">
        <f t="array" ref="AI247">IFERROR(INDEX(Sheet2!$A$1:$E$2723,MATCH(AI$200&amp;AI$201&amp;$B247,Sheet2!$A$1:$A$2723&amp;Sheet2!$B$1:$B$2723&amp;Sheet2!$D$1:$D$2723,0),5),0)</f>
        <v>0</v>
      </c>
      <c r="AJ247">
        <f t="array" ref="AJ247">IFERROR(INDEX(Sheet2!$A$1:$E$2723,MATCH(AJ$200&amp;AJ$201&amp;$B247,Sheet2!$A$1:$A$2723&amp;Sheet2!$B$1:$B$2723&amp;Sheet2!$D$1:$D$2723,0),5),0)</f>
        <v>0</v>
      </c>
      <c r="AK247">
        <f t="array" ref="AK247">IFERROR(INDEX(Sheet2!$A$1:$E$2723,MATCH(AK$200&amp;AK$201&amp;$B247,Sheet2!$A$1:$A$2723&amp;Sheet2!$B$1:$B$2723&amp;Sheet2!$D$1:$D$2723,0),5),0)</f>
        <v>0</v>
      </c>
      <c r="AL247">
        <f t="array" ref="AL247">IFERROR(INDEX(Sheet2!$A$1:$E$2723,MATCH(AL$200&amp;AL$201&amp;$B247,Sheet2!$A$1:$A$2723&amp;Sheet2!$B$1:$B$2723&amp;Sheet2!$D$1:$D$2723,0),5),0)</f>
        <v>0</v>
      </c>
      <c r="AM247">
        <f t="array" ref="AM247">IFERROR(INDEX(Sheet2!$A$1:$E$2723,MATCH(AM$200&amp;AM$201&amp;$B247,Sheet2!$A$1:$A$2723&amp;Sheet2!$B$1:$B$2723&amp;Sheet2!$D$1:$D$2723,0),5),0)</f>
        <v>0</v>
      </c>
      <c r="AN247">
        <f t="array" ref="AN247">IFERROR(INDEX(Sheet2!$A$1:$E$2723,MATCH(AN$200&amp;AN$201&amp;$B247,Sheet2!$A$1:$A$2723&amp;Sheet2!$B$1:$B$2723&amp;Sheet2!$D$1:$D$2723,0),5),0)</f>
        <v>0</v>
      </c>
      <c r="AO247">
        <f t="array" ref="AO247">IFERROR(INDEX(Sheet2!$A$1:$E$2723,MATCH(AO$200&amp;AO$201&amp;$B247,Sheet2!$A$1:$A$2723&amp;Sheet2!$B$1:$B$2723&amp;Sheet2!$D$1:$D$2723,0),5),0)</f>
        <v>0</v>
      </c>
      <c r="AP247">
        <f t="array" ref="AP247">IFERROR(INDEX(Sheet2!$A$1:$E$2723,MATCH(AP$200&amp;AP$201&amp;$B247,Sheet2!$A$1:$A$2723&amp;Sheet2!$B$1:$B$2723&amp;Sheet2!$D$1:$D$2723,0),5),0)</f>
        <v>0</v>
      </c>
      <c r="AQ247">
        <f t="array" ref="AQ247">IFERROR(INDEX(Sheet2!$A$1:$E$2723,MATCH(AQ$200&amp;AQ$201&amp;$B247,Sheet2!$A$1:$A$2723&amp;Sheet2!$B$1:$B$2723&amp;Sheet2!$D$1:$D$2723,0),5),0)</f>
        <v>0</v>
      </c>
      <c r="AR247">
        <f t="array" ref="AR247">IFERROR(INDEX(Sheet2!$A$1:$E$2723,MATCH(AR$200&amp;AR$201&amp;$B247,Sheet2!$A$1:$A$2723&amp;Sheet2!$B$1:$B$2723&amp;Sheet2!$D$1:$D$2723,0),5),0)</f>
        <v>0</v>
      </c>
      <c r="AS247">
        <f t="array" ref="AS247">IFERROR(INDEX(Sheet2!$A$1:$E$2723,MATCH(AS$200&amp;AS$201&amp;$B247,Sheet2!$A$1:$A$2723&amp;Sheet2!$B$1:$B$2723&amp;Sheet2!$D$1:$D$2723,0),5),0)</f>
        <v>0</v>
      </c>
      <c r="AT247">
        <f t="array" ref="AT247">IFERROR(INDEX(Sheet2!$A$1:$E$2723,MATCH(AT$200&amp;AT$201&amp;$B247,Sheet2!$A$1:$A$2723&amp;Sheet2!$B$1:$B$2723&amp;Sheet2!$D$1:$D$2723,0),5),0)</f>
        <v>0</v>
      </c>
      <c r="AU247">
        <f t="array" ref="AU247">IFERROR(INDEX(Sheet2!$A$1:$E$2723,MATCH(AU$200&amp;AU$201&amp;$B247,Sheet2!$A$1:$A$2723&amp;Sheet2!$B$1:$B$2723&amp;Sheet2!$D$1:$D$2723,0),5),0)</f>
        <v>0</v>
      </c>
      <c r="AV247">
        <f t="array" ref="AV247">IFERROR(INDEX(Sheet2!$A$1:$E$2723,MATCH(AV$200&amp;AV$201&amp;$B247,Sheet2!$A$1:$A$2723&amp;Sheet2!$B$1:$B$2723&amp;Sheet2!$D$1:$D$2723,0),5),0)</f>
        <v>0</v>
      </c>
      <c r="AW247">
        <f t="array" ref="AW247">IFERROR(INDEX(Sheet2!$A$1:$E$2723,MATCH(AW$200&amp;AW$201&amp;$B247,Sheet2!$A$1:$A$2723&amp;Sheet2!$B$1:$B$2723&amp;Sheet2!$D$1:$D$2723,0),5),0)</f>
        <v>0</v>
      </c>
      <c r="AX247">
        <f t="array" ref="AX247">IFERROR(INDEX(Sheet2!$A$1:$E$2723,MATCH(AX$200&amp;AX$201&amp;$B247,Sheet2!$A$1:$A$2723&amp;Sheet2!$B$1:$B$2723&amp;Sheet2!$D$1:$D$2723,0),5),0)</f>
        <v>0</v>
      </c>
      <c r="AY247">
        <f t="array" ref="AY247">IFERROR(INDEX(Sheet2!$A$1:$E$2723,MATCH(AY$200&amp;AY$201&amp;$B247,Sheet2!$A$1:$A$2723&amp;Sheet2!$B$1:$B$2723&amp;Sheet2!$D$1:$D$2723,0),5),0)</f>
        <v>0</v>
      </c>
      <c r="AZ247">
        <f t="array" ref="AZ247">IFERROR(INDEX(Sheet2!$A$1:$E$2723,MATCH(AZ$200&amp;AZ$201&amp;$B247,Sheet2!$A$1:$A$2723&amp;Sheet2!$B$1:$B$2723&amp;Sheet2!$D$1:$D$2723,0),5),0)</f>
        <v>0</v>
      </c>
      <c r="BA247">
        <f t="array" ref="BA247">IFERROR(INDEX(Sheet2!$A$1:$E$2723,MATCH(BA$200&amp;BA$201&amp;$B247,Sheet2!$A$1:$A$2723&amp;Sheet2!$B$1:$B$2723&amp;Sheet2!$D$1:$D$2723,0),5),0)</f>
        <v>0</v>
      </c>
      <c r="BB247">
        <f t="array" ref="BB247">IFERROR(INDEX(Sheet2!$A$1:$E$2723,MATCH(BB$200&amp;BB$201&amp;$B247,Sheet2!$A$1:$A$2723&amp;Sheet2!$B$1:$B$2723&amp;Sheet2!$D$1:$D$2723,0),5),0)</f>
        <v>0</v>
      </c>
      <c r="BC247">
        <f t="array" ref="BC247">IFERROR(INDEX(Sheet2!$A$1:$E$2723,MATCH(BC$200&amp;BC$201&amp;$B247,Sheet2!$A$1:$A$2723&amp;Sheet2!$B$1:$B$2723&amp;Sheet2!$D$1:$D$2723,0),5),0)</f>
        <v>0</v>
      </c>
      <c r="BD247">
        <f t="array" ref="BD247">IFERROR(INDEX(Sheet2!$A$1:$E$2723,MATCH(BD$200&amp;BD$201&amp;$B247,Sheet2!$A$1:$A$2723&amp;Sheet2!$B$1:$B$2723&amp;Sheet2!$D$1:$D$2723,0),5),0)</f>
        <v>0</v>
      </c>
      <c r="BE247">
        <f t="array" ref="BE247">IFERROR(INDEX(Sheet2!$A$1:$E$2723,MATCH(BE$200&amp;BE$201&amp;$B247,Sheet2!$A$1:$A$2723&amp;Sheet2!$B$1:$B$2723&amp;Sheet2!$D$1:$D$2723,0),5),0)</f>
        <v>0</v>
      </c>
      <c r="BF247">
        <f t="array" ref="BF247">IFERROR(INDEX(Sheet2!$A$1:$E$2723,MATCH(BF$200&amp;BF$201&amp;$B247,Sheet2!$A$1:$A$2723&amp;Sheet2!$B$1:$B$2723&amp;Sheet2!$D$1:$D$2723,0),5),0)</f>
        <v>0</v>
      </c>
      <c r="BG247">
        <f t="array" ref="BG247">IFERROR(INDEX(Sheet2!$A$1:$E$2723,MATCH(BG$200&amp;BG$201&amp;$B247,Sheet2!$A$1:$A$2723&amp;Sheet2!$B$1:$B$2723&amp;Sheet2!$D$1:$D$2723,0),5),0)</f>
        <v>0</v>
      </c>
      <c r="BH247">
        <f t="array" ref="BH247">IFERROR(INDEX(Sheet2!$A$1:$E$2723,MATCH(BH$200&amp;BH$201&amp;$B247,Sheet2!$A$1:$A$2723&amp;Sheet2!$B$1:$B$2723&amp;Sheet2!$D$1:$D$2723,0),5),0)</f>
        <v>0</v>
      </c>
      <c r="BI247">
        <f t="array" ref="BI247">IFERROR(INDEX(Sheet2!$A$1:$E$2723,MATCH(BI$200&amp;BI$201&amp;$B247,Sheet2!$A$1:$A$2723&amp;Sheet2!$B$1:$B$2723&amp;Sheet2!$D$1:$D$2723,0),5),0)</f>
        <v>0</v>
      </c>
      <c r="BJ247">
        <f t="array" ref="BJ247">IFERROR(INDEX(Sheet2!$A$1:$E$2723,MATCH(BJ$200&amp;BJ$201&amp;$B247,Sheet2!$A$1:$A$2723&amp;Sheet2!$B$1:$B$2723&amp;Sheet2!$D$1:$D$2723,0),5),0)</f>
        <v>0</v>
      </c>
      <c r="BK247">
        <f t="array" ref="BK247">IFERROR(INDEX(Sheet2!$A$1:$E$2723,MATCH(BK$200&amp;BK$201&amp;$B247,Sheet2!$A$1:$A$2723&amp;Sheet2!$B$1:$B$2723&amp;Sheet2!$D$1:$D$2723,0),5),0)</f>
        <v>0</v>
      </c>
      <c r="BL247">
        <f t="array" ref="BL247">IFERROR(INDEX(Sheet2!$A$1:$E$2723,MATCH(BL$200&amp;BL$201&amp;$B247,Sheet2!$A$1:$A$2723&amp;Sheet2!$B$1:$B$2723&amp;Sheet2!$D$1:$D$2723,0),5),0)</f>
        <v>0</v>
      </c>
    </row>
    <row r="248" spans="2:64" x14ac:dyDescent="0.25">
      <c r="B248" t="s">
        <v>9</v>
      </c>
      <c r="C248">
        <f t="array" ref="C248">IFERROR(INDEX(Sheet2!$A$1:$E$2723,MATCH(C$200&amp;C$201&amp;$B248,Sheet2!$A$1:$A$2723&amp;Sheet2!$B$1:$B$2723&amp;Sheet2!$D$1:$D$2723,0),5),0)</f>
        <v>182</v>
      </c>
      <c r="D248">
        <f t="array" ref="D248">IFERROR(INDEX(Sheet2!$A$1:$E$2723,MATCH(D$200&amp;D$201&amp;$B248,Sheet2!$A$1:$A$2723&amp;Sheet2!$B$1:$B$2723&amp;Sheet2!$D$1:$D$2723,0),5),0)</f>
        <v>208</v>
      </c>
      <c r="E248">
        <f t="array" ref="E248">IFERROR(INDEX(Sheet2!$A$1:$E$2723,MATCH(E$200&amp;E$201&amp;$B248,Sheet2!$A$1:$A$2723&amp;Sheet2!$B$1:$B$2723&amp;Sheet2!$D$1:$D$2723,0),5),0)</f>
        <v>264</v>
      </c>
      <c r="F248">
        <f t="array" ref="F248">IFERROR(INDEX(Sheet2!$A$1:$E$2723,MATCH(F$200&amp;F$201&amp;$B248,Sheet2!$A$1:$A$2723&amp;Sheet2!$B$1:$B$2723&amp;Sheet2!$D$1:$D$2723,0),5),0)</f>
        <v>155</v>
      </c>
      <c r="G248">
        <f t="array" ref="G248">IFERROR(INDEX(Sheet2!$A$1:$E$2723,MATCH(G$200&amp;G$201&amp;$B248,Sheet2!$A$1:$A$2723&amp;Sheet2!$B$1:$B$2723&amp;Sheet2!$D$1:$D$2723,0),5),0)</f>
        <v>178</v>
      </c>
      <c r="H248">
        <f t="array" ref="H248">IFERROR(INDEX(Sheet2!$A$1:$E$2723,MATCH(H$200&amp;H$201&amp;$B248,Sheet2!$A$1:$A$2723&amp;Sheet2!$B$1:$B$2723&amp;Sheet2!$D$1:$D$2723,0),5),0)</f>
        <v>226</v>
      </c>
      <c r="I248">
        <f t="array" ref="I248">IFERROR(INDEX(Sheet2!$A$1:$E$2723,MATCH(I$200&amp;I$201&amp;$B248,Sheet2!$A$1:$A$2723&amp;Sheet2!$B$1:$B$2723&amp;Sheet2!$D$1:$D$2723,0),5),0)</f>
        <v>218</v>
      </c>
      <c r="J248">
        <f t="array" ref="J248">IFERROR(INDEX(Sheet2!$A$1:$E$2723,MATCH(J$200&amp;J$201&amp;$B248,Sheet2!$A$1:$A$2723&amp;Sheet2!$B$1:$B$2723&amp;Sheet2!$D$1:$D$2723,0),5),0)</f>
        <v>231</v>
      </c>
      <c r="K248">
        <f t="array" ref="K248">IFERROR(INDEX(Sheet2!$A$1:$E$2723,MATCH(K$200&amp;K$201&amp;$B248,Sheet2!$A$1:$A$2723&amp;Sheet2!$B$1:$B$2723&amp;Sheet2!$D$1:$D$2723,0),5),0)</f>
        <v>263</v>
      </c>
      <c r="L248">
        <f t="array" ref="L248">IFERROR(INDEX(Sheet2!$A$1:$E$2723,MATCH(L$200&amp;L$201&amp;$B248,Sheet2!$A$1:$A$2723&amp;Sheet2!$B$1:$B$2723&amp;Sheet2!$D$1:$D$2723,0),5),0)</f>
        <v>262</v>
      </c>
      <c r="M248">
        <f t="array" ref="M248">IFERROR(INDEX(Sheet2!$A$1:$E$2723,MATCH(M$200&amp;M$201&amp;$B248,Sheet2!$A$1:$A$2723&amp;Sheet2!$B$1:$B$2723&amp;Sheet2!$D$1:$D$2723,0),5),0)</f>
        <v>133</v>
      </c>
      <c r="N248">
        <f t="array" ref="N248">IFERROR(INDEX(Sheet2!$A$1:$E$2723,MATCH(N$200&amp;N$201&amp;$B248,Sheet2!$A$1:$A$2723&amp;Sheet2!$B$1:$B$2723&amp;Sheet2!$D$1:$D$2723,0),5),0)</f>
        <v>125</v>
      </c>
      <c r="O248">
        <f t="array" ref="O248">IFERROR(INDEX(Sheet2!$A$1:$E$2723,MATCH(O$200&amp;O$201&amp;$B248,Sheet2!$A$1:$A$2723&amp;Sheet2!$B$1:$B$2723&amp;Sheet2!$D$1:$D$2723,0),5),0)</f>
        <v>0</v>
      </c>
      <c r="P248">
        <f t="array" ref="P248">IFERROR(INDEX(Sheet2!$A$1:$E$2723,MATCH(P$200&amp;P$201&amp;$B248,Sheet2!$A$1:$A$2723&amp;Sheet2!$B$1:$B$2723&amp;Sheet2!$D$1:$D$2723,0),5),0)</f>
        <v>0</v>
      </c>
      <c r="Q248">
        <f t="array" ref="Q248">IFERROR(INDEX(Sheet2!$A$1:$E$2723,MATCH(Q$200&amp;Q$201&amp;$B248,Sheet2!$A$1:$A$2723&amp;Sheet2!$B$1:$B$2723&amp;Sheet2!$D$1:$D$2723,0),5),0)</f>
        <v>0</v>
      </c>
      <c r="R248">
        <f t="array" ref="R248">IFERROR(INDEX(Sheet2!$A$1:$E$2723,MATCH(R$200&amp;R$201&amp;$B248,Sheet2!$A$1:$A$2723&amp;Sheet2!$B$1:$B$2723&amp;Sheet2!$D$1:$D$2723,0),5),0)</f>
        <v>0</v>
      </c>
      <c r="S248">
        <f t="array" ref="S248">IFERROR(INDEX(Sheet2!$A$1:$E$2723,MATCH(S$200&amp;S$201&amp;$B248,Sheet2!$A$1:$A$2723&amp;Sheet2!$B$1:$B$2723&amp;Sheet2!$D$1:$D$2723,0),5),0)</f>
        <v>148</v>
      </c>
      <c r="T248">
        <f t="array" ref="T248">IFERROR(INDEX(Sheet2!$A$1:$E$2723,MATCH(T$200&amp;T$201&amp;$B248,Sheet2!$A$1:$A$2723&amp;Sheet2!$B$1:$B$2723&amp;Sheet2!$D$1:$D$2723,0),5),0)</f>
        <v>0</v>
      </c>
      <c r="U248">
        <f t="array" ref="U248">IFERROR(INDEX(Sheet2!$A$1:$E$2723,MATCH(U$200&amp;U$201&amp;$B248,Sheet2!$A$1:$A$2723&amp;Sheet2!$B$1:$B$2723&amp;Sheet2!$D$1:$D$2723,0),5),0)</f>
        <v>161</v>
      </c>
      <c r="V248">
        <f t="array" ref="V248">IFERROR(INDEX(Sheet2!$A$1:$E$2723,MATCH(V$200&amp;V$201&amp;$B248,Sheet2!$A$1:$A$2723&amp;Sheet2!$B$1:$B$2723&amp;Sheet2!$D$1:$D$2723,0),5),0)</f>
        <v>0</v>
      </c>
      <c r="W248">
        <f t="array" ref="W248">IFERROR(INDEX(Sheet2!$A$1:$E$2723,MATCH(W$200&amp;W$201&amp;$B248,Sheet2!$A$1:$A$2723&amp;Sheet2!$B$1:$B$2723&amp;Sheet2!$D$1:$D$2723,0),5),0)</f>
        <v>133</v>
      </c>
      <c r="X248">
        <f t="array" ref="X248">IFERROR(INDEX(Sheet2!$A$1:$E$2723,MATCH(X$200&amp;X$201&amp;$B248,Sheet2!$A$1:$A$2723&amp;Sheet2!$B$1:$B$2723&amp;Sheet2!$D$1:$D$2723,0),5),0)</f>
        <v>0</v>
      </c>
      <c r="Y248">
        <f t="array" ref="Y248">IFERROR(INDEX(Sheet2!$A$1:$E$2723,MATCH(Y$200&amp;Y$201&amp;$B248,Sheet2!$A$1:$A$2723&amp;Sheet2!$B$1:$B$2723&amp;Sheet2!$D$1:$D$2723,0),5),0)</f>
        <v>0</v>
      </c>
      <c r="Z248">
        <f t="array" ref="Z248">IFERROR(INDEX(Sheet2!$A$1:$E$2723,MATCH(Z$200&amp;Z$201&amp;$B248,Sheet2!$A$1:$A$2723&amp;Sheet2!$B$1:$B$2723&amp;Sheet2!$D$1:$D$2723,0),5),0)</f>
        <v>117</v>
      </c>
      <c r="AA248">
        <f t="array" ref="AA248">IFERROR(INDEX(Sheet2!$A$1:$E$2723,MATCH(AA$200&amp;AA$201&amp;$B248,Sheet2!$A$1:$A$2723&amp;Sheet2!$B$1:$B$2723&amp;Sheet2!$D$1:$D$2723,0),5),0)</f>
        <v>0</v>
      </c>
      <c r="AB248">
        <f t="array" ref="AB248">IFERROR(INDEX(Sheet2!$A$1:$E$2723,MATCH(AB$200&amp;AB$201&amp;$B248,Sheet2!$A$1:$A$2723&amp;Sheet2!$B$1:$B$2723&amp;Sheet2!$D$1:$D$2723,0),5),0)</f>
        <v>0</v>
      </c>
      <c r="AC248">
        <f t="array" ref="AC248">IFERROR(INDEX(Sheet2!$A$1:$E$2723,MATCH(AC$200&amp;AC$201&amp;$B248,Sheet2!$A$1:$A$2723&amp;Sheet2!$B$1:$B$2723&amp;Sheet2!$D$1:$D$2723,0),5),0)</f>
        <v>0</v>
      </c>
      <c r="AD248">
        <f t="array" ref="AD248">IFERROR(INDEX(Sheet2!$A$1:$E$2723,MATCH(AD$200&amp;AD$201&amp;$B248,Sheet2!$A$1:$A$2723&amp;Sheet2!$B$1:$B$2723&amp;Sheet2!$D$1:$D$2723,0),5),0)</f>
        <v>0</v>
      </c>
      <c r="AE248">
        <f t="array" ref="AE248">IFERROR(INDEX(Sheet2!$A$1:$E$2723,MATCH(AE$200&amp;AE$201&amp;$B248,Sheet2!$A$1:$A$2723&amp;Sheet2!$B$1:$B$2723&amp;Sheet2!$D$1:$D$2723,0),5),0)</f>
        <v>0</v>
      </c>
      <c r="AF248">
        <f t="array" ref="AF248">IFERROR(INDEX(Sheet2!$A$1:$E$2723,MATCH(AF$200&amp;AF$201&amp;$B248,Sheet2!$A$1:$A$2723&amp;Sheet2!$B$1:$B$2723&amp;Sheet2!$D$1:$D$2723,0),5),0)</f>
        <v>0</v>
      </c>
      <c r="AG248">
        <f t="array" ref="AG248">IFERROR(INDEX(Sheet2!$A$1:$E$2723,MATCH(AG$200&amp;AG$201&amp;$B248,Sheet2!$A$1:$A$2723&amp;Sheet2!$B$1:$B$2723&amp;Sheet2!$D$1:$D$2723,0),5),0)</f>
        <v>0</v>
      </c>
      <c r="AH248">
        <f t="array" ref="AH248">IFERROR(INDEX(Sheet2!$A$1:$E$2723,MATCH(AH$200&amp;AH$201&amp;$B248,Sheet2!$A$1:$A$2723&amp;Sheet2!$B$1:$B$2723&amp;Sheet2!$D$1:$D$2723,0),5),0)</f>
        <v>0</v>
      </c>
      <c r="AI248">
        <f t="array" ref="AI248">IFERROR(INDEX(Sheet2!$A$1:$E$2723,MATCH(AI$200&amp;AI$201&amp;$B248,Sheet2!$A$1:$A$2723&amp;Sheet2!$B$1:$B$2723&amp;Sheet2!$D$1:$D$2723,0),5),0)</f>
        <v>0</v>
      </c>
      <c r="AJ248">
        <f t="array" ref="AJ248">IFERROR(INDEX(Sheet2!$A$1:$E$2723,MATCH(AJ$200&amp;AJ$201&amp;$B248,Sheet2!$A$1:$A$2723&amp;Sheet2!$B$1:$B$2723&amp;Sheet2!$D$1:$D$2723,0),5),0)</f>
        <v>0</v>
      </c>
      <c r="AK248">
        <f t="array" ref="AK248">IFERROR(INDEX(Sheet2!$A$1:$E$2723,MATCH(AK$200&amp;AK$201&amp;$B248,Sheet2!$A$1:$A$2723&amp;Sheet2!$B$1:$B$2723&amp;Sheet2!$D$1:$D$2723,0),5),0)</f>
        <v>0</v>
      </c>
      <c r="AL248">
        <f t="array" ref="AL248">IFERROR(INDEX(Sheet2!$A$1:$E$2723,MATCH(AL$200&amp;AL$201&amp;$B248,Sheet2!$A$1:$A$2723&amp;Sheet2!$B$1:$B$2723&amp;Sheet2!$D$1:$D$2723,0),5),0)</f>
        <v>0</v>
      </c>
      <c r="AM248">
        <f t="array" ref="AM248">IFERROR(INDEX(Sheet2!$A$1:$E$2723,MATCH(AM$200&amp;AM$201&amp;$B248,Sheet2!$A$1:$A$2723&amp;Sheet2!$B$1:$B$2723&amp;Sheet2!$D$1:$D$2723,0),5),0)</f>
        <v>124</v>
      </c>
      <c r="AN248">
        <f t="array" ref="AN248">IFERROR(INDEX(Sheet2!$A$1:$E$2723,MATCH(AN$200&amp;AN$201&amp;$B248,Sheet2!$A$1:$A$2723&amp;Sheet2!$B$1:$B$2723&amp;Sheet2!$D$1:$D$2723,0),5),0)</f>
        <v>162</v>
      </c>
      <c r="AO248">
        <f t="array" ref="AO248">IFERROR(INDEX(Sheet2!$A$1:$E$2723,MATCH(AO$200&amp;AO$201&amp;$B248,Sheet2!$A$1:$A$2723&amp;Sheet2!$B$1:$B$2723&amp;Sheet2!$D$1:$D$2723,0),5),0)</f>
        <v>284</v>
      </c>
      <c r="AP248">
        <f t="array" ref="AP248">IFERROR(INDEX(Sheet2!$A$1:$E$2723,MATCH(AP$200&amp;AP$201&amp;$B248,Sheet2!$A$1:$A$2723&amp;Sheet2!$B$1:$B$2723&amp;Sheet2!$D$1:$D$2723,0),5),0)</f>
        <v>221</v>
      </c>
      <c r="AQ248">
        <f t="array" ref="AQ248">IFERROR(INDEX(Sheet2!$A$1:$E$2723,MATCH(AQ$200&amp;AQ$201&amp;$B248,Sheet2!$A$1:$A$2723&amp;Sheet2!$B$1:$B$2723&amp;Sheet2!$D$1:$D$2723,0),5),0)</f>
        <v>232</v>
      </c>
      <c r="AR248">
        <f t="array" ref="AR248">IFERROR(INDEX(Sheet2!$A$1:$E$2723,MATCH(AR$200&amp;AR$201&amp;$B248,Sheet2!$A$1:$A$2723&amp;Sheet2!$B$1:$B$2723&amp;Sheet2!$D$1:$D$2723,0),5),0)</f>
        <v>221</v>
      </c>
      <c r="AS248">
        <f t="array" ref="AS248">IFERROR(INDEX(Sheet2!$A$1:$E$2723,MATCH(AS$200&amp;AS$201&amp;$B248,Sheet2!$A$1:$A$2723&amp;Sheet2!$B$1:$B$2723&amp;Sheet2!$D$1:$D$2723,0),5),0)</f>
        <v>193</v>
      </c>
      <c r="AT248">
        <f t="array" ref="AT248">IFERROR(INDEX(Sheet2!$A$1:$E$2723,MATCH(AT$200&amp;AT$201&amp;$B248,Sheet2!$A$1:$A$2723&amp;Sheet2!$B$1:$B$2723&amp;Sheet2!$D$1:$D$2723,0),5),0)</f>
        <v>303</v>
      </c>
      <c r="AU248">
        <f t="array" ref="AU248">IFERROR(INDEX(Sheet2!$A$1:$E$2723,MATCH(AU$200&amp;AU$201&amp;$B248,Sheet2!$A$1:$A$2723&amp;Sheet2!$B$1:$B$2723&amp;Sheet2!$D$1:$D$2723,0),5),0)</f>
        <v>185</v>
      </c>
      <c r="AV248">
        <f t="array" ref="AV248">IFERROR(INDEX(Sheet2!$A$1:$E$2723,MATCH(AV$200&amp;AV$201&amp;$B248,Sheet2!$A$1:$A$2723&amp;Sheet2!$B$1:$B$2723&amp;Sheet2!$D$1:$D$2723,0),5),0)</f>
        <v>156</v>
      </c>
      <c r="AW248">
        <f t="array" ref="AW248">IFERROR(INDEX(Sheet2!$A$1:$E$2723,MATCH(AW$200&amp;AW$201&amp;$B248,Sheet2!$A$1:$A$2723&amp;Sheet2!$B$1:$B$2723&amp;Sheet2!$D$1:$D$2723,0),5),0)</f>
        <v>282</v>
      </c>
      <c r="AX248">
        <f t="array" ref="AX248">IFERROR(INDEX(Sheet2!$A$1:$E$2723,MATCH(AX$200&amp;AX$201&amp;$B248,Sheet2!$A$1:$A$2723&amp;Sheet2!$B$1:$B$2723&amp;Sheet2!$D$1:$D$2723,0),5),0)</f>
        <v>186</v>
      </c>
      <c r="AY248">
        <f t="array" ref="AY248">IFERROR(INDEX(Sheet2!$A$1:$E$2723,MATCH(AY$200&amp;AY$201&amp;$B248,Sheet2!$A$1:$A$2723&amp;Sheet2!$B$1:$B$2723&amp;Sheet2!$D$1:$D$2723,0),5),0)</f>
        <v>211</v>
      </c>
      <c r="AZ248">
        <f t="array" ref="AZ248">IFERROR(INDEX(Sheet2!$A$1:$E$2723,MATCH(AZ$200&amp;AZ$201&amp;$B248,Sheet2!$A$1:$A$2723&amp;Sheet2!$B$1:$B$2723&amp;Sheet2!$D$1:$D$2723,0),5),0)</f>
        <v>157</v>
      </c>
      <c r="BA248">
        <f t="array" ref="BA248">IFERROR(INDEX(Sheet2!$A$1:$E$2723,MATCH(BA$200&amp;BA$201&amp;$B248,Sheet2!$A$1:$A$2723&amp;Sheet2!$B$1:$B$2723&amp;Sheet2!$D$1:$D$2723,0),5),0)</f>
        <v>153</v>
      </c>
      <c r="BB248">
        <f t="array" ref="BB248">IFERROR(INDEX(Sheet2!$A$1:$E$2723,MATCH(BB$200&amp;BB$201&amp;$B248,Sheet2!$A$1:$A$2723&amp;Sheet2!$B$1:$B$2723&amp;Sheet2!$D$1:$D$2723,0),5),0)</f>
        <v>171</v>
      </c>
      <c r="BC248">
        <f t="array" ref="BC248">IFERROR(INDEX(Sheet2!$A$1:$E$2723,MATCH(BC$200&amp;BC$201&amp;$B248,Sheet2!$A$1:$A$2723&amp;Sheet2!$B$1:$B$2723&amp;Sheet2!$D$1:$D$2723,0),5),0)</f>
        <v>137</v>
      </c>
      <c r="BD248">
        <f t="array" ref="BD248">IFERROR(INDEX(Sheet2!$A$1:$E$2723,MATCH(BD$200&amp;BD$201&amp;$B248,Sheet2!$A$1:$A$2723&amp;Sheet2!$B$1:$B$2723&amp;Sheet2!$D$1:$D$2723,0),5),0)</f>
        <v>193</v>
      </c>
      <c r="BE248">
        <f t="array" ref="BE248">IFERROR(INDEX(Sheet2!$A$1:$E$2723,MATCH(BE$200&amp;BE$201&amp;$B248,Sheet2!$A$1:$A$2723&amp;Sheet2!$B$1:$B$2723&amp;Sheet2!$D$1:$D$2723,0),5),0)</f>
        <v>111</v>
      </c>
      <c r="BF248">
        <f t="array" ref="BF248">IFERROR(INDEX(Sheet2!$A$1:$E$2723,MATCH(BF$200&amp;BF$201&amp;$B248,Sheet2!$A$1:$A$2723&amp;Sheet2!$B$1:$B$2723&amp;Sheet2!$D$1:$D$2723,0),5),0)</f>
        <v>124</v>
      </c>
      <c r="BG248">
        <f t="array" ref="BG248">IFERROR(INDEX(Sheet2!$A$1:$E$2723,MATCH(BG$200&amp;BG$201&amp;$B248,Sheet2!$A$1:$A$2723&amp;Sheet2!$B$1:$B$2723&amp;Sheet2!$D$1:$D$2723,0),5),0)</f>
        <v>0</v>
      </c>
      <c r="BH248">
        <f t="array" ref="BH248">IFERROR(INDEX(Sheet2!$A$1:$E$2723,MATCH(BH$200&amp;BH$201&amp;$B248,Sheet2!$A$1:$A$2723&amp;Sheet2!$B$1:$B$2723&amp;Sheet2!$D$1:$D$2723,0),5),0)</f>
        <v>0</v>
      </c>
      <c r="BI248">
        <f t="array" ref="BI248">IFERROR(INDEX(Sheet2!$A$1:$E$2723,MATCH(BI$200&amp;BI$201&amp;$B248,Sheet2!$A$1:$A$2723&amp;Sheet2!$B$1:$B$2723&amp;Sheet2!$D$1:$D$2723,0),5),0)</f>
        <v>0</v>
      </c>
      <c r="BJ248">
        <f t="array" ref="BJ248">IFERROR(INDEX(Sheet2!$A$1:$E$2723,MATCH(BJ$200&amp;BJ$201&amp;$B248,Sheet2!$A$1:$A$2723&amp;Sheet2!$B$1:$B$2723&amp;Sheet2!$D$1:$D$2723,0),5),0)</f>
        <v>0</v>
      </c>
      <c r="BK248">
        <f t="array" ref="BK248">IFERROR(INDEX(Sheet2!$A$1:$E$2723,MATCH(BK$200&amp;BK$201&amp;$B248,Sheet2!$A$1:$A$2723&amp;Sheet2!$B$1:$B$2723&amp;Sheet2!$D$1:$D$2723,0),5),0)</f>
        <v>0</v>
      </c>
      <c r="BL248">
        <f t="array" ref="BL248">IFERROR(INDEX(Sheet2!$A$1:$E$2723,MATCH(BL$200&amp;BL$201&amp;$B248,Sheet2!$A$1:$A$2723&amp;Sheet2!$B$1:$B$2723&amp;Sheet2!$D$1:$D$2723,0),5),0)</f>
        <v>0</v>
      </c>
    </row>
    <row r="249" spans="2:64" x14ac:dyDescent="0.25">
      <c r="B249" t="s">
        <v>243</v>
      </c>
      <c r="C249">
        <f t="array" ref="C249">IFERROR(INDEX(Sheet2!$A$1:$E$2723,MATCH(C$200&amp;C$201&amp;$B249,Sheet2!$A$1:$A$2723&amp;Sheet2!$B$1:$B$2723&amp;Sheet2!$D$1:$D$2723,0),5),0)</f>
        <v>0</v>
      </c>
      <c r="D249">
        <f t="array" ref="D249">IFERROR(INDEX(Sheet2!$A$1:$E$2723,MATCH(D$200&amp;D$201&amp;$B249,Sheet2!$A$1:$A$2723&amp;Sheet2!$B$1:$B$2723&amp;Sheet2!$D$1:$D$2723,0),5),0)</f>
        <v>0</v>
      </c>
      <c r="E249">
        <f t="array" ref="E249">IFERROR(INDEX(Sheet2!$A$1:$E$2723,MATCH(E$200&amp;E$201&amp;$B249,Sheet2!$A$1:$A$2723&amp;Sheet2!$B$1:$B$2723&amp;Sheet2!$D$1:$D$2723,0),5),0)</f>
        <v>0</v>
      </c>
      <c r="F249">
        <f t="array" ref="F249">IFERROR(INDEX(Sheet2!$A$1:$E$2723,MATCH(F$200&amp;F$201&amp;$B249,Sheet2!$A$1:$A$2723&amp;Sheet2!$B$1:$B$2723&amp;Sheet2!$D$1:$D$2723,0),5),0)</f>
        <v>0</v>
      </c>
      <c r="G249">
        <f t="array" ref="G249">IFERROR(INDEX(Sheet2!$A$1:$E$2723,MATCH(G$200&amp;G$201&amp;$B249,Sheet2!$A$1:$A$2723&amp;Sheet2!$B$1:$B$2723&amp;Sheet2!$D$1:$D$2723,0),5),0)</f>
        <v>0</v>
      </c>
      <c r="H249">
        <f t="array" ref="H249">IFERROR(INDEX(Sheet2!$A$1:$E$2723,MATCH(H$200&amp;H$201&amp;$B249,Sheet2!$A$1:$A$2723&amp;Sheet2!$B$1:$B$2723&amp;Sheet2!$D$1:$D$2723,0),5),0)</f>
        <v>0</v>
      </c>
      <c r="I249">
        <f t="array" ref="I249">IFERROR(INDEX(Sheet2!$A$1:$E$2723,MATCH(I$200&amp;I$201&amp;$B249,Sheet2!$A$1:$A$2723&amp;Sheet2!$B$1:$B$2723&amp;Sheet2!$D$1:$D$2723,0),5),0)</f>
        <v>0</v>
      </c>
      <c r="J249">
        <f t="array" ref="J249">IFERROR(INDEX(Sheet2!$A$1:$E$2723,MATCH(J$200&amp;J$201&amp;$B249,Sheet2!$A$1:$A$2723&amp;Sheet2!$B$1:$B$2723&amp;Sheet2!$D$1:$D$2723,0),5),0)</f>
        <v>0</v>
      </c>
      <c r="K249">
        <f t="array" ref="K249">IFERROR(INDEX(Sheet2!$A$1:$E$2723,MATCH(K$200&amp;K$201&amp;$B249,Sheet2!$A$1:$A$2723&amp;Sheet2!$B$1:$B$2723&amp;Sheet2!$D$1:$D$2723,0),5),0)</f>
        <v>0</v>
      </c>
      <c r="L249">
        <f t="array" ref="L249">IFERROR(INDEX(Sheet2!$A$1:$E$2723,MATCH(L$200&amp;L$201&amp;$B249,Sheet2!$A$1:$A$2723&amp;Sheet2!$B$1:$B$2723&amp;Sheet2!$D$1:$D$2723,0),5),0)</f>
        <v>0</v>
      </c>
      <c r="M249">
        <f t="array" ref="M249">IFERROR(INDEX(Sheet2!$A$1:$E$2723,MATCH(M$200&amp;M$201&amp;$B249,Sheet2!$A$1:$A$2723&amp;Sheet2!$B$1:$B$2723&amp;Sheet2!$D$1:$D$2723,0),5),0)</f>
        <v>0</v>
      </c>
      <c r="N249">
        <f t="array" ref="N249">IFERROR(INDEX(Sheet2!$A$1:$E$2723,MATCH(N$200&amp;N$201&amp;$B249,Sheet2!$A$1:$A$2723&amp;Sheet2!$B$1:$B$2723&amp;Sheet2!$D$1:$D$2723,0),5),0)</f>
        <v>0</v>
      </c>
      <c r="O249">
        <f t="array" ref="O249">IFERROR(INDEX(Sheet2!$A$1:$E$2723,MATCH(O$200&amp;O$201&amp;$B249,Sheet2!$A$1:$A$2723&amp;Sheet2!$B$1:$B$2723&amp;Sheet2!$D$1:$D$2723,0),5),0)</f>
        <v>0</v>
      </c>
      <c r="P249">
        <f t="array" ref="P249">IFERROR(INDEX(Sheet2!$A$1:$E$2723,MATCH(P$200&amp;P$201&amp;$B249,Sheet2!$A$1:$A$2723&amp;Sheet2!$B$1:$B$2723&amp;Sheet2!$D$1:$D$2723,0),5),0)</f>
        <v>0</v>
      </c>
      <c r="Q249">
        <f t="array" ref="Q249">IFERROR(INDEX(Sheet2!$A$1:$E$2723,MATCH(Q$200&amp;Q$201&amp;$B249,Sheet2!$A$1:$A$2723&amp;Sheet2!$B$1:$B$2723&amp;Sheet2!$D$1:$D$2723,0),5),0)</f>
        <v>0</v>
      </c>
      <c r="R249">
        <f t="array" ref="R249">IFERROR(INDEX(Sheet2!$A$1:$E$2723,MATCH(R$200&amp;R$201&amp;$B249,Sheet2!$A$1:$A$2723&amp;Sheet2!$B$1:$B$2723&amp;Sheet2!$D$1:$D$2723,0),5),0)</f>
        <v>0</v>
      </c>
      <c r="S249">
        <f t="array" ref="S249">IFERROR(INDEX(Sheet2!$A$1:$E$2723,MATCH(S$200&amp;S$201&amp;$B249,Sheet2!$A$1:$A$2723&amp;Sheet2!$B$1:$B$2723&amp;Sheet2!$D$1:$D$2723,0),5),0)</f>
        <v>0</v>
      </c>
      <c r="T249">
        <f t="array" ref="T249">IFERROR(INDEX(Sheet2!$A$1:$E$2723,MATCH(T$200&amp;T$201&amp;$B249,Sheet2!$A$1:$A$2723&amp;Sheet2!$B$1:$B$2723&amp;Sheet2!$D$1:$D$2723,0),5),0)</f>
        <v>0</v>
      </c>
      <c r="U249">
        <f t="array" ref="U249">IFERROR(INDEX(Sheet2!$A$1:$E$2723,MATCH(U$200&amp;U$201&amp;$B249,Sheet2!$A$1:$A$2723&amp;Sheet2!$B$1:$B$2723&amp;Sheet2!$D$1:$D$2723,0),5),0)</f>
        <v>0</v>
      </c>
      <c r="V249">
        <f t="array" ref="V249">IFERROR(INDEX(Sheet2!$A$1:$E$2723,MATCH(V$200&amp;V$201&amp;$B249,Sheet2!$A$1:$A$2723&amp;Sheet2!$B$1:$B$2723&amp;Sheet2!$D$1:$D$2723,0),5),0)</f>
        <v>0</v>
      </c>
      <c r="W249">
        <f t="array" ref="W249">IFERROR(INDEX(Sheet2!$A$1:$E$2723,MATCH(W$200&amp;W$201&amp;$B249,Sheet2!$A$1:$A$2723&amp;Sheet2!$B$1:$B$2723&amp;Sheet2!$D$1:$D$2723,0),5),0)</f>
        <v>0</v>
      </c>
      <c r="X249">
        <f t="array" ref="X249">IFERROR(INDEX(Sheet2!$A$1:$E$2723,MATCH(X$200&amp;X$201&amp;$B249,Sheet2!$A$1:$A$2723&amp;Sheet2!$B$1:$B$2723&amp;Sheet2!$D$1:$D$2723,0),5),0)</f>
        <v>0</v>
      </c>
      <c r="Y249">
        <f t="array" ref="Y249">IFERROR(INDEX(Sheet2!$A$1:$E$2723,MATCH(Y$200&amp;Y$201&amp;$B249,Sheet2!$A$1:$A$2723&amp;Sheet2!$B$1:$B$2723&amp;Sheet2!$D$1:$D$2723,0),5),0)</f>
        <v>0</v>
      </c>
      <c r="Z249">
        <f t="array" ref="Z249">IFERROR(INDEX(Sheet2!$A$1:$E$2723,MATCH(Z$200&amp;Z$201&amp;$B249,Sheet2!$A$1:$A$2723&amp;Sheet2!$B$1:$B$2723&amp;Sheet2!$D$1:$D$2723,0),5),0)</f>
        <v>0</v>
      </c>
      <c r="AA249">
        <f t="array" ref="AA249">IFERROR(INDEX(Sheet2!$A$1:$E$2723,MATCH(AA$200&amp;AA$201&amp;$B249,Sheet2!$A$1:$A$2723&amp;Sheet2!$B$1:$B$2723&amp;Sheet2!$D$1:$D$2723,0),5),0)</f>
        <v>0</v>
      </c>
      <c r="AB249">
        <f t="array" ref="AB249">IFERROR(INDEX(Sheet2!$A$1:$E$2723,MATCH(AB$200&amp;AB$201&amp;$B249,Sheet2!$A$1:$A$2723&amp;Sheet2!$B$1:$B$2723&amp;Sheet2!$D$1:$D$2723,0),5),0)</f>
        <v>0</v>
      </c>
      <c r="AC249">
        <f t="array" ref="AC249">IFERROR(INDEX(Sheet2!$A$1:$E$2723,MATCH(AC$200&amp;AC$201&amp;$B249,Sheet2!$A$1:$A$2723&amp;Sheet2!$B$1:$B$2723&amp;Sheet2!$D$1:$D$2723,0),5),0)</f>
        <v>0</v>
      </c>
      <c r="AD249">
        <f t="array" ref="AD249">IFERROR(INDEX(Sheet2!$A$1:$E$2723,MATCH(AD$200&amp;AD$201&amp;$B249,Sheet2!$A$1:$A$2723&amp;Sheet2!$B$1:$B$2723&amp;Sheet2!$D$1:$D$2723,0),5),0)</f>
        <v>0</v>
      </c>
      <c r="AE249">
        <f t="array" ref="AE249">IFERROR(INDEX(Sheet2!$A$1:$E$2723,MATCH(AE$200&amp;AE$201&amp;$B249,Sheet2!$A$1:$A$2723&amp;Sheet2!$B$1:$B$2723&amp;Sheet2!$D$1:$D$2723,0),5),0)</f>
        <v>0</v>
      </c>
      <c r="AF249">
        <f t="array" ref="AF249">IFERROR(INDEX(Sheet2!$A$1:$E$2723,MATCH(AF$200&amp;AF$201&amp;$B249,Sheet2!$A$1:$A$2723&amp;Sheet2!$B$1:$B$2723&amp;Sheet2!$D$1:$D$2723,0),5),0)</f>
        <v>0</v>
      </c>
      <c r="AG249">
        <f t="array" ref="AG249">IFERROR(INDEX(Sheet2!$A$1:$E$2723,MATCH(AG$200&amp;AG$201&amp;$B249,Sheet2!$A$1:$A$2723&amp;Sheet2!$B$1:$B$2723&amp;Sheet2!$D$1:$D$2723,0),5),0)</f>
        <v>0</v>
      </c>
      <c r="AH249">
        <f t="array" ref="AH249">IFERROR(INDEX(Sheet2!$A$1:$E$2723,MATCH(AH$200&amp;AH$201&amp;$B249,Sheet2!$A$1:$A$2723&amp;Sheet2!$B$1:$B$2723&amp;Sheet2!$D$1:$D$2723,0),5),0)</f>
        <v>0</v>
      </c>
      <c r="AI249">
        <f t="array" ref="AI249">IFERROR(INDEX(Sheet2!$A$1:$E$2723,MATCH(AI$200&amp;AI$201&amp;$B249,Sheet2!$A$1:$A$2723&amp;Sheet2!$B$1:$B$2723&amp;Sheet2!$D$1:$D$2723,0),5),0)</f>
        <v>0</v>
      </c>
      <c r="AJ249">
        <f t="array" ref="AJ249">IFERROR(INDEX(Sheet2!$A$1:$E$2723,MATCH(AJ$200&amp;AJ$201&amp;$B249,Sheet2!$A$1:$A$2723&amp;Sheet2!$B$1:$B$2723&amp;Sheet2!$D$1:$D$2723,0),5),0)</f>
        <v>0</v>
      </c>
      <c r="AK249">
        <f t="array" ref="AK249">IFERROR(INDEX(Sheet2!$A$1:$E$2723,MATCH(AK$200&amp;AK$201&amp;$B249,Sheet2!$A$1:$A$2723&amp;Sheet2!$B$1:$B$2723&amp;Sheet2!$D$1:$D$2723,0),5),0)</f>
        <v>0</v>
      </c>
      <c r="AL249">
        <f t="array" ref="AL249">IFERROR(INDEX(Sheet2!$A$1:$E$2723,MATCH(AL$200&amp;AL$201&amp;$B249,Sheet2!$A$1:$A$2723&amp;Sheet2!$B$1:$B$2723&amp;Sheet2!$D$1:$D$2723,0),5),0)</f>
        <v>0</v>
      </c>
      <c r="AM249">
        <f t="array" ref="AM249">IFERROR(INDEX(Sheet2!$A$1:$E$2723,MATCH(AM$200&amp;AM$201&amp;$B249,Sheet2!$A$1:$A$2723&amp;Sheet2!$B$1:$B$2723&amp;Sheet2!$D$1:$D$2723,0),5),0)</f>
        <v>0</v>
      </c>
      <c r="AN249">
        <f t="array" ref="AN249">IFERROR(INDEX(Sheet2!$A$1:$E$2723,MATCH(AN$200&amp;AN$201&amp;$B249,Sheet2!$A$1:$A$2723&amp;Sheet2!$B$1:$B$2723&amp;Sheet2!$D$1:$D$2723,0),5),0)</f>
        <v>0</v>
      </c>
      <c r="AO249">
        <f t="array" ref="AO249">IFERROR(INDEX(Sheet2!$A$1:$E$2723,MATCH(AO$200&amp;AO$201&amp;$B249,Sheet2!$A$1:$A$2723&amp;Sheet2!$B$1:$B$2723&amp;Sheet2!$D$1:$D$2723,0),5),0)</f>
        <v>0</v>
      </c>
      <c r="AP249">
        <f t="array" ref="AP249">IFERROR(INDEX(Sheet2!$A$1:$E$2723,MATCH(AP$200&amp;AP$201&amp;$B249,Sheet2!$A$1:$A$2723&amp;Sheet2!$B$1:$B$2723&amp;Sheet2!$D$1:$D$2723,0),5),0)</f>
        <v>0</v>
      </c>
      <c r="AQ249">
        <f t="array" ref="AQ249">IFERROR(INDEX(Sheet2!$A$1:$E$2723,MATCH(AQ$200&amp;AQ$201&amp;$B249,Sheet2!$A$1:$A$2723&amp;Sheet2!$B$1:$B$2723&amp;Sheet2!$D$1:$D$2723,0),5),0)</f>
        <v>0</v>
      </c>
      <c r="AR249">
        <f t="array" ref="AR249">IFERROR(INDEX(Sheet2!$A$1:$E$2723,MATCH(AR$200&amp;AR$201&amp;$B249,Sheet2!$A$1:$A$2723&amp;Sheet2!$B$1:$B$2723&amp;Sheet2!$D$1:$D$2723,0),5),0)</f>
        <v>0</v>
      </c>
      <c r="AS249">
        <f t="array" ref="AS249">IFERROR(INDEX(Sheet2!$A$1:$E$2723,MATCH(AS$200&amp;AS$201&amp;$B249,Sheet2!$A$1:$A$2723&amp;Sheet2!$B$1:$B$2723&amp;Sheet2!$D$1:$D$2723,0),5),0)</f>
        <v>0</v>
      </c>
      <c r="AT249">
        <f t="array" ref="AT249">IFERROR(INDEX(Sheet2!$A$1:$E$2723,MATCH(AT$200&amp;AT$201&amp;$B249,Sheet2!$A$1:$A$2723&amp;Sheet2!$B$1:$B$2723&amp;Sheet2!$D$1:$D$2723,0),5),0)</f>
        <v>0</v>
      </c>
      <c r="AU249">
        <f t="array" ref="AU249">IFERROR(INDEX(Sheet2!$A$1:$E$2723,MATCH(AU$200&amp;AU$201&amp;$B249,Sheet2!$A$1:$A$2723&amp;Sheet2!$B$1:$B$2723&amp;Sheet2!$D$1:$D$2723,0),5),0)</f>
        <v>0</v>
      </c>
      <c r="AV249">
        <f t="array" ref="AV249">IFERROR(INDEX(Sheet2!$A$1:$E$2723,MATCH(AV$200&amp;AV$201&amp;$B249,Sheet2!$A$1:$A$2723&amp;Sheet2!$B$1:$B$2723&amp;Sheet2!$D$1:$D$2723,0),5),0)</f>
        <v>0</v>
      </c>
      <c r="AW249">
        <f t="array" ref="AW249">IFERROR(INDEX(Sheet2!$A$1:$E$2723,MATCH(AW$200&amp;AW$201&amp;$B249,Sheet2!$A$1:$A$2723&amp;Sheet2!$B$1:$B$2723&amp;Sheet2!$D$1:$D$2723,0),5),0)</f>
        <v>0</v>
      </c>
      <c r="AX249">
        <f t="array" ref="AX249">IFERROR(INDEX(Sheet2!$A$1:$E$2723,MATCH(AX$200&amp;AX$201&amp;$B249,Sheet2!$A$1:$A$2723&amp;Sheet2!$B$1:$B$2723&amp;Sheet2!$D$1:$D$2723,0),5),0)</f>
        <v>0</v>
      </c>
      <c r="AY249">
        <f t="array" ref="AY249">IFERROR(INDEX(Sheet2!$A$1:$E$2723,MATCH(AY$200&amp;AY$201&amp;$B249,Sheet2!$A$1:$A$2723&amp;Sheet2!$B$1:$B$2723&amp;Sheet2!$D$1:$D$2723,0),5),0)</f>
        <v>0</v>
      </c>
      <c r="AZ249">
        <f t="array" ref="AZ249">IFERROR(INDEX(Sheet2!$A$1:$E$2723,MATCH(AZ$200&amp;AZ$201&amp;$B249,Sheet2!$A$1:$A$2723&amp;Sheet2!$B$1:$B$2723&amp;Sheet2!$D$1:$D$2723,0),5),0)</f>
        <v>0</v>
      </c>
      <c r="BA249">
        <f t="array" ref="BA249">IFERROR(INDEX(Sheet2!$A$1:$E$2723,MATCH(BA$200&amp;BA$201&amp;$B249,Sheet2!$A$1:$A$2723&amp;Sheet2!$B$1:$B$2723&amp;Sheet2!$D$1:$D$2723,0),5),0)</f>
        <v>0</v>
      </c>
      <c r="BB249">
        <f t="array" ref="BB249">IFERROR(INDEX(Sheet2!$A$1:$E$2723,MATCH(BB$200&amp;BB$201&amp;$B249,Sheet2!$A$1:$A$2723&amp;Sheet2!$B$1:$B$2723&amp;Sheet2!$D$1:$D$2723,0),5),0)</f>
        <v>0</v>
      </c>
      <c r="BC249">
        <f t="array" ref="BC249">IFERROR(INDEX(Sheet2!$A$1:$E$2723,MATCH(BC$200&amp;BC$201&amp;$B249,Sheet2!$A$1:$A$2723&amp;Sheet2!$B$1:$B$2723&amp;Sheet2!$D$1:$D$2723,0),5),0)</f>
        <v>0</v>
      </c>
      <c r="BD249">
        <f t="array" ref="BD249">IFERROR(INDEX(Sheet2!$A$1:$E$2723,MATCH(BD$200&amp;BD$201&amp;$B249,Sheet2!$A$1:$A$2723&amp;Sheet2!$B$1:$B$2723&amp;Sheet2!$D$1:$D$2723,0),5),0)</f>
        <v>0</v>
      </c>
      <c r="BE249">
        <f t="array" ref="BE249">IFERROR(INDEX(Sheet2!$A$1:$E$2723,MATCH(BE$200&amp;BE$201&amp;$B249,Sheet2!$A$1:$A$2723&amp;Sheet2!$B$1:$B$2723&amp;Sheet2!$D$1:$D$2723,0),5),0)</f>
        <v>0</v>
      </c>
      <c r="BF249">
        <f t="array" ref="BF249">IFERROR(INDEX(Sheet2!$A$1:$E$2723,MATCH(BF$200&amp;BF$201&amp;$B249,Sheet2!$A$1:$A$2723&amp;Sheet2!$B$1:$B$2723&amp;Sheet2!$D$1:$D$2723,0),5),0)</f>
        <v>0</v>
      </c>
      <c r="BG249">
        <f t="array" ref="BG249">IFERROR(INDEX(Sheet2!$A$1:$E$2723,MATCH(BG$200&amp;BG$201&amp;$B249,Sheet2!$A$1:$A$2723&amp;Sheet2!$B$1:$B$2723&amp;Sheet2!$D$1:$D$2723,0),5),0)</f>
        <v>0</v>
      </c>
      <c r="BH249">
        <f t="array" ref="BH249">IFERROR(INDEX(Sheet2!$A$1:$E$2723,MATCH(BH$200&amp;BH$201&amp;$B249,Sheet2!$A$1:$A$2723&amp;Sheet2!$B$1:$B$2723&amp;Sheet2!$D$1:$D$2723,0),5),0)</f>
        <v>0</v>
      </c>
      <c r="BI249">
        <f t="array" ref="BI249">IFERROR(INDEX(Sheet2!$A$1:$E$2723,MATCH(BI$200&amp;BI$201&amp;$B249,Sheet2!$A$1:$A$2723&amp;Sheet2!$B$1:$B$2723&amp;Sheet2!$D$1:$D$2723,0),5),0)</f>
        <v>0</v>
      </c>
      <c r="BJ249">
        <f t="array" ref="BJ249">IFERROR(INDEX(Sheet2!$A$1:$E$2723,MATCH(BJ$200&amp;BJ$201&amp;$B249,Sheet2!$A$1:$A$2723&amp;Sheet2!$B$1:$B$2723&amp;Sheet2!$D$1:$D$2723,0),5),0)</f>
        <v>0</v>
      </c>
      <c r="BK249">
        <f t="array" ref="BK249">IFERROR(INDEX(Sheet2!$A$1:$E$2723,MATCH(BK$200&amp;BK$201&amp;$B249,Sheet2!$A$1:$A$2723&amp;Sheet2!$B$1:$B$2723&amp;Sheet2!$D$1:$D$2723,0),5),0)</f>
        <v>0</v>
      </c>
      <c r="BL249">
        <f t="array" ref="BL249">IFERROR(INDEX(Sheet2!$A$1:$E$2723,MATCH(BL$200&amp;BL$201&amp;$B249,Sheet2!$A$1:$A$2723&amp;Sheet2!$B$1:$B$2723&amp;Sheet2!$D$1:$D$2723,0),5),0)</f>
        <v>0</v>
      </c>
    </row>
    <row r="250" spans="2:64" x14ac:dyDescent="0.25">
      <c r="B250" t="s">
        <v>244</v>
      </c>
      <c r="C250">
        <f t="array" ref="C250">IFERROR(INDEX(Sheet2!$A$1:$E$2723,MATCH(C$200&amp;C$201&amp;$B250,Sheet2!$A$1:$A$2723&amp;Sheet2!$B$1:$B$2723&amp;Sheet2!$D$1:$D$2723,0),5),0)</f>
        <v>0</v>
      </c>
      <c r="D250">
        <f t="array" ref="D250">IFERROR(INDEX(Sheet2!$A$1:$E$2723,MATCH(D$200&amp;D$201&amp;$B250,Sheet2!$A$1:$A$2723&amp;Sheet2!$B$1:$B$2723&amp;Sheet2!$D$1:$D$2723,0),5),0)</f>
        <v>0</v>
      </c>
      <c r="E250">
        <f t="array" ref="E250">IFERROR(INDEX(Sheet2!$A$1:$E$2723,MATCH(E$200&amp;E$201&amp;$B250,Sheet2!$A$1:$A$2723&amp;Sheet2!$B$1:$B$2723&amp;Sheet2!$D$1:$D$2723,0),5),0)</f>
        <v>0</v>
      </c>
      <c r="F250">
        <f t="array" ref="F250">IFERROR(INDEX(Sheet2!$A$1:$E$2723,MATCH(F$200&amp;F$201&amp;$B250,Sheet2!$A$1:$A$2723&amp;Sheet2!$B$1:$B$2723&amp;Sheet2!$D$1:$D$2723,0),5),0)</f>
        <v>0</v>
      </c>
      <c r="G250">
        <f t="array" ref="G250">IFERROR(INDEX(Sheet2!$A$1:$E$2723,MATCH(G$200&amp;G$201&amp;$B250,Sheet2!$A$1:$A$2723&amp;Sheet2!$B$1:$B$2723&amp;Sheet2!$D$1:$D$2723,0),5),0)</f>
        <v>0</v>
      </c>
      <c r="H250">
        <f t="array" ref="H250">IFERROR(INDEX(Sheet2!$A$1:$E$2723,MATCH(H$200&amp;H$201&amp;$B250,Sheet2!$A$1:$A$2723&amp;Sheet2!$B$1:$B$2723&amp;Sheet2!$D$1:$D$2723,0),5),0)</f>
        <v>0</v>
      </c>
      <c r="I250">
        <f t="array" ref="I250">IFERROR(INDEX(Sheet2!$A$1:$E$2723,MATCH(I$200&amp;I$201&amp;$B250,Sheet2!$A$1:$A$2723&amp;Sheet2!$B$1:$B$2723&amp;Sheet2!$D$1:$D$2723,0),5),0)</f>
        <v>0</v>
      </c>
      <c r="J250">
        <f t="array" ref="J250">IFERROR(INDEX(Sheet2!$A$1:$E$2723,MATCH(J$200&amp;J$201&amp;$B250,Sheet2!$A$1:$A$2723&amp;Sheet2!$B$1:$B$2723&amp;Sheet2!$D$1:$D$2723,0),5),0)</f>
        <v>0</v>
      </c>
      <c r="K250">
        <f t="array" ref="K250">IFERROR(INDEX(Sheet2!$A$1:$E$2723,MATCH(K$200&amp;K$201&amp;$B250,Sheet2!$A$1:$A$2723&amp;Sheet2!$B$1:$B$2723&amp;Sheet2!$D$1:$D$2723,0),5),0)</f>
        <v>0</v>
      </c>
      <c r="L250">
        <f t="array" ref="L250">IFERROR(INDEX(Sheet2!$A$1:$E$2723,MATCH(L$200&amp;L$201&amp;$B250,Sheet2!$A$1:$A$2723&amp;Sheet2!$B$1:$B$2723&amp;Sheet2!$D$1:$D$2723,0),5),0)</f>
        <v>0</v>
      </c>
      <c r="M250">
        <f t="array" ref="M250">IFERROR(INDEX(Sheet2!$A$1:$E$2723,MATCH(M$200&amp;M$201&amp;$B250,Sheet2!$A$1:$A$2723&amp;Sheet2!$B$1:$B$2723&amp;Sheet2!$D$1:$D$2723,0),5),0)</f>
        <v>0</v>
      </c>
      <c r="N250">
        <f t="array" ref="N250">IFERROR(INDEX(Sheet2!$A$1:$E$2723,MATCH(N$200&amp;N$201&amp;$B250,Sheet2!$A$1:$A$2723&amp;Sheet2!$B$1:$B$2723&amp;Sheet2!$D$1:$D$2723,0),5),0)</f>
        <v>0</v>
      </c>
      <c r="O250">
        <f t="array" ref="O250">IFERROR(INDEX(Sheet2!$A$1:$E$2723,MATCH(O$200&amp;O$201&amp;$B250,Sheet2!$A$1:$A$2723&amp;Sheet2!$B$1:$B$2723&amp;Sheet2!$D$1:$D$2723,0),5),0)</f>
        <v>0</v>
      </c>
      <c r="P250">
        <f t="array" ref="P250">IFERROR(INDEX(Sheet2!$A$1:$E$2723,MATCH(P$200&amp;P$201&amp;$B250,Sheet2!$A$1:$A$2723&amp;Sheet2!$B$1:$B$2723&amp;Sheet2!$D$1:$D$2723,0),5),0)</f>
        <v>0</v>
      </c>
      <c r="Q250">
        <f t="array" ref="Q250">IFERROR(INDEX(Sheet2!$A$1:$E$2723,MATCH(Q$200&amp;Q$201&amp;$B250,Sheet2!$A$1:$A$2723&amp;Sheet2!$B$1:$B$2723&amp;Sheet2!$D$1:$D$2723,0),5),0)</f>
        <v>0</v>
      </c>
      <c r="R250">
        <f t="array" ref="R250">IFERROR(INDEX(Sheet2!$A$1:$E$2723,MATCH(R$200&amp;R$201&amp;$B250,Sheet2!$A$1:$A$2723&amp;Sheet2!$B$1:$B$2723&amp;Sheet2!$D$1:$D$2723,0),5),0)</f>
        <v>0</v>
      </c>
      <c r="S250">
        <f t="array" ref="S250">IFERROR(INDEX(Sheet2!$A$1:$E$2723,MATCH(S$200&amp;S$201&amp;$B250,Sheet2!$A$1:$A$2723&amp;Sheet2!$B$1:$B$2723&amp;Sheet2!$D$1:$D$2723,0),5),0)</f>
        <v>0</v>
      </c>
      <c r="T250">
        <f t="array" ref="T250">IFERROR(INDEX(Sheet2!$A$1:$E$2723,MATCH(T$200&amp;T$201&amp;$B250,Sheet2!$A$1:$A$2723&amp;Sheet2!$B$1:$B$2723&amp;Sheet2!$D$1:$D$2723,0),5),0)</f>
        <v>0</v>
      </c>
      <c r="U250">
        <f t="array" ref="U250">IFERROR(INDEX(Sheet2!$A$1:$E$2723,MATCH(U$200&amp;U$201&amp;$B250,Sheet2!$A$1:$A$2723&amp;Sheet2!$B$1:$B$2723&amp;Sheet2!$D$1:$D$2723,0),5),0)</f>
        <v>0</v>
      </c>
      <c r="V250">
        <f t="array" ref="V250">IFERROR(INDEX(Sheet2!$A$1:$E$2723,MATCH(V$200&amp;V$201&amp;$B250,Sheet2!$A$1:$A$2723&amp;Sheet2!$B$1:$B$2723&amp;Sheet2!$D$1:$D$2723,0),5),0)</f>
        <v>0</v>
      </c>
      <c r="W250">
        <f t="array" ref="W250">IFERROR(INDEX(Sheet2!$A$1:$E$2723,MATCH(W$200&amp;W$201&amp;$B250,Sheet2!$A$1:$A$2723&amp;Sheet2!$B$1:$B$2723&amp;Sheet2!$D$1:$D$2723,0),5),0)</f>
        <v>0</v>
      </c>
      <c r="X250">
        <f t="array" ref="X250">IFERROR(INDEX(Sheet2!$A$1:$E$2723,MATCH(X$200&amp;X$201&amp;$B250,Sheet2!$A$1:$A$2723&amp;Sheet2!$B$1:$B$2723&amp;Sheet2!$D$1:$D$2723,0),5),0)</f>
        <v>0</v>
      </c>
      <c r="Y250">
        <f t="array" ref="Y250">IFERROR(INDEX(Sheet2!$A$1:$E$2723,MATCH(Y$200&amp;Y$201&amp;$B250,Sheet2!$A$1:$A$2723&amp;Sheet2!$B$1:$B$2723&amp;Sheet2!$D$1:$D$2723,0),5),0)</f>
        <v>0</v>
      </c>
      <c r="Z250">
        <f t="array" ref="Z250">IFERROR(INDEX(Sheet2!$A$1:$E$2723,MATCH(Z$200&amp;Z$201&amp;$B250,Sheet2!$A$1:$A$2723&amp;Sheet2!$B$1:$B$2723&amp;Sheet2!$D$1:$D$2723,0),5),0)</f>
        <v>0</v>
      </c>
      <c r="AA250">
        <f t="array" ref="AA250">IFERROR(INDEX(Sheet2!$A$1:$E$2723,MATCH(AA$200&amp;AA$201&amp;$B250,Sheet2!$A$1:$A$2723&amp;Sheet2!$B$1:$B$2723&amp;Sheet2!$D$1:$D$2723,0),5),0)</f>
        <v>0</v>
      </c>
      <c r="AB250">
        <f t="array" ref="AB250">IFERROR(INDEX(Sheet2!$A$1:$E$2723,MATCH(AB$200&amp;AB$201&amp;$B250,Sheet2!$A$1:$A$2723&amp;Sheet2!$B$1:$B$2723&amp;Sheet2!$D$1:$D$2723,0),5),0)</f>
        <v>0</v>
      </c>
      <c r="AC250">
        <f t="array" ref="AC250">IFERROR(INDEX(Sheet2!$A$1:$E$2723,MATCH(AC$200&amp;AC$201&amp;$B250,Sheet2!$A$1:$A$2723&amp;Sheet2!$B$1:$B$2723&amp;Sheet2!$D$1:$D$2723,0),5),0)</f>
        <v>0</v>
      </c>
      <c r="AD250">
        <f t="array" ref="AD250">IFERROR(INDEX(Sheet2!$A$1:$E$2723,MATCH(AD$200&amp;AD$201&amp;$B250,Sheet2!$A$1:$A$2723&amp;Sheet2!$B$1:$B$2723&amp;Sheet2!$D$1:$D$2723,0),5),0)</f>
        <v>0</v>
      </c>
      <c r="AE250">
        <f t="array" ref="AE250">IFERROR(INDEX(Sheet2!$A$1:$E$2723,MATCH(AE$200&amp;AE$201&amp;$B250,Sheet2!$A$1:$A$2723&amp;Sheet2!$B$1:$B$2723&amp;Sheet2!$D$1:$D$2723,0),5),0)</f>
        <v>0</v>
      </c>
      <c r="AF250">
        <f t="array" ref="AF250">IFERROR(INDEX(Sheet2!$A$1:$E$2723,MATCH(AF$200&amp;AF$201&amp;$B250,Sheet2!$A$1:$A$2723&amp;Sheet2!$B$1:$B$2723&amp;Sheet2!$D$1:$D$2723,0),5),0)</f>
        <v>0</v>
      </c>
      <c r="AG250">
        <f t="array" ref="AG250">IFERROR(INDEX(Sheet2!$A$1:$E$2723,MATCH(AG$200&amp;AG$201&amp;$B250,Sheet2!$A$1:$A$2723&amp;Sheet2!$B$1:$B$2723&amp;Sheet2!$D$1:$D$2723,0),5),0)</f>
        <v>0</v>
      </c>
      <c r="AH250">
        <f t="array" ref="AH250">IFERROR(INDEX(Sheet2!$A$1:$E$2723,MATCH(AH$200&amp;AH$201&amp;$B250,Sheet2!$A$1:$A$2723&amp;Sheet2!$B$1:$B$2723&amp;Sheet2!$D$1:$D$2723,0),5),0)</f>
        <v>0</v>
      </c>
      <c r="AI250">
        <f t="array" ref="AI250">IFERROR(INDEX(Sheet2!$A$1:$E$2723,MATCH(AI$200&amp;AI$201&amp;$B250,Sheet2!$A$1:$A$2723&amp;Sheet2!$B$1:$B$2723&amp;Sheet2!$D$1:$D$2723,0),5),0)</f>
        <v>0</v>
      </c>
      <c r="AJ250">
        <f t="array" ref="AJ250">IFERROR(INDEX(Sheet2!$A$1:$E$2723,MATCH(AJ$200&amp;AJ$201&amp;$B250,Sheet2!$A$1:$A$2723&amp;Sheet2!$B$1:$B$2723&amp;Sheet2!$D$1:$D$2723,0),5),0)</f>
        <v>0</v>
      </c>
      <c r="AK250">
        <f t="array" ref="AK250">IFERROR(INDEX(Sheet2!$A$1:$E$2723,MATCH(AK$200&amp;AK$201&amp;$B250,Sheet2!$A$1:$A$2723&amp;Sheet2!$B$1:$B$2723&amp;Sheet2!$D$1:$D$2723,0),5),0)</f>
        <v>0</v>
      </c>
      <c r="AL250">
        <f t="array" ref="AL250">IFERROR(INDEX(Sheet2!$A$1:$E$2723,MATCH(AL$200&amp;AL$201&amp;$B250,Sheet2!$A$1:$A$2723&amp;Sheet2!$B$1:$B$2723&amp;Sheet2!$D$1:$D$2723,0),5),0)</f>
        <v>0</v>
      </c>
      <c r="AM250">
        <f t="array" ref="AM250">IFERROR(INDEX(Sheet2!$A$1:$E$2723,MATCH(AM$200&amp;AM$201&amp;$B250,Sheet2!$A$1:$A$2723&amp;Sheet2!$B$1:$B$2723&amp;Sheet2!$D$1:$D$2723,0),5),0)</f>
        <v>0</v>
      </c>
      <c r="AN250">
        <f t="array" ref="AN250">IFERROR(INDEX(Sheet2!$A$1:$E$2723,MATCH(AN$200&amp;AN$201&amp;$B250,Sheet2!$A$1:$A$2723&amp;Sheet2!$B$1:$B$2723&amp;Sheet2!$D$1:$D$2723,0),5),0)</f>
        <v>0</v>
      </c>
      <c r="AO250">
        <f t="array" ref="AO250">IFERROR(INDEX(Sheet2!$A$1:$E$2723,MATCH(AO$200&amp;AO$201&amp;$B250,Sheet2!$A$1:$A$2723&amp;Sheet2!$B$1:$B$2723&amp;Sheet2!$D$1:$D$2723,0),5),0)</f>
        <v>0</v>
      </c>
      <c r="AP250">
        <f t="array" ref="AP250">IFERROR(INDEX(Sheet2!$A$1:$E$2723,MATCH(AP$200&amp;AP$201&amp;$B250,Sheet2!$A$1:$A$2723&amp;Sheet2!$B$1:$B$2723&amp;Sheet2!$D$1:$D$2723,0),5),0)</f>
        <v>0</v>
      </c>
      <c r="AQ250">
        <f t="array" ref="AQ250">IFERROR(INDEX(Sheet2!$A$1:$E$2723,MATCH(AQ$200&amp;AQ$201&amp;$B250,Sheet2!$A$1:$A$2723&amp;Sheet2!$B$1:$B$2723&amp;Sheet2!$D$1:$D$2723,0),5),0)</f>
        <v>0</v>
      </c>
      <c r="AR250">
        <f t="array" ref="AR250">IFERROR(INDEX(Sheet2!$A$1:$E$2723,MATCH(AR$200&amp;AR$201&amp;$B250,Sheet2!$A$1:$A$2723&amp;Sheet2!$B$1:$B$2723&amp;Sheet2!$D$1:$D$2723,0),5),0)</f>
        <v>0</v>
      </c>
      <c r="AS250">
        <f t="array" ref="AS250">IFERROR(INDEX(Sheet2!$A$1:$E$2723,MATCH(AS$200&amp;AS$201&amp;$B250,Sheet2!$A$1:$A$2723&amp;Sheet2!$B$1:$B$2723&amp;Sheet2!$D$1:$D$2723,0),5),0)</f>
        <v>0</v>
      </c>
      <c r="AT250">
        <f t="array" ref="AT250">IFERROR(INDEX(Sheet2!$A$1:$E$2723,MATCH(AT$200&amp;AT$201&amp;$B250,Sheet2!$A$1:$A$2723&amp;Sheet2!$B$1:$B$2723&amp;Sheet2!$D$1:$D$2723,0),5),0)</f>
        <v>0</v>
      </c>
      <c r="AU250">
        <f t="array" ref="AU250">IFERROR(INDEX(Sheet2!$A$1:$E$2723,MATCH(AU$200&amp;AU$201&amp;$B250,Sheet2!$A$1:$A$2723&amp;Sheet2!$B$1:$B$2723&amp;Sheet2!$D$1:$D$2723,0),5),0)</f>
        <v>0</v>
      </c>
      <c r="AV250">
        <f t="array" ref="AV250">IFERROR(INDEX(Sheet2!$A$1:$E$2723,MATCH(AV$200&amp;AV$201&amp;$B250,Sheet2!$A$1:$A$2723&amp;Sheet2!$B$1:$B$2723&amp;Sheet2!$D$1:$D$2723,0),5),0)</f>
        <v>0</v>
      </c>
      <c r="AW250">
        <f t="array" ref="AW250">IFERROR(INDEX(Sheet2!$A$1:$E$2723,MATCH(AW$200&amp;AW$201&amp;$B250,Sheet2!$A$1:$A$2723&amp;Sheet2!$B$1:$B$2723&amp;Sheet2!$D$1:$D$2723,0),5),0)</f>
        <v>0</v>
      </c>
      <c r="AX250">
        <f t="array" ref="AX250">IFERROR(INDEX(Sheet2!$A$1:$E$2723,MATCH(AX$200&amp;AX$201&amp;$B250,Sheet2!$A$1:$A$2723&amp;Sheet2!$B$1:$B$2723&amp;Sheet2!$D$1:$D$2723,0),5),0)</f>
        <v>0</v>
      </c>
      <c r="AY250">
        <f t="array" ref="AY250">IFERROR(INDEX(Sheet2!$A$1:$E$2723,MATCH(AY$200&amp;AY$201&amp;$B250,Sheet2!$A$1:$A$2723&amp;Sheet2!$B$1:$B$2723&amp;Sheet2!$D$1:$D$2723,0),5),0)</f>
        <v>0</v>
      </c>
      <c r="AZ250">
        <f t="array" ref="AZ250">IFERROR(INDEX(Sheet2!$A$1:$E$2723,MATCH(AZ$200&amp;AZ$201&amp;$B250,Sheet2!$A$1:$A$2723&amp;Sheet2!$B$1:$B$2723&amp;Sheet2!$D$1:$D$2723,0),5),0)</f>
        <v>0</v>
      </c>
      <c r="BA250">
        <f t="array" ref="BA250">IFERROR(INDEX(Sheet2!$A$1:$E$2723,MATCH(BA$200&amp;BA$201&amp;$B250,Sheet2!$A$1:$A$2723&amp;Sheet2!$B$1:$B$2723&amp;Sheet2!$D$1:$D$2723,0),5),0)</f>
        <v>0</v>
      </c>
      <c r="BB250">
        <f t="array" ref="BB250">IFERROR(INDEX(Sheet2!$A$1:$E$2723,MATCH(BB$200&amp;BB$201&amp;$B250,Sheet2!$A$1:$A$2723&amp;Sheet2!$B$1:$B$2723&amp;Sheet2!$D$1:$D$2723,0),5),0)</f>
        <v>0</v>
      </c>
      <c r="BC250">
        <f t="array" ref="BC250">IFERROR(INDEX(Sheet2!$A$1:$E$2723,MATCH(BC$200&amp;BC$201&amp;$B250,Sheet2!$A$1:$A$2723&amp;Sheet2!$B$1:$B$2723&amp;Sheet2!$D$1:$D$2723,0),5),0)</f>
        <v>0</v>
      </c>
      <c r="BD250">
        <f t="array" ref="BD250">IFERROR(INDEX(Sheet2!$A$1:$E$2723,MATCH(BD$200&amp;BD$201&amp;$B250,Sheet2!$A$1:$A$2723&amp;Sheet2!$B$1:$B$2723&amp;Sheet2!$D$1:$D$2723,0),5),0)</f>
        <v>0</v>
      </c>
      <c r="BE250">
        <f t="array" ref="BE250">IFERROR(INDEX(Sheet2!$A$1:$E$2723,MATCH(BE$200&amp;BE$201&amp;$B250,Sheet2!$A$1:$A$2723&amp;Sheet2!$B$1:$B$2723&amp;Sheet2!$D$1:$D$2723,0),5),0)</f>
        <v>0</v>
      </c>
      <c r="BF250">
        <f t="array" ref="BF250">IFERROR(INDEX(Sheet2!$A$1:$E$2723,MATCH(BF$200&amp;BF$201&amp;$B250,Sheet2!$A$1:$A$2723&amp;Sheet2!$B$1:$B$2723&amp;Sheet2!$D$1:$D$2723,0),5),0)</f>
        <v>0</v>
      </c>
      <c r="BG250">
        <f t="array" ref="BG250">IFERROR(INDEX(Sheet2!$A$1:$E$2723,MATCH(BG$200&amp;BG$201&amp;$B250,Sheet2!$A$1:$A$2723&amp;Sheet2!$B$1:$B$2723&amp;Sheet2!$D$1:$D$2723,0),5),0)</f>
        <v>0</v>
      </c>
      <c r="BH250">
        <f t="array" ref="BH250">IFERROR(INDEX(Sheet2!$A$1:$E$2723,MATCH(BH$200&amp;BH$201&amp;$B250,Sheet2!$A$1:$A$2723&amp;Sheet2!$B$1:$B$2723&amp;Sheet2!$D$1:$D$2723,0),5),0)</f>
        <v>0</v>
      </c>
      <c r="BI250">
        <f t="array" ref="BI250">IFERROR(INDEX(Sheet2!$A$1:$E$2723,MATCH(BI$200&amp;BI$201&amp;$B250,Sheet2!$A$1:$A$2723&amp;Sheet2!$B$1:$B$2723&amp;Sheet2!$D$1:$D$2723,0),5),0)</f>
        <v>0</v>
      </c>
      <c r="BJ250">
        <f t="array" ref="BJ250">IFERROR(INDEX(Sheet2!$A$1:$E$2723,MATCH(BJ$200&amp;BJ$201&amp;$B250,Sheet2!$A$1:$A$2723&amp;Sheet2!$B$1:$B$2723&amp;Sheet2!$D$1:$D$2723,0),5),0)</f>
        <v>0</v>
      </c>
      <c r="BK250">
        <f t="array" ref="BK250">IFERROR(INDEX(Sheet2!$A$1:$E$2723,MATCH(BK$200&amp;BK$201&amp;$B250,Sheet2!$A$1:$A$2723&amp;Sheet2!$B$1:$B$2723&amp;Sheet2!$D$1:$D$2723,0),5),0)</f>
        <v>0</v>
      </c>
      <c r="BL250">
        <f t="array" ref="BL250">IFERROR(INDEX(Sheet2!$A$1:$E$2723,MATCH(BL$200&amp;BL$201&amp;$B250,Sheet2!$A$1:$A$2723&amp;Sheet2!$B$1:$B$2723&amp;Sheet2!$D$1:$D$2723,0),5),0)</f>
        <v>0</v>
      </c>
    </row>
    <row r="251" spans="2:64" x14ac:dyDescent="0.25">
      <c r="B251" t="s">
        <v>245</v>
      </c>
      <c r="C251">
        <f t="array" ref="C251">IFERROR(INDEX(Sheet2!$A$1:$E$2723,MATCH(C$200&amp;C$201&amp;$B251,Sheet2!$A$1:$A$2723&amp;Sheet2!$B$1:$B$2723&amp;Sheet2!$D$1:$D$2723,0),5),0)</f>
        <v>0</v>
      </c>
      <c r="D251">
        <f t="array" ref="D251">IFERROR(INDEX(Sheet2!$A$1:$E$2723,MATCH(D$200&amp;D$201&amp;$B251,Sheet2!$A$1:$A$2723&amp;Sheet2!$B$1:$B$2723&amp;Sheet2!$D$1:$D$2723,0),5),0)</f>
        <v>0</v>
      </c>
      <c r="E251">
        <f t="array" ref="E251">IFERROR(INDEX(Sheet2!$A$1:$E$2723,MATCH(E$200&amp;E$201&amp;$B251,Sheet2!$A$1:$A$2723&amp;Sheet2!$B$1:$B$2723&amp;Sheet2!$D$1:$D$2723,0),5),0)</f>
        <v>0</v>
      </c>
      <c r="F251">
        <f t="array" ref="F251">IFERROR(INDEX(Sheet2!$A$1:$E$2723,MATCH(F$200&amp;F$201&amp;$B251,Sheet2!$A$1:$A$2723&amp;Sheet2!$B$1:$B$2723&amp;Sheet2!$D$1:$D$2723,0),5),0)</f>
        <v>0</v>
      </c>
      <c r="G251">
        <f t="array" ref="G251">IFERROR(INDEX(Sheet2!$A$1:$E$2723,MATCH(G$200&amp;G$201&amp;$B251,Sheet2!$A$1:$A$2723&amp;Sheet2!$B$1:$B$2723&amp;Sheet2!$D$1:$D$2723,0),5),0)</f>
        <v>0</v>
      </c>
      <c r="H251">
        <f t="array" ref="H251">IFERROR(INDEX(Sheet2!$A$1:$E$2723,MATCH(H$200&amp;H$201&amp;$B251,Sheet2!$A$1:$A$2723&amp;Sheet2!$B$1:$B$2723&amp;Sheet2!$D$1:$D$2723,0),5),0)</f>
        <v>0</v>
      </c>
      <c r="I251">
        <f t="array" ref="I251">IFERROR(INDEX(Sheet2!$A$1:$E$2723,MATCH(I$200&amp;I$201&amp;$B251,Sheet2!$A$1:$A$2723&amp;Sheet2!$B$1:$B$2723&amp;Sheet2!$D$1:$D$2723,0),5),0)</f>
        <v>0</v>
      </c>
      <c r="J251">
        <f t="array" ref="J251">IFERROR(INDEX(Sheet2!$A$1:$E$2723,MATCH(J$200&amp;J$201&amp;$B251,Sheet2!$A$1:$A$2723&amp;Sheet2!$B$1:$B$2723&amp;Sheet2!$D$1:$D$2723,0),5),0)</f>
        <v>0</v>
      </c>
      <c r="K251">
        <f t="array" ref="K251">IFERROR(INDEX(Sheet2!$A$1:$E$2723,MATCH(K$200&amp;K$201&amp;$B251,Sheet2!$A$1:$A$2723&amp;Sheet2!$B$1:$B$2723&amp;Sheet2!$D$1:$D$2723,0),5),0)</f>
        <v>0</v>
      </c>
      <c r="L251">
        <f t="array" ref="L251">IFERROR(INDEX(Sheet2!$A$1:$E$2723,MATCH(L$200&amp;L$201&amp;$B251,Sheet2!$A$1:$A$2723&amp;Sheet2!$B$1:$B$2723&amp;Sheet2!$D$1:$D$2723,0),5),0)</f>
        <v>0</v>
      </c>
      <c r="M251">
        <f t="array" ref="M251">IFERROR(INDEX(Sheet2!$A$1:$E$2723,MATCH(M$200&amp;M$201&amp;$B251,Sheet2!$A$1:$A$2723&amp;Sheet2!$B$1:$B$2723&amp;Sheet2!$D$1:$D$2723,0),5),0)</f>
        <v>0</v>
      </c>
      <c r="N251">
        <f t="array" ref="N251">IFERROR(INDEX(Sheet2!$A$1:$E$2723,MATCH(N$200&amp;N$201&amp;$B251,Sheet2!$A$1:$A$2723&amp;Sheet2!$B$1:$B$2723&amp;Sheet2!$D$1:$D$2723,0),5),0)</f>
        <v>0</v>
      </c>
      <c r="O251">
        <f t="array" ref="O251">IFERROR(INDEX(Sheet2!$A$1:$E$2723,MATCH(O$200&amp;O$201&amp;$B251,Sheet2!$A$1:$A$2723&amp;Sheet2!$B$1:$B$2723&amp;Sheet2!$D$1:$D$2723,0),5),0)</f>
        <v>0</v>
      </c>
      <c r="P251">
        <f t="array" ref="P251">IFERROR(INDEX(Sheet2!$A$1:$E$2723,MATCH(P$200&amp;P$201&amp;$B251,Sheet2!$A$1:$A$2723&amp;Sheet2!$B$1:$B$2723&amp;Sheet2!$D$1:$D$2723,0),5),0)</f>
        <v>0</v>
      </c>
      <c r="Q251">
        <f t="array" ref="Q251">IFERROR(INDEX(Sheet2!$A$1:$E$2723,MATCH(Q$200&amp;Q$201&amp;$B251,Sheet2!$A$1:$A$2723&amp;Sheet2!$B$1:$B$2723&amp;Sheet2!$D$1:$D$2723,0),5),0)</f>
        <v>0</v>
      </c>
      <c r="R251">
        <f t="array" ref="R251">IFERROR(INDEX(Sheet2!$A$1:$E$2723,MATCH(R$200&amp;R$201&amp;$B251,Sheet2!$A$1:$A$2723&amp;Sheet2!$B$1:$B$2723&amp;Sheet2!$D$1:$D$2723,0),5),0)</f>
        <v>0</v>
      </c>
      <c r="S251">
        <f t="array" ref="S251">IFERROR(INDEX(Sheet2!$A$1:$E$2723,MATCH(S$200&amp;S$201&amp;$B251,Sheet2!$A$1:$A$2723&amp;Sheet2!$B$1:$B$2723&amp;Sheet2!$D$1:$D$2723,0),5),0)</f>
        <v>0</v>
      </c>
      <c r="T251">
        <f t="array" ref="T251">IFERROR(INDEX(Sheet2!$A$1:$E$2723,MATCH(T$200&amp;T$201&amp;$B251,Sheet2!$A$1:$A$2723&amp;Sheet2!$B$1:$B$2723&amp;Sheet2!$D$1:$D$2723,0),5),0)</f>
        <v>0</v>
      </c>
      <c r="U251">
        <f t="array" ref="U251">IFERROR(INDEX(Sheet2!$A$1:$E$2723,MATCH(U$200&amp;U$201&amp;$B251,Sheet2!$A$1:$A$2723&amp;Sheet2!$B$1:$B$2723&amp;Sheet2!$D$1:$D$2723,0),5),0)</f>
        <v>0</v>
      </c>
      <c r="V251">
        <f t="array" ref="V251">IFERROR(INDEX(Sheet2!$A$1:$E$2723,MATCH(V$200&amp;V$201&amp;$B251,Sheet2!$A$1:$A$2723&amp;Sheet2!$B$1:$B$2723&amp;Sheet2!$D$1:$D$2723,0),5),0)</f>
        <v>0</v>
      </c>
      <c r="W251">
        <f t="array" ref="W251">IFERROR(INDEX(Sheet2!$A$1:$E$2723,MATCH(W$200&amp;W$201&amp;$B251,Sheet2!$A$1:$A$2723&amp;Sheet2!$B$1:$B$2723&amp;Sheet2!$D$1:$D$2723,0),5),0)</f>
        <v>0</v>
      </c>
      <c r="X251">
        <f t="array" ref="X251">IFERROR(INDEX(Sheet2!$A$1:$E$2723,MATCH(X$200&amp;X$201&amp;$B251,Sheet2!$A$1:$A$2723&amp;Sheet2!$B$1:$B$2723&amp;Sheet2!$D$1:$D$2723,0),5),0)</f>
        <v>0</v>
      </c>
      <c r="Y251">
        <f t="array" ref="Y251">IFERROR(INDEX(Sheet2!$A$1:$E$2723,MATCH(Y$200&amp;Y$201&amp;$B251,Sheet2!$A$1:$A$2723&amp;Sheet2!$B$1:$B$2723&amp;Sheet2!$D$1:$D$2723,0),5),0)</f>
        <v>0</v>
      </c>
      <c r="Z251">
        <f t="array" ref="Z251">IFERROR(INDEX(Sheet2!$A$1:$E$2723,MATCH(Z$200&amp;Z$201&amp;$B251,Sheet2!$A$1:$A$2723&amp;Sheet2!$B$1:$B$2723&amp;Sheet2!$D$1:$D$2723,0),5),0)</f>
        <v>0</v>
      </c>
      <c r="AA251">
        <f t="array" ref="AA251">IFERROR(INDEX(Sheet2!$A$1:$E$2723,MATCH(AA$200&amp;AA$201&amp;$B251,Sheet2!$A$1:$A$2723&amp;Sheet2!$B$1:$B$2723&amp;Sheet2!$D$1:$D$2723,0),5),0)</f>
        <v>0</v>
      </c>
      <c r="AB251">
        <f t="array" ref="AB251">IFERROR(INDEX(Sheet2!$A$1:$E$2723,MATCH(AB$200&amp;AB$201&amp;$B251,Sheet2!$A$1:$A$2723&amp;Sheet2!$B$1:$B$2723&amp;Sheet2!$D$1:$D$2723,0),5),0)</f>
        <v>0</v>
      </c>
      <c r="AC251">
        <f t="array" ref="AC251">IFERROR(INDEX(Sheet2!$A$1:$E$2723,MATCH(AC$200&amp;AC$201&amp;$B251,Sheet2!$A$1:$A$2723&amp;Sheet2!$B$1:$B$2723&amp;Sheet2!$D$1:$D$2723,0),5),0)</f>
        <v>0</v>
      </c>
      <c r="AD251">
        <f t="array" ref="AD251">IFERROR(INDEX(Sheet2!$A$1:$E$2723,MATCH(AD$200&amp;AD$201&amp;$B251,Sheet2!$A$1:$A$2723&amp;Sheet2!$B$1:$B$2723&amp;Sheet2!$D$1:$D$2723,0),5),0)</f>
        <v>0</v>
      </c>
      <c r="AE251">
        <f t="array" ref="AE251">IFERROR(INDEX(Sheet2!$A$1:$E$2723,MATCH(AE$200&amp;AE$201&amp;$B251,Sheet2!$A$1:$A$2723&amp;Sheet2!$B$1:$B$2723&amp;Sheet2!$D$1:$D$2723,0),5),0)</f>
        <v>0</v>
      </c>
      <c r="AF251">
        <f t="array" ref="AF251">IFERROR(INDEX(Sheet2!$A$1:$E$2723,MATCH(AF$200&amp;AF$201&amp;$B251,Sheet2!$A$1:$A$2723&amp;Sheet2!$B$1:$B$2723&amp;Sheet2!$D$1:$D$2723,0),5),0)</f>
        <v>0</v>
      </c>
      <c r="AG251">
        <f t="array" ref="AG251">IFERROR(INDEX(Sheet2!$A$1:$E$2723,MATCH(AG$200&amp;AG$201&amp;$B251,Sheet2!$A$1:$A$2723&amp;Sheet2!$B$1:$B$2723&amp;Sheet2!$D$1:$D$2723,0),5),0)</f>
        <v>0</v>
      </c>
      <c r="AH251">
        <f t="array" ref="AH251">IFERROR(INDEX(Sheet2!$A$1:$E$2723,MATCH(AH$200&amp;AH$201&amp;$B251,Sheet2!$A$1:$A$2723&amp;Sheet2!$B$1:$B$2723&amp;Sheet2!$D$1:$D$2723,0),5),0)</f>
        <v>0</v>
      </c>
      <c r="AI251">
        <f t="array" ref="AI251">IFERROR(INDEX(Sheet2!$A$1:$E$2723,MATCH(AI$200&amp;AI$201&amp;$B251,Sheet2!$A$1:$A$2723&amp;Sheet2!$B$1:$B$2723&amp;Sheet2!$D$1:$D$2723,0),5),0)</f>
        <v>0</v>
      </c>
      <c r="AJ251">
        <f t="array" ref="AJ251">IFERROR(INDEX(Sheet2!$A$1:$E$2723,MATCH(AJ$200&amp;AJ$201&amp;$B251,Sheet2!$A$1:$A$2723&amp;Sheet2!$B$1:$B$2723&amp;Sheet2!$D$1:$D$2723,0),5),0)</f>
        <v>0</v>
      </c>
      <c r="AK251">
        <f t="array" ref="AK251">IFERROR(INDEX(Sheet2!$A$1:$E$2723,MATCH(AK$200&amp;AK$201&amp;$B251,Sheet2!$A$1:$A$2723&amp;Sheet2!$B$1:$B$2723&amp;Sheet2!$D$1:$D$2723,0),5),0)</f>
        <v>0</v>
      </c>
      <c r="AL251">
        <f t="array" ref="AL251">IFERROR(INDEX(Sheet2!$A$1:$E$2723,MATCH(AL$200&amp;AL$201&amp;$B251,Sheet2!$A$1:$A$2723&amp;Sheet2!$B$1:$B$2723&amp;Sheet2!$D$1:$D$2723,0),5),0)</f>
        <v>0</v>
      </c>
      <c r="AM251">
        <f t="array" ref="AM251">IFERROR(INDEX(Sheet2!$A$1:$E$2723,MATCH(AM$200&amp;AM$201&amp;$B251,Sheet2!$A$1:$A$2723&amp;Sheet2!$B$1:$B$2723&amp;Sheet2!$D$1:$D$2723,0),5),0)</f>
        <v>0</v>
      </c>
      <c r="AN251">
        <f t="array" ref="AN251">IFERROR(INDEX(Sheet2!$A$1:$E$2723,MATCH(AN$200&amp;AN$201&amp;$B251,Sheet2!$A$1:$A$2723&amp;Sheet2!$B$1:$B$2723&amp;Sheet2!$D$1:$D$2723,0),5),0)</f>
        <v>0</v>
      </c>
      <c r="AO251">
        <f t="array" ref="AO251">IFERROR(INDEX(Sheet2!$A$1:$E$2723,MATCH(AO$200&amp;AO$201&amp;$B251,Sheet2!$A$1:$A$2723&amp;Sheet2!$B$1:$B$2723&amp;Sheet2!$D$1:$D$2723,0),5),0)</f>
        <v>0</v>
      </c>
      <c r="AP251">
        <f t="array" ref="AP251">IFERROR(INDEX(Sheet2!$A$1:$E$2723,MATCH(AP$200&amp;AP$201&amp;$B251,Sheet2!$A$1:$A$2723&amp;Sheet2!$B$1:$B$2723&amp;Sheet2!$D$1:$D$2723,0),5),0)</f>
        <v>0</v>
      </c>
      <c r="AQ251">
        <f t="array" ref="AQ251">IFERROR(INDEX(Sheet2!$A$1:$E$2723,MATCH(AQ$200&amp;AQ$201&amp;$B251,Sheet2!$A$1:$A$2723&amp;Sheet2!$B$1:$B$2723&amp;Sheet2!$D$1:$D$2723,0),5),0)</f>
        <v>0</v>
      </c>
      <c r="AR251">
        <f t="array" ref="AR251">IFERROR(INDEX(Sheet2!$A$1:$E$2723,MATCH(AR$200&amp;AR$201&amp;$B251,Sheet2!$A$1:$A$2723&amp;Sheet2!$B$1:$B$2723&amp;Sheet2!$D$1:$D$2723,0),5),0)</f>
        <v>0</v>
      </c>
      <c r="AS251">
        <f t="array" ref="AS251">IFERROR(INDEX(Sheet2!$A$1:$E$2723,MATCH(AS$200&amp;AS$201&amp;$B251,Sheet2!$A$1:$A$2723&amp;Sheet2!$B$1:$B$2723&amp;Sheet2!$D$1:$D$2723,0),5),0)</f>
        <v>0</v>
      </c>
      <c r="AT251">
        <f t="array" ref="AT251">IFERROR(INDEX(Sheet2!$A$1:$E$2723,MATCH(AT$200&amp;AT$201&amp;$B251,Sheet2!$A$1:$A$2723&amp;Sheet2!$B$1:$B$2723&amp;Sheet2!$D$1:$D$2723,0),5),0)</f>
        <v>0</v>
      </c>
      <c r="AU251">
        <f t="array" ref="AU251">IFERROR(INDEX(Sheet2!$A$1:$E$2723,MATCH(AU$200&amp;AU$201&amp;$B251,Sheet2!$A$1:$A$2723&amp;Sheet2!$B$1:$B$2723&amp;Sheet2!$D$1:$D$2723,0),5),0)</f>
        <v>0</v>
      </c>
      <c r="AV251">
        <f t="array" ref="AV251">IFERROR(INDEX(Sheet2!$A$1:$E$2723,MATCH(AV$200&amp;AV$201&amp;$B251,Sheet2!$A$1:$A$2723&amp;Sheet2!$B$1:$B$2723&amp;Sheet2!$D$1:$D$2723,0),5),0)</f>
        <v>0</v>
      </c>
      <c r="AW251">
        <f t="array" ref="AW251">IFERROR(INDEX(Sheet2!$A$1:$E$2723,MATCH(AW$200&amp;AW$201&amp;$B251,Sheet2!$A$1:$A$2723&amp;Sheet2!$B$1:$B$2723&amp;Sheet2!$D$1:$D$2723,0),5),0)</f>
        <v>0</v>
      </c>
      <c r="AX251">
        <f t="array" ref="AX251">IFERROR(INDEX(Sheet2!$A$1:$E$2723,MATCH(AX$200&amp;AX$201&amp;$B251,Sheet2!$A$1:$A$2723&amp;Sheet2!$B$1:$B$2723&amp;Sheet2!$D$1:$D$2723,0),5),0)</f>
        <v>0</v>
      </c>
      <c r="AY251">
        <f t="array" ref="AY251">IFERROR(INDEX(Sheet2!$A$1:$E$2723,MATCH(AY$200&amp;AY$201&amp;$B251,Sheet2!$A$1:$A$2723&amp;Sheet2!$B$1:$B$2723&amp;Sheet2!$D$1:$D$2723,0),5),0)</f>
        <v>0</v>
      </c>
      <c r="AZ251">
        <f t="array" ref="AZ251">IFERROR(INDEX(Sheet2!$A$1:$E$2723,MATCH(AZ$200&amp;AZ$201&amp;$B251,Sheet2!$A$1:$A$2723&amp;Sheet2!$B$1:$B$2723&amp;Sheet2!$D$1:$D$2723,0),5),0)</f>
        <v>0</v>
      </c>
      <c r="BA251">
        <f t="array" ref="BA251">IFERROR(INDEX(Sheet2!$A$1:$E$2723,MATCH(BA$200&amp;BA$201&amp;$B251,Sheet2!$A$1:$A$2723&amp;Sheet2!$B$1:$B$2723&amp;Sheet2!$D$1:$D$2723,0),5),0)</f>
        <v>0</v>
      </c>
      <c r="BB251">
        <f t="array" ref="BB251">IFERROR(INDEX(Sheet2!$A$1:$E$2723,MATCH(BB$200&amp;BB$201&amp;$B251,Sheet2!$A$1:$A$2723&amp;Sheet2!$B$1:$B$2723&amp;Sheet2!$D$1:$D$2723,0),5),0)</f>
        <v>0</v>
      </c>
      <c r="BC251">
        <f t="array" ref="BC251">IFERROR(INDEX(Sheet2!$A$1:$E$2723,MATCH(BC$200&amp;BC$201&amp;$B251,Sheet2!$A$1:$A$2723&amp;Sheet2!$B$1:$B$2723&amp;Sheet2!$D$1:$D$2723,0),5),0)</f>
        <v>0</v>
      </c>
      <c r="BD251">
        <f t="array" ref="BD251">IFERROR(INDEX(Sheet2!$A$1:$E$2723,MATCH(BD$200&amp;BD$201&amp;$B251,Sheet2!$A$1:$A$2723&amp;Sheet2!$B$1:$B$2723&amp;Sheet2!$D$1:$D$2723,0),5),0)</f>
        <v>0</v>
      </c>
      <c r="BE251">
        <f t="array" ref="BE251">IFERROR(INDEX(Sheet2!$A$1:$E$2723,MATCH(BE$200&amp;BE$201&amp;$B251,Sheet2!$A$1:$A$2723&amp;Sheet2!$B$1:$B$2723&amp;Sheet2!$D$1:$D$2723,0),5),0)</f>
        <v>0</v>
      </c>
      <c r="BF251">
        <f t="array" ref="BF251">IFERROR(INDEX(Sheet2!$A$1:$E$2723,MATCH(BF$200&amp;BF$201&amp;$B251,Sheet2!$A$1:$A$2723&amp;Sheet2!$B$1:$B$2723&amp;Sheet2!$D$1:$D$2723,0),5),0)</f>
        <v>0</v>
      </c>
      <c r="BG251">
        <f t="array" ref="BG251">IFERROR(INDEX(Sheet2!$A$1:$E$2723,MATCH(BG$200&amp;BG$201&amp;$B251,Sheet2!$A$1:$A$2723&amp;Sheet2!$B$1:$B$2723&amp;Sheet2!$D$1:$D$2723,0),5),0)</f>
        <v>0</v>
      </c>
      <c r="BH251">
        <f t="array" ref="BH251">IFERROR(INDEX(Sheet2!$A$1:$E$2723,MATCH(BH$200&amp;BH$201&amp;$B251,Sheet2!$A$1:$A$2723&amp;Sheet2!$B$1:$B$2723&amp;Sheet2!$D$1:$D$2723,0),5),0)</f>
        <v>0</v>
      </c>
      <c r="BI251">
        <f t="array" ref="BI251">IFERROR(INDEX(Sheet2!$A$1:$E$2723,MATCH(BI$200&amp;BI$201&amp;$B251,Sheet2!$A$1:$A$2723&amp;Sheet2!$B$1:$B$2723&amp;Sheet2!$D$1:$D$2723,0),5),0)</f>
        <v>0</v>
      </c>
      <c r="BJ251">
        <f t="array" ref="BJ251">IFERROR(INDEX(Sheet2!$A$1:$E$2723,MATCH(BJ$200&amp;BJ$201&amp;$B251,Sheet2!$A$1:$A$2723&amp;Sheet2!$B$1:$B$2723&amp;Sheet2!$D$1:$D$2723,0),5),0)</f>
        <v>0</v>
      </c>
      <c r="BK251">
        <f t="array" ref="BK251">IFERROR(INDEX(Sheet2!$A$1:$E$2723,MATCH(BK$200&amp;BK$201&amp;$B251,Sheet2!$A$1:$A$2723&amp;Sheet2!$B$1:$B$2723&amp;Sheet2!$D$1:$D$2723,0),5),0)</f>
        <v>0</v>
      </c>
      <c r="BL251">
        <f t="array" ref="BL251">IFERROR(INDEX(Sheet2!$A$1:$E$2723,MATCH(BL$200&amp;BL$201&amp;$B251,Sheet2!$A$1:$A$2723&amp;Sheet2!$B$1:$B$2723&amp;Sheet2!$D$1:$D$2723,0),5),0)</f>
        <v>0</v>
      </c>
    </row>
    <row r="252" spans="2:64" x14ac:dyDescent="0.25">
      <c r="B252" t="s">
        <v>246</v>
      </c>
      <c r="C252">
        <f t="array" ref="C252">IFERROR(INDEX(Sheet2!$A$1:$E$2723,MATCH(C$200&amp;C$201&amp;$B252,Sheet2!$A$1:$A$2723&amp;Sheet2!$B$1:$B$2723&amp;Sheet2!$D$1:$D$2723,0),5),0)</f>
        <v>0</v>
      </c>
      <c r="D252">
        <f t="array" ref="D252">IFERROR(INDEX(Sheet2!$A$1:$E$2723,MATCH(D$200&amp;D$201&amp;$B252,Sheet2!$A$1:$A$2723&amp;Sheet2!$B$1:$B$2723&amp;Sheet2!$D$1:$D$2723,0),5),0)</f>
        <v>0</v>
      </c>
      <c r="E252">
        <f t="array" ref="E252">IFERROR(INDEX(Sheet2!$A$1:$E$2723,MATCH(E$200&amp;E$201&amp;$B252,Sheet2!$A$1:$A$2723&amp;Sheet2!$B$1:$B$2723&amp;Sheet2!$D$1:$D$2723,0),5),0)</f>
        <v>0</v>
      </c>
      <c r="F252">
        <f t="array" ref="F252">IFERROR(INDEX(Sheet2!$A$1:$E$2723,MATCH(F$200&amp;F$201&amp;$B252,Sheet2!$A$1:$A$2723&amp;Sheet2!$B$1:$B$2723&amp;Sheet2!$D$1:$D$2723,0),5),0)</f>
        <v>0</v>
      </c>
      <c r="G252">
        <f t="array" ref="G252">IFERROR(INDEX(Sheet2!$A$1:$E$2723,MATCH(G$200&amp;G$201&amp;$B252,Sheet2!$A$1:$A$2723&amp;Sheet2!$B$1:$B$2723&amp;Sheet2!$D$1:$D$2723,0),5),0)</f>
        <v>0</v>
      </c>
      <c r="H252">
        <f t="array" ref="H252">IFERROR(INDEX(Sheet2!$A$1:$E$2723,MATCH(H$200&amp;H$201&amp;$B252,Sheet2!$A$1:$A$2723&amp;Sheet2!$B$1:$B$2723&amp;Sheet2!$D$1:$D$2723,0),5),0)</f>
        <v>0</v>
      </c>
      <c r="I252">
        <f t="array" ref="I252">IFERROR(INDEX(Sheet2!$A$1:$E$2723,MATCH(I$200&amp;I$201&amp;$B252,Sheet2!$A$1:$A$2723&amp;Sheet2!$B$1:$B$2723&amp;Sheet2!$D$1:$D$2723,0),5),0)</f>
        <v>0</v>
      </c>
      <c r="J252">
        <f t="array" ref="J252">IFERROR(INDEX(Sheet2!$A$1:$E$2723,MATCH(J$200&amp;J$201&amp;$B252,Sheet2!$A$1:$A$2723&amp;Sheet2!$B$1:$B$2723&amp;Sheet2!$D$1:$D$2723,0),5),0)</f>
        <v>0</v>
      </c>
      <c r="K252">
        <f t="array" ref="K252">IFERROR(INDEX(Sheet2!$A$1:$E$2723,MATCH(K$200&amp;K$201&amp;$B252,Sheet2!$A$1:$A$2723&amp;Sheet2!$B$1:$B$2723&amp;Sheet2!$D$1:$D$2723,0),5),0)</f>
        <v>0</v>
      </c>
      <c r="L252">
        <f t="array" ref="L252">IFERROR(INDEX(Sheet2!$A$1:$E$2723,MATCH(L$200&amp;L$201&amp;$B252,Sheet2!$A$1:$A$2723&amp;Sheet2!$B$1:$B$2723&amp;Sheet2!$D$1:$D$2723,0),5),0)</f>
        <v>0</v>
      </c>
      <c r="M252">
        <f t="array" ref="M252">IFERROR(INDEX(Sheet2!$A$1:$E$2723,MATCH(M$200&amp;M$201&amp;$B252,Sheet2!$A$1:$A$2723&amp;Sheet2!$B$1:$B$2723&amp;Sheet2!$D$1:$D$2723,0),5),0)</f>
        <v>0</v>
      </c>
      <c r="N252">
        <f t="array" ref="N252">IFERROR(INDEX(Sheet2!$A$1:$E$2723,MATCH(N$200&amp;N$201&amp;$B252,Sheet2!$A$1:$A$2723&amp;Sheet2!$B$1:$B$2723&amp;Sheet2!$D$1:$D$2723,0),5),0)</f>
        <v>0</v>
      </c>
      <c r="O252">
        <f t="array" ref="O252">IFERROR(INDEX(Sheet2!$A$1:$E$2723,MATCH(O$200&amp;O$201&amp;$B252,Sheet2!$A$1:$A$2723&amp;Sheet2!$B$1:$B$2723&amp;Sheet2!$D$1:$D$2723,0),5),0)</f>
        <v>0</v>
      </c>
      <c r="P252">
        <f t="array" ref="P252">IFERROR(INDEX(Sheet2!$A$1:$E$2723,MATCH(P$200&amp;P$201&amp;$B252,Sheet2!$A$1:$A$2723&amp;Sheet2!$B$1:$B$2723&amp;Sheet2!$D$1:$D$2723,0),5),0)</f>
        <v>0</v>
      </c>
      <c r="Q252">
        <f t="array" ref="Q252">IFERROR(INDEX(Sheet2!$A$1:$E$2723,MATCH(Q$200&amp;Q$201&amp;$B252,Sheet2!$A$1:$A$2723&amp;Sheet2!$B$1:$B$2723&amp;Sheet2!$D$1:$D$2723,0),5),0)</f>
        <v>0</v>
      </c>
      <c r="R252">
        <f t="array" ref="R252">IFERROR(INDEX(Sheet2!$A$1:$E$2723,MATCH(R$200&amp;R$201&amp;$B252,Sheet2!$A$1:$A$2723&amp;Sheet2!$B$1:$B$2723&amp;Sheet2!$D$1:$D$2723,0),5),0)</f>
        <v>0</v>
      </c>
      <c r="S252">
        <f t="array" ref="S252">IFERROR(INDEX(Sheet2!$A$1:$E$2723,MATCH(S$200&amp;S$201&amp;$B252,Sheet2!$A$1:$A$2723&amp;Sheet2!$B$1:$B$2723&amp;Sheet2!$D$1:$D$2723,0),5),0)</f>
        <v>0</v>
      </c>
      <c r="T252">
        <f t="array" ref="T252">IFERROR(INDEX(Sheet2!$A$1:$E$2723,MATCH(T$200&amp;T$201&amp;$B252,Sheet2!$A$1:$A$2723&amp;Sheet2!$B$1:$B$2723&amp;Sheet2!$D$1:$D$2723,0),5),0)</f>
        <v>0</v>
      </c>
      <c r="U252">
        <f t="array" ref="U252">IFERROR(INDEX(Sheet2!$A$1:$E$2723,MATCH(U$200&amp;U$201&amp;$B252,Sheet2!$A$1:$A$2723&amp;Sheet2!$B$1:$B$2723&amp;Sheet2!$D$1:$D$2723,0),5),0)</f>
        <v>0</v>
      </c>
      <c r="V252">
        <f t="array" ref="V252">IFERROR(INDEX(Sheet2!$A$1:$E$2723,MATCH(V$200&amp;V$201&amp;$B252,Sheet2!$A$1:$A$2723&amp;Sheet2!$B$1:$B$2723&amp;Sheet2!$D$1:$D$2723,0),5),0)</f>
        <v>0</v>
      </c>
      <c r="W252">
        <f t="array" ref="W252">IFERROR(INDEX(Sheet2!$A$1:$E$2723,MATCH(W$200&amp;W$201&amp;$B252,Sheet2!$A$1:$A$2723&amp;Sheet2!$B$1:$B$2723&amp;Sheet2!$D$1:$D$2723,0),5),0)</f>
        <v>0</v>
      </c>
      <c r="X252">
        <f t="array" ref="X252">IFERROR(INDEX(Sheet2!$A$1:$E$2723,MATCH(X$200&amp;X$201&amp;$B252,Sheet2!$A$1:$A$2723&amp;Sheet2!$B$1:$B$2723&amp;Sheet2!$D$1:$D$2723,0),5),0)</f>
        <v>0</v>
      </c>
      <c r="Y252">
        <f t="array" ref="Y252">IFERROR(INDEX(Sheet2!$A$1:$E$2723,MATCH(Y$200&amp;Y$201&amp;$B252,Sheet2!$A$1:$A$2723&amp;Sheet2!$B$1:$B$2723&amp;Sheet2!$D$1:$D$2723,0),5),0)</f>
        <v>0</v>
      </c>
      <c r="Z252">
        <f t="array" ref="Z252">IFERROR(INDEX(Sheet2!$A$1:$E$2723,MATCH(Z$200&amp;Z$201&amp;$B252,Sheet2!$A$1:$A$2723&amp;Sheet2!$B$1:$B$2723&amp;Sheet2!$D$1:$D$2723,0),5),0)</f>
        <v>0</v>
      </c>
      <c r="AA252">
        <f t="array" ref="AA252">IFERROR(INDEX(Sheet2!$A$1:$E$2723,MATCH(AA$200&amp;AA$201&amp;$B252,Sheet2!$A$1:$A$2723&amp;Sheet2!$B$1:$B$2723&amp;Sheet2!$D$1:$D$2723,0),5),0)</f>
        <v>0</v>
      </c>
      <c r="AB252">
        <f t="array" ref="AB252">IFERROR(INDEX(Sheet2!$A$1:$E$2723,MATCH(AB$200&amp;AB$201&amp;$B252,Sheet2!$A$1:$A$2723&amp;Sheet2!$B$1:$B$2723&amp;Sheet2!$D$1:$D$2723,0),5),0)</f>
        <v>0</v>
      </c>
      <c r="AC252">
        <f t="array" ref="AC252">IFERROR(INDEX(Sheet2!$A$1:$E$2723,MATCH(AC$200&amp;AC$201&amp;$B252,Sheet2!$A$1:$A$2723&amp;Sheet2!$B$1:$B$2723&amp;Sheet2!$D$1:$D$2723,0),5),0)</f>
        <v>0</v>
      </c>
      <c r="AD252">
        <f t="array" ref="AD252">IFERROR(INDEX(Sheet2!$A$1:$E$2723,MATCH(AD$200&amp;AD$201&amp;$B252,Sheet2!$A$1:$A$2723&amp;Sheet2!$B$1:$B$2723&amp;Sheet2!$D$1:$D$2723,0),5),0)</f>
        <v>0</v>
      </c>
      <c r="AE252">
        <f t="array" ref="AE252">IFERROR(INDEX(Sheet2!$A$1:$E$2723,MATCH(AE$200&amp;AE$201&amp;$B252,Sheet2!$A$1:$A$2723&amp;Sheet2!$B$1:$B$2723&amp;Sheet2!$D$1:$D$2723,0),5),0)</f>
        <v>0</v>
      </c>
      <c r="AF252">
        <f t="array" ref="AF252">IFERROR(INDEX(Sheet2!$A$1:$E$2723,MATCH(AF$200&amp;AF$201&amp;$B252,Sheet2!$A$1:$A$2723&amp;Sheet2!$B$1:$B$2723&amp;Sheet2!$D$1:$D$2723,0),5),0)</f>
        <v>0</v>
      </c>
      <c r="AG252">
        <f t="array" ref="AG252">IFERROR(INDEX(Sheet2!$A$1:$E$2723,MATCH(AG$200&amp;AG$201&amp;$B252,Sheet2!$A$1:$A$2723&amp;Sheet2!$B$1:$B$2723&amp;Sheet2!$D$1:$D$2723,0),5),0)</f>
        <v>0</v>
      </c>
      <c r="AH252">
        <f t="array" ref="AH252">IFERROR(INDEX(Sheet2!$A$1:$E$2723,MATCH(AH$200&amp;AH$201&amp;$B252,Sheet2!$A$1:$A$2723&amp;Sheet2!$B$1:$B$2723&amp;Sheet2!$D$1:$D$2723,0),5),0)</f>
        <v>0</v>
      </c>
      <c r="AI252">
        <f t="array" ref="AI252">IFERROR(INDEX(Sheet2!$A$1:$E$2723,MATCH(AI$200&amp;AI$201&amp;$B252,Sheet2!$A$1:$A$2723&amp;Sheet2!$B$1:$B$2723&amp;Sheet2!$D$1:$D$2723,0),5),0)</f>
        <v>0</v>
      </c>
      <c r="AJ252">
        <f t="array" ref="AJ252">IFERROR(INDEX(Sheet2!$A$1:$E$2723,MATCH(AJ$200&amp;AJ$201&amp;$B252,Sheet2!$A$1:$A$2723&amp;Sheet2!$B$1:$B$2723&amp;Sheet2!$D$1:$D$2723,0),5),0)</f>
        <v>0</v>
      </c>
      <c r="AK252">
        <f t="array" ref="AK252">IFERROR(INDEX(Sheet2!$A$1:$E$2723,MATCH(AK$200&amp;AK$201&amp;$B252,Sheet2!$A$1:$A$2723&amp;Sheet2!$B$1:$B$2723&amp;Sheet2!$D$1:$D$2723,0),5),0)</f>
        <v>0</v>
      </c>
      <c r="AL252">
        <f t="array" ref="AL252">IFERROR(INDEX(Sheet2!$A$1:$E$2723,MATCH(AL$200&amp;AL$201&amp;$B252,Sheet2!$A$1:$A$2723&amp;Sheet2!$B$1:$B$2723&amp;Sheet2!$D$1:$D$2723,0),5),0)</f>
        <v>0</v>
      </c>
      <c r="AM252">
        <f t="array" ref="AM252">IFERROR(INDEX(Sheet2!$A$1:$E$2723,MATCH(AM$200&amp;AM$201&amp;$B252,Sheet2!$A$1:$A$2723&amp;Sheet2!$B$1:$B$2723&amp;Sheet2!$D$1:$D$2723,0),5),0)</f>
        <v>0</v>
      </c>
      <c r="AN252">
        <f t="array" ref="AN252">IFERROR(INDEX(Sheet2!$A$1:$E$2723,MATCH(AN$200&amp;AN$201&amp;$B252,Sheet2!$A$1:$A$2723&amp;Sheet2!$B$1:$B$2723&amp;Sheet2!$D$1:$D$2723,0),5),0)</f>
        <v>0</v>
      </c>
      <c r="AO252">
        <f t="array" ref="AO252">IFERROR(INDEX(Sheet2!$A$1:$E$2723,MATCH(AO$200&amp;AO$201&amp;$B252,Sheet2!$A$1:$A$2723&amp;Sheet2!$B$1:$B$2723&amp;Sheet2!$D$1:$D$2723,0),5),0)</f>
        <v>0</v>
      </c>
      <c r="AP252">
        <f t="array" ref="AP252">IFERROR(INDEX(Sheet2!$A$1:$E$2723,MATCH(AP$200&amp;AP$201&amp;$B252,Sheet2!$A$1:$A$2723&amp;Sheet2!$B$1:$B$2723&amp;Sheet2!$D$1:$D$2723,0),5),0)</f>
        <v>0</v>
      </c>
      <c r="AQ252">
        <f t="array" ref="AQ252">IFERROR(INDEX(Sheet2!$A$1:$E$2723,MATCH(AQ$200&amp;AQ$201&amp;$B252,Sheet2!$A$1:$A$2723&amp;Sheet2!$B$1:$B$2723&amp;Sheet2!$D$1:$D$2723,0),5),0)</f>
        <v>0</v>
      </c>
      <c r="AR252">
        <f t="array" ref="AR252">IFERROR(INDEX(Sheet2!$A$1:$E$2723,MATCH(AR$200&amp;AR$201&amp;$B252,Sheet2!$A$1:$A$2723&amp;Sheet2!$B$1:$B$2723&amp;Sheet2!$D$1:$D$2723,0),5),0)</f>
        <v>0</v>
      </c>
      <c r="AS252">
        <f t="array" ref="AS252">IFERROR(INDEX(Sheet2!$A$1:$E$2723,MATCH(AS$200&amp;AS$201&amp;$B252,Sheet2!$A$1:$A$2723&amp;Sheet2!$B$1:$B$2723&amp;Sheet2!$D$1:$D$2723,0),5),0)</f>
        <v>0</v>
      </c>
      <c r="AT252">
        <f t="array" ref="AT252">IFERROR(INDEX(Sheet2!$A$1:$E$2723,MATCH(AT$200&amp;AT$201&amp;$B252,Sheet2!$A$1:$A$2723&amp;Sheet2!$B$1:$B$2723&amp;Sheet2!$D$1:$D$2723,0),5),0)</f>
        <v>0</v>
      </c>
      <c r="AU252">
        <f t="array" ref="AU252">IFERROR(INDEX(Sheet2!$A$1:$E$2723,MATCH(AU$200&amp;AU$201&amp;$B252,Sheet2!$A$1:$A$2723&amp;Sheet2!$B$1:$B$2723&amp;Sheet2!$D$1:$D$2723,0),5),0)</f>
        <v>0</v>
      </c>
      <c r="AV252">
        <f t="array" ref="AV252">IFERROR(INDEX(Sheet2!$A$1:$E$2723,MATCH(AV$200&amp;AV$201&amp;$B252,Sheet2!$A$1:$A$2723&amp;Sheet2!$B$1:$B$2723&amp;Sheet2!$D$1:$D$2723,0),5),0)</f>
        <v>0</v>
      </c>
      <c r="AW252">
        <f t="array" ref="AW252">IFERROR(INDEX(Sheet2!$A$1:$E$2723,MATCH(AW$200&amp;AW$201&amp;$B252,Sheet2!$A$1:$A$2723&amp;Sheet2!$B$1:$B$2723&amp;Sheet2!$D$1:$D$2723,0),5),0)</f>
        <v>0</v>
      </c>
      <c r="AX252">
        <f t="array" ref="AX252">IFERROR(INDEX(Sheet2!$A$1:$E$2723,MATCH(AX$200&amp;AX$201&amp;$B252,Sheet2!$A$1:$A$2723&amp;Sheet2!$B$1:$B$2723&amp;Sheet2!$D$1:$D$2723,0),5),0)</f>
        <v>0</v>
      </c>
      <c r="AY252">
        <f t="array" ref="AY252">IFERROR(INDEX(Sheet2!$A$1:$E$2723,MATCH(AY$200&amp;AY$201&amp;$B252,Sheet2!$A$1:$A$2723&amp;Sheet2!$B$1:$B$2723&amp;Sheet2!$D$1:$D$2723,0),5),0)</f>
        <v>0</v>
      </c>
      <c r="AZ252">
        <f t="array" ref="AZ252">IFERROR(INDEX(Sheet2!$A$1:$E$2723,MATCH(AZ$200&amp;AZ$201&amp;$B252,Sheet2!$A$1:$A$2723&amp;Sheet2!$B$1:$B$2723&amp;Sheet2!$D$1:$D$2723,0),5),0)</f>
        <v>0</v>
      </c>
      <c r="BA252">
        <f t="array" ref="BA252">IFERROR(INDEX(Sheet2!$A$1:$E$2723,MATCH(BA$200&amp;BA$201&amp;$B252,Sheet2!$A$1:$A$2723&amp;Sheet2!$B$1:$B$2723&amp;Sheet2!$D$1:$D$2723,0),5),0)</f>
        <v>0</v>
      </c>
      <c r="BB252">
        <f t="array" ref="BB252">IFERROR(INDEX(Sheet2!$A$1:$E$2723,MATCH(BB$200&amp;BB$201&amp;$B252,Sheet2!$A$1:$A$2723&amp;Sheet2!$B$1:$B$2723&amp;Sheet2!$D$1:$D$2723,0),5),0)</f>
        <v>0</v>
      </c>
      <c r="BC252">
        <f t="array" ref="BC252">IFERROR(INDEX(Sheet2!$A$1:$E$2723,MATCH(BC$200&amp;BC$201&amp;$B252,Sheet2!$A$1:$A$2723&amp;Sheet2!$B$1:$B$2723&amp;Sheet2!$D$1:$D$2723,0),5),0)</f>
        <v>0</v>
      </c>
      <c r="BD252">
        <f t="array" ref="BD252">IFERROR(INDEX(Sheet2!$A$1:$E$2723,MATCH(BD$200&amp;BD$201&amp;$B252,Sheet2!$A$1:$A$2723&amp;Sheet2!$B$1:$B$2723&amp;Sheet2!$D$1:$D$2723,0),5),0)</f>
        <v>0</v>
      </c>
      <c r="BE252">
        <f t="array" ref="BE252">IFERROR(INDEX(Sheet2!$A$1:$E$2723,MATCH(BE$200&amp;BE$201&amp;$B252,Sheet2!$A$1:$A$2723&amp;Sheet2!$B$1:$B$2723&amp;Sheet2!$D$1:$D$2723,0),5),0)</f>
        <v>0</v>
      </c>
      <c r="BF252">
        <f t="array" ref="BF252">IFERROR(INDEX(Sheet2!$A$1:$E$2723,MATCH(BF$200&amp;BF$201&amp;$B252,Sheet2!$A$1:$A$2723&amp;Sheet2!$B$1:$B$2723&amp;Sheet2!$D$1:$D$2723,0),5),0)</f>
        <v>0</v>
      </c>
      <c r="BG252">
        <f t="array" ref="BG252">IFERROR(INDEX(Sheet2!$A$1:$E$2723,MATCH(BG$200&amp;BG$201&amp;$B252,Sheet2!$A$1:$A$2723&amp;Sheet2!$B$1:$B$2723&amp;Sheet2!$D$1:$D$2723,0),5),0)</f>
        <v>0</v>
      </c>
      <c r="BH252">
        <f t="array" ref="BH252">IFERROR(INDEX(Sheet2!$A$1:$E$2723,MATCH(BH$200&amp;BH$201&amp;$B252,Sheet2!$A$1:$A$2723&amp;Sheet2!$B$1:$B$2723&amp;Sheet2!$D$1:$D$2723,0),5),0)</f>
        <v>0</v>
      </c>
      <c r="BI252">
        <f t="array" ref="BI252">IFERROR(INDEX(Sheet2!$A$1:$E$2723,MATCH(BI$200&amp;BI$201&amp;$B252,Sheet2!$A$1:$A$2723&amp;Sheet2!$B$1:$B$2723&amp;Sheet2!$D$1:$D$2723,0),5),0)</f>
        <v>0</v>
      </c>
      <c r="BJ252">
        <f t="array" ref="BJ252">IFERROR(INDEX(Sheet2!$A$1:$E$2723,MATCH(BJ$200&amp;BJ$201&amp;$B252,Sheet2!$A$1:$A$2723&amp;Sheet2!$B$1:$B$2723&amp;Sheet2!$D$1:$D$2723,0),5),0)</f>
        <v>0</v>
      </c>
      <c r="BK252">
        <f t="array" ref="BK252">IFERROR(INDEX(Sheet2!$A$1:$E$2723,MATCH(BK$200&amp;BK$201&amp;$B252,Sheet2!$A$1:$A$2723&amp;Sheet2!$B$1:$B$2723&amp;Sheet2!$D$1:$D$2723,0),5),0)</f>
        <v>0</v>
      </c>
      <c r="BL252">
        <f t="array" ref="BL252">IFERROR(INDEX(Sheet2!$A$1:$E$2723,MATCH(BL$200&amp;BL$201&amp;$B252,Sheet2!$A$1:$A$2723&amp;Sheet2!$B$1:$B$2723&amp;Sheet2!$D$1:$D$2723,0),5),0)</f>
        <v>0</v>
      </c>
    </row>
    <row r="253" spans="2:64" x14ac:dyDescent="0.25">
      <c r="B253" t="s">
        <v>247</v>
      </c>
      <c r="C253">
        <f t="array" ref="C253">IFERROR(INDEX(Sheet2!$A$1:$E$2723,MATCH(C$200&amp;C$201&amp;$B253,Sheet2!$A$1:$A$2723&amp;Sheet2!$B$1:$B$2723&amp;Sheet2!$D$1:$D$2723,0),5),0)</f>
        <v>0</v>
      </c>
      <c r="D253">
        <f t="array" ref="D253">IFERROR(INDEX(Sheet2!$A$1:$E$2723,MATCH(D$200&amp;D$201&amp;$B253,Sheet2!$A$1:$A$2723&amp;Sheet2!$B$1:$B$2723&amp;Sheet2!$D$1:$D$2723,0),5),0)</f>
        <v>0</v>
      </c>
      <c r="E253">
        <f t="array" ref="E253">IFERROR(INDEX(Sheet2!$A$1:$E$2723,MATCH(E$200&amp;E$201&amp;$B253,Sheet2!$A$1:$A$2723&amp;Sheet2!$B$1:$B$2723&amp;Sheet2!$D$1:$D$2723,0),5),0)</f>
        <v>0</v>
      </c>
      <c r="F253">
        <f t="array" ref="F253">IFERROR(INDEX(Sheet2!$A$1:$E$2723,MATCH(F$200&amp;F$201&amp;$B253,Sheet2!$A$1:$A$2723&amp;Sheet2!$B$1:$B$2723&amp;Sheet2!$D$1:$D$2723,0),5),0)</f>
        <v>0</v>
      </c>
      <c r="G253">
        <f t="array" ref="G253">IFERROR(INDEX(Sheet2!$A$1:$E$2723,MATCH(G$200&amp;G$201&amp;$B253,Sheet2!$A$1:$A$2723&amp;Sheet2!$B$1:$B$2723&amp;Sheet2!$D$1:$D$2723,0),5),0)</f>
        <v>0</v>
      </c>
      <c r="H253">
        <f t="array" ref="H253">IFERROR(INDEX(Sheet2!$A$1:$E$2723,MATCH(H$200&amp;H$201&amp;$B253,Sheet2!$A$1:$A$2723&amp;Sheet2!$B$1:$B$2723&amp;Sheet2!$D$1:$D$2723,0),5),0)</f>
        <v>0</v>
      </c>
      <c r="I253">
        <f t="array" ref="I253">IFERROR(INDEX(Sheet2!$A$1:$E$2723,MATCH(I$200&amp;I$201&amp;$B253,Sheet2!$A$1:$A$2723&amp;Sheet2!$B$1:$B$2723&amp;Sheet2!$D$1:$D$2723,0),5),0)</f>
        <v>0</v>
      </c>
      <c r="J253">
        <f t="array" ref="J253">IFERROR(INDEX(Sheet2!$A$1:$E$2723,MATCH(J$200&amp;J$201&amp;$B253,Sheet2!$A$1:$A$2723&amp;Sheet2!$B$1:$B$2723&amp;Sheet2!$D$1:$D$2723,0),5),0)</f>
        <v>0</v>
      </c>
      <c r="K253">
        <f t="array" ref="K253">IFERROR(INDEX(Sheet2!$A$1:$E$2723,MATCH(K$200&amp;K$201&amp;$B253,Sheet2!$A$1:$A$2723&amp;Sheet2!$B$1:$B$2723&amp;Sheet2!$D$1:$D$2723,0),5),0)</f>
        <v>0</v>
      </c>
      <c r="L253">
        <f t="array" ref="L253">IFERROR(INDEX(Sheet2!$A$1:$E$2723,MATCH(L$200&amp;L$201&amp;$B253,Sheet2!$A$1:$A$2723&amp;Sheet2!$B$1:$B$2723&amp;Sheet2!$D$1:$D$2723,0),5),0)</f>
        <v>0</v>
      </c>
      <c r="M253">
        <f t="array" ref="M253">IFERROR(INDEX(Sheet2!$A$1:$E$2723,MATCH(M$200&amp;M$201&amp;$B253,Sheet2!$A$1:$A$2723&amp;Sheet2!$B$1:$B$2723&amp;Sheet2!$D$1:$D$2723,0),5),0)</f>
        <v>0</v>
      </c>
      <c r="N253">
        <f t="array" ref="N253">IFERROR(INDEX(Sheet2!$A$1:$E$2723,MATCH(N$200&amp;N$201&amp;$B253,Sheet2!$A$1:$A$2723&amp;Sheet2!$B$1:$B$2723&amp;Sheet2!$D$1:$D$2723,0),5),0)</f>
        <v>0</v>
      </c>
      <c r="O253">
        <f t="array" ref="O253">IFERROR(INDEX(Sheet2!$A$1:$E$2723,MATCH(O$200&amp;O$201&amp;$B253,Sheet2!$A$1:$A$2723&amp;Sheet2!$B$1:$B$2723&amp;Sheet2!$D$1:$D$2723,0),5),0)</f>
        <v>0</v>
      </c>
      <c r="P253">
        <f t="array" ref="P253">IFERROR(INDEX(Sheet2!$A$1:$E$2723,MATCH(P$200&amp;P$201&amp;$B253,Sheet2!$A$1:$A$2723&amp;Sheet2!$B$1:$B$2723&amp;Sheet2!$D$1:$D$2723,0),5),0)</f>
        <v>0</v>
      </c>
      <c r="Q253">
        <f t="array" ref="Q253">IFERROR(INDEX(Sheet2!$A$1:$E$2723,MATCH(Q$200&amp;Q$201&amp;$B253,Sheet2!$A$1:$A$2723&amp;Sheet2!$B$1:$B$2723&amp;Sheet2!$D$1:$D$2723,0),5),0)</f>
        <v>0</v>
      </c>
      <c r="R253">
        <f t="array" ref="R253">IFERROR(INDEX(Sheet2!$A$1:$E$2723,MATCH(R$200&amp;R$201&amp;$B253,Sheet2!$A$1:$A$2723&amp;Sheet2!$B$1:$B$2723&amp;Sheet2!$D$1:$D$2723,0),5),0)</f>
        <v>0</v>
      </c>
      <c r="S253">
        <f t="array" ref="S253">IFERROR(INDEX(Sheet2!$A$1:$E$2723,MATCH(S$200&amp;S$201&amp;$B253,Sheet2!$A$1:$A$2723&amp;Sheet2!$B$1:$B$2723&amp;Sheet2!$D$1:$D$2723,0),5),0)</f>
        <v>0</v>
      </c>
      <c r="T253">
        <f t="array" ref="T253">IFERROR(INDEX(Sheet2!$A$1:$E$2723,MATCH(T$200&amp;T$201&amp;$B253,Sheet2!$A$1:$A$2723&amp;Sheet2!$B$1:$B$2723&amp;Sheet2!$D$1:$D$2723,0),5),0)</f>
        <v>0</v>
      </c>
      <c r="U253">
        <f t="array" ref="U253">IFERROR(INDEX(Sheet2!$A$1:$E$2723,MATCH(U$200&amp;U$201&amp;$B253,Sheet2!$A$1:$A$2723&amp;Sheet2!$B$1:$B$2723&amp;Sheet2!$D$1:$D$2723,0),5),0)</f>
        <v>0</v>
      </c>
      <c r="V253">
        <f t="array" ref="V253">IFERROR(INDEX(Sheet2!$A$1:$E$2723,MATCH(V$200&amp;V$201&amp;$B253,Sheet2!$A$1:$A$2723&amp;Sheet2!$B$1:$B$2723&amp;Sheet2!$D$1:$D$2723,0),5),0)</f>
        <v>0</v>
      </c>
      <c r="W253">
        <f t="array" ref="W253">IFERROR(INDEX(Sheet2!$A$1:$E$2723,MATCH(W$200&amp;W$201&amp;$B253,Sheet2!$A$1:$A$2723&amp;Sheet2!$B$1:$B$2723&amp;Sheet2!$D$1:$D$2723,0),5),0)</f>
        <v>0</v>
      </c>
      <c r="X253">
        <f t="array" ref="X253">IFERROR(INDEX(Sheet2!$A$1:$E$2723,MATCH(X$200&amp;X$201&amp;$B253,Sheet2!$A$1:$A$2723&amp;Sheet2!$B$1:$B$2723&amp;Sheet2!$D$1:$D$2723,0),5),0)</f>
        <v>0</v>
      </c>
      <c r="Y253">
        <f t="array" ref="Y253">IFERROR(INDEX(Sheet2!$A$1:$E$2723,MATCH(Y$200&amp;Y$201&amp;$B253,Sheet2!$A$1:$A$2723&amp;Sheet2!$B$1:$B$2723&amp;Sheet2!$D$1:$D$2723,0),5),0)</f>
        <v>0</v>
      </c>
      <c r="Z253">
        <f t="array" ref="Z253">IFERROR(INDEX(Sheet2!$A$1:$E$2723,MATCH(Z$200&amp;Z$201&amp;$B253,Sheet2!$A$1:$A$2723&amp;Sheet2!$B$1:$B$2723&amp;Sheet2!$D$1:$D$2723,0),5),0)</f>
        <v>0</v>
      </c>
      <c r="AA253">
        <f t="array" ref="AA253">IFERROR(INDEX(Sheet2!$A$1:$E$2723,MATCH(AA$200&amp;AA$201&amp;$B253,Sheet2!$A$1:$A$2723&amp;Sheet2!$B$1:$B$2723&amp;Sheet2!$D$1:$D$2723,0),5),0)</f>
        <v>0</v>
      </c>
      <c r="AB253">
        <f t="array" ref="AB253">IFERROR(INDEX(Sheet2!$A$1:$E$2723,MATCH(AB$200&amp;AB$201&amp;$B253,Sheet2!$A$1:$A$2723&amp;Sheet2!$B$1:$B$2723&amp;Sheet2!$D$1:$D$2723,0),5),0)</f>
        <v>0</v>
      </c>
      <c r="AC253">
        <f t="array" ref="AC253">IFERROR(INDEX(Sheet2!$A$1:$E$2723,MATCH(AC$200&amp;AC$201&amp;$B253,Sheet2!$A$1:$A$2723&amp;Sheet2!$B$1:$B$2723&amp;Sheet2!$D$1:$D$2723,0),5),0)</f>
        <v>0</v>
      </c>
      <c r="AD253">
        <f t="array" ref="AD253">IFERROR(INDEX(Sheet2!$A$1:$E$2723,MATCH(AD$200&amp;AD$201&amp;$B253,Sheet2!$A$1:$A$2723&amp;Sheet2!$B$1:$B$2723&amp;Sheet2!$D$1:$D$2723,0),5),0)</f>
        <v>0</v>
      </c>
      <c r="AE253">
        <f t="array" ref="AE253">IFERROR(INDEX(Sheet2!$A$1:$E$2723,MATCH(AE$200&amp;AE$201&amp;$B253,Sheet2!$A$1:$A$2723&amp;Sheet2!$B$1:$B$2723&amp;Sheet2!$D$1:$D$2723,0),5),0)</f>
        <v>0</v>
      </c>
      <c r="AF253">
        <f t="array" ref="AF253">IFERROR(INDEX(Sheet2!$A$1:$E$2723,MATCH(AF$200&amp;AF$201&amp;$B253,Sheet2!$A$1:$A$2723&amp;Sheet2!$B$1:$B$2723&amp;Sheet2!$D$1:$D$2723,0),5),0)</f>
        <v>0</v>
      </c>
      <c r="AG253">
        <f t="array" ref="AG253">IFERROR(INDEX(Sheet2!$A$1:$E$2723,MATCH(AG$200&amp;AG$201&amp;$B253,Sheet2!$A$1:$A$2723&amp;Sheet2!$B$1:$B$2723&amp;Sheet2!$D$1:$D$2723,0),5),0)</f>
        <v>0</v>
      </c>
      <c r="AH253">
        <f t="array" ref="AH253">IFERROR(INDEX(Sheet2!$A$1:$E$2723,MATCH(AH$200&amp;AH$201&amp;$B253,Sheet2!$A$1:$A$2723&amp;Sheet2!$B$1:$B$2723&amp;Sheet2!$D$1:$D$2723,0),5),0)</f>
        <v>0</v>
      </c>
      <c r="AI253">
        <f t="array" ref="AI253">IFERROR(INDEX(Sheet2!$A$1:$E$2723,MATCH(AI$200&amp;AI$201&amp;$B253,Sheet2!$A$1:$A$2723&amp;Sheet2!$B$1:$B$2723&amp;Sheet2!$D$1:$D$2723,0),5),0)</f>
        <v>0</v>
      </c>
      <c r="AJ253">
        <f t="array" ref="AJ253">IFERROR(INDEX(Sheet2!$A$1:$E$2723,MATCH(AJ$200&amp;AJ$201&amp;$B253,Sheet2!$A$1:$A$2723&amp;Sheet2!$B$1:$B$2723&amp;Sheet2!$D$1:$D$2723,0),5),0)</f>
        <v>0</v>
      </c>
      <c r="AK253">
        <f t="array" ref="AK253">IFERROR(INDEX(Sheet2!$A$1:$E$2723,MATCH(AK$200&amp;AK$201&amp;$B253,Sheet2!$A$1:$A$2723&amp;Sheet2!$B$1:$B$2723&amp;Sheet2!$D$1:$D$2723,0),5),0)</f>
        <v>0</v>
      </c>
      <c r="AL253">
        <f t="array" ref="AL253">IFERROR(INDEX(Sheet2!$A$1:$E$2723,MATCH(AL$200&amp;AL$201&amp;$B253,Sheet2!$A$1:$A$2723&amp;Sheet2!$B$1:$B$2723&amp;Sheet2!$D$1:$D$2723,0),5),0)</f>
        <v>0</v>
      </c>
      <c r="AM253">
        <f t="array" ref="AM253">IFERROR(INDEX(Sheet2!$A$1:$E$2723,MATCH(AM$200&amp;AM$201&amp;$B253,Sheet2!$A$1:$A$2723&amp;Sheet2!$B$1:$B$2723&amp;Sheet2!$D$1:$D$2723,0),5),0)</f>
        <v>0</v>
      </c>
      <c r="AN253">
        <f t="array" ref="AN253">IFERROR(INDEX(Sheet2!$A$1:$E$2723,MATCH(AN$200&amp;AN$201&amp;$B253,Sheet2!$A$1:$A$2723&amp;Sheet2!$B$1:$B$2723&amp;Sheet2!$D$1:$D$2723,0),5),0)</f>
        <v>0</v>
      </c>
      <c r="AO253">
        <f t="array" ref="AO253">IFERROR(INDEX(Sheet2!$A$1:$E$2723,MATCH(AO$200&amp;AO$201&amp;$B253,Sheet2!$A$1:$A$2723&amp;Sheet2!$B$1:$B$2723&amp;Sheet2!$D$1:$D$2723,0),5),0)</f>
        <v>0</v>
      </c>
      <c r="AP253">
        <f t="array" ref="AP253">IFERROR(INDEX(Sheet2!$A$1:$E$2723,MATCH(AP$200&amp;AP$201&amp;$B253,Sheet2!$A$1:$A$2723&amp;Sheet2!$B$1:$B$2723&amp;Sheet2!$D$1:$D$2723,0),5),0)</f>
        <v>0</v>
      </c>
      <c r="AQ253">
        <f t="array" ref="AQ253">IFERROR(INDEX(Sheet2!$A$1:$E$2723,MATCH(AQ$200&amp;AQ$201&amp;$B253,Sheet2!$A$1:$A$2723&amp;Sheet2!$B$1:$B$2723&amp;Sheet2!$D$1:$D$2723,0),5),0)</f>
        <v>0</v>
      </c>
      <c r="AR253">
        <f t="array" ref="AR253">IFERROR(INDEX(Sheet2!$A$1:$E$2723,MATCH(AR$200&amp;AR$201&amp;$B253,Sheet2!$A$1:$A$2723&amp;Sheet2!$B$1:$B$2723&amp;Sheet2!$D$1:$D$2723,0),5),0)</f>
        <v>0</v>
      </c>
      <c r="AS253">
        <f t="array" ref="AS253">IFERROR(INDEX(Sheet2!$A$1:$E$2723,MATCH(AS$200&amp;AS$201&amp;$B253,Sheet2!$A$1:$A$2723&amp;Sheet2!$B$1:$B$2723&amp;Sheet2!$D$1:$D$2723,0),5),0)</f>
        <v>0</v>
      </c>
      <c r="AT253">
        <f t="array" ref="AT253">IFERROR(INDEX(Sheet2!$A$1:$E$2723,MATCH(AT$200&amp;AT$201&amp;$B253,Sheet2!$A$1:$A$2723&amp;Sheet2!$B$1:$B$2723&amp;Sheet2!$D$1:$D$2723,0),5),0)</f>
        <v>0</v>
      </c>
      <c r="AU253">
        <f t="array" ref="AU253">IFERROR(INDEX(Sheet2!$A$1:$E$2723,MATCH(AU$200&amp;AU$201&amp;$B253,Sheet2!$A$1:$A$2723&amp;Sheet2!$B$1:$B$2723&amp;Sheet2!$D$1:$D$2723,0),5),0)</f>
        <v>0</v>
      </c>
      <c r="AV253">
        <f t="array" ref="AV253">IFERROR(INDEX(Sheet2!$A$1:$E$2723,MATCH(AV$200&amp;AV$201&amp;$B253,Sheet2!$A$1:$A$2723&amp;Sheet2!$B$1:$B$2723&amp;Sheet2!$D$1:$D$2723,0),5),0)</f>
        <v>0</v>
      </c>
      <c r="AW253">
        <f t="array" ref="AW253">IFERROR(INDEX(Sheet2!$A$1:$E$2723,MATCH(AW$200&amp;AW$201&amp;$B253,Sheet2!$A$1:$A$2723&amp;Sheet2!$B$1:$B$2723&amp;Sheet2!$D$1:$D$2723,0),5),0)</f>
        <v>0</v>
      </c>
      <c r="AX253">
        <f t="array" ref="AX253">IFERROR(INDEX(Sheet2!$A$1:$E$2723,MATCH(AX$200&amp;AX$201&amp;$B253,Sheet2!$A$1:$A$2723&amp;Sheet2!$B$1:$B$2723&amp;Sheet2!$D$1:$D$2723,0),5),0)</f>
        <v>0</v>
      </c>
      <c r="AY253">
        <f t="array" ref="AY253">IFERROR(INDEX(Sheet2!$A$1:$E$2723,MATCH(AY$200&amp;AY$201&amp;$B253,Sheet2!$A$1:$A$2723&amp;Sheet2!$B$1:$B$2723&amp;Sheet2!$D$1:$D$2723,0),5),0)</f>
        <v>0</v>
      </c>
      <c r="AZ253">
        <f t="array" ref="AZ253">IFERROR(INDEX(Sheet2!$A$1:$E$2723,MATCH(AZ$200&amp;AZ$201&amp;$B253,Sheet2!$A$1:$A$2723&amp;Sheet2!$B$1:$B$2723&amp;Sheet2!$D$1:$D$2723,0),5),0)</f>
        <v>0</v>
      </c>
      <c r="BA253">
        <f t="array" ref="BA253">IFERROR(INDEX(Sheet2!$A$1:$E$2723,MATCH(BA$200&amp;BA$201&amp;$B253,Sheet2!$A$1:$A$2723&amp;Sheet2!$B$1:$B$2723&amp;Sheet2!$D$1:$D$2723,0),5),0)</f>
        <v>0</v>
      </c>
      <c r="BB253">
        <f t="array" ref="BB253">IFERROR(INDEX(Sheet2!$A$1:$E$2723,MATCH(BB$200&amp;BB$201&amp;$B253,Sheet2!$A$1:$A$2723&amp;Sheet2!$B$1:$B$2723&amp;Sheet2!$D$1:$D$2723,0),5),0)</f>
        <v>0</v>
      </c>
      <c r="BC253">
        <f t="array" ref="BC253">IFERROR(INDEX(Sheet2!$A$1:$E$2723,MATCH(BC$200&amp;BC$201&amp;$B253,Sheet2!$A$1:$A$2723&amp;Sheet2!$B$1:$B$2723&amp;Sheet2!$D$1:$D$2723,0),5),0)</f>
        <v>0</v>
      </c>
      <c r="BD253">
        <f t="array" ref="BD253">IFERROR(INDEX(Sheet2!$A$1:$E$2723,MATCH(BD$200&amp;BD$201&amp;$B253,Sheet2!$A$1:$A$2723&amp;Sheet2!$B$1:$B$2723&amp;Sheet2!$D$1:$D$2723,0),5),0)</f>
        <v>0</v>
      </c>
      <c r="BE253">
        <f t="array" ref="BE253">IFERROR(INDEX(Sheet2!$A$1:$E$2723,MATCH(BE$200&amp;BE$201&amp;$B253,Sheet2!$A$1:$A$2723&amp;Sheet2!$B$1:$B$2723&amp;Sheet2!$D$1:$D$2723,0),5),0)</f>
        <v>0</v>
      </c>
      <c r="BF253">
        <f t="array" ref="BF253">IFERROR(INDEX(Sheet2!$A$1:$E$2723,MATCH(BF$200&amp;BF$201&amp;$B253,Sheet2!$A$1:$A$2723&amp;Sheet2!$B$1:$B$2723&amp;Sheet2!$D$1:$D$2723,0),5),0)</f>
        <v>0</v>
      </c>
      <c r="BG253">
        <f t="array" ref="BG253">IFERROR(INDEX(Sheet2!$A$1:$E$2723,MATCH(BG$200&amp;BG$201&amp;$B253,Sheet2!$A$1:$A$2723&amp;Sheet2!$B$1:$B$2723&amp;Sheet2!$D$1:$D$2723,0),5),0)</f>
        <v>0</v>
      </c>
      <c r="BH253">
        <f t="array" ref="BH253">IFERROR(INDEX(Sheet2!$A$1:$E$2723,MATCH(BH$200&amp;BH$201&amp;$B253,Sheet2!$A$1:$A$2723&amp;Sheet2!$B$1:$B$2723&amp;Sheet2!$D$1:$D$2723,0),5),0)</f>
        <v>0</v>
      </c>
      <c r="BI253">
        <f t="array" ref="BI253">IFERROR(INDEX(Sheet2!$A$1:$E$2723,MATCH(BI$200&amp;BI$201&amp;$B253,Sheet2!$A$1:$A$2723&amp;Sheet2!$B$1:$B$2723&amp;Sheet2!$D$1:$D$2723,0),5),0)</f>
        <v>0</v>
      </c>
      <c r="BJ253">
        <f t="array" ref="BJ253">IFERROR(INDEX(Sheet2!$A$1:$E$2723,MATCH(BJ$200&amp;BJ$201&amp;$B253,Sheet2!$A$1:$A$2723&amp;Sheet2!$B$1:$B$2723&amp;Sheet2!$D$1:$D$2723,0),5),0)</f>
        <v>0</v>
      </c>
      <c r="BK253">
        <f t="array" ref="BK253">IFERROR(INDEX(Sheet2!$A$1:$E$2723,MATCH(BK$200&amp;BK$201&amp;$B253,Sheet2!$A$1:$A$2723&amp;Sheet2!$B$1:$B$2723&amp;Sheet2!$D$1:$D$2723,0),5),0)</f>
        <v>0</v>
      </c>
      <c r="BL253">
        <f t="array" ref="BL253">IFERROR(INDEX(Sheet2!$A$1:$E$2723,MATCH(BL$200&amp;BL$201&amp;$B253,Sheet2!$A$1:$A$2723&amp;Sheet2!$B$1:$B$2723&amp;Sheet2!$D$1:$D$2723,0),5),0)</f>
        <v>0</v>
      </c>
    </row>
    <row r="254" spans="2:64" x14ac:dyDescent="0.25">
      <c r="B254" t="s">
        <v>248</v>
      </c>
      <c r="C254">
        <f t="array" ref="C254">IFERROR(INDEX(Sheet2!$A$1:$E$2723,MATCH(C$200&amp;C$201&amp;$B254,Sheet2!$A$1:$A$2723&amp;Sheet2!$B$1:$B$2723&amp;Sheet2!$D$1:$D$2723,0),5),0)</f>
        <v>0</v>
      </c>
      <c r="D254">
        <f t="array" ref="D254">IFERROR(INDEX(Sheet2!$A$1:$E$2723,MATCH(D$200&amp;D$201&amp;$B254,Sheet2!$A$1:$A$2723&amp;Sheet2!$B$1:$B$2723&amp;Sheet2!$D$1:$D$2723,0),5),0)</f>
        <v>0</v>
      </c>
      <c r="E254">
        <f t="array" ref="E254">IFERROR(INDEX(Sheet2!$A$1:$E$2723,MATCH(E$200&amp;E$201&amp;$B254,Sheet2!$A$1:$A$2723&amp;Sheet2!$B$1:$B$2723&amp;Sheet2!$D$1:$D$2723,0),5),0)</f>
        <v>0</v>
      </c>
      <c r="F254">
        <f t="array" ref="F254">IFERROR(INDEX(Sheet2!$A$1:$E$2723,MATCH(F$200&amp;F$201&amp;$B254,Sheet2!$A$1:$A$2723&amp;Sheet2!$B$1:$B$2723&amp;Sheet2!$D$1:$D$2723,0),5),0)</f>
        <v>0</v>
      </c>
      <c r="G254">
        <f t="array" ref="G254">IFERROR(INDEX(Sheet2!$A$1:$E$2723,MATCH(G$200&amp;G$201&amp;$B254,Sheet2!$A$1:$A$2723&amp;Sheet2!$B$1:$B$2723&amp;Sheet2!$D$1:$D$2723,0),5),0)</f>
        <v>0</v>
      </c>
      <c r="H254">
        <f t="array" ref="H254">IFERROR(INDEX(Sheet2!$A$1:$E$2723,MATCH(H$200&amp;H$201&amp;$B254,Sheet2!$A$1:$A$2723&amp;Sheet2!$B$1:$B$2723&amp;Sheet2!$D$1:$D$2723,0),5),0)</f>
        <v>0</v>
      </c>
      <c r="I254">
        <f t="array" ref="I254">IFERROR(INDEX(Sheet2!$A$1:$E$2723,MATCH(I$200&amp;I$201&amp;$B254,Sheet2!$A$1:$A$2723&amp;Sheet2!$B$1:$B$2723&amp;Sheet2!$D$1:$D$2723,0),5),0)</f>
        <v>0</v>
      </c>
      <c r="J254">
        <f t="array" ref="J254">IFERROR(INDEX(Sheet2!$A$1:$E$2723,MATCH(J$200&amp;J$201&amp;$B254,Sheet2!$A$1:$A$2723&amp;Sheet2!$B$1:$B$2723&amp;Sheet2!$D$1:$D$2723,0),5),0)</f>
        <v>0</v>
      </c>
      <c r="K254">
        <f t="array" ref="K254">IFERROR(INDEX(Sheet2!$A$1:$E$2723,MATCH(K$200&amp;K$201&amp;$B254,Sheet2!$A$1:$A$2723&amp;Sheet2!$B$1:$B$2723&amp;Sheet2!$D$1:$D$2723,0),5),0)</f>
        <v>0</v>
      </c>
      <c r="L254">
        <f t="array" ref="L254">IFERROR(INDEX(Sheet2!$A$1:$E$2723,MATCH(L$200&amp;L$201&amp;$B254,Sheet2!$A$1:$A$2723&amp;Sheet2!$B$1:$B$2723&amp;Sheet2!$D$1:$D$2723,0),5),0)</f>
        <v>0</v>
      </c>
      <c r="M254">
        <f t="array" ref="M254">IFERROR(INDEX(Sheet2!$A$1:$E$2723,MATCH(M$200&amp;M$201&amp;$B254,Sheet2!$A$1:$A$2723&amp;Sheet2!$B$1:$B$2723&amp;Sheet2!$D$1:$D$2723,0),5),0)</f>
        <v>0</v>
      </c>
      <c r="N254">
        <f t="array" ref="N254">IFERROR(INDEX(Sheet2!$A$1:$E$2723,MATCH(N$200&amp;N$201&amp;$B254,Sheet2!$A$1:$A$2723&amp;Sheet2!$B$1:$B$2723&amp;Sheet2!$D$1:$D$2723,0),5),0)</f>
        <v>0</v>
      </c>
      <c r="O254">
        <f t="array" ref="O254">IFERROR(INDEX(Sheet2!$A$1:$E$2723,MATCH(O$200&amp;O$201&amp;$B254,Sheet2!$A$1:$A$2723&amp;Sheet2!$B$1:$B$2723&amp;Sheet2!$D$1:$D$2723,0),5),0)</f>
        <v>0</v>
      </c>
      <c r="P254">
        <f t="array" ref="P254">IFERROR(INDEX(Sheet2!$A$1:$E$2723,MATCH(P$200&amp;P$201&amp;$B254,Sheet2!$A$1:$A$2723&amp;Sheet2!$B$1:$B$2723&amp;Sheet2!$D$1:$D$2723,0),5),0)</f>
        <v>0</v>
      </c>
      <c r="Q254">
        <f t="array" ref="Q254">IFERROR(INDEX(Sheet2!$A$1:$E$2723,MATCH(Q$200&amp;Q$201&amp;$B254,Sheet2!$A$1:$A$2723&amp;Sheet2!$B$1:$B$2723&amp;Sheet2!$D$1:$D$2723,0),5),0)</f>
        <v>0</v>
      </c>
      <c r="R254">
        <f t="array" ref="R254">IFERROR(INDEX(Sheet2!$A$1:$E$2723,MATCH(R$200&amp;R$201&amp;$B254,Sheet2!$A$1:$A$2723&amp;Sheet2!$B$1:$B$2723&amp;Sheet2!$D$1:$D$2723,0),5),0)</f>
        <v>0</v>
      </c>
      <c r="S254">
        <f t="array" ref="S254">IFERROR(INDEX(Sheet2!$A$1:$E$2723,MATCH(S$200&amp;S$201&amp;$B254,Sheet2!$A$1:$A$2723&amp;Sheet2!$B$1:$B$2723&amp;Sheet2!$D$1:$D$2723,0),5),0)</f>
        <v>0</v>
      </c>
      <c r="T254">
        <f t="array" ref="T254">IFERROR(INDEX(Sheet2!$A$1:$E$2723,MATCH(T$200&amp;T$201&amp;$B254,Sheet2!$A$1:$A$2723&amp;Sheet2!$B$1:$B$2723&amp;Sheet2!$D$1:$D$2723,0),5),0)</f>
        <v>0</v>
      </c>
      <c r="U254">
        <f t="array" ref="U254">IFERROR(INDEX(Sheet2!$A$1:$E$2723,MATCH(U$200&amp;U$201&amp;$B254,Sheet2!$A$1:$A$2723&amp;Sheet2!$B$1:$B$2723&amp;Sheet2!$D$1:$D$2723,0),5),0)</f>
        <v>0</v>
      </c>
      <c r="V254">
        <f t="array" ref="V254">IFERROR(INDEX(Sheet2!$A$1:$E$2723,MATCH(V$200&amp;V$201&amp;$B254,Sheet2!$A$1:$A$2723&amp;Sheet2!$B$1:$B$2723&amp;Sheet2!$D$1:$D$2723,0),5),0)</f>
        <v>0</v>
      </c>
      <c r="W254">
        <f t="array" ref="W254">IFERROR(INDEX(Sheet2!$A$1:$E$2723,MATCH(W$200&amp;W$201&amp;$B254,Sheet2!$A$1:$A$2723&amp;Sheet2!$B$1:$B$2723&amp;Sheet2!$D$1:$D$2723,0),5),0)</f>
        <v>0</v>
      </c>
      <c r="X254">
        <f t="array" ref="X254">IFERROR(INDEX(Sheet2!$A$1:$E$2723,MATCH(X$200&amp;X$201&amp;$B254,Sheet2!$A$1:$A$2723&amp;Sheet2!$B$1:$B$2723&amp;Sheet2!$D$1:$D$2723,0),5),0)</f>
        <v>0</v>
      </c>
      <c r="Y254">
        <f t="array" ref="Y254">IFERROR(INDEX(Sheet2!$A$1:$E$2723,MATCH(Y$200&amp;Y$201&amp;$B254,Sheet2!$A$1:$A$2723&amp;Sheet2!$B$1:$B$2723&amp;Sheet2!$D$1:$D$2723,0),5),0)</f>
        <v>0</v>
      </c>
      <c r="Z254">
        <f t="array" ref="Z254">IFERROR(INDEX(Sheet2!$A$1:$E$2723,MATCH(Z$200&amp;Z$201&amp;$B254,Sheet2!$A$1:$A$2723&amp;Sheet2!$B$1:$B$2723&amp;Sheet2!$D$1:$D$2723,0),5),0)</f>
        <v>0</v>
      </c>
      <c r="AA254">
        <f t="array" ref="AA254">IFERROR(INDEX(Sheet2!$A$1:$E$2723,MATCH(AA$200&amp;AA$201&amp;$B254,Sheet2!$A$1:$A$2723&amp;Sheet2!$B$1:$B$2723&amp;Sheet2!$D$1:$D$2723,0),5),0)</f>
        <v>0</v>
      </c>
      <c r="AB254">
        <f t="array" ref="AB254">IFERROR(INDEX(Sheet2!$A$1:$E$2723,MATCH(AB$200&amp;AB$201&amp;$B254,Sheet2!$A$1:$A$2723&amp;Sheet2!$B$1:$B$2723&amp;Sheet2!$D$1:$D$2723,0),5),0)</f>
        <v>0</v>
      </c>
      <c r="AC254">
        <f t="array" ref="AC254">IFERROR(INDEX(Sheet2!$A$1:$E$2723,MATCH(AC$200&amp;AC$201&amp;$B254,Sheet2!$A$1:$A$2723&amp;Sheet2!$B$1:$B$2723&amp;Sheet2!$D$1:$D$2723,0),5),0)</f>
        <v>0</v>
      </c>
      <c r="AD254">
        <f t="array" ref="AD254">IFERROR(INDEX(Sheet2!$A$1:$E$2723,MATCH(AD$200&amp;AD$201&amp;$B254,Sheet2!$A$1:$A$2723&amp;Sheet2!$B$1:$B$2723&amp;Sheet2!$D$1:$D$2723,0),5),0)</f>
        <v>0</v>
      </c>
      <c r="AE254">
        <f t="array" ref="AE254">IFERROR(INDEX(Sheet2!$A$1:$E$2723,MATCH(AE$200&amp;AE$201&amp;$B254,Sheet2!$A$1:$A$2723&amp;Sheet2!$B$1:$B$2723&amp;Sheet2!$D$1:$D$2723,0),5),0)</f>
        <v>0</v>
      </c>
      <c r="AF254">
        <f t="array" ref="AF254">IFERROR(INDEX(Sheet2!$A$1:$E$2723,MATCH(AF$200&amp;AF$201&amp;$B254,Sheet2!$A$1:$A$2723&amp;Sheet2!$B$1:$B$2723&amp;Sheet2!$D$1:$D$2723,0),5),0)</f>
        <v>0</v>
      </c>
      <c r="AG254">
        <f t="array" ref="AG254">IFERROR(INDEX(Sheet2!$A$1:$E$2723,MATCH(AG$200&amp;AG$201&amp;$B254,Sheet2!$A$1:$A$2723&amp;Sheet2!$B$1:$B$2723&amp;Sheet2!$D$1:$D$2723,0),5),0)</f>
        <v>0</v>
      </c>
      <c r="AH254">
        <f t="array" ref="AH254">IFERROR(INDEX(Sheet2!$A$1:$E$2723,MATCH(AH$200&amp;AH$201&amp;$B254,Sheet2!$A$1:$A$2723&amp;Sheet2!$B$1:$B$2723&amp;Sheet2!$D$1:$D$2723,0),5),0)</f>
        <v>0</v>
      </c>
      <c r="AI254">
        <f t="array" ref="AI254">IFERROR(INDEX(Sheet2!$A$1:$E$2723,MATCH(AI$200&amp;AI$201&amp;$B254,Sheet2!$A$1:$A$2723&amp;Sheet2!$B$1:$B$2723&amp;Sheet2!$D$1:$D$2723,0),5),0)</f>
        <v>0</v>
      </c>
      <c r="AJ254">
        <f t="array" ref="AJ254">IFERROR(INDEX(Sheet2!$A$1:$E$2723,MATCH(AJ$200&amp;AJ$201&amp;$B254,Sheet2!$A$1:$A$2723&amp;Sheet2!$B$1:$B$2723&amp;Sheet2!$D$1:$D$2723,0),5),0)</f>
        <v>0</v>
      </c>
      <c r="AK254">
        <f t="array" ref="AK254">IFERROR(INDEX(Sheet2!$A$1:$E$2723,MATCH(AK$200&amp;AK$201&amp;$B254,Sheet2!$A$1:$A$2723&amp;Sheet2!$B$1:$B$2723&amp;Sheet2!$D$1:$D$2723,0),5),0)</f>
        <v>0</v>
      </c>
      <c r="AL254">
        <f t="array" ref="AL254">IFERROR(INDEX(Sheet2!$A$1:$E$2723,MATCH(AL$200&amp;AL$201&amp;$B254,Sheet2!$A$1:$A$2723&amp;Sheet2!$B$1:$B$2723&amp;Sheet2!$D$1:$D$2723,0),5),0)</f>
        <v>0</v>
      </c>
      <c r="AM254">
        <f t="array" ref="AM254">IFERROR(INDEX(Sheet2!$A$1:$E$2723,MATCH(AM$200&amp;AM$201&amp;$B254,Sheet2!$A$1:$A$2723&amp;Sheet2!$B$1:$B$2723&amp;Sheet2!$D$1:$D$2723,0),5),0)</f>
        <v>0</v>
      </c>
      <c r="AN254">
        <f t="array" ref="AN254">IFERROR(INDEX(Sheet2!$A$1:$E$2723,MATCH(AN$200&amp;AN$201&amp;$B254,Sheet2!$A$1:$A$2723&amp;Sheet2!$B$1:$B$2723&amp;Sheet2!$D$1:$D$2723,0),5),0)</f>
        <v>0</v>
      </c>
      <c r="AO254">
        <f t="array" ref="AO254">IFERROR(INDEX(Sheet2!$A$1:$E$2723,MATCH(AO$200&amp;AO$201&amp;$B254,Sheet2!$A$1:$A$2723&amp;Sheet2!$B$1:$B$2723&amp;Sheet2!$D$1:$D$2723,0),5),0)</f>
        <v>0</v>
      </c>
      <c r="AP254">
        <f t="array" ref="AP254">IFERROR(INDEX(Sheet2!$A$1:$E$2723,MATCH(AP$200&amp;AP$201&amp;$B254,Sheet2!$A$1:$A$2723&amp;Sheet2!$B$1:$B$2723&amp;Sheet2!$D$1:$D$2723,0),5),0)</f>
        <v>0</v>
      </c>
      <c r="AQ254">
        <f t="array" ref="AQ254">IFERROR(INDEX(Sheet2!$A$1:$E$2723,MATCH(AQ$200&amp;AQ$201&amp;$B254,Sheet2!$A$1:$A$2723&amp;Sheet2!$B$1:$B$2723&amp;Sheet2!$D$1:$D$2723,0),5),0)</f>
        <v>0</v>
      </c>
      <c r="AR254">
        <f t="array" ref="AR254">IFERROR(INDEX(Sheet2!$A$1:$E$2723,MATCH(AR$200&amp;AR$201&amp;$B254,Sheet2!$A$1:$A$2723&amp;Sheet2!$B$1:$B$2723&amp;Sheet2!$D$1:$D$2723,0),5),0)</f>
        <v>0</v>
      </c>
      <c r="AS254">
        <f t="array" ref="AS254">IFERROR(INDEX(Sheet2!$A$1:$E$2723,MATCH(AS$200&amp;AS$201&amp;$B254,Sheet2!$A$1:$A$2723&amp;Sheet2!$B$1:$B$2723&amp;Sheet2!$D$1:$D$2723,0),5),0)</f>
        <v>0</v>
      </c>
      <c r="AT254">
        <f t="array" ref="AT254">IFERROR(INDEX(Sheet2!$A$1:$E$2723,MATCH(AT$200&amp;AT$201&amp;$B254,Sheet2!$A$1:$A$2723&amp;Sheet2!$B$1:$B$2723&amp;Sheet2!$D$1:$D$2723,0),5),0)</f>
        <v>0</v>
      </c>
      <c r="AU254">
        <f t="array" ref="AU254">IFERROR(INDEX(Sheet2!$A$1:$E$2723,MATCH(AU$200&amp;AU$201&amp;$B254,Sheet2!$A$1:$A$2723&amp;Sheet2!$B$1:$B$2723&amp;Sheet2!$D$1:$D$2723,0),5),0)</f>
        <v>0</v>
      </c>
      <c r="AV254">
        <f t="array" ref="AV254">IFERROR(INDEX(Sheet2!$A$1:$E$2723,MATCH(AV$200&amp;AV$201&amp;$B254,Sheet2!$A$1:$A$2723&amp;Sheet2!$B$1:$B$2723&amp;Sheet2!$D$1:$D$2723,0),5),0)</f>
        <v>0</v>
      </c>
      <c r="AW254">
        <f t="array" ref="AW254">IFERROR(INDEX(Sheet2!$A$1:$E$2723,MATCH(AW$200&amp;AW$201&amp;$B254,Sheet2!$A$1:$A$2723&amp;Sheet2!$B$1:$B$2723&amp;Sheet2!$D$1:$D$2723,0),5),0)</f>
        <v>0</v>
      </c>
      <c r="AX254">
        <f t="array" ref="AX254">IFERROR(INDEX(Sheet2!$A$1:$E$2723,MATCH(AX$200&amp;AX$201&amp;$B254,Sheet2!$A$1:$A$2723&amp;Sheet2!$B$1:$B$2723&amp;Sheet2!$D$1:$D$2723,0),5),0)</f>
        <v>0</v>
      </c>
      <c r="AY254">
        <f t="array" ref="AY254">IFERROR(INDEX(Sheet2!$A$1:$E$2723,MATCH(AY$200&amp;AY$201&amp;$B254,Sheet2!$A$1:$A$2723&amp;Sheet2!$B$1:$B$2723&amp;Sheet2!$D$1:$D$2723,0),5),0)</f>
        <v>0</v>
      </c>
      <c r="AZ254">
        <f t="array" ref="AZ254">IFERROR(INDEX(Sheet2!$A$1:$E$2723,MATCH(AZ$200&amp;AZ$201&amp;$B254,Sheet2!$A$1:$A$2723&amp;Sheet2!$B$1:$B$2723&amp;Sheet2!$D$1:$D$2723,0),5),0)</f>
        <v>0</v>
      </c>
      <c r="BA254">
        <f t="array" ref="BA254">IFERROR(INDEX(Sheet2!$A$1:$E$2723,MATCH(BA$200&amp;BA$201&amp;$B254,Sheet2!$A$1:$A$2723&amp;Sheet2!$B$1:$B$2723&amp;Sheet2!$D$1:$D$2723,0),5),0)</f>
        <v>0</v>
      </c>
      <c r="BB254">
        <f t="array" ref="BB254">IFERROR(INDEX(Sheet2!$A$1:$E$2723,MATCH(BB$200&amp;BB$201&amp;$B254,Sheet2!$A$1:$A$2723&amp;Sheet2!$B$1:$B$2723&amp;Sheet2!$D$1:$D$2723,0),5),0)</f>
        <v>0</v>
      </c>
      <c r="BC254">
        <f t="array" ref="BC254">IFERROR(INDEX(Sheet2!$A$1:$E$2723,MATCH(BC$200&amp;BC$201&amp;$B254,Sheet2!$A$1:$A$2723&amp;Sheet2!$B$1:$B$2723&amp;Sheet2!$D$1:$D$2723,0),5),0)</f>
        <v>0</v>
      </c>
      <c r="BD254">
        <f t="array" ref="BD254">IFERROR(INDEX(Sheet2!$A$1:$E$2723,MATCH(BD$200&amp;BD$201&amp;$B254,Sheet2!$A$1:$A$2723&amp;Sheet2!$B$1:$B$2723&amp;Sheet2!$D$1:$D$2723,0),5),0)</f>
        <v>0</v>
      </c>
      <c r="BE254">
        <f t="array" ref="BE254">IFERROR(INDEX(Sheet2!$A$1:$E$2723,MATCH(BE$200&amp;BE$201&amp;$B254,Sheet2!$A$1:$A$2723&amp;Sheet2!$B$1:$B$2723&amp;Sheet2!$D$1:$D$2723,0),5),0)</f>
        <v>0</v>
      </c>
      <c r="BF254">
        <f t="array" ref="BF254">IFERROR(INDEX(Sheet2!$A$1:$E$2723,MATCH(BF$200&amp;BF$201&amp;$B254,Sheet2!$A$1:$A$2723&amp;Sheet2!$B$1:$B$2723&amp;Sheet2!$D$1:$D$2723,0),5),0)</f>
        <v>0</v>
      </c>
      <c r="BG254">
        <f t="array" ref="BG254">IFERROR(INDEX(Sheet2!$A$1:$E$2723,MATCH(BG$200&amp;BG$201&amp;$B254,Sheet2!$A$1:$A$2723&amp;Sheet2!$B$1:$B$2723&amp;Sheet2!$D$1:$D$2723,0),5),0)</f>
        <v>0</v>
      </c>
      <c r="BH254">
        <f t="array" ref="BH254">IFERROR(INDEX(Sheet2!$A$1:$E$2723,MATCH(BH$200&amp;BH$201&amp;$B254,Sheet2!$A$1:$A$2723&amp;Sheet2!$B$1:$B$2723&amp;Sheet2!$D$1:$D$2723,0),5),0)</f>
        <v>0</v>
      </c>
      <c r="BI254">
        <f t="array" ref="BI254">IFERROR(INDEX(Sheet2!$A$1:$E$2723,MATCH(BI$200&amp;BI$201&amp;$B254,Sheet2!$A$1:$A$2723&amp;Sheet2!$B$1:$B$2723&amp;Sheet2!$D$1:$D$2723,0),5),0)</f>
        <v>0</v>
      </c>
      <c r="BJ254">
        <f t="array" ref="BJ254">IFERROR(INDEX(Sheet2!$A$1:$E$2723,MATCH(BJ$200&amp;BJ$201&amp;$B254,Sheet2!$A$1:$A$2723&amp;Sheet2!$B$1:$B$2723&amp;Sheet2!$D$1:$D$2723,0),5),0)</f>
        <v>0</v>
      </c>
      <c r="BK254">
        <f t="array" ref="BK254">IFERROR(INDEX(Sheet2!$A$1:$E$2723,MATCH(BK$200&amp;BK$201&amp;$B254,Sheet2!$A$1:$A$2723&amp;Sheet2!$B$1:$B$2723&amp;Sheet2!$D$1:$D$2723,0),5),0)</f>
        <v>0</v>
      </c>
      <c r="BL254">
        <f t="array" ref="BL254">IFERROR(INDEX(Sheet2!$A$1:$E$2723,MATCH(BL$200&amp;BL$201&amp;$B254,Sheet2!$A$1:$A$2723&amp;Sheet2!$B$1:$B$2723&amp;Sheet2!$D$1:$D$2723,0),5),0)</f>
        <v>0</v>
      </c>
    </row>
    <row r="255" spans="2:64" x14ac:dyDescent="0.25">
      <c r="B255" t="s">
        <v>50</v>
      </c>
      <c r="C255">
        <f t="array" ref="C255">IFERROR(INDEX(Sheet2!$A$1:$E$2723,MATCH(C$200&amp;C$201&amp;$B255,Sheet2!$A$1:$A$2723&amp;Sheet2!$B$1:$B$2723&amp;Sheet2!$D$1:$D$2723,0),5),0)</f>
        <v>0</v>
      </c>
      <c r="D255">
        <f t="array" ref="D255">IFERROR(INDEX(Sheet2!$A$1:$E$2723,MATCH(D$200&amp;D$201&amp;$B255,Sheet2!$A$1:$A$2723&amp;Sheet2!$B$1:$B$2723&amp;Sheet2!$D$1:$D$2723,0),5),0)</f>
        <v>0</v>
      </c>
      <c r="E255">
        <f t="array" ref="E255">IFERROR(INDEX(Sheet2!$A$1:$E$2723,MATCH(E$200&amp;E$201&amp;$B255,Sheet2!$A$1:$A$2723&amp;Sheet2!$B$1:$B$2723&amp;Sheet2!$D$1:$D$2723,0),5),0)</f>
        <v>0</v>
      </c>
      <c r="F255">
        <f t="array" ref="F255">IFERROR(INDEX(Sheet2!$A$1:$E$2723,MATCH(F$200&amp;F$201&amp;$B255,Sheet2!$A$1:$A$2723&amp;Sheet2!$B$1:$B$2723&amp;Sheet2!$D$1:$D$2723,0),5),0)</f>
        <v>0</v>
      </c>
      <c r="G255">
        <f t="array" ref="G255">IFERROR(INDEX(Sheet2!$A$1:$E$2723,MATCH(G$200&amp;G$201&amp;$B255,Sheet2!$A$1:$A$2723&amp;Sheet2!$B$1:$B$2723&amp;Sheet2!$D$1:$D$2723,0),5),0)</f>
        <v>0</v>
      </c>
      <c r="H255">
        <f t="array" ref="H255">IFERROR(INDEX(Sheet2!$A$1:$E$2723,MATCH(H$200&amp;H$201&amp;$B255,Sheet2!$A$1:$A$2723&amp;Sheet2!$B$1:$B$2723&amp;Sheet2!$D$1:$D$2723,0),5),0)</f>
        <v>0</v>
      </c>
      <c r="I255">
        <f t="array" ref="I255">IFERROR(INDEX(Sheet2!$A$1:$E$2723,MATCH(I$200&amp;I$201&amp;$B255,Sheet2!$A$1:$A$2723&amp;Sheet2!$B$1:$B$2723&amp;Sheet2!$D$1:$D$2723,0),5),0)</f>
        <v>0</v>
      </c>
      <c r="J255">
        <f t="array" ref="J255">IFERROR(INDEX(Sheet2!$A$1:$E$2723,MATCH(J$200&amp;J$201&amp;$B255,Sheet2!$A$1:$A$2723&amp;Sheet2!$B$1:$B$2723&amp;Sheet2!$D$1:$D$2723,0),5),0)</f>
        <v>0</v>
      </c>
      <c r="K255">
        <f t="array" ref="K255">IFERROR(INDEX(Sheet2!$A$1:$E$2723,MATCH(K$200&amp;K$201&amp;$B255,Sheet2!$A$1:$A$2723&amp;Sheet2!$B$1:$B$2723&amp;Sheet2!$D$1:$D$2723,0),5),0)</f>
        <v>0</v>
      </c>
      <c r="L255">
        <f t="array" ref="L255">IFERROR(INDEX(Sheet2!$A$1:$E$2723,MATCH(L$200&amp;L$201&amp;$B255,Sheet2!$A$1:$A$2723&amp;Sheet2!$B$1:$B$2723&amp;Sheet2!$D$1:$D$2723,0),5),0)</f>
        <v>0</v>
      </c>
      <c r="M255">
        <f t="array" ref="M255">IFERROR(INDEX(Sheet2!$A$1:$E$2723,MATCH(M$200&amp;M$201&amp;$B255,Sheet2!$A$1:$A$2723&amp;Sheet2!$B$1:$B$2723&amp;Sheet2!$D$1:$D$2723,0),5),0)</f>
        <v>0</v>
      </c>
      <c r="N255">
        <f t="array" ref="N255">IFERROR(INDEX(Sheet2!$A$1:$E$2723,MATCH(N$200&amp;N$201&amp;$B255,Sheet2!$A$1:$A$2723&amp;Sheet2!$B$1:$B$2723&amp;Sheet2!$D$1:$D$2723,0),5),0)</f>
        <v>0</v>
      </c>
      <c r="O255">
        <f t="array" ref="O255">IFERROR(INDEX(Sheet2!$A$1:$E$2723,MATCH(O$200&amp;O$201&amp;$B255,Sheet2!$A$1:$A$2723&amp;Sheet2!$B$1:$B$2723&amp;Sheet2!$D$1:$D$2723,0),5),0)</f>
        <v>0</v>
      </c>
      <c r="P255">
        <f t="array" ref="P255">IFERROR(INDEX(Sheet2!$A$1:$E$2723,MATCH(P$200&amp;P$201&amp;$B255,Sheet2!$A$1:$A$2723&amp;Sheet2!$B$1:$B$2723&amp;Sheet2!$D$1:$D$2723,0),5),0)</f>
        <v>0</v>
      </c>
      <c r="Q255">
        <f t="array" ref="Q255">IFERROR(INDEX(Sheet2!$A$1:$E$2723,MATCH(Q$200&amp;Q$201&amp;$B255,Sheet2!$A$1:$A$2723&amp;Sheet2!$B$1:$B$2723&amp;Sheet2!$D$1:$D$2723,0),5),0)</f>
        <v>0</v>
      </c>
      <c r="R255">
        <f t="array" ref="R255">IFERROR(INDEX(Sheet2!$A$1:$E$2723,MATCH(R$200&amp;R$201&amp;$B255,Sheet2!$A$1:$A$2723&amp;Sheet2!$B$1:$B$2723&amp;Sheet2!$D$1:$D$2723,0),5),0)</f>
        <v>0</v>
      </c>
      <c r="S255">
        <f t="array" ref="S255">IFERROR(INDEX(Sheet2!$A$1:$E$2723,MATCH(S$200&amp;S$201&amp;$B255,Sheet2!$A$1:$A$2723&amp;Sheet2!$B$1:$B$2723&amp;Sheet2!$D$1:$D$2723,0),5),0)</f>
        <v>0</v>
      </c>
      <c r="T255">
        <f t="array" ref="T255">IFERROR(INDEX(Sheet2!$A$1:$E$2723,MATCH(T$200&amp;T$201&amp;$B255,Sheet2!$A$1:$A$2723&amp;Sheet2!$B$1:$B$2723&amp;Sheet2!$D$1:$D$2723,0),5),0)</f>
        <v>0</v>
      </c>
      <c r="U255">
        <f t="array" ref="U255">IFERROR(INDEX(Sheet2!$A$1:$E$2723,MATCH(U$200&amp;U$201&amp;$B255,Sheet2!$A$1:$A$2723&amp;Sheet2!$B$1:$B$2723&amp;Sheet2!$D$1:$D$2723,0),5),0)</f>
        <v>133</v>
      </c>
      <c r="V255">
        <f t="array" ref="V255">IFERROR(INDEX(Sheet2!$A$1:$E$2723,MATCH(V$200&amp;V$201&amp;$B255,Sheet2!$A$1:$A$2723&amp;Sheet2!$B$1:$B$2723&amp;Sheet2!$D$1:$D$2723,0),5),0)</f>
        <v>0</v>
      </c>
      <c r="W255">
        <f t="array" ref="W255">IFERROR(INDEX(Sheet2!$A$1:$E$2723,MATCH(W$200&amp;W$201&amp;$B255,Sheet2!$A$1:$A$2723&amp;Sheet2!$B$1:$B$2723&amp;Sheet2!$D$1:$D$2723,0),5),0)</f>
        <v>112</v>
      </c>
      <c r="X255">
        <f t="array" ref="X255">IFERROR(INDEX(Sheet2!$A$1:$E$2723,MATCH(X$200&amp;X$201&amp;$B255,Sheet2!$A$1:$A$2723&amp;Sheet2!$B$1:$B$2723&amp;Sheet2!$D$1:$D$2723,0),5),0)</f>
        <v>0</v>
      </c>
      <c r="Y255">
        <f t="array" ref="Y255">IFERROR(INDEX(Sheet2!$A$1:$E$2723,MATCH(Y$200&amp;Y$201&amp;$B255,Sheet2!$A$1:$A$2723&amp;Sheet2!$B$1:$B$2723&amp;Sheet2!$D$1:$D$2723,0),5),0)</f>
        <v>0</v>
      </c>
      <c r="Z255">
        <f t="array" ref="Z255">IFERROR(INDEX(Sheet2!$A$1:$E$2723,MATCH(Z$200&amp;Z$201&amp;$B255,Sheet2!$A$1:$A$2723&amp;Sheet2!$B$1:$B$2723&amp;Sheet2!$D$1:$D$2723,0),5),0)</f>
        <v>0</v>
      </c>
      <c r="AA255">
        <f t="array" ref="AA255">IFERROR(INDEX(Sheet2!$A$1:$E$2723,MATCH(AA$200&amp;AA$201&amp;$B255,Sheet2!$A$1:$A$2723&amp;Sheet2!$B$1:$B$2723&amp;Sheet2!$D$1:$D$2723,0),5),0)</f>
        <v>0</v>
      </c>
      <c r="AB255">
        <f t="array" ref="AB255">IFERROR(INDEX(Sheet2!$A$1:$E$2723,MATCH(AB$200&amp;AB$201&amp;$B255,Sheet2!$A$1:$A$2723&amp;Sheet2!$B$1:$B$2723&amp;Sheet2!$D$1:$D$2723,0),5),0)</f>
        <v>0</v>
      </c>
      <c r="AC255">
        <f t="array" ref="AC255">IFERROR(INDEX(Sheet2!$A$1:$E$2723,MATCH(AC$200&amp;AC$201&amp;$B255,Sheet2!$A$1:$A$2723&amp;Sheet2!$B$1:$B$2723&amp;Sheet2!$D$1:$D$2723,0),5),0)</f>
        <v>0</v>
      </c>
      <c r="AD255">
        <f t="array" ref="AD255">IFERROR(INDEX(Sheet2!$A$1:$E$2723,MATCH(AD$200&amp;AD$201&amp;$B255,Sheet2!$A$1:$A$2723&amp;Sheet2!$B$1:$B$2723&amp;Sheet2!$D$1:$D$2723,0),5),0)</f>
        <v>0</v>
      </c>
      <c r="AE255">
        <f t="array" ref="AE255">IFERROR(INDEX(Sheet2!$A$1:$E$2723,MATCH(AE$200&amp;AE$201&amp;$B255,Sheet2!$A$1:$A$2723&amp;Sheet2!$B$1:$B$2723&amp;Sheet2!$D$1:$D$2723,0),5),0)</f>
        <v>0</v>
      </c>
      <c r="AF255">
        <f t="array" ref="AF255">IFERROR(INDEX(Sheet2!$A$1:$E$2723,MATCH(AF$200&amp;AF$201&amp;$B255,Sheet2!$A$1:$A$2723&amp;Sheet2!$B$1:$B$2723&amp;Sheet2!$D$1:$D$2723,0),5),0)</f>
        <v>0</v>
      </c>
      <c r="AG255">
        <f t="array" ref="AG255">IFERROR(INDEX(Sheet2!$A$1:$E$2723,MATCH(AG$200&amp;AG$201&amp;$B255,Sheet2!$A$1:$A$2723&amp;Sheet2!$B$1:$B$2723&amp;Sheet2!$D$1:$D$2723,0),5),0)</f>
        <v>0</v>
      </c>
      <c r="AH255">
        <f t="array" ref="AH255">IFERROR(INDEX(Sheet2!$A$1:$E$2723,MATCH(AH$200&amp;AH$201&amp;$B255,Sheet2!$A$1:$A$2723&amp;Sheet2!$B$1:$B$2723&amp;Sheet2!$D$1:$D$2723,0),5),0)</f>
        <v>0</v>
      </c>
      <c r="AI255">
        <f t="array" ref="AI255">IFERROR(INDEX(Sheet2!$A$1:$E$2723,MATCH(AI$200&amp;AI$201&amp;$B255,Sheet2!$A$1:$A$2723&amp;Sheet2!$B$1:$B$2723&amp;Sheet2!$D$1:$D$2723,0),5),0)</f>
        <v>0</v>
      </c>
      <c r="AJ255">
        <f t="array" ref="AJ255">IFERROR(INDEX(Sheet2!$A$1:$E$2723,MATCH(AJ$200&amp;AJ$201&amp;$B255,Sheet2!$A$1:$A$2723&amp;Sheet2!$B$1:$B$2723&amp;Sheet2!$D$1:$D$2723,0),5),0)</f>
        <v>0</v>
      </c>
      <c r="AK255">
        <f t="array" ref="AK255">IFERROR(INDEX(Sheet2!$A$1:$E$2723,MATCH(AK$200&amp;AK$201&amp;$B255,Sheet2!$A$1:$A$2723&amp;Sheet2!$B$1:$B$2723&amp;Sheet2!$D$1:$D$2723,0),5),0)</f>
        <v>0</v>
      </c>
      <c r="AL255">
        <f t="array" ref="AL255">IFERROR(INDEX(Sheet2!$A$1:$E$2723,MATCH(AL$200&amp;AL$201&amp;$B255,Sheet2!$A$1:$A$2723&amp;Sheet2!$B$1:$B$2723&amp;Sheet2!$D$1:$D$2723,0),5),0)</f>
        <v>0</v>
      </c>
      <c r="AM255">
        <f t="array" ref="AM255">IFERROR(INDEX(Sheet2!$A$1:$E$2723,MATCH(AM$200&amp;AM$201&amp;$B255,Sheet2!$A$1:$A$2723&amp;Sheet2!$B$1:$B$2723&amp;Sheet2!$D$1:$D$2723,0),5),0)</f>
        <v>217</v>
      </c>
      <c r="AN255">
        <f t="array" ref="AN255">IFERROR(INDEX(Sheet2!$A$1:$E$2723,MATCH(AN$200&amp;AN$201&amp;$B255,Sheet2!$A$1:$A$2723&amp;Sheet2!$B$1:$B$2723&amp;Sheet2!$D$1:$D$2723,0),5),0)</f>
        <v>76</v>
      </c>
      <c r="AO255">
        <f t="array" ref="AO255">IFERROR(INDEX(Sheet2!$A$1:$E$2723,MATCH(AO$200&amp;AO$201&amp;$B255,Sheet2!$A$1:$A$2723&amp;Sheet2!$B$1:$B$2723&amp;Sheet2!$D$1:$D$2723,0),5),0)</f>
        <v>106</v>
      </c>
      <c r="AP255">
        <f t="array" ref="AP255">IFERROR(INDEX(Sheet2!$A$1:$E$2723,MATCH(AP$200&amp;AP$201&amp;$B255,Sheet2!$A$1:$A$2723&amp;Sheet2!$B$1:$B$2723&amp;Sheet2!$D$1:$D$2723,0),5),0)</f>
        <v>0</v>
      </c>
      <c r="AQ255">
        <f t="array" ref="AQ255">IFERROR(INDEX(Sheet2!$A$1:$E$2723,MATCH(AQ$200&amp;AQ$201&amp;$B255,Sheet2!$A$1:$A$2723&amp;Sheet2!$B$1:$B$2723&amp;Sheet2!$D$1:$D$2723,0),5),0)</f>
        <v>0</v>
      </c>
      <c r="AR255">
        <f t="array" ref="AR255">IFERROR(INDEX(Sheet2!$A$1:$E$2723,MATCH(AR$200&amp;AR$201&amp;$B255,Sheet2!$A$1:$A$2723&amp;Sheet2!$B$1:$B$2723&amp;Sheet2!$D$1:$D$2723,0),5),0)</f>
        <v>0</v>
      </c>
      <c r="AS255">
        <f t="array" ref="AS255">IFERROR(INDEX(Sheet2!$A$1:$E$2723,MATCH(AS$200&amp;AS$201&amp;$B255,Sheet2!$A$1:$A$2723&amp;Sheet2!$B$1:$B$2723&amp;Sheet2!$D$1:$D$2723,0),5),0)</f>
        <v>0</v>
      </c>
      <c r="AT255">
        <f t="array" ref="AT255">IFERROR(INDEX(Sheet2!$A$1:$E$2723,MATCH(AT$200&amp;AT$201&amp;$B255,Sheet2!$A$1:$A$2723&amp;Sheet2!$B$1:$B$2723&amp;Sheet2!$D$1:$D$2723,0),5),0)</f>
        <v>0</v>
      </c>
      <c r="AU255">
        <f t="array" ref="AU255">IFERROR(INDEX(Sheet2!$A$1:$E$2723,MATCH(AU$200&amp;AU$201&amp;$B255,Sheet2!$A$1:$A$2723&amp;Sheet2!$B$1:$B$2723&amp;Sheet2!$D$1:$D$2723,0),5),0)</f>
        <v>0</v>
      </c>
      <c r="AV255">
        <f t="array" ref="AV255">IFERROR(INDEX(Sheet2!$A$1:$E$2723,MATCH(AV$200&amp;AV$201&amp;$B255,Sheet2!$A$1:$A$2723&amp;Sheet2!$B$1:$B$2723&amp;Sheet2!$D$1:$D$2723,0),5),0)</f>
        <v>0</v>
      </c>
      <c r="AW255">
        <f t="array" ref="AW255">IFERROR(INDEX(Sheet2!$A$1:$E$2723,MATCH(AW$200&amp;AW$201&amp;$B255,Sheet2!$A$1:$A$2723&amp;Sheet2!$B$1:$B$2723&amp;Sheet2!$D$1:$D$2723,0),5),0)</f>
        <v>0</v>
      </c>
      <c r="AX255">
        <f t="array" ref="AX255">IFERROR(INDEX(Sheet2!$A$1:$E$2723,MATCH(AX$200&amp;AX$201&amp;$B255,Sheet2!$A$1:$A$2723&amp;Sheet2!$B$1:$B$2723&amp;Sheet2!$D$1:$D$2723,0),5),0)</f>
        <v>0</v>
      </c>
      <c r="AY255">
        <f t="array" ref="AY255">IFERROR(INDEX(Sheet2!$A$1:$E$2723,MATCH(AY$200&amp;AY$201&amp;$B255,Sheet2!$A$1:$A$2723&amp;Sheet2!$B$1:$B$2723&amp;Sheet2!$D$1:$D$2723,0),5),0)</f>
        <v>0</v>
      </c>
      <c r="AZ255">
        <f t="array" ref="AZ255">IFERROR(INDEX(Sheet2!$A$1:$E$2723,MATCH(AZ$200&amp;AZ$201&amp;$B255,Sheet2!$A$1:$A$2723&amp;Sheet2!$B$1:$B$2723&amp;Sheet2!$D$1:$D$2723,0),5),0)</f>
        <v>0</v>
      </c>
      <c r="BA255">
        <f t="array" ref="BA255">IFERROR(INDEX(Sheet2!$A$1:$E$2723,MATCH(BA$200&amp;BA$201&amp;$B255,Sheet2!$A$1:$A$2723&amp;Sheet2!$B$1:$B$2723&amp;Sheet2!$D$1:$D$2723,0),5),0)</f>
        <v>0</v>
      </c>
      <c r="BB255">
        <f t="array" ref="BB255">IFERROR(INDEX(Sheet2!$A$1:$E$2723,MATCH(BB$200&amp;BB$201&amp;$B255,Sheet2!$A$1:$A$2723&amp;Sheet2!$B$1:$B$2723&amp;Sheet2!$D$1:$D$2723,0),5),0)</f>
        <v>0</v>
      </c>
      <c r="BC255">
        <f t="array" ref="BC255">IFERROR(INDEX(Sheet2!$A$1:$E$2723,MATCH(BC$200&amp;BC$201&amp;$B255,Sheet2!$A$1:$A$2723&amp;Sheet2!$B$1:$B$2723&amp;Sheet2!$D$1:$D$2723,0),5),0)</f>
        <v>0</v>
      </c>
      <c r="BD255">
        <f t="array" ref="BD255">IFERROR(INDEX(Sheet2!$A$1:$E$2723,MATCH(BD$200&amp;BD$201&amp;$B255,Sheet2!$A$1:$A$2723&amp;Sheet2!$B$1:$B$2723&amp;Sheet2!$D$1:$D$2723,0),5),0)</f>
        <v>0</v>
      </c>
      <c r="BE255">
        <f t="array" ref="BE255">IFERROR(INDEX(Sheet2!$A$1:$E$2723,MATCH(BE$200&amp;BE$201&amp;$B255,Sheet2!$A$1:$A$2723&amp;Sheet2!$B$1:$B$2723&amp;Sheet2!$D$1:$D$2723,0),5),0)</f>
        <v>0</v>
      </c>
      <c r="BF255">
        <f t="array" ref="BF255">IFERROR(INDEX(Sheet2!$A$1:$E$2723,MATCH(BF$200&amp;BF$201&amp;$B255,Sheet2!$A$1:$A$2723&amp;Sheet2!$B$1:$B$2723&amp;Sheet2!$D$1:$D$2723,0),5),0)</f>
        <v>0</v>
      </c>
      <c r="BG255">
        <f t="array" ref="BG255">IFERROR(INDEX(Sheet2!$A$1:$E$2723,MATCH(BG$200&amp;BG$201&amp;$B255,Sheet2!$A$1:$A$2723&amp;Sheet2!$B$1:$B$2723&amp;Sheet2!$D$1:$D$2723,0),5),0)</f>
        <v>0</v>
      </c>
      <c r="BH255">
        <f t="array" ref="BH255">IFERROR(INDEX(Sheet2!$A$1:$E$2723,MATCH(BH$200&amp;BH$201&amp;$B255,Sheet2!$A$1:$A$2723&amp;Sheet2!$B$1:$B$2723&amp;Sheet2!$D$1:$D$2723,0),5),0)</f>
        <v>0</v>
      </c>
      <c r="BI255">
        <f t="array" ref="BI255">IFERROR(INDEX(Sheet2!$A$1:$E$2723,MATCH(BI$200&amp;BI$201&amp;$B255,Sheet2!$A$1:$A$2723&amp;Sheet2!$B$1:$B$2723&amp;Sheet2!$D$1:$D$2723,0),5),0)</f>
        <v>0</v>
      </c>
      <c r="BJ255">
        <f t="array" ref="BJ255">IFERROR(INDEX(Sheet2!$A$1:$E$2723,MATCH(BJ$200&amp;BJ$201&amp;$B255,Sheet2!$A$1:$A$2723&amp;Sheet2!$B$1:$B$2723&amp;Sheet2!$D$1:$D$2723,0),5),0)</f>
        <v>0</v>
      </c>
      <c r="BK255">
        <f t="array" ref="BK255">IFERROR(INDEX(Sheet2!$A$1:$E$2723,MATCH(BK$200&amp;BK$201&amp;$B255,Sheet2!$A$1:$A$2723&amp;Sheet2!$B$1:$B$2723&amp;Sheet2!$D$1:$D$2723,0),5),0)</f>
        <v>0</v>
      </c>
      <c r="BL255">
        <f t="array" ref="BL255">IFERROR(INDEX(Sheet2!$A$1:$E$2723,MATCH(BL$200&amp;BL$201&amp;$B255,Sheet2!$A$1:$A$2723&amp;Sheet2!$B$1:$B$2723&amp;Sheet2!$D$1:$D$2723,0),5),0)</f>
        <v>0</v>
      </c>
    </row>
    <row r="256" spans="2:64" x14ac:dyDescent="0.25">
      <c r="B256" t="s">
        <v>146</v>
      </c>
      <c r="C256">
        <f t="array" ref="C256">IFERROR(INDEX(Sheet2!$A$1:$E$2723,MATCH(C$200&amp;C$201&amp;$B256,Sheet2!$A$1:$A$2723&amp;Sheet2!$B$1:$B$2723&amp;Sheet2!$D$1:$D$2723,0),5),0)</f>
        <v>0</v>
      </c>
      <c r="D256">
        <f t="array" ref="D256">IFERROR(INDEX(Sheet2!$A$1:$E$2723,MATCH(D$200&amp;D$201&amp;$B256,Sheet2!$A$1:$A$2723&amp;Sheet2!$B$1:$B$2723&amp;Sheet2!$D$1:$D$2723,0),5),0)</f>
        <v>0</v>
      </c>
      <c r="E256">
        <f t="array" ref="E256">IFERROR(INDEX(Sheet2!$A$1:$E$2723,MATCH(E$200&amp;E$201&amp;$B256,Sheet2!$A$1:$A$2723&amp;Sheet2!$B$1:$B$2723&amp;Sheet2!$D$1:$D$2723,0),5),0)</f>
        <v>0</v>
      </c>
      <c r="F256">
        <f t="array" ref="F256">IFERROR(INDEX(Sheet2!$A$1:$E$2723,MATCH(F$200&amp;F$201&amp;$B256,Sheet2!$A$1:$A$2723&amp;Sheet2!$B$1:$B$2723&amp;Sheet2!$D$1:$D$2723,0),5),0)</f>
        <v>0</v>
      </c>
      <c r="G256">
        <f t="array" ref="G256">IFERROR(INDEX(Sheet2!$A$1:$E$2723,MATCH(G$200&amp;G$201&amp;$B256,Sheet2!$A$1:$A$2723&amp;Sheet2!$B$1:$B$2723&amp;Sheet2!$D$1:$D$2723,0),5),0)</f>
        <v>0</v>
      </c>
      <c r="H256">
        <f t="array" ref="H256">IFERROR(INDEX(Sheet2!$A$1:$E$2723,MATCH(H$200&amp;H$201&amp;$B256,Sheet2!$A$1:$A$2723&amp;Sheet2!$B$1:$B$2723&amp;Sheet2!$D$1:$D$2723,0),5),0)</f>
        <v>132</v>
      </c>
      <c r="I256">
        <f t="array" ref="I256">IFERROR(INDEX(Sheet2!$A$1:$E$2723,MATCH(I$200&amp;I$201&amp;$B256,Sheet2!$A$1:$A$2723&amp;Sheet2!$B$1:$B$2723&amp;Sheet2!$D$1:$D$2723,0),5),0)</f>
        <v>0</v>
      </c>
      <c r="J256">
        <f t="array" ref="J256">IFERROR(INDEX(Sheet2!$A$1:$E$2723,MATCH(J$200&amp;J$201&amp;$B256,Sheet2!$A$1:$A$2723&amp;Sheet2!$B$1:$B$2723&amp;Sheet2!$D$1:$D$2723,0),5),0)</f>
        <v>0</v>
      </c>
      <c r="K256">
        <f t="array" ref="K256">IFERROR(INDEX(Sheet2!$A$1:$E$2723,MATCH(K$200&amp;K$201&amp;$B256,Sheet2!$A$1:$A$2723&amp;Sheet2!$B$1:$B$2723&amp;Sheet2!$D$1:$D$2723,0),5),0)</f>
        <v>0</v>
      </c>
      <c r="L256">
        <f t="array" ref="L256">IFERROR(INDEX(Sheet2!$A$1:$E$2723,MATCH(L$200&amp;L$201&amp;$B256,Sheet2!$A$1:$A$2723&amp;Sheet2!$B$1:$B$2723&amp;Sheet2!$D$1:$D$2723,0),5),0)</f>
        <v>0</v>
      </c>
      <c r="M256">
        <f t="array" ref="M256">IFERROR(INDEX(Sheet2!$A$1:$E$2723,MATCH(M$200&amp;M$201&amp;$B256,Sheet2!$A$1:$A$2723&amp;Sheet2!$B$1:$B$2723&amp;Sheet2!$D$1:$D$2723,0),5),0)</f>
        <v>0</v>
      </c>
      <c r="N256">
        <f t="array" ref="N256">IFERROR(INDEX(Sheet2!$A$1:$E$2723,MATCH(N$200&amp;N$201&amp;$B256,Sheet2!$A$1:$A$2723&amp;Sheet2!$B$1:$B$2723&amp;Sheet2!$D$1:$D$2723,0),5),0)</f>
        <v>0</v>
      </c>
      <c r="O256">
        <f t="array" ref="O256">IFERROR(INDEX(Sheet2!$A$1:$E$2723,MATCH(O$200&amp;O$201&amp;$B256,Sheet2!$A$1:$A$2723&amp;Sheet2!$B$1:$B$2723&amp;Sheet2!$D$1:$D$2723,0),5),0)</f>
        <v>0</v>
      </c>
      <c r="P256">
        <f t="array" ref="P256">IFERROR(INDEX(Sheet2!$A$1:$E$2723,MATCH(P$200&amp;P$201&amp;$B256,Sheet2!$A$1:$A$2723&amp;Sheet2!$B$1:$B$2723&amp;Sheet2!$D$1:$D$2723,0),5),0)</f>
        <v>0</v>
      </c>
      <c r="Q256">
        <f t="array" ref="Q256">IFERROR(INDEX(Sheet2!$A$1:$E$2723,MATCH(Q$200&amp;Q$201&amp;$B256,Sheet2!$A$1:$A$2723&amp;Sheet2!$B$1:$B$2723&amp;Sheet2!$D$1:$D$2723,0),5),0)</f>
        <v>0</v>
      </c>
      <c r="R256">
        <f t="array" ref="R256">IFERROR(INDEX(Sheet2!$A$1:$E$2723,MATCH(R$200&amp;R$201&amp;$B256,Sheet2!$A$1:$A$2723&amp;Sheet2!$B$1:$B$2723&amp;Sheet2!$D$1:$D$2723,0),5),0)</f>
        <v>0</v>
      </c>
      <c r="S256">
        <f t="array" ref="S256">IFERROR(INDEX(Sheet2!$A$1:$E$2723,MATCH(S$200&amp;S$201&amp;$B256,Sheet2!$A$1:$A$2723&amp;Sheet2!$B$1:$B$2723&amp;Sheet2!$D$1:$D$2723,0),5),0)</f>
        <v>0</v>
      </c>
      <c r="T256">
        <f t="array" ref="T256">IFERROR(INDEX(Sheet2!$A$1:$E$2723,MATCH(T$200&amp;T$201&amp;$B256,Sheet2!$A$1:$A$2723&amp;Sheet2!$B$1:$B$2723&amp;Sheet2!$D$1:$D$2723,0),5),0)</f>
        <v>0</v>
      </c>
      <c r="U256">
        <f t="array" ref="U256">IFERROR(INDEX(Sheet2!$A$1:$E$2723,MATCH(U$200&amp;U$201&amp;$B256,Sheet2!$A$1:$A$2723&amp;Sheet2!$B$1:$B$2723&amp;Sheet2!$D$1:$D$2723,0),5),0)</f>
        <v>0</v>
      </c>
      <c r="V256">
        <f t="array" ref="V256">IFERROR(INDEX(Sheet2!$A$1:$E$2723,MATCH(V$200&amp;V$201&amp;$B256,Sheet2!$A$1:$A$2723&amp;Sheet2!$B$1:$B$2723&amp;Sheet2!$D$1:$D$2723,0),5),0)</f>
        <v>0</v>
      </c>
      <c r="W256">
        <f t="array" ref="W256">IFERROR(INDEX(Sheet2!$A$1:$E$2723,MATCH(W$200&amp;W$201&amp;$B256,Sheet2!$A$1:$A$2723&amp;Sheet2!$B$1:$B$2723&amp;Sheet2!$D$1:$D$2723,0),5),0)</f>
        <v>0</v>
      </c>
      <c r="X256">
        <f t="array" ref="X256">IFERROR(INDEX(Sheet2!$A$1:$E$2723,MATCH(X$200&amp;X$201&amp;$B256,Sheet2!$A$1:$A$2723&amp;Sheet2!$B$1:$B$2723&amp;Sheet2!$D$1:$D$2723,0),5),0)</f>
        <v>0</v>
      </c>
      <c r="Y256">
        <f t="array" ref="Y256">IFERROR(INDEX(Sheet2!$A$1:$E$2723,MATCH(Y$200&amp;Y$201&amp;$B256,Sheet2!$A$1:$A$2723&amp;Sheet2!$B$1:$B$2723&amp;Sheet2!$D$1:$D$2723,0),5),0)</f>
        <v>0</v>
      </c>
      <c r="Z256">
        <f t="array" ref="Z256">IFERROR(INDEX(Sheet2!$A$1:$E$2723,MATCH(Z$200&amp;Z$201&amp;$B256,Sheet2!$A$1:$A$2723&amp;Sheet2!$B$1:$B$2723&amp;Sheet2!$D$1:$D$2723,0),5),0)</f>
        <v>0</v>
      </c>
      <c r="AA256">
        <f t="array" ref="AA256">IFERROR(INDEX(Sheet2!$A$1:$E$2723,MATCH(AA$200&amp;AA$201&amp;$B256,Sheet2!$A$1:$A$2723&amp;Sheet2!$B$1:$B$2723&amp;Sheet2!$D$1:$D$2723,0),5),0)</f>
        <v>0</v>
      </c>
      <c r="AB256">
        <f t="array" ref="AB256">IFERROR(INDEX(Sheet2!$A$1:$E$2723,MATCH(AB$200&amp;AB$201&amp;$B256,Sheet2!$A$1:$A$2723&amp;Sheet2!$B$1:$B$2723&amp;Sheet2!$D$1:$D$2723,0),5),0)</f>
        <v>0</v>
      </c>
      <c r="AC256">
        <f t="array" ref="AC256">IFERROR(INDEX(Sheet2!$A$1:$E$2723,MATCH(AC$200&amp;AC$201&amp;$B256,Sheet2!$A$1:$A$2723&amp;Sheet2!$B$1:$B$2723&amp;Sheet2!$D$1:$D$2723,0),5),0)</f>
        <v>0</v>
      </c>
      <c r="AD256">
        <f t="array" ref="AD256">IFERROR(INDEX(Sheet2!$A$1:$E$2723,MATCH(AD$200&amp;AD$201&amp;$B256,Sheet2!$A$1:$A$2723&amp;Sheet2!$B$1:$B$2723&amp;Sheet2!$D$1:$D$2723,0),5),0)</f>
        <v>0</v>
      </c>
      <c r="AE256">
        <f t="array" ref="AE256">IFERROR(INDEX(Sheet2!$A$1:$E$2723,MATCH(AE$200&amp;AE$201&amp;$B256,Sheet2!$A$1:$A$2723&amp;Sheet2!$B$1:$B$2723&amp;Sheet2!$D$1:$D$2723,0),5),0)</f>
        <v>0</v>
      </c>
      <c r="AF256">
        <f t="array" ref="AF256">IFERROR(INDEX(Sheet2!$A$1:$E$2723,MATCH(AF$200&amp;AF$201&amp;$B256,Sheet2!$A$1:$A$2723&amp;Sheet2!$B$1:$B$2723&amp;Sheet2!$D$1:$D$2723,0),5),0)</f>
        <v>0</v>
      </c>
      <c r="AG256">
        <f t="array" ref="AG256">IFERROR(INDEX(Sheet2!$A$1:$E$2723,MATCH(AG$200&amp;AG$201&amp;$B256,Sheet2!$A$1:$A$2723&amp;Sheet2!$B$1:$B$2723&amp;Sheet2!$D$1:$D$2723,0),5),0)</f>
        <v>0</v>
      </c>
      <c r="AH256">
        <f t="array" ref="AH256">IFERROR(INDEX(Sheet2!$A$1:$E$2723,MATCH(AH$200&amp;AH$201&amp;$B256,Sheet2!$A$1:$A$2723&amp;Sheet2!$B$1:$B$2723&amp;Sheet2!$D$1:$D$2723,0),5),0)</f>
        <v>0</v>
      </c>
      <c r="AI256">
        <f t="array" ref="AI256">IFERROR(INDEX(Sheet2!$A$1:$E$2723,MATCH(AI$200&amp;AI$201&amp;$B256,Sheet2!$A$1:$A$2723&amp;Sheet2!$B$1:$B$2723&amp;Sheet2!$D$1:$D$2723,0),5),0)</f>
        <v>0</v>
      </c>
      <c r="AJ256">
        <f t="array" ref="AJ256">IFERROR(INDEX(Sheet2!$A$1:$E$2723,MATCH(AJ$200&amp;AJ$201&amp;$B256,Sheet2!$A$1:$A$2723&amp;Sheet2!$B$1:$B$2723&amp;Sheet2!$D$1:$D$2723,0),5),0)</f>
        <v>0</v>
      </c>
      <c r="AK256">
        <f t="array" ref="AK256">IFERROR(INDEX(Sheet2!$A$1:$E$2723,MATCH(AK$200&amp;AK$201&amp;$B256,Sheet2!$A$1:$A$2723&amp;Sheet2!$B$1:$B$2723&amp;Sheet2!$D$1:$D$2723,0),5),0)</f>
        <v>0</v>
      </c>
      <c r="AL256">
        <f t="array" ref="AL256">IFERROR(INDEX(Sheet2!$A$1:$E$2723,MATCH(AL$200&amp;AL$201&amp;$B256,Sheet2!$A$1:$A$2723&amp;Sheet2!$B$1:$B$2723&amp;Sheet2!$D$1:$D$2723,0),5),0)</f>
        <v>0</v>
      </c>
      <c r="AM256">
        <f t="array" ref="AM256">IFERROR(INDEX(Sheet2!$A$1:$E$2723,MATCH(AM$200&amp;AM$201&amp;$B256,Sheet2!$A$1:$A$2723&amp;Sheet2!$B$1:$B$2723&amp;Sheet2!$D$1:$D$2723,0),5),0)</f>
        <v>0</v>
      </c>
      <c r="AN256">
        <f t="array" ref="AN256">IFERROR(INDEX(Sheet2!$A$1:$E$2723,MATCH(AN$200&amp;AN$201&amp;$B256,Sheet2!$A$1:$A$2723&amp;Sheet2!$B$1:$B$2723&amp;Sheet2!$D$1:$D$2723,0),5),0)</f>
        <v>0</v>
      </c>
      <c r="AO256">
        <f t="array" ref="AO256">IFERROR(INDEX(Sheet2!$A$1:$E$2723,MATCH(AO$200&amp;AO$201&amp;$B256,Sheet2!$A$1:$A$2723&amp;Sheet2!$B$1:$B$2723&amp;Sheet2!$D$1:$D$2723,0),5),0)</f>
        <v>0</v>
      </c>
      <c r="AP256">
        <f t="array" ref="AP256">IFERROR(INDEX(Sheet2!$A$1:$E$2723,MATCH(AP$200&amp;AP$201&amp;$B256,Sheet2!$A$1:$A$2723&amp;Sheet2!$B$1:$B$2723&amp;Sheet2!$D$1:$D$2723,0),5),0)</f>
        <v>0</v>
      </c>
      <c r="AQ256">
        <f t="array" ref="AQ256">IFERROR(INDEX(Sheet2!$A$1:$E$2723,MATCH(AQ$200&amp;AQ$201&amp;$B256,Sheet2!$A$1:$A$2723&amp;Sheet2!$B$1:$B$2723&amp;Sheet2!$D$1:$D$2723,0),5),0)</f>
        <v>0</v>
      </c>
      <c r="AR256">
        <f t="array" ref="AR256">IFERROR(INDEX(Sheet2!$A$1:$E$2723,MATCH(AR$200&amp;AR$201&amp;$B256,Sheet2!$A$1:$A$2723&amp;Sheet2!$B$1:$B$2723&amp;Sheet2!$D$1:$D$2723,0),5),0)</f>
        <v>0</v>
      </c>
      <c r="AS256">
        <f t="array" ref="AS256">IFERROR(INDEX(Sheet2!$A$1:$E$2723,MATCH(AS$200&amp;AS$201&amp;$B256,Sheet2!$A$1:$A$2723&amp;Sheet2!$B$1:$B$2723&amp;Sheet2!$D$1:$D$2723,0),5),0)</f>
        <v>0</v>
      </c>
      <c r="AT256">
        <f t="array" ref="AT256">IFERROR(INDEX(Sheet2!$A$1:$E$2723,MATCH(AT$200&amp;AT$201&amp;$B256,Sheet2!$A$1:$A$2723&amp;Sheet2!$B$1:$B$2723&amp;Sheet2!$D$1:$D$2723,0),5),0)</f>
        <v>0</v>
      </c>
      <c r="AU256">
        <f t="array" ref="AU256">IFERROR(INDEX(Sheet2!$A$1:$E$2723,MATCH(AU$200&amp;AU$201&amp;$B256,Sheet2!$A$1:$A$2723&amp;Sheet2!$B$1:$B$2723&amp;Sheet2!$D$1:$D$2723,0),5),0)</f>
        <v>0</v>
      </c>
      <c r="AV256">
        <f t="array" ref="AV256">IFERROR(INDEX(Sheet2!$A$1:$E$2723,MATCH(AV$200&amp;AV$201&amp;$B256,Sheet2!$A$1:$A$2723&amp;Sheet2!$B$1:$B$2723&amp;Sheet2!$D$1:$D$2723,0),5),0)</f>
        <v>0</v>
      </c>
      <c r="AW256">
        <f t="array" ref="AW256">IFERROR(INDEX(Sheet2!$A$1:$E$2723,MATCH(AW$200&amp;AW$201&amp;$B256,Sheet2!$A$1:$A$2723&amp;Sheet2!$B$1:$B$2723&amp;Sheet2!$D$1:$D$2723,0),5),0)</f>
        <v>0</v>
      </c>
      <c r="AX256">
        <f t="array" ref="AX256">IFERROR(INDEX(Sheet2!$A$1:$E$2723,MATCH(AX$200&amp;AX$201&amp;$B256,Sheet2!$A$1:$A$2723&amp;Sheet2!$B$1:$B$2723&amp;Sheet2!$D$1:$D$2723,0),5),0)</f>
        <v>0</v>
      </c>
      <c r="AY256">
        <f t="array" ref="AY256">IFERROR(INDEX(Sheet2!$A$1:$E$2723,MATCH(AY$200&amp;AY$201&amp;$B256,Sheet2!$A$1:$A$2723&amp;Sheet2!$B$1:$B$2723&amp;Sheet2!$D$1:$D$2723,0),5),0)</f>
        <v>0</v>
      </c>
      <c r="AZ256">
        <f t="array" ref="AZ256">IFERROR(INDEX(Sheet2!$A$1:$E$2723,MATCH(AZ$200&amp;AZ$201&amp;$B256,Sheet2!$A$1:$A$2723&amp;Sheet2!$B$1:$B$2723&amp;Sheet2!$D$1:$D$2723,0),5),0)</f>
        <v>0</v>
      </c>
      <c r="BA256">
        <f t="array" ref="BA256">IFERROR(INDEX(Sheet2!$A$1:$E$2723,MATCH(BA$200&amp;BA$201&amp;$B256,Sheet2!$A$1:$A$2723&amp;Sheet2!$B$1:$B$2723&amp;Sheet2!$D$1:$D$2723,0),5),0)</f>
        <v>0</v>
      </c>
      <c r="BB256">
        <f t="array" ref="BB256">IFERROR(INDEX(Sheet2!$A$1:$E$2723,MATCH(BB$200&amp;BB$201&amp;$B256,Sheet2!$A$1:$A$2723&amp;Sheet2!$B$1:$B$2723&amp;Sheet2!$D$1:$D$2723,0),5),0)</f>
        <v>0</v>
      </c>
      <c r="BC256">
        <f t="array" ref="BC256">IFERROR(INDEX(Sheet2!$A$1:$E$2723,MATCH(BC$200&amp;BC$201&amp;$B256,Sheet2!$A$1:$A$2723&amp;Sheet2!$B$1:$B$2723&amp;Sheet2!$D$1:$D$2723,0),5),0)</f>
        <v>0</v>
      </c>
      <c r="BD256">
        <f t="array" ref="BD256">IFERROR(INDEX(Sheet2!$A$1:$E$2723,MATCH(BD$200&amp;BD$201&amp;$B256,Sheet2!$A$1:$A$2723&amp;Sheet2!$B$1:$B$2723&amp;Sheet2!$D$1:$D$2723,0),5),0)</f>
        <v>0</v>
      </c>
      <c r="BE256">
        <f t="array" ref="BE256">IFERROR(INDEX(Sheet2!$A$1:$E$2723,MATCH(BE$200&amp;BE$201&amp;$B256,Sheet2!$A$1:$A$2723&amp;Sheet2!$B$1:$B$2723&amp;Sheet2!$D$1:$D$2723,0),5),0)</f>
        <v>0</v>
      </c>
      <c r="BF256">
        <f t="array" ref="BF256">IFERROR(INDEX(Sheet2!$A$1:$E$2723,MATCH(BF$200&amp;BF$201&amp;$B256,Sheet2!$A$1:$A$2723&amp;Sheet2!$B$1:$B$2723&amp;Sheet2!$D$1:$D$2723,0),5),0)</f>
        <v>0</v>
      </c>
      <c r="BG256">
        <f t="array" ref="BG256">IFERROR(INDEX(Sheet2!$A$1:$E$2723,MATCH(BG$200&amp;BG$201&amp;$B256,Sheet2!$A$1:$A$2723&amp;Sheet2!$B$1:$B$2723&amp;Sheet2!$D$1:$D$2723,0),5),0)</f>
        <v>0</v>
      </c>
      <c r="BH256">
        <f t="array" ref="BH256">IFERROR(INDEX(Sheet2!$A$1:$E$2723,MATCH(BH$200&amp;BH$201&amp;$B256,Sheet2!$A$1:$A$2723&amp;Sheet2!$B$1:$B$2723&amp;Sheet2!$D$1:$D$2723,0),5),0)</f>
        <v>0</v>
      </c>
      <c r="BI256">
        <f t="array" ref="BI256">IFERROR(INDEX(Sheet2!$A$1:$E$2723,MATCH(BI$200&amp;BI$201&amp;$B256,Sheet2!$A$1:$A$2723&amp;Sheet2!$B$1:$B$2723&amp;Sheet2!$D$1:$D$2723,0),5),0)</f>
        <v>0</v>
      </c>
      <c r="BJ256">
        <f t="array" ref="BJ256">IFERROR(INDEX(Sheet2!$A$1:$E$2723,MATCH(BJ$200&amp;BJ$201&amp;$B256,Sheet2!$A$1:$A$2723&amp;Sheet2!$B$1:$B$2723&amp;Sheet2!$D$1:$D$2723,0),5),0)</f>
        <v>0</v>
      </c>
      <c r="BK256">
        <f t="array" ref="BK256">IFERROR(INDEX(Sheet2!$A$1:$E$2723,MATCH(BK$200&amp;BK$201&amp;$B256,Sheet2!$A$1:$A$2723&amp;Sheet2!$B$1:$B$2723&amp;Sheet2!$D$1:$D$2723,0),5),0)</f>
        <v>0</v>
      </c>
      <c r="BL256">
        <f t="array" ref="BL256">IFERROR(INDEX(Sheet2!$A$1:$E$2723,MATCH(BL$200&amp;BL$201&amp;$B256,Sheet2!$A$1:$A$2723&amp;Sheet2!$B$1:$B$2723&amp;Sheet2!$D$1:$D$2723,0),5),0)</f>
        <v>0</v>
      </c>
    </row>
    <row r="257" spans="2:64" x14ac:dyDescent="0.25">
      <c r="B257" t="s">
        <v>249</v>
      </c>
      <c r="C257">
        <f t="array" ref="C257">IFERROR(INDEX(Sheet2!$A$1:$E$2723,MATCH(C$200&amp;C$201&amp;$B257,Sheet2!$A$1:$A$2723&amp;Sheet2!$B$1:$B$2723&amp;Sheet2!$D$1:$D$2723,0),5),0)</f>
        <v>0</v>
      </c>
      <c r="D257">
        <f t="array" ref="D257">IFERROR(INDEX(Sheet2!$A$1:$E$2723,MATCH(D$200&amp;D$201&amp;$B257,Sheet2!$A$1:$A$2723&amp;Sheet2!$B$1:$B$2723&amp;Sheet2!$D$1:$D$2723,0),5),0)</f>
        <v>0</v>
      </c>
      <c r="E257">
        <f t="array" ref="E257">IFERROR(INDEX(Sheet2!$A$1:$E$2723,MATCH(E$200&amp;E$201&amp;$B257,Sheet2!$A$1:$A$2723&amp;Sheet2!$B$1:$B$2723&amp;Sheet2!$D$1:$D$2723,0),5),0)</f>
        <v>0</v>
      </c>
      <c r="F257">
        <f t="array" ref="F257">IFERROR(INDEX(Sheet2!$A$1:$E$2723,MATCH(F$200&amp;F$201&amp;$B257,Sheet2!$A$1:$A$2723&amp;Sheet2!$B$1:$B$2723&amp;Sheet2!$D$1:$D$2723,0),5),0)</f>
        <v>0</v>
      </c>
      <c r="G257">
        <f t="array" ref="G257">IFERROR(INDEX(Sheet2!$A$1:$E$2723,MATCH(G$200&amp;G$201&amp;$B257,Sheet2!$A$1:$A$2723&amp;Sheet2!$B$1:$B$2723&amp;Sheet2!$D$1:$D$2723,0),5),0)</f>
        <v>0</v>
      </c>
      <c r="H257">
        <f t="array" ref="H257">IFERROR(INDEX(Sheet2!$A$1:$E$2723,MATCH(H$200&amp;H$201&amp;$B257,Sheet2!$A$1:$A$2723&amp;Sheet2!$B$1:$B$2723&amp;Sheet2!$D$1:$D$2723,0),5),0)</f>
        <v>0</v>
      </c>
      <c r="I257">
        <f t="array" ref="I257">IFERROR(INDEX(Sheet2!$A$1:$E$2723,MATCH(I$200&amp;I$201&amp;$B257,Sheet2!$A$1:$A$2723&amp;Sheet2!$B$1:$B$2723&amp;Sheet2!$D$1:$D$2723,0),5),0)</f>
        <v>0</v>
      </c>
      <c r="J257">
        <f t="array" ref="J257">IFERROR(INDEX(Sheet2!$A$1:$E$2723,MATCH(J$200&amp;J$201&amp;$B257,Sheet2!$A$1:$A$2723&amp;Sheet2!$B$1:$B$2723&amp;Sheet2!$D$1:$D$2723,0),5),0)</f>
        <v>0</v>
      </c>
      <c r="K257">
        <f t="array" ref="K257">IFERROR(INDEX(Sheet2!$A$1:$E$2723,MATCH(K$200&amp;K$201&amp;$B257,Sheet2!$A$1:$A$2723&amp;Sheet2!$B$1:$B$2723&amp;Sheet2!$D$1:$D$2723,0),5),0)</f>
        <v>0</v>
      </c>
      <c r="L257">
        <f t="array" ref="L257">IFERROR(INDEX(Sheet2!$A$1:$E$2723,MATCH(L$200&amp;L$201&amp;$B257,Sheet2!$A$1:$A$2723&amp;Sheet2!$B$1:$B$2723&amp;Sheet2!$D$1:$D$2723,0),5),0)</f>
        <v>0</v>
      </c>
      <c r="M257">
        <f t="array" ref="M257">IFERROR(INDEX(Sheet2!$A$1:$E$2723,MATCH(M$200&amp;M$201&amp;$B257,Sheet2!$A$1:$A$2723&amp;Sheet2!$B$1:$B$2723&amp;Sheet2!$D$1:$D$2723,0),5),0)</f>
        <v>0</v>
      </c>
      <c r="N257">
        <f t="array" ref="N257">IFERROR(INDEX(Sheet2!$A$1:$E$2723,MATCH(N$200&amp;N$201&amp;$B257,Sheet2!$A$1:$A$2723&amp;Sheet2!$B$1:$B$2723&amp;Sheet2!$D$1:$D$2723,0),5),0)</f>
        <v>0</v>
      </c>
      <c r="O257">
        <f t="array" ref="O257">IFERROR(INDEX(Sheet2!$A$1:$E$2723,MATCH(O$200&amp;O$201&amp;$B257,Sheet2!$A$1:$A$2723&amp;Sheet2!$B$1:$B$2723&amp;Sheet2!$D$1:$D$2723,0),5),0)</f>
        <v>0</v>
      </c>
      <c r="P257">
        <f t="array" ref="P257">IFERROR(INDEX(Sheet2!$A$1:$E$2723,MATCH(P$200&amp;P$201&amp;$B257,Sheet2!$A$1:$A$2723&amp;Sheet2!$B$1:$B$2723&amp;Sheet2!$D$1:$D$2723,0),5),0)</f>
        <v>0</v>
      </c>
      <c r="Q257">
        <f t="array" ref="Q257">IFERROR(INDEX(Sheet2!$A$1:$E$2723,MATCH(Q$200&amp;Q$201&amp;$B257,Sheet2!$A$1:$A$2723&amp;Sheet2!$B$1:$B$2723&amp;Sheet2!$D$1:$D$2723,0),5),0)</f>
        <v>0</v>
      </c>
      <c r="R257">
        <f t="array" ref="R257">IFERROR(INDEX(Sheet2!$A$1:$E$2723,MATCH(R$200&amp;R$201&amp;$B257,Sheet2!$A$1:$A$2723&amp;Sheet2!$B$1:$B$2723&amp;Sheet2!$D$1:$D$2723,0),5),0)</f>
        <v>0</v>
      </c>
      <c r="S257">
        <f t="array" ref="S257">IFERROR(INDEX(Sheet2!$A$1:$E$2723,MATCH(S$200&amp;S$201&amp;$B257,Sheet2!$A$1:$A$2723&amp;Sheet2!$B$1:$B$2723&amp;Sheet2!$D$1:$D$2723,0),5),0)</f>
        <v>0</v>
      </c>
      <c r="T257">
        <f t="array" ref="T257">IFERROR(INDEX(Sheet2!$A$1:$E$2723,MATCH(T$200&amp;T$201&amp;$B257,Sheet2!$A$1:$A$2723&amp;Sheet2!$B$1:$B$2723&amp;Sheet2!$D$1:$D$2723,0),5),0)</f>
        <v>0</v>
      </c>
      <c r="U257">
        <f t="array" ref="U257">IFERROR(INDEX(Sheet2!$A$1:$E$2723,MATCH(U$200&amp;U$201&amp;$B257,Sheet2!$A$1:$A$2723&amp;Sheet2!$B$1:$B$2723&amp;Sheet2!$D$1:$D$2723,0),5),0)</f>
        <v>0</v>
      </c>
      <c r="V257">
        <f t="array" ref="V257">IFERROR(INDEX(Sheet2!$A$1:$E$2723,MATCH(V$200&amp;V$201&amp;$B257,Sheet2!$A$1:$A$2723&amp;Sheet2!$B$1:$B$2723&amp;Sheet2!$D$1:$D$2723,0),5),0)</f>
        <v>0</v>
      </c>
      <c r="W257">
        <f t="array" ref="W257">IFERROR(INDEX(Sheet2!$A$1:$E$2723,MATCH(W$200&amp;W$201&amp;$B257,Sheet2!$A$1:$A$2723&amp;Sheet2!$B$1:$B$2723&amp;Sheet2!$D$1:$D$2723,0),5),0)</f>
        <v>0</v>
      </c>
      <c r="X257">
        <f t="array" ref="X257">IFERROR(INDEX(Sheet2!$A$1:$E$2723,MATCH(X$200&amp;X$201&amp;$B257,Sheet2!$A$1:$A$2723&amp;Sheet2!$B$1:$B$2723&amp;Sheet2!$D$1:$D$2723,0),5),0)</f>
        <v>0</v>
      </c>
      <c r="Y257">
        <f t="array" ref="Y257">IFERROR(INDEX(Sheet2!$A$1:$E$2723,MATCH(Y$200&amp;Y$201&amp;$B257,Sheet2!$A$1:$A$2723&amp;Sheet2!$B$1:$B$2723&amp;Sheet2!$D$1:$D$2723,0),5),0)</f>
        <v>0</v>
      </c>
      <c r="Z257">
        <f t="array" ref="Z257">IFERROR(INDEX(Sheet2!$A$1:$E$2723,MATCH(Z$200&amp;Z$201&amp;$B257,Sheet2!$A$1:$A$2723&amp;Sheet2!$B$1:$B$2723&amp;Sheet2!$D$1:$D$2723,0),5),0)</f>
        <v>0</v>
      </c>
      <c r="AA257">
        <f t="array" ref="AA257">IFERROR(INDEX(Sheet2!$A$1:$E$2723,MATCH(AA$200&amp;AA$201&amp;$B257,Sheet2!$A$1:$A$2723&amp;Sheet2!$B$1:$B$2723&amp;Sheet2!$D$1:$D$2723,0),5),0)</f>
        <v>0</v>
      </c>
      <c r="AB257">
        <f t="array" ref="AB257">IFERROR(INDEX(Sheet2!$A$1:$E$2723,MATCH(AB$200&amp;AB$201&amp;$B257,Sheet2!$A$1:$A$2723&amp;Sheet2!$B$1:$B$2723&amp;Sheet2!$D$1:$D$2723,0),5),0)</f>
        <v>0</v>
      </c>
      <c r="AC257">
        <f t="array" ref="AC257">IFERROR(INDEX(Sheet2!$A$1:$E$2723,MATCH(AC$200&amp;AC$201&amp;$B257,Sheet2!$A$1:$A$2723&amp;Sheet2!$B$1:$B$2723&amp;Sheet2!$D$1:$D$2723,0),5),0)</f>
        <v>0</v>
      </c>
      <c r="AD257">
        <f t="array" ref="AD257">IFERROR(INDEX(Sheet2!$A$1:$E$2723,MATCH(AD$200&amp;AD$201&amp;$B257,Sheet2!$A$1:$A$2723&amp;Sheet2!$B$1:$B$2723&amp;Sheet2!$D$1:$D$2723,0),5),0)</f>
        <v>0</v>
      </c>
      <c r="AE257">
        <f t="array" ref="AE257">IFERROR(INDEX(Sheet2!$A$1:$E$2723,MATCH(AE$200&amp;AE$201&amp;$B257,Sheet2!$A$1:$A$2723&amp;Sheet2!$B$1:$B$2723&amp;Sheet2!$D$1:$D$2723,0),5),0)</f>
        <v>0</v>
      </c>
      <c r="AF257">
        <f t="array" ref="AF257">IFERROR(INDEX(Sheet2!$A$1:$E$2723,MATCH(AF$200&amp;AF$201&amp;$B257,Sheet2!$A$1:$A$2723&amp;Sheet2!$B$1:$B$2723&amp;Sheet2!$D$1:$D$2723,0),5),0)</f>
        <v>0</v>
      </c>
      <c r="AG257">
        <f t="array" ref="AG257">IFERROR(INDEX(Sheet2!$A$1:$E$2723,MATCH(AG$200&amp;AG$201&amp;$B257,Sheet2!$A$1:$A$2723&amp;Sheet2!$B$1:$B$2723&amp;Sheet2!$D$1:$D$2723,0),5),0)</f>
        <v>0</v>
      </c>
      <c r="AH257">
        <f t="array" ref="AH257">IFERROR(INDEX(Sheet2!$A$1:$E$2723,MATCH(AH$200&amp;AH$201&amp;$B257,Sheet2!$A$1:$A$2723&amp;Sheet2!$B$1:$B$2723&amp;Sheet2!$D$1:$D$2723,0),5),0)</f>
        <v>0</v>
      </c>
      <c r="AI257">
        <f t="array" ref="AI257">IFERROR(INDEX(Sheet2!$A$1:$E$2723,MATCH(AI$200&amp;AI$201&amp;$B257,Sheet2!$A$1:$A$2723&amp;Sheet2!$B$1:$B$2723&amp;Sheet2!$D$1:$D$2723,0),5),0)</f>
        <v>0</v>
      </c>
      <c r="AJ257">
        <f t="array" ref="AJ257">IFERROR(INDEX(Sheet2!$A$1:$E$2723,MATCH(AJ$200&amp;AJ$201&amp;$B257,Sheet2!$A$1:$A$2723&amp;Sheet2!$B$1:$B$2723&amp;Sheet2!$D$1:$D$2723,0),5),0)</f>
        <v>0</v>
      </c>
      <c r="AK257">
        <f t="array" ref="AK257">IFERROR(INDEX(Sheet2!$A$1:$E$2723,MATCH(AK$200&amp;AK$201&amp;$B257,Sheet2!$A$1:$A$2723&amp;Sheet2!$B$1:$B$2723&amp;Sheet2!$D$1:$D$2723,0),5),0)</f>
        <v>0</v>
      </c>
      <c r="AL257">
        <f t="array" ref="AL257">IFERROR(INDEX(Sheet2!$A$1:$E$2723,MATCH(AL$200&amp;AL$201&amp;$B257,Sheet2!$A$1:$A$2723&amp;Sheet2!$B$1:$B$2723&amp;Sheet2!$D$1:$D$2723,0),5),0)</f>
        <v>0</v>
      </c>
      <c r="AM257">
        <f t="array" ref="AM257">IFERROR(INDEX(Sheet2!$A$1:$E$2723,MATCH(AM$200&amp;AM$201&amp;$B257,Sheet2!$A$1:$A$2723&amp;Sheet2!$B$1:$B$2723&amp;Sheet2!$D$1:$D$2723,0),5),0)</f>
        <v>0</v>
      </c>
      <c r="AN257">
        <f t="array" ref="AN257">IFERROR(INDEX(Sheet2!$A$1:$E$2723,MATCH(AN$200&amp;AN$201&amp;$B257,Sheet2!$A$1:$A$2723&amp;Sheet2!$B$1:$B$2723&amp;Sheet2!$D$1:$D$2723,0),5),0)</f>
        <v>0</v>
      </c>
      <c r="AO257">
        <f t="array" ref="AO257">IFERROR(INDEX(Sheet2!$A$1:$E$2723,MATCH(AO$200&amp;AO$201&amp;$B257,Sheet2!$A$1:$A$2723&amp;Sheet2!$B$1:$B$2723&amp;Sheet2!$D$1:$D$2723,0),5),0)</f>
        <v>0</v>
      </c>
      <c r="AP257">
        <f t="array" ref="AP257">IFERROR(INDEX(Sheet2!$A$1:$E$2723,MATCH(AP$200&amp;AP$201&amp;$B257,Sheet2!$A$1:$A$2723&amp;Sheet2!$B$1:$B$2723&amp;Sheet2!$D$1:$D$2723,0),5),0)</f>
        <v>0</v>
      </c>
      <c r="AQ257">
        <f t="array" ref="AQ257">IFERROR(INDEX(Sheet2!$A$1:$E$2723,MATCH(AQ$200&amp;AQ$201&amp;$B257,Sheet2!$A$1:$A$2723&amp;Sheet2!$B$1:$B$2723&amp;Sheet2!$D$1:$D$2723,0),5),0)</f>
        <v>0</v>
      </c>
      <c r="AR257">
        <f t="array" ref="AR257">IFERROR(INDEX(Sheet2!$A$1:$E$2723,MATCH(AR$200&amp;AR$201&amp;$B257,Sheet2!$A$1:$A$2723&amp;Sheet2!$B$1:$B$2723&amp;Sheet2!$D$1:$D$2723,0),5),0)</f>
        <v>0</v>
      </c>
      <c r="AS257">
        <f t="array" ref="AS257">IFERROR(INDEX(Sheet2!$A$1:$E$2723,MATCH(AS$200&amp;AS$201&amp;$B257,Sheet2!$A$1:$A$2723&amp;Sheet2!$B$1:$B$2723&amp;Sheet2!$D$1:$D$2723,0),5),0)</f>
        <v>0</v>
      </c>
      <c r="AT257">
        <f t="array" ref="AT257">IFERROR(INDEX(Sheet2!$A$1:$E$2723,MATCH(AT$200&amp;AT$201&amp;$B257,Sheet2!$A$1:$A$2723&amp;Sheet2!$B$1:$B$2723&amp;Sheet2!$D$1:$D$2723,0),5),0)</f>
        <v>0</v>
      </c>
      <c r="AU257">
        <f t="array" ref="AU257">IFERROR(INDEX(Sheet2!$A$1:$E$2723,MATCH(AU$200&amp;AU$201&amp;$B257,Sheet2!$A$1:$A$2723&amp;Sheet2!$B$1:$B$2723&amp;Sheet2!$D$1:$D$2723,0),5),0)</f>
        <v>0</v>
      </c>
      <c r="AV257">
        <f t="array" ref="AV257">IFERROR(INDEX(Sheet2!$A$1:$E$2723,MATCH(AV$200&amp;AV$201&amp;$B257,Sheet2!$A$1:$A$2723&amp;Sheet2!$B$1:$B$2723&amp;Sheet2!$D$1:$D$2723,0),5),0)</f>
        <v>0</v>
      </c>
      <c r="AW257">
        <f t="array" ref="AW257">IFERROR(INDEX(Sheet2!$A$1:$E$2723,MATCH(AW$200&amp;AW$201&amp;$B257,Sheet2!$A$1:$A$2723&amp;Sheet2!$B$1:$B$2723&amp;Sheet2!$D$1:$D$2723,0),5),0)</f>
        <v>0</v>
      </c>
      <c r="AX257">
        <f t="array" ref="AX257">IFERROR(INDEX(Sheet2!$A$1:$E$2723,MATCH(AX$200&amp;AX$201&amp;$B257,Sheet2!$A$1:$A$2723&amp;Sheet2!$B$1:$B$2723&amp;Sheet2!$D$1:$D$2723,0),5),0)</f>
        <v>0</v>
      </c>
      <c r="AY257">
        <f t="array" ref="AY257">IFERROR(INDEX(Sheet2!$A$1:$E$2723,MATCH(AY$200&amp;AY$201&amp;$B257,Sheet2!$A$1:$A$2723&amp;Sheet2!$B$1:$B$2723&amp;Sheet2!$D$1:$D$2723,0),5),0)</f>
        <v>0</v>
      </c>
      <c r="AZ257">
        <f t="array" ref="AZ257">IFERROR(INDEX(Sheet2!$A$1:$E$2723,MATCH(AZ$200&amp;AZ$201&amp;$B257,Sheet2!$A$1:$A$2723&amp;Sheet2!$B$1:$B$2723&amp;Sheet2!$D$1:$D$2723,0),5),0)</f>
        <v>0</v>
      </c>
      <c r="BA257">
        <f t="array" ref="BA257">IFERROR(INDEX(Sheet2!$A$1:$E$2723,MATCH(BA$200&amp;BA$201&amp;$B257,Sheet2!$A$1:$A$2723&amp;Sheet2!$B$1:$B$2723&amp;Sheet2!$D$1:$D$2723,0),5),0)</f>
        <v>0</v>
      </c>
      <c r="BB257">
        <f t="array" ref="BB257">IFERROR(INDEX(Sheet2!$A$1:$E$2723,MATCH(BB$200&amp;BB$201&amp;$B257,Sheet2!$A$1:$A$2723&amp;Sheet2!$B$1:$B$2723&amp;Sheet2!$D$1:$D$2723,0),5),0)</f>
        <v>0</v>
      </c>
      <c r="BC257">
        <f t="array" ref="BC257">IFERROR(INDEX(Sheet2!$A$1:$E$2723,MATCH(BC$200&amp;BC$201&amp;$B257,Sheet2!$A$1:$A$2723&amp;Sheet2!$B$1:$B$2723&amp;Sheet2!$D$1:$D$2723,0),5),0)</f>
        <v>0</v>
      </c>
      <c r="BD257">
        <f t="array" ref="BD257">IFERROR(INDEX(Sheet2!$A$1:$E$2723,MATCH(BD$200&amp;BD$201&amp;$B257,Sheet2!$A$1:$A$2723&amp;Sheet2!$B$1:$B$2723&amp;Sheet2!$D$1:$D$2723,0),5),0)</f>
        <v>0</v>
      </c>
      <c r="BE257">
        <f t="array" ref="BE257">IFERROR(INDEX(Sheet2!$A$1:$E$2723,MATCH(BE$200&amp;BE$201&amp;$B257,Sheet2!$A$1:$A$2723&amp;Sheet2!$B$1:$B$2723&amp;Sheet2!$D$1:$D$2723,0),5),0)</f>
        <v>0</v>
      </c>
      <c r="BF257">
        <f t="array" ref="BF257">IFERROR(INDEX(Sheet2!$A$1:$E$2723,MATCH(BF$200&amp;BF$201&amp;$B257,Sheet2!$A$1:$A$2723&amp;Sheet2!$B$1:$B$2723&amp;Sheet2!$D$1:$D$2723,0),5),0)</f>
        <v>0</v>
      </c>
      <c r="BG257">
        <f t="array" ref="BG257">IFERROR(INDEX(Sheet2!$A$1:$E$2723,MATCH(BG$200&amp;BG$201&amp;$B257,Sheet2!$A$1:$A$2723&amp;Sheet2!$B$1:$B$2723&amp;Sheet2!$D$1:$D$2723,0),5),0)</f>
        <v>0</v>
      </c>
      <c r="BH257">
        <f t="array" ref="BH257">IFERROR(INDEX(Sheet2!$A$1:$E$2723,MATCH(BH$200&amp;BH$201&amp;$B257,Sheet2!$A$1:$A$2723&amp;Sheet2!$B$1:$B$2723&amp;Sheet2!$D$1:$D$2723,0),5),0)</f>
        <v>0</v>
      </c>
      <c r="BI257">
        <f t="array" ref="BI257">IFERROR(INDEX(Sheet2!$A$1:$E$2723,MATCH(BI$200&amp;BI$201&amp;$B257,Sheet2!$A$1:$A$2723&amp;Sheet2!$B$1:$B$2723&amp;Sheet2!$D$1:$D$2723,0),5),0)</f>
        <v>0</v>
      </c>
      <c r="BJ257">
        <f t="array" ref="BJ257">IFERROR(INDEX(Sheet2!$A$1:$E$2723,MATCH(BJ$200&amp;BJ$201&amp;$B257,Sheet2!$A$1:$A$2723&amp;Sheet2!$B$1:$B$2723&amp;Sheet2!$D$1:$D$2723,0),5),0)</f>
        <v>0</v>
      </c>
      <c r="BK257">
        <f t="array" ref="BK257">IFERROR(INDEX(Sheet2!$A$1:$E$2723,MATCH(BK$200&amp;BK$201&amp;$B257,Sheet2!$A$1:$A$2723&amp;Sheet2!$B$1:$B$2723&amp;Sheet2!$D$1:$D$2723,0),5),0)</f>
        <v>191</v>
      </c>
      <c r="BL257">
        <f t="array" ref="BL257">IFERROR(INDEX(Sheet2!$A$1:$E$2723,MATCH(BL$200&amp;BL$201&amp;$B257,Sheet2!$A$1:$A$2723&amp;Sheet2!$B$1:$B$2723&amp;Sheet2!$D$1:$D$2723,0),5),0)</f>
        <v>80</v>
      </c>
    </row>
    <row r="258" spans="2:64" x14ac:dyDescent="0.25">
      <c r="B258" t="s">
        <v>189</v>
      </c>
      <c r="C258">
        <f t="array" ref="C258">IFERROR(INDEX(Sheet2!$A$1:$E$2723,MATCH(C$200&amp;C$201&amp;$B258,Sheet2!$A$1:$A$2723&amp;Sheet2!$B$1:$B$2723&amp;Sheet2!$D$1:$D$2723,0),5),0)</f>
        <v>0</v>
      </c>
      <c r="D258">
        <f t="array" ref="D258">IFERROR(INDEX(Sheet2!$A$1:$E$2723,MATCH(D$200&amp;D$201&amp;$B258,Sheet2!$A$1:$A$2723&amp;Sheet2!$B$1:$B$2723&amp;Sheet2!$D$1:$D$2723,0),5),0)</f>
        <v>0</v>
      </c>
      <c r="E258">
        <f t="array" ref="E258">IFERROR(INDEX(Sheet2!$A$1:$E$2723,MATCH(E$200&amp;E$201&amp;$B258,Sheet2!$A$1:$A$2723&amp;Sheet2!$B$1:$B$2723&amp;Sheet2!$D$1:$D$2723,0),5),0)</f>
        <v>0</v>
      </c>
      <c r="F258">
        <f t="array" ref="F258">IFERROR(INDEX(Sheet2!$A$1:$E$2723,MATCH(F$200&amp;F$201&amp;$B258,Sheet2!$A$1:$A$2723&amp;Sheet2!$B$1:$B$2723&amp;Sheet2!$D$1:$D$2723,0),5),0)</f>
        <v>0</v>
      </c>
      <c r="G258">
        <f t="array" ref="G258">IFERROR(INDEX(Sheet2!$A$1:$E$2723,MATCH(G$200&amp;G$201&amp;$B258,Sheet2!$A$1:$A$2723&amp;Sheet2!$B$1:$B$2723&amp;Sheet2!$D$1:$D$2723,0),5),0)</f>
        <v>0</v>
      </c>
      <c r="H258">
        <f t="array" ref="H258">IFERROR(INDEX(Sheet2!$A$1:$E$2723,MATCH(H$200&amp;H$201&amp;$B258,Sheet2!$A$1:$A$2723&amp;Sheet2!$B$1:$B$2723&amp;Sheet2!$D$1:$D$2723,0),5),0)</f>
        <v>125</v>
      </c>
      <c r="I258">
        <f t="array" ref="I258">IFERROR(INDEX(Sheet2!$A$1:$E$2723,MATCH(I$200&amp;I$201&amp;$B258,Sheet2!$A$1:$A$2723&amp;Sheet2!$B$1:$B$2723&amp;Sheet2!$D$1:$D$2723,0),5),0)</f>
        <v>0</v>
      </c>
      <c r="J258">
        <f t="array" ref="J258">IFERROR(INDEX(Sheet2!$A$1:$E$2723,MATCH(J$200&amp;J$201&amp;$B258,Sheet2!$A$1:$A$2723&amp;Sheet2!$B$1:$B$2723&amp;Sheet2!$D$1:$D$2723,0),5),0)</f>
        <v>0</v>
      </c>
      <c r="K258">
        <f t="array" ref="K258">IFERROR(INDEX(Sheet2!$A$1:$E$2723,MATCH(K$200&amp;K$201&amp;$B258,Sheet2!$A$1:$A$2723&amp;Sheet2!$B$1:$B$2723&amp;Sheet2!$D$1:$D$2723,0),5),0)</f>
        <v>0</v>
      </c>
      <c r="L258">
        <f t="array" ref="L258">IFERROR(INDEX(Sheet2!$A$1:$E$2723,MATCH(L$200&amp;L$201&amp;$B258,Sheet2!$A$1:$A$2723&amp;Sheet2!$B$1:$B$2723&amp;Sheet2!$D$1:$D$2723,0),5),0)</f>
        <v>0</v>
      </c>
      <c r="M258">
        <f t="array" ref="M258">IFERROR(INDEX(Sheet2!$A$1:$E$2723,MATCH(M$200&amp;M$201&amp;$B258,Sheet2!$A$1:$A$2723&amp;Sheet2!$B$1:$B$2723&amp;Sheet2!$D$1:$D$2723,0),5),0)</f>
        <v>0</v>
      </c>
      <c r="N258">
        <f t="array" ref="N258">IFERROR(INDEX(Sheet2!$A$1:$E$2723,MATCH(N$200&amp;N$201&amp;$B258,Sheet2!$A$1:$A$2723&amp;Sheet2!$B$1:$B$2723&amp;Sheet2!$D$1:$D$2723,0),5),0)</f>
        <v>116</v>
      </c>
      <c r="O258">
        <f t="array" ref="O258">IFERROR(INDEX(Sheet2!$A$1:$E$2723,MATCH(O$200&amp;O$201&amp;$B258,Sheet2!$A$1:$A$2723&amp;Sheet2!$B$1:$B$2723&amp;Sheet2!$D$1:$D$2723,0),5),0)</f>
        <v>0</v>
      </c>
      <c r="P258">
        <f t="array" ref="P258">IFERROR(INDEX(Sheet2!$A$1:$E$2723,MATCH(P$200&amp;P$201&amp;$B258,Sheet2!$A$1:$A$2723&amp;Sheet2!$B$1:$B$2723&amp;Sheet2!$D$1:$D$2723,0),5),0)</f>
        <v>0</v>
      </c>
      <c r="Q258">
        <f t="array" ref="Q258">IFERROR(INDEX(Sheet2!$A$1:$E$2723,MATCH(Q$200&amp;Q$201&amp;$B258,Sheet2!$A$1:$A$2723&amp;Sheet2!$B$1:$B$2723&amp;Sheet2!$D$1:$D$2723,0),5),0)</f>
        <v>0</v>
      </c>
      <c r="R258">
        <f t="array" ref="R258">IFERROR(INDEX(Sheet2!$A$1:$E$2723,MATCH(R$200&amp;R$201&amp;$B258,Sheet2!$A$1:$A$2723&amp;Sheet2!$B$1:$B$2723&amp;Sheet2!$D$1:$D$2723,0),5),0)</f>
        <v>0</v>
      </c>
      <c r="S258">
        <f t="array" ref="S258">IFERROR(INDEX(Sheet2!$A$1:$E$2723,MATCH(S$200&amp;S$201&amp;$B258,Sheet2!$A$1:$A$2723&amp;Sheet2!$B$1:$B$2723&amp;Sheet2!$D$1:$D$2723,0),5),0)</f>
        <v>0</v>
      </c>
      <c r="T258">
        <f t="array" ref="T258">IFERROR(INDEX(Sheet2!$A$1:$E$2723,MATCH(T$200&amp;T$201&amp;$B258,Sheet2!$A$1:$A$2723&amp;Sheet2!$B$1:$B$2723&amp;Sheet2!$D$1:$D$2723,0),5),0)</f>
        <v>0</v>
      </c>
      <c r="U258">
        <f t="array" ref="U258">IFERROR(INDEX(Sheet2!$A$1:$E$2723,MATCH(U$200&amp;U$201&amp;$B258,Sheet2!$A$1:$A$2723&amp;Sheet2!$B$1:$B$2723&amp;Sheet2!$D$1:$D$2723,0),5),0)</f>
        <v>0</v>
      </c>
      <c r="V258">
        <f t="array" ref="V258">IFERROR(INDEX(Sheet2!$A$1:$E$2723,MATCH(V$200&amp;V$201&amp;$B258,Sheet2!$A$1:$A$2723&amp;Sheet2!$B$1:$B$2723&amp;Sheet2!$D$1:$D$2723,0),5),0)</f>
        <v>0</v>
      </c>
      <c r="W258">
        <f t="array" ref="W258">IFERROR(INDEX(Sheet2!$A$1:$E$2723,MATCH(W$200&amp;W$201&amp;$B258,Sheet2!$A$1:$A$2723&amp;Sheet2!$B$1:$B$2723&amp;Sheet2!$D$1:$D$2723,0),5),0)</f>
        <v>0</v>
      </c>
      <c r="X258">
        <f t="array" ref="X258">IFERROR(INDEX(Sheet2!$A$1:$E$2723,MATCH(X$200&amp;X$201&amp;$B258,Sheet2!$A$1:$A$2723&amp;Sheet2!$B$1:$B$2723&amp;Sheet2!$D$1:$D$2723,0),5),0)</f>
        <v>0</v>
      </c>
      <c r="Y258">
        <f t="array" ref="Y258">IFERROR(INDEX(Sheet2!$A$1:$E$2723,MATCH(Y$200&amp;Y$201&amp;$B258,Sheet2!$A$1:$A$2723&amp;Sheet2!$B$1:$B$2723&amp;Sheet2!$D$1:$D$2723,0),5),0)</f>
        <v>0</v>
      </c>
      <c r="Z258">
        <f t="array" ref="Z258">IFERROR(INDEX(Sheet2!$A$1:$E$2723,MATCH(Z$200&amp;Z$201&amp;$B258,Sheet2!$A$1:$A$2723&amp;Sheet2!$B$1:$B$2723&amp;Sheet2!$D$1:$D$2723,0),5),0)</f>
        <v>70</v>
      </c>
      <c r="AA258">
        <f t="array" ref="AA258">IFERROR(INDEX(Sheet2!$A$1:$E$2723,MATCH(AA$200&amp;AA$201&amp;$B258,Sheet2!$A$1:$A$2723&amp;Sheet2!$B$1:$B$2723&amp;Sheet2!$D$1:$D$2723,0),5),0)</f>
        <v>0</v>
      </c>
      <c r="AB258">
        <f t="array" ref="AB258">IFERROR(INDEX(Sheet2!$A$1:$E$2723,MATCH(AB$200&amp;AB$201&amp;$B258,Sheet2!$A$1:$A$2723&amp;Sheet2!$B$1:$B$2723&amp;Sheet2!$D$1:$D$2723,0),5),0)</f>
        <v>0</v>
      </c>
      <c r="AC258">
        <f t="array" ref="AC258">IFERROR(INDEX(Sheet2!$A$1:$E$2723,MATCH(AC$200&amp;AC$201&amp;$B258,Sheet2!$A$1:$A$2723&amp;Sheet2!$B$1:$B$2723&amp;Sheet2!$D$1:$D$2723,0),5),0)</f>
        <v>0</v>
      </c>
      <c r="AD258">
        <f t="array" ref="AD258">IFERROR(INDEX(Sheet2!$A$1:$E$2723,MATCH(AD$200&amp;AD$201&amp;$B258,Sheet2!$A$1:$A$2723&amp;Sheet2!$B$1:$B$2723&amp;Sheet2!$D$1:$D$2723,0),5),0)</f>
        <v>0</v>
      </c>
      <c r="AE258">
        <f t="array" ref="AE258">IFERROR(INDEX(Sheet2!$A$1:$E$2723,MATCH(AE$200&amp;AE$201&amp;$B258,Sheet2!$A$1:$A$2723&amp;Sheet2!$B$1:$B$2723&amp;Sheet2!$D$1:$D$2723,0),5),0)</f>
        <v>0</v>
      </c>
      <c r="AF258">
        <f t="array" ref="AF258">IFERROR(INDEX(Sheet2!$A$1:$E$2723,MATCH(AF$200&amp;AF$201&amp;$B258,Sheet2!$A$1:$A$2723&amp;Sheet2!$B$1:$B$2723&amp;Sheet2!$D$1:$D$2723,0),5),0)</f>
        <v>0</v>
      </c>
      <c r="AG258">
        <f t="array" ref="AG258">IFERROR(INDEX(Sheet2!$A$1:$E$2723,MATCH(AG$200&amp;AG$201&amp;$B258,Sheet2!$A$1:$A$2723&amp;Sheet2!$B$1:$B$2723&amp;Sheet2!$D$1:$D$2723,0),5),0)</f>
        <v>0</v>
      </c>
      <c r="AH258">
        <f t="array" ref="AH258">IFERROR(INDEX(Sheet2!$A$1:$E$2723,MATCH(AH$200&amp;AH$201&amp;$B258,Sheet2!$A$1:$A$2723&amp;Sheet2!$B$1:$B$2723&amp;Sheet2!$D$1:$D$2723,0),5),0)</f>
        <v>0</v>
      </c>
      <c r="AI258">
        <f t="array" ref="AI258">IFERROR(INDEX(Sheet2!$A$1:$E$2723,MATCH(AI$200&amp;AI$201&amp;$B258,Sheet2!$A$1:$A$2723&amp;Sheet2!$B$1:$B$2723&amp;Sheet2!$D$1:$D$2723,0),5),0)</f>
        <v>0</v>
      </c>
      <c r="AJ258">
        <f t="array" ref="AJ258">IFERROR(INDEX(Sheet2!$A$1:$E$2723,MATCH(AJ$200&amp;AJ$201&amp;$B258,Sheet2!$A$1:$A$2723&amp;Sheet2!$B$1:$B$2723&amp;Sheet2!$D$1:$D$2723,0),5),0)</f>
        <v>0</v>
      </c>
      <c r="AK258">
        <f t="array" ref="AK258">IFERROR(INDEX(Sheet2!$A$1:$E$2723,MATCH(AK$200&amp;AK$201&amp;$B258,Sheet2!$A$1:$A$2723&amp;Sheet2!$B$1:$B$2723&amp;Sheet2!$D$1:$D$2723,0),5),0)</f>
        <v>0</v>
      </c>
      <c r="AL258">
        <f t="array" ref="AL258">IFERROR(INDEX(Sheet2!$A$1:$E$2723,MATCH(AL$200&amp;AL$201&amp;$B258,Sheet2!$A$1:$A$2723&amp;Sheet2!$B$1:$B$2723&amp;Sheet2!$D$1:$D$2723,0),5),0)</f>
        <v>0</v>
      </c>
      <c r="AM258">
        <f t="array" ref="AM258">IFERROR(INDEX(Sheet2!$A$1:$E$2723,MATCH(AM$200&amp;AM$201&amp;$B258,Sheet2!$A$1:$A$2723&amp;Sheet2!$B$1:$B$2723&amp;Sheet2!$D$1:$D$2723,0),5),0)</f>
        <v>0</v>
      </c>
      <c r="AN258">
        <f t="array" ref="AN258">IFERROR(INDEX(Sheet2!$A$1:$E$2723,MATCH(AN$200&amp;AN$201&amp;$B258,Sheet2!$A$1:$A$2723&amp;Sheet2!$B$1:$B$2723&amp;Sheet2!$D$1:$D$2723,0),5),0)</f>
        <v>0</v>
      </c>
      <c r="AO258">
        <f t="array" ref="AO258">IFERROR(INDEX(Sheet2!$A$1:$E$2723,MATCH(AO$200&amp;AO$201&amp;$B258,Sheet2!$A$1:$A$2723&amp;Sheet2!$B$1:$B$2723&amp;Sheet2!$D$1:$D$2723,0),5),0)</f>
        <v>0</v>
      </c>
      <c r="AP258">
        <f t="array" ref="AP258">IFERROR(INDEX(Sheet2!$A$1:$E$2723,MATCH(AP$200&amp;AP$201&amp;$B258,Sheet2!$A$1:$A$2723&amp;Sheet2!$B$1:$B$2723&amp;Sheet2!$D$1:$D$2723,0),5),0)</f>
        <v>0</v>
      </c>
      <c r="AQ258">
        <f t="array" ref="AQ258">IFERROR(INDEX(Sheet2!$A$1:$E$2723,MATCH(AQ$200&amp;AQ$201&amp;$B258,Sheet2!$A$1:$A$2723&amp;Sheet2!$B$1:$B$2723&amp;Sheet2!$D$1:$D$2723,0),5),0)</f>
        <v>0</v>
      </c>
      <c r="AR258">
        <f t="array" ref="AR258">IFERROR(INDEX(Sheet2!$A$1:$E$2723,MATCH(AR$200&amp;AR$201&amp;$B258,Sheet2!$A$1:$A$2723&amp;Sheet2!$B$1:$B$2723&amp;Sheet2!$D$1:$D$2723,0),5),0)</f>
        <v>0</v>
      </c>
      <c r="AS258">
        <f t="array" ref="AS258">IFERROR(INDEX(Sheet2!$A$1:$E$2723,MATCH(AS$200&amp;AS$201&amp;$B258,Sheet2!$A$1:$A$2723&amp;Sheet2!$B$1:$B$2723&amp;Sheet2!$D$1:$D$2723,0),5),0)</f>
        <v>0</v>
      </c>
      <c r="AT258">
        <f t="array" ref="AT258">IFERROR(INDEX(Sheet2!$A$1:$E$2723,MATCH(AT$200&amp;AT$201&amp;$B258,Sheet2!$A$1:$A$2723&amp;Sheet2!$B$1:$B$2723&amp;Sheet2!$D$1:$D$2723,0),5),0)</f>
        <v>0</v>
      </c>
      <c r="AU258">
        <f t="array" ref="AU258">IFERROR(INDEX(Sheet2!$A$1:$E$2723,MATCH(AU$200&amp;AU$201&amp;$B258,Sheet2!$A$1:$A$2723&amp;Sheet2!$B$1:$B$2723&amp;Sheet2!$D$1:$D$2723,0),5),0)</f>
        <v>0</v>
      </c>
      <c r="AV258">
        <f t="array" ref="AV258">IFERROR(INDEX(Sheet2!$A$1:$E$2723,MATCH(AV$200&amp;AV$201&amp;$B258,Sheet2!$A$1:$A$2723&amp;Sheet2!$B$1:$B$2723&amp;Sheet2!$D$1:$D$2723,0),5),0)</f>
        <v>0</v>
      </c>
      <c r="AW258">
        <f t="array" ref="AW258">IFERROR(INDEX(Sheet2!$A$1:$E$2723,MATCH(AW$200&amp;AW$201&amp;$B258,Sheet2!$A$1:$A$2723&amp;Sheet2!$B$1:$B$2723&amp;Sheet2!$D$1:$D$2723,0),5),0)</f>
        <v>0</v>
      </c>
      <c r="AX258">
        <f t="array" ref="AX258">IFERROR(INDEX(Sheet2!$A$1:$E$2723,MATCH(AX$200&amp;AX$201&amp;$B258,Sheet2!$A$1:$A$2723&amp;Sheet2!$B$1:$B$2723&amp;Sheet2!$D$1:$D$2723,0),5),0)</f>
        <v>0</v>
      </c>
      <c r="AY258">
        <f t="array" ref="AY258">IFERROR(INDEX(Sheet2!$A$1:$E$2723,MATCH(AY$200&amp;AY$201&amp;$B258,Sheet2!$A$1:$A$2723&amp;Sheet2!$B$1:$B$2723&amp;Sheet2!$D$1:$D$2723,0),5),0)</f>
        <v>0</v>
      </c>
      <c r="AZ258">
        <f t="array" ref="AZ258">IFERROR(INDEX(Sheet2!$A$1:$E$2723,MATCH(AZ$200&amp;AZ$201&amp;$B258,Sheet2!$A$1:$A$2723&amp;Sheet2!$B$1:$B$2723&amp;Sheet2!$D$1:$D$2723,0),5),0)</f>
        <v>0</v>
      </c>
      <c r="BA258">
        <f t="array" ref="BA258">IFERROR(INDEX(Sheet2!$A$1:$E$2723,MATCH(BA$200&amp;BA$201&amp;$B258,Sheet2!$A$1:$A$2723&amp;Sheet2!$B$1:$B$2723&amp;Sheet2!$D$1:$D$2723,0),5),0)</f>
        <v>0</v>
      </c>
      <c r="BB258">
        <f t="array" ref="BB258">IFERROR(INDEX(Sheet2!$A$1:$E$2723,MATCH(BB$200&amp;BB$201&amp;$B258,Sheet2!$A$1:$A$2723&amp;Sheet2!$B$1:$B$2723&amp;Sheet2!$D$1:$D$2723,0),5),0)</f>
        <v>0</v>
      </c>
      <c r="BC258">
        <f t="array" ref="BC258">IFERROR(INDEX(Sheet2!$A$1:$E$2723,MATCH(BC$200&amp;BC$201&amp;$B258,Sheet2!$A$1:$A$2723&amp;Sheet2!$B$1:$B$2723&amp;Sheet2!$D$1:$D$2723,0),5),0)</f>
        <v>0</v>
      </c>
      <c r="BD258">
        <f t="array" ref="BD258">IFERROR(INDEX(Sheet2!$A$1:$E$2723,MATCH(BD$200&amp;BD$201&amp;$B258,Sheet2!$A$1:$A$2723&amp;Sheet2!$B$1:$B$2723&amp;Sheet2!$D$1:$D$2723,0),5),0)</f>
        <v>0</v>
      </c>
      <c r="BE258">
        <f t="array" ref="BE258">IFERROR(INDEX(Sheet2!$A$1:$E$2723,MATCH(BE$200&amp;BE$201&amp;$B258,Sheet2!$A$1:$A$2723&amp;Sheet2!$B$1:$B$2723&amp;Sheet2!$D$1:$D$2723,0),5),0)</f>
        <v>0</v>
      </c>
      <c r="BF258">
        <f t="array" ref="BF258">IFERROR(INDEX(Sheet2!$A$1:$E$2723,MATCH(BF$200&amp;BF$201&amp;$B258,Sheet2!$A$1:$A$2723&amp;Sheet2!$B$1:$B$2723&amp;Sheet2!$D$1:$D$2723,0),5),0)</f>
        <v>0</v>
      </c>
      <c r="BG258">
        <f t="array" ref="BG258">IFERROR(INDEX(Sheet2!$A$1:$E$2723,MATCH(BG$200&amp;BG$201&amp;$B258,Sheet2!$A$1:$A$2723&amp;Sheet2!$B$1:$B$2723&amp;Sheet2!$D$1:$D$2723,0),5),0)</f>
        <v>0</v>
      </c>
      <c r="BH258">
        <f t="array" ref="BH258">IFERROR(INDEX(Sheet2!$A$1:$E$2723,MATCH(BH$200&amp;BH$201&amp;$B258,Sheet2!$A$1:$A$2723&amp;Sheet2!$B$1:$B$2723&amp;Sheet2!$D$1:$D$2723,0),5),0)</f>
        <v>0</v>
      </c>
      <c r="BI258">
        <f t="array" ref="BI258">IFERROR(INDEX(Sheet2!$A$1:$E$2723,MATCH(BI$200&amp;BI$201&amp;$B258,Sheet2!$A$1:$A$2723&amp;Sheet2!$B$1:$B$2723&amp;Sheet2!$D$1:$D$2723,0),5),0)</f>
        <v>0</v>
      </c>
      <c r="BJ258">
        <f t="array" ref="BJ258">IFERROR(INDEX(Sheet2!$A$1:$E$2723,MATCH(BJ$200&amp;BJ$201&amp;$B258,Sheet2!$A$1:$A$2723&amp;Sheet2!$B$1:$B$2723&amp;Sheet2!$D$1:$D$2723,0),5),0)</f>
        <v>0</v>
      </c>
      <c r="BK258">
        <f t="array" ref="BK258">IFERROR(INDEX(Sheet2!$A$1:$E$2723,MATCH(BK$200&amp;BK$201&amp;$B258,Sheet2!$A$1:$A$2723&amp;Sheet2!$B$1:$B$2723&amp;Sheet2!$D$1:$D$2723,0),5),0)</f>
        <v>0</v>
      </c>
      <c r="BL258">
        <f t="array" ref="BL258">IFERROR(INDEX(Sheet2!$A$1:$E$2723,MATCH(BL$200&amp;BL$201&amp;$B258,Sheet2!$A$1:$A$2723&amp;Sheet2!$B$1:$B$2723&amp;Sheet2!$D$1:$D$2723,0),5),0)</f>
        <v>0</v>
      </c>
    </row>
    <row r="259" spans="2:64" x14ac:dyDescent="0.25">
      <c r="B259" t="s">
        <v>197</v>
      </c>
      <c r="C259">
        <f t="array" ref="C259">IFERROR(INDEX(Sheet2!$A$1:$E$2723,MATCH(C$200&amp;C$201&amp;$B259,Sheet2!$A$1:$A$2723&amp;Sheet2!$B$1:$B$2723&amp;Sheet2!$D$1:$D$2723,0),5),0)</f>
        <v>0</v>
      </c>
      <c r="D259">
        <f t="array" ref="D259">IFERROR(INDEX(Sheet2!$A$1:$E$2723,MATCH(D$200&amp;D$201&amp;$B259,Sheet2!$A$1:$A$2723&amp;Sheet2!$B$1:$B$2723&amp;Sheet2!$D$1:$D$2723,0),5),0)</f>
        <v>0</v>
      </c>
      <c r="E259">
        <f t="array" ref="E259">IFERROR(INDEX(Sheet2!$A$1:$E$2723,MATCH(E$200&amp;E$201&amp;$B259,Sheet2!$A$1:$A$2723&amp;Sheet2!$B$1:$B$2723&amp;Sheet2!$D$1:$D$2723,0),5),0)</f>
        <v>0</v>
      </c>
      <c r="F259">
        <f t="array" ref="F259">IFERROR(INDEX(Sheet2!$A$1:$E$2723,MATCH(F$200&amp;F$201&amp;$B259,Sheet2!$A$1:$A$2723&amp;Sheet2!$B$1:$B$2723&amp;Sheet2!$D$1:$D$2723,0),5),0)</f>
        <v>0</v>
      </c>
      <c r="G259">
        <f t="array" ref="G259">IFERROR(INDEX(Sheet2!$A$1:$E$2723,MATCH(G$200&amp;G$201&amp;$B259,Sheet2!$A$1:$A$2723&amp;Sheet2!$B$1:$B$2723&amp;Sheet2!$D$1:$D$2723,0),5),0)</f>
        <v>0</v>
      </c>
      <c r="H259">
        <f t="array" ref="H259">IFERROR(INDEX(Sheet2!$A$1:$E$2723,MATCH(H$200&amp;H$201&amp;$B259,Sheet2!$A$1:$A$2723&amp;Sheet2!$B$1:$B$2723&amp;Sheet2!$D$1:$D$2723,0),5),0)</f>
        <v>0</v>
      </c>
      <c r="I259">
        <f t="array" ref="I259">IFERROR(INDEX(Sheet2!$A$1:$E$2723,MATCH(I$200&amp;I$201&amp;$B259,Sheet2!$A$1:$A$2723&amp;Sheet2!$B$1:$B$2723&amp;Sheet2!$D$1:$D$2723,0),5),0)</f>
        <v>0</v>
      </c>
      <c r="J259">
        <f t="array" ref="J259">IFERROR(INDEX(Sheet2!$A$1:$E$2723,MATCH(J$200&amp;J$201&amp;$B259,Sheet2!$A$1:$A$2723&amp;Sheet2!$B$1:$B$2723&amp;Sheet2!$D$1:$D$2723,0),5),0)</f>
        <v>0</v>
      </c>
      <c r="K259">
        <f t="array" ref="K259">IFERROR(INDEX(Sheet2!$A$1:$E$2723,MATCH(K$200&amp;K$201&amp;$B259,Sheet2!$A$1:$A$2723&amp;Sheet2!$B$1:$B$2723&amp;Sheet2!$D$1:$D$2723,0),5),0)</f>
        <v>0</v>
      </c>
      <c r="L259">
        <f t="array" ref="L259">IFERROR(INDEX(Sheet2!$A$1:$E$2723,MATCH(L$200&amp;L$201&amp;$B259,Sheet2!$A$1:$A$2723&amp;Sheet2!$B$1:$B$2723&amp;Sheet2!$D$1:$D$2723,0),5),0)</f>
        <v>0</v>
      </c>
      <c r="M259">
        <f t="array" ref="M259">IFERROR(INDEX(Sheet2!$A$1:$E$2723,MATCH(M$200&amp;M$201&amp;$B259,Sheet2!$A$1:$A$2723&amp;Sheet2!$B$1:$B$2723&amp;Sheet2!$D$1:$D$2723,0),5),0)</f>
        <v>0</v>
      </c>
      <c r="N259">
        <f t="array" ref="N259">IFERROR(INDEX(Sheet2!$A$1:$E$2723,MATCH(N$200&amp;N$201&amp;$B259,Sheet2!$A$1:$A$2723&amp;Sheet2!$B$1:$B$2723&amp;Sheet2!$D$1:$D$2723,0),5),0)</f>
        <v>0</v>
      </c>
      <c r="O259">
        <f t="array" ref="O259">IFERROR(INDEX(Sheet2!$A$1:$E$2723,MATCH(O$200&amp;O$201&amp;$B259,Sheet2!$A$1:$A$2723&amp;Sheet2!$B$1:$B$2723&amp;Sheet2!$D$1:$D$2723,0),5),0)</f>
        <v>0</v>
      </c>
      <c r="P259">
        <f t="array" ref="P259">IFERROR(INDEX(Sheet2!$A$1:$E$2723,MATCH(P$200&amp;P$201&amp;$B259,Sheet2!$A$1:$A$2723&amp;Sheet2!$B$1:$B$2723&amp;Sheet2!$D$1:$D$2723,0),5),0)</f>
        <v>0</v>
      </c>
      <c r="Q259">
        <f t="array" ref="Q259">IFERROR(INDEX(Sheet2!$A$1:$E$2723,MATCH(Q$200&amp;Q$201&amp;$B259,Sheet2!$A$1:$A$2723&amp;Sheet2!$B$1:$B$2723&amp;Sheet2!$D$1:$D$2723,0),5),0)</f>
        <v>0</v>
      </c>
      <c r="R259">
        <f t="array" ref="R259">IFERROR(INDEX(Sheet2!$A$1:$E$2723,MATCH(R$200&amp;R$201&amp;$B259,Sheet2!$A$1:$A$2723&amp;Sheet2!$B$1:$B$2723&amp;Sheet2!$D$1:$D$2723,0),5),0)</f>
        <v>0</v>
      </c>
      <c r="S259">
        <f t="array" ref="S259">IFERROR(INDEX(Sheet2!$A$1:$E$2723,MATCH(S$200&amp;S$201&amp;$B259,Sheet2!$A$1:$A$2723&amp;Sheet2!$B$1:$B$2723&amp;Sheet2!$D$1:$D$2723,0),5),0)</f>
        <v>0</v>
      </c>
      <c r="T259">
        <f t="array" ref="T259">IFERROR(INDEX(Sheet2!$A$1:$E$2723,MATCH(T$200&amp;T$201&amp;$B259,Sheet2!$A$1:$A$2723&amp;Sheet2!$B$1:$B$2723&amp;Sheet2!$D$1:$D$2723,0),5),0)</f>
        <v>0</v>
      </c>
      <c r="U259">
        <f t="array" ref="U259">IFERROR(INDEX(Sheet2!$A$1:$E$2723,MATCH(U$200&amp;U$201&amp;$B259,Sheet2!$A$1:$A$2723&amp;Sheet2!$B$1:$B$2723&amp;Sheet2!$D$1:$D$2723,0),5),0)</f>
        <v>0</v>
      </c>
      <c r="V259">
        <f t="array" ref="V259">IFERROR(INDEX(Sheet2!$A$1:$E$2723,MATCH(V$200&amp;V$201&amp;$B259,Sheet2!$A$1:$A$2723&amp;Sheet2!$B$1:$B$2723&amp;Sheet2!$D$1:$D$2723,0),5),0)</f>
        <v>0</v>
      </c>
      <c r="W259">
        <f t="array" ref="W259">IFERROR(INDEX(Sheet2!$A$1:$E$2723,MATCH(W$200&amp;W$201&amp;$B259,Sheet2!$A$1:$A$2723&amp;Sheet2!$B$1:$B$2723&amp;Sheet2!$D$1:$D$2723,0),5),0)</f>
        <v>0</v>
      </c>
      <c r="X259">
        <f t="array" ref="X259">IFERROR(INDEX(Sheet2!$A$1:$E$2723,MATCH(X$200&amp;X$201&amp;$B259,Sheet2!$A$1:$A$2723&amp;Sheet2!$B$1:$B$2723&amp;Sheet2!$D$1:$D$2723,0),5),0)</f>
        <v>0</v>
      </c>
      <c r="Y259">
        <f t="array" ref="Y259">IFERROR(INDEX(Sheet2!$A$1:$E$2723,MATCH(Y$200&amp;Y$201&amp;$B259,Sheet2!$A$1:$A$2723&amp;Sheet2!$B$1:$B$2723&amp;Sheet2!$D$1:$D$2723,0),5),0)</f>
        <v>0</v>
      </c>
      <c r="Z259">
        <f t="array" ref="Z259">IFERROR(INDEX(Sheet2!$A$1:$E$2723,MATCH(Z$200&amp;Z$201&amp;$B259,Sheet2!$A$1:$A$2723&amp;Sheet2!$B$1:$B$2723&amp;Sheet2!$D$1:$D$2723,0),5),0)</f>
        <v>0</v>
      </c>
      <c r="AA259">
        <f t="array" ref="AA259">IFERROR(INDEX(Sheet2!$A$1:$E$2723,MATCH(AA$200&amp;AA$201&amp;$B259,Sheet2!$A$1:$A$2723&amp;Sheet2!$B$1:$B$2723&amp;Sheet2!$D$1:$D$2723,0),5),0)</f>
        <v>0</v>
      </c>
      <c r="AB259">
        <f t="array" ref="AB259">IFERROR(INDEX(Sheet2!$A$1:$E$2723,MATCH(AB$200&amp;AB$201&amp;$B259,Sheet2!$A$1:$A$2723&amp;Sheet2!$B$1:$B$2723&amp;Sheet2!$D$1:$D$2723,0),5),0)</f>
        <v>0</v>
      </c>
      <c r="AC259">
        <f t="array" ref="AC259">IFERROR(INDEX(Sheet2!$A$1:$E$2723,MATCH(AC$200&amp;AC$201&amp;$B259,Sheet2!$A$1:$A$2723&amp;Sheet2!$B$1:$B$2723&amp;Sheet2!$D$1:$D$2723,0),5),0)</f>
        <v>0</v>
      </c>
      <c r="AD259">
        <f t="array" ref="AD259">IFERROR(INDEX(Sheet2!$A$1:$E$2723,MATCH(AD$200&amp;AD$201&amp;$B259,Sheet2!$A$1:$A$2723&amp;Sheet2!$B$1:$B$2723&amp;Sheet2!$D$1:$D$2723,0),5),0)</f>
        <v>0</v>
      </c>
      <c r="AE259">
        <f t="array" ref="AE259">IFERROR(INDEX(Sheet2!$A$1:$E$2723,MATCH(AE$200&amp;AE$201&amp;$B259,Sheet2!$A$1:$A$2723&amp;Sheet2!$B$1:$B$2723&amp;Sheet2!$D$1:$D$2723,0),5),0)</f>
        <v>0</v>
      </c>
      <c r="AF259">
        <f t="array" ref="AF259">IFERROR(INDEX(Sheet2!$A$1:$E$2723,MATCH(AF$200&amp;AF$201&amp;$B259,Sheet2!$A$1:$A$2723&amp;Sheet2!$B$1:$B$2723&amp;Sheet2!$D$1:$D$2723,0),5),0)</f>
        <v>0</v>
      </c>
      <c r="AG259">
        <f t="array" ref="AG259">IFERROR(INDEX(Sheet2!$A$1:$E$2723,MATCH(AG$200&amp;AG$201&amp;$B259,Sheet2!$A$1:$A$2723&amp;Sheet2!$B$1:$B$2723&amp;Sheet2!$D$1:$D$2723,0),5),0)</f>
        <v>0</v>
      </c>
      <c r="AH259">
        <f t="array" ref="AH259">IFERROR(INDEX(Sheet2!$A$1:$E$2723,MATCH(AH$200&amp;AH$201&amp;$B259,Sheet2!$A$1:$A$2723&amp;Sheet2!$B$1:$B$2723&amp;Sheet2!$D$1:$D$2723,0),5),0)</f>
        <v>0</v>
      </c>
      <c r="AI259">
        <f t="array" ref="AI259">IFERROR(INDEX(Sheet2!$A$1:$E$2723,MATCH(AI$200&amp;AI$201&amp;$B259,Sheet2!$A$1:$A$2723&amp;Sheet2!$B$1:$B$2723&amp;Sheet2!$D$1:$D$2723,0),5),0)</f>
        <v>0</v>
      </c>
      <c r="AJ259">
        <f t="array" ref="AJ259">IFERROR(INDEX(Sheet2!$A$1:$E$2723,MATCH(AJ$200&amp;AJ$201&amp;$B259,Sheet2!$A$1:$A$2723&amp;Sheet2!$B$1:$B$2723&amp;Sheet2!$D$1:$D$2723,0),5),0)</f>
        <v>0</v>
      </c>
      <c r="AK259">
        <f t="array" ref="AK259">IFERROR(INDEX(Sheet2!$A$1:$E$2723,MATCH(AK$200&amp;AK$201&amp;$B259,Sheet2!$A$1:$A$2723&amp;Sheet2!$B$1:$B$2723&amp;Sheet2!$D$1:$D$2723,0),5),0)</f>
        <v>0</v>
      </c>
      <c r="AL259">
        <f t="array" ref="AL259">IFERROR(INDEX(Sheet2!$A$1:$E$2723,MATCH(AL$200&amp;AL$201&amp;$B259,Sheet2!$A$1:$A$2723&amp;Sheet2!$B$1:$B$2723&amp;Sheet2!$D$1:$D$2723,0),5),0)</f>
        <v>0</v>
      </c>
      <c r="AM259">
        <f t="array" ref="AM259">IFERROR(INDEX(Sheet2!$A$1:$E$2723,MATCH(AM$200&amp;AM$201&amp;$B259,Sheet2!$A$1:$A$2723&amp;Sheet2!$B$1:$B$2723&amp;Sheet2!$D$1:$D$2723,0),5),0)</f>
        <v>0</v>
      </c>
      <c r="AN259">
        <f t="array" ref="AN259">IFERROR(INDEX(Sheet2!$A$1:$E$2723,MATCH(AN$200&amp;AN$201&amp;$B259,Sheet2!$A$1:$A$2723&amp;Sheet2!$B$1:$B$2723&amp;Sheet2!$D$1:$D$2723,0),5),0)</f>
        <v>0</v>
      </c>
      <c r="AO259">
        <f t="array" ref="AO259">IFERROR(INDEX(Sheet2!$A$1:$E$2723,MATCH(AO$200&amp;AO$201&amp;$B259,Sheet2!$A$1:$A$2723&amp;Sheet2!$B$1:$B$2723&amp;Sheet2!$D$1:$D$2723,0),5),0)</f>
        <v>0</v>
      </c>
      <c r="AP259">
        <f t="array" ref="AP259">IFERROR(INDEX(Sheet2!$A$1:$E$2723,MATCH(AP$200&amp;AP$201&amp;$B259,Sheet2!$A$1:$A$2723&amp;Sheet2!$B$1:$B$2723&amp;Sheet2!$D$1:$D$2723,0),5),0)</f>
        <v>0</v>
      </c>
      <c r="AQ259">
        <f t="array" ref="AQ259">IFERROR(INDEX(Sheet2!$A$1:$E$2723,MATCH(AQ$200&amp;AQ$201&amp;$B259,Sheet2!$A$1:$A$2723&amp;Sheet2!$B$1:$B$2723&amp;Sheet2!$D$1:$D$2723,0),5),0)</f>
        <v>0</v>
      </c>
      <c r="AR259">
        <f t="array" ref="AR259">IFERROR(INDEX(Sheet2!$A$1:$E$2723,MATCH(AR$200&amp;AR$201&amp;$B259,Sheet2!$A$1:$A$2723&amp;Sheet2!$B$1:$B$2723&amp;Sheet2!$D$1:$D$2723,0),5),0)</f>
        <v>0</v>
      </c>
      <c r="AS259">
        <f t="array" ref="AS259">IFERROR(INDEX(Sheet2!$A$1:$E$2723,MATCH(AS$200&amp;AS$201&amp;$B259,Sheet2!$A$1:$A$2723&amp;Sheet2!$B$1:$B$2723&amp;Sheet2!$D$1:$D$2723,0),5),0)</f>
        <v>0</v>
      </c>
      <c r="AT259">
        <f t="array" ref="AT259">IFERROR(INDEX(Sheet2!$A$1:$E$2723,MATCH(AT$200&amp;AT$201&amp;$B259,Sheet2!$A$1:$A$2723&amp;Sheet2!$B$1:$B$2723&amp;Sheet2!$D$1:$D$2723,0),5),0)</f>
        <v>0</v>
      </c>
      <c r="AU259">
        <f t="array" ref="AU259">IFERROR(INDEX(Sheet2!$A$1:$E$2723,MATCH(AU$200&amp;AU$201&amp;$B259,Sheet2!$A$1:$A$2723&amp;Sheet2!$B$1:$B$2723&amp;Sheet2!$D$1:$D$2723,0),5),0)</f>
        <v>0</v>
      </c>
      <c r="AV259">
        <f t="array" ref="AV259">IFERROR(INDEX(Sheet2!$A$1:$E$2723,MATCH(AV$200&amp;AV$201&amp;$B259,Sheet2!$A$1:$A$2723&amp;Sheet2!$B$1:$B$2723&amp;Sheet2!$D$1:$D$2723,0),5),0)</f>
        <v>0</v>
      </c>
      <c r="AW259">
        <f t="array" ref="AW259">IFERROR(INDEX(Sheet2!$A$1:$E$2723,MATCH(AW$200&amp;AW$201&amp;$B259,Sheet2!$A$1:$A$2723&amp;Sheet2!$B$1:$B$2723&amp;Sheet2!$D$1:$D$2723,0),5),0)</f>
        <v>0</v>
      </c>
      <c r="AX259">
        <f t="array" ref="AX259">IFERROR(INDEX(Sheet2!$A$1:$E$2723,MATCH(AX$200&amp;AX$201&amp;$B259,Sheet2!$A$1:$A$2723&amp;Sheet2!$B$1:$B$2723&amp;Sheet2!$D$1:$D$2723,0),5),0)</f>
        <v>0</v>
      </c>
      <c r="AY259">
        <f t="array" ref="AY259">IFERROR(INDEX(Sheet2!$A$1:$E$2723,MATCH(AY$200&amp;AY$201&amp;$B259,Sheet2!$A$1:$A$2723&amp;Sheet2!$B$1:$B$2723&amp;Sheet2!$D$1:$D$2723,0),5),0)</f>
        <v>95</v>
      </c>
      <c r="AZ259">
        <f t="array" ref="AZ259">IFERROR(INDEX(Sheet2!$A$1:$E$2723,MATCH(AZ$200&amp;AZ$201&amp;$B259,Sheet2!$A$1:$A$2723&amp;Sheet2!$B$1:$B$2723&amp;Sheet2!$D$1:$D$2723,0),5),0)</f>
        <v>54</v>
      </c>
      <c r="BA259">
        <f t="array" ref="BA259">IFERROR(INDEX(Sheet2!$A$1:$E$2723,MATCH(BA$200&amp;BA$201&amp;$B259,Sheet2!$A$1:$A$2723&amp;Sheet2!$B$1:$B$2723&amp;Sheet2!$D$1:$D$2723,0),5),0)</f>
        <v>0</v>
      </c>
      <c r="BB259">
        <f t="array" ref="BB259">IFERROR(INDEX(Sheet2!$A$1:$E$2723,MATCH(BB$200&amp;BB$201&amp;$B259,Sheet2!$A$1:$A$2723&amp;Sheet2!$B$1:$B$2723&amp;Sheet2!$D$1:$D$2723,0),5),0)</f>
        <v>0</v>
      </c>
      <c r="BC259">
        <f t="array" ref="BC259">IFERROR(INDEX(Sheet2!$A$1:$E$2723,MATCH(BC$200&amp;BC$201&amp;$B259,Sheet2!$A$1:$A$2723&amp;Sheet2!$B$1:$B$2723&amp;Sheet2!$D$1:$D$2723,0),5),0)</f>
        <v>0</v>
      </c>
      <c r="BD259">
        <f t="array" ref="BD259">IFERROR(INDEX(Sheet2!$A$1:$E$2723,MATCH(BD$200&amp;BD$201&amp;$B259,Sheet2!$A$1:$A$2723&amp;Sheet2!$B$1:$B$2723&amp;Sheet2!$D$1:$D$2723,0),5),0)</f>
        <v>0</v>
      </c>
      <c r="BE259">
        <f t="array" ref="BE259">IFERROR(INDEX(Sheet2!$A$1:$E$2723,MATCH(BE$200&amp;BE$201&amp;$B259,Sheet2!$A$1:$A$2723&amp;Sheet2!$B$1:$B$2723&amp;Sheet2!$D$1:$D$2723,0),5),0)</f>
        <v>152</v>
      </c>
      <c r="BF259">
        <f t="array" ref="BF259">IFERROR(INDEX(Sheet2!$A$1:$E$2723,MATCH(BF$200&amp;BF$201&amp;$B259,Sheet2!$A$1:$A$2723&amp;Sheet2!$B$1:$B$2723&amp;Sheet2!$D$1:$D$2723,0),5),0)</f>
        <v>0</v>
      </c>
      <c r="BG259">
        <f t="array" ref="BG259">IFERROR(INDEX(Sheet2!$A$1:$E$2723,MATCH(BG$200&amp;BG$201&amp;$B259,Sheet2!$A$1:$A$2723&amp;Sheet2!$B$1:$B$2723&amp;Sheet2!$D$1:$D$2723,0),5),0)</f>
        <v>0</v>
      </c>
      <c r="BH259">
        <f t="array" ref="BH259">IFERROR(INDEX(Sheet2!$A$1:$E$2723,MATCH(BH$200&amp;BH$201&amp;$B259,Sheet2!$A$1:$A$2723&amp;Sheet2!$B$1:$B$2723&amp;Sheet2!$D$1:$D$2723,0),5),0)</f>
        <v>0</v>
      </c>
      <c r="BI259">
        <f t="array" ref="BI259">IFERROR(INDEX(Sheet2!$A$1:$E$2723,MATCH(BI$200&amp;BI$201&amp;$B259,Sheet2!$A$1:$A$2723&amp;Sheet2!$B$1:$B$2723&amp;Sheet2!$D$1:$D$2723,0),5),0)</f>
        <v>0</v>
      </c>
      <c r="BJ259">
        <f t="array" ref="BJ259">IFERROR(INDEX(Sheet2!$A$1:$E$2723,MATCH(BJ$200&amp;BJ$201&amp;$B259,Sheet2!$A$1:$A$2723&amp;Sheet2!$B$1:$B$2723&amp;Sheet2!$D$1:$D$2723,0),5),0)</f>
        <v>0</v>
      </c>
      <c r="BK259">
        <f t="array" ref="BK259">IFERROR(INDEX(Sheet2!$A$1:$E$2723,MATCH(BK$200&amp;BK$201&amp;$B259,Sheet2!$A$1:$A$2723&amp;Sheet2!$B$1:$B$2723&amp;Sheet2!$D$1:$D$2723,0),5),0)</f>
        <v>0</v>
      </c>
      <c r="BL259">
        <f t="array" ref="BL259">IFERROR(INDEX(Sheet2!$A$1:$E$2723,MATCH(BL$200&amp;BL$201&amp;$B259,Sheet2!$A$1:$A$2723&amp;Sheet2!$B$1:$B$2723&amp;Sheet2!$D$1:$D$2723,0),5),0)</f>
        <v>0</v>
      </c>
    </row>
    <row r="260" spans="2:64" x14ac:dyDescent="0.25">
      <c r="B260" t="s">
        <v>250</v>
      </c>
      <c r="C260">
        <f t="array" ref="C260">IFERROR(INDEX(Sheet2!$A$1:$E$2723,MATCH(C$200&amp;C$201&amp;$B260,Sheet2!$A$1:$A$2723&amp;Sheet2!$B$1:$B$2723&amp;Sheet2!$D$1:$D$2723,0),5),0)</f>
        <v>0</v>
      </c>
      <c r="D260">
        <f t="array" ref="D260">IFERROR(INDEX(Sheet2!$A$1:$E$2723,MATCH(D$200&amp;D$201&amp;$B260,Sheet2!$A$1:$A$2723&amp;Sheet2!$B$1:$B$2723&amp;Sheet2!$D$1:$D$2723,0),5),0)</f>
        <v>0</v>
      </c>
      <c r="E260">
        <f t="array" ref="E260">IFERROR(INDEX(Sheet2!$A$1:$E$2723,MATCH(E$200&amp;E$201&amp;$B260,Sheet2!$A$1:$A$2723&amp;Sheet2!$B$1:$B$2723&amp;Sheet2!$D$1:$D$2723,0),5),0)</f>
        <v>0</v>
      </c>
      <c r="F260">
        <f t="array" ref="F260">IFERROR(INDEX(Sheet2!$A$1:$E$2723,MATCH(F$200&amp;F$201&amp;$B260,Sheet2!$A$1:$A$2723&amp;Sheet2!$B$1:$B$2723&amp;Sheet2!$D$1:$D$2723,0),5),0)</f>
        <v>0</v>
      </c>
      <c r="G260">
        <f t="array" ref="G260">IFERROR(INDEX(Sheet2!$A$1:$E$2723,MATCH(G$200&amp;G$201&amp;$B260,Sheet2!$A$1:$A$2723&amp;Sheet2!$B$1:$B$2723&amp;Sheet2!$D$1:$D$2723,0),5),0)</f>
        <v>0</v>
      </c>
      <c r="H260">
        <f t="array" ref="H260">IFERROR(INDEX(Sheet2!$A$1:$E$2723,MATCH(H$200&amp;H$201&amp;$B260,Sheet2!$A$1:$A$2723&amp;Sheet2!$B$1:$B$2723&amp;Sheet2!$D$1:$D$2723,0),5),0)</f>
        <v>0</v>
      </c>
      <c r="I260">
        <f t="array" ref="I260">IFERROR(INDEX(Sheet2!$A$1:$E$2723,MATCH(I$200&amp;I$201&amp;$B260,Sheet2!$A$1:$A$2723&amp;Sheet2!$B$1:$B$2723&amp;Sheet2!$D$1:$D$2723,0),5),0)</f>
        <v>0</v>
      </c>
      <c r="J260">
        <f t="array" ref="J260">IFERROR(INDEX(Sheet2!$A$1:$E$2723,MATCH(J$200&amp;J$201&amp;$B260,Sheet2!$A$1:$A$2723&amp;Sheet2!$B$1:$B$2723&amp;Sheet2!$D$1:$D$2723,0),5),0)</f>
        <v>0</v>
      </c>
      <c r="K260">
        <f t="array" ref="K260">IFERROR(INDEX(Sheet2!$A$1:$E$2723,MATCH(K$200&amp;K$201&amp;$B260,Sheet2!$A$1:$A$2723&amp;Sheet2!$B$1:$B$2723&amp;Sheet2!$D$1:$D$2723,0),5),0)</f>
        <v>0</v>
      </c>
      <c r="L260">
        <f t="array" ref="L260">IFERROR(INDEX(Sheet2!$A$1:$E$2723,MATCH(L$200&amp;L$201&amp;$B260,Sheet2!$A$1:$A$2723&amp;Sheet2!$B$1:$B$2723&amp;Sheet2!$D$1:$D$2723,0),5),0)</f>
        <v>0</v>
      </c>
      <c r="M260">
        <f t="array" ref="M260">IFERROR(INDEX(Sheet2!$A$1:$E$2723,MATCH(M$200&amp;M$201&amp;$B260,Sheet2!$A$1:$A$2723&amp;Sheet2!$B$1:$B$2723&amp;Sheet2!$D$1:$D$2723,0),5),0)</f>
        <v>0</v>
      </c>
      <c r="N260">
        <f t="array" ref="N260">IFERROR(INDEX(Sheet2!$A$1:$E$2723,MATCH(N$200&amp;N$201&amp;$B260,Sheet2!$A$1:$A$2723&amp;Sheet2!$B$1:$B$2723&amp;Sheet2!$D$1:$D$2723,0),5),0)</f>
        <v>0</v>
      </c>
      <c r="O260">
        <f t="array" ref="O260">IFERROR(INDEX(Sheet2!$A$1:$E$2723,MATCH(O$200&amp;O$201&amp;$B260,Sheet2!$A$1:$A$2723&amp;Sheet2!$B$1:$B$2723&amp;Sheet2!$D$1:$D$2723,0),5),0)</f>
        <v>0</v>
      </c>
      <c r="P260">
        <f t="array" ref="P260">IFERROR(INDEX(Sheet2!$A$1:$E$2723,MATCH(P$200&amp;P$201&amp;$B260,Sheet2!$A$1:$A$2723&amp;Sheet2!$B$1:$B$2723&amp;Sheet2!$D$1:$D$2723,0),5),0)</f>
        <v>0</v>
      </c>
      <c r="Q260">
        <f t="array" ref="Q260">IFERROR(INDEX(Sheet2!$A$1:$E$2723,MATCH(Q$200&amp;Q$201&amp;$B260,Sheet2!$A$1:$A$2723&amp;Sheet2!$B$1:$B$2723&amp;Sheet2!$D$1:$D$2723,0),5),0)</f>
        <v>0</v>
      </c>
      <c r="R260">
        <f t="array" ref="R260">IFERROR(INDEX(Sheet2!$A$1:$E$2723,MATCH(R$200&amp;R$201&amp;$B260,Sheet2!$A$1:$A$2723&amp;Sheet2!$B$1:$B$2723&amp;Sheet2!$D$1:$D$2723,0),5),0)</f>
        <v>0</v>
      </c>
      <c r="S260">
        <f t="array" ref="S260">IFERROR(INDEX(Sheet2!$A$1:$E$2723,MATCH(S$200&amp;S$201&amp;$B260,Sheet2!$A$1:$A$2723&amp;Sheet2!$B$1:$B$2723&amp;Sheet2!$D$1:$D$2723,0),5),0)</f>
        <v>0</v>
      </c>
      <c r="T260">
        <f t="array" ref="T260">IFERROR(INDEX(Sheet2!$A$1:$E$2723,MATCH(T$200&amp;T$201&amp;$B260,Sheet2!$A$1:$A$2723&amp;Sheet2!$B$1:$B$2723&amp;Sheet2!$D$1:$D$2723,0),5),0)</f>
        <v>0</v>
      </c>
      <c r="U260">
        <f t="array" ref="U260">IFERROR(INDEX(Sheet2!$A$1:$E$2723,MATCH(U$200&amp;U$201&amp;$B260,Sheet2!$A$1:$A$2723&amp;Sheet2!$B$1:$B$2723&amp;Sheet2!$D$1:$D$2723,0),5),0)</f>
        <v>0</v>
      </c>
      <c r="V260">
        <f t="array" ref="V260">IFERROR(INDEX(Sheet2!$A$1:$E$2723,MATCH(V$200&amp;V$201&amp;$B260,Sheet2!$A$1:$A$2723&amp;Sheet2!$B$1:$B$2723&amp;Sheet2!$D$1:$D$2723,0),5),0)</f>
        <v>0</v>
      </c>
      <c r="W260">
        <f t="array" ref="W260">IFERROR(INDEX(Sheet2!$A$1:$E$2723,MATCH(W$200&amp;W$201&amp;$B260,Sheet2!$A$1:$A$2723&amp;Sheet2!$B$1:$B$2723&amp;Sheet2!$D$1:$D$2723,0),5),0)</f>
        <v>0</v>
      </c>
      <c r="X260">
        <f t="array" ref="X260">IFERROR(INDEX(Sheet2!$A$1:$E$2723,MATCH(X$200&amp;X$201&amp;$B260,Sheet2!$A$1:$A$2723&amp;Sheet2!$B$1:$B$2723&amp;Sheet2!$D$1:$D$2723,0),5),0)</f>
        <v>0</v>
      </c>
      <c r="Y260">
        <f t="array" ref="Y260">IFERROR(INDEX(Sheet2!$A$1:$E$2723,MATCH(Y$200&amp;Y$201&amp;$B260,Sheet2!$A$1:$A$2723&amp;Sheet2!$B$1:$B$2723&amp;Sheet2!$D$1:$D$2723,0),5),0)</f>
        <v>0</v>
      </c>
      <c r="Z260">
        <f t="array" ref="Z260">IFERROR(INDEX(Sheet2!$A$1:$E$2723,MATCH(Z$200&amp;Z$201&amp;$B260,Sheet2!$A$1:$A$2723&amp;Sheet2!$B$1:$B$2723&amp;Sheet2!$D$1:$D$2723,0),5),0)</f>
        <v>0</v>
      </c>
      <c r="AA260">
        <f t="array" ref="AA260">IFERROR(INDEX(Sheet2!$A$1:$E$2723,MATCH(AA$200&amp;AA$201&amp;$B260,Sheet2!$A$1:$A$2723&amp;Sheet2!$B$1:$B$2723&amp;Sheet2!$D$1:$D$2723,0),5),0)</f>
        <v>0</v>
      </c>
      <c r="AB260">
        <f t="array" ref="AB260">IFERROR(INDEX(Sheet2!$A$1:$E$2723,MATCH(AB$200&amp;AB$201&amp;$B260,Sheet2!$A$1:$A$2723&amp;Sheet2!$B$1:$B$2723&amp;Sheet2!$D$1:$D$2723,0),5),0)</f>
        <v>0</v>
      </c>
      <c r="AC260">
        <f t="array" ref="AC260">IFERROR(INDEX(Sheet2!$A$1:$E$2723,MATCH(AC$200&amp;AC$201&amp;$B260,Sheet2!$A$1:$A$2723&amp;Sheet2!$B$1:$B$2723&amp;Sheet2!$D$1:$D$2723,0),5),0)</f>
        <v>0</v>
      </c>
      <c r="AD260">
        <f t="array" ref="AD260">IFERROR(INDEX(Sheet2!$A$1:$E$2723,MATCH(AD$200&amp;AD$201&amp;$B260,Sheet2!$A$1:$A$2723&amp;Sheet2!$B$1:$B$2723&amp;Sheet2!$D$1:$D$2723,0),5),0)</f>
        <v>0</v>
      </c>
      <c r="AE260">
        <f t="array" ref="AE260">IFERROR(INDEX(Sheet2!$A$1:$E$2723,MATCH(AE$200&amp;AE$201&amp;$B260,Sheet2!$A$1:$A$2723&amp;Sheet2!$B$1:$B$2723&amp;Sheet2!$D$1:$D$2723,0),5),0)</f>
        <v>0</v>
      </c>
      <c r="AF260">
        <f t="array" ref="AF260">IFERROR(INDEX(Sheet2!$A$1:$E$2723,MATCH(AF$200&amp;AF$201&amp;$B260,Sheet2!$A$1:$A$2723&amp;Sheet2!$B$1:$B$2723&amp;Sheet2!$D$1:$D$2723,0),5),0)</f>
        <v>0</v>
      </c>
      <c r="AG260">
        <f t="array" ref="AG260">IFERROR(INDEX(Sheet2!$A$1:$E$2723,MATCH(AG$200&amp;AG$201&amp;$B260,Sheet2!$A$1:$A$2723&amp;Sheet2!$B$1:$B$2723&amp;Sheet2!$D$1:$D$2723,0),5),0)</f>
        <v>0</v>
      </c>
      <c r="AH260">
        <f t="array" ref="AH260">IFERROR(INDEX(Sheet2!$A$1:$E$2723,MATCH(AH$200&amp;AH$201&amp;$B260,Sheet2!$A$1:$A$2723&amp;Sheet2!$B$1:$B$2723&amp;Sheet2!$D$1:$D$2723,0),5),0)</f>
        <v>0</v>
      </c>
      <c r="AI260">
        <f t="array" ref="AI260">IFERROR(INDEX(Sheet2!$A$1:$E$2723,MATCH(AI$200&amp;AI$201&amp;$B260,Sheet2!$A$1:$A$2723&amp;Sheet2!$B$1:$B$2723&amp;Sheet2!$D$1:$D$2723,0),5),0)</f>
        <v>0</v>
      </c>
      <c r="AJ260">
        <f t="array" ref="AJ260">IFERROR(INDEX(Sheet2!$A$1:$E$2723,MATCH(AJ$200&amp;AJ$201&amp;$B260,Sheet2!$A$1:$A$2723&amp;Sheet2!$B$1:$B$2723&amp;Sheet2!$D$1:$D$2723,0),5),0)</f>
        <v>0</v>
      </c>
      <c r="AK260">
        <f t="array" ref="AK260">IFERROR(INDEX(Sheet2!$A$1:$E$2723,MATCH(AK$200&amp;AK$201&amp;$B260,Sheet2!$A$1:$A$2723&amp;Sheet2!$B$1:$B$2723&amp;Sheet2!$D$1:$D$2723,0),5),0)</f>
        <v>0</v>
      </c>
      <c r="AL260">
        <f t="array" ref="AL260">IFERROR(INDEX(Sheet2!$A$1:$E$2723,MATCH(AL$200&amp;AL$201&amp;$B260,Sheet2!$A$1:$A$2723&amp;Sheet2!$B$1:$B$2723&amp;Sheet2!$D$1:$D$2723,0),5),0)</f>
        <v>0</v>
      </c>
      <c r="AM260">
        <f t="array" ref="AM260">IFERROR(INDEX(Sheet2!$A$1:$E$2723,MATCH(AM$200&amp;AM$201&amp;$B260,Sheet2!$A$1:$A$2723&amp;Sheet2!$B$1:$B$2723&amp;Sheet2!$D$1:$D$2723,0),5),0)</f>
        <v>0</v>
      </c>
      <c r="AN260">
        <f t="array" ref="AN260">IFERROR(INDEX(Sheet2!$A$1:$E$2723,MATCH(AN$200&amp;AN$201&amp;$B260,Sheet2!$A$1:$A$2723&amp;Sheet2!$B$1:$B$2723&amp;Sheet2!$D$1:$D$2723,0),5),0)</f>
        <v>0</v>
      </c>
      <c r="AO260">
        <f t="array" ref="AO260">IFERROR(INDEX(Sheet2!$A$1:$E$2723,MATCH(AO$200&amp;AO$201&amp;$B260,Sheet2!$A$1:$A$2723&amp;Sheet2!$B$1:$B$2723&amp;Sheet2!$D$1:$D$2723,0),5),0)</f>
        <v>0</v>
      </c>
      <c r="AP260">
        <f t="array" ref="AP260">IFERROR(INDEX(Sheet2!$A$1:$E$2723,MATCH(AP$200&amp;AP$201&amp;$B260,Sheet2!$A$1:$A$2723&amp;Sheet2!$B$1:$B$2723&amp;Sheet2!$D$1:$D$2723,0),5),0)</f>
        <v>0</v>
      </c>
      <c r="AQ260">
        <f t="array" ref="AQ260">IFERROR(INDEX(Sheet2!$A$1:$E$2723,MATCH(AQ$200&amp;AQ$201&amp;$B260,Sheet2!$A$1:$A$2723&amp;Sheet2!$B$1:$B$2723&amp;Sheet2!$D$1:$D$2723,0),5),0)</f>
        <v>0</v>
      </c>
      <c r="AR260">
        <f t="array" ref="AR260">IFERROR(INDEX(Sheet2!$A$1:$E$2723,MATCH(AR$200&amp;AR$201&amp;$B260,Sheet2!$A$1:$A$2723&amp;Sheet2!$B$1:$B$2723&amp;Sheet2!$D$1:$D$2723,0),5),0)</f>
        <v>0</v>
      </c>
      <c r="AS260">
        <f t="array" ref="AS260">IFERROR(INDEX(Sheet2!$A$1:$E$2723,MATCH(AS$200&amp;AS$201&amp;$B260,Sheet2!$A$1:$A$2723&amp;Sheet2!$B$1:$B$2723&amp;Sheet2!$D$1:$D$2723,0),5),0)</f>
        <v>0</v>
      </c>
      <c r="AT260">
        <f t="array" ref="AT260">IFERROR(INDEX(Sheet2!$A$1:$E$2723,MATCH(AT$200&amp;AT$201&amp;$B260,Sheet2!$A$1:$A$2723&amp;Sheet2!$B$1:$B$2723&amp;Sheet2!$D$1:$D$2723,0),5),0)</f>
        <v>0</v>
      </c>
      <c r="AU260">
        <f t="array" ref="AU260">IFERROR(INDEX(Sheet2!$A$1:$E$2723,MATCH(AU$200&amp;AU$201&amp;$B260,Sheet2!$A$1:$A$2723&amp;Sheet2!$B$1:$B$2723&amp;Sheet2!$D$1:$D$2723,0),5),0)</f>
        <v>0</v>
      </c>
      <c r="AV260">
        <f t="array" ref="AV260">IFERROR(INDEX(Sheet2!$A$1:$E$2723,MATCH(AV$200&amp;AV$201&amp;$B260,Sheet2!$A$1:$A$2723&amp;Sheet2!$B$1:$B$2723&amp;Sheet2!$D$1:$D$2723,0),5),0)</f>
        <v>0</v>
      </c>
      <c r="AW260">
        <f t="array" ref="AW260">IFERROR(INDEX(Sheet2!$A$1:$E$2723,MATCH(AW$200&amp;AW$201&amp;$B260,Sheet2!$A$1:$A$2723&amp;Sheet2!$B$1:$B$2723&amp;Sheet2!$D$1:$D$2723,0),5),0)</f>
        <v>0</v>
      </c>
      <c r="AX260">
        <f t="array" ref="AX260">IFERROR(INDEX(Sheet2!$A$1:$E$2723,MATCH(AX$200&amp;AX$201&amp;$B260,Sheet2!$A$1:$A$2723&amp;Sheet2!$B$1:$B$2723&amp;Sheet2!$D$1:$D$2723,0),5),0)</f>
        <v>0</v>
      </c>
      <c r="AY260">
        <f t="array" ref="AY260">IFERROR(INDEX(Sheet2!$A$1:$E$2723,MATCH(AY$200&amp;AY$201&amp;$B260,Sheet2!$A$1:$A$2723&amp;Sheet2!$B$1:$B$2723&amp;Sheet2!$D$1:$D$2723,0),5),0)</f>
        <v>0</v>
      </c>
      <c r="AZ260">
        <f t="array" ref="AZ260">IFERROR(INDEX(Sheet2!$A$1:$E$2723,MATCH(AZ$200&amp;AZ$201&amp;$B260,Sheet2!$A$1:$A$2723&amp;Sheet2!$B$1:$B$2723&amp;Sheet2!$D$1:$D$2723,0),5),0)</f>
        <v>0</v>
      </c>
      <c r="BA260">
        <f t="array" ref="BA260">IFERROR(INDEX(Sheet2!$A$1:$E$2723,MATCH(BA$200&amp;BA$201&amp;$B260,Sheet2!$A$1:$A$2723&amp;Sheet2!$B$1:$B$2723&amp;Sheet2!$D$1:$D$2723,0),5),0)</f>
        <v>0</v>
      </c>
      <c r="BB260">
        <f t="array" ref="BB260">IFERROR(INDEX(Sheet2!$A$1:$E$2723,MATCH(BB$200&amp;BB$201&amp;$B260,Sheet2!$A$1:$A$2723&amp;Sheet2!$B$1:$B$2723&amp;Sheet2!$D$1:$D$2723,0),5),0)</f>
        <v>0</v>
      </c>
      <c r="BC260">
        <f t="array" ref="BC260">IFERROR(INDEX(Sheet2!$A$1:$E$2723,MATCH(BC$200&amp;BC$201&amp;$B260,Sheet2!$A$1:$A$2723&amp;Sheet2!$B$1:$B$2723&amp;Sheet2!$D$1:$D$2723,0),5),0)</f>
        <v>0</v>
      </c>
      <c r="BD260">
        <f t="array" ref="BD260">IFERROR(INDEX(Sheet2!$A$1:$E$2723,MATCH(BD$200&amp;BD$201&amp;$B260,Sheet2!$A$1:$A$2723&amp;Sheet2!$B$1:$B$2723&amp;Sheet2!$D$1:$D$2723,0),5),0)</f>
        <v>0</v>
      </c>
      <c r="BE260">
        <f t="array" ref="BE260">IFERROR(INDEX(Sheet2!$A$1:$E$2723,MATCH(BE$200&amp;BE$201&amp;$B260,Sheet2!$A$1:$A$2723&amp;Sheet2!$B$1:$B$2723&amp;Sheet2!$D$1:$D$2723,0),5),0)</f>
        <v>0</v>
      </c>
      <c r="BF260">
        <f t="array" ref="BF260">IFERROR(INDEX(Sheet2!$A$1:$E$2723,MATCH(BF$200&amp;BF$201&amp;$B260,Sheet2!$A$1:$A$2723&amp;Sheet2!$B$1:$B$2723&amp;Sheet2!$D$1:$D$2723,0),5),0)</f>
        <v>0</v>
      </c>
      <c r="BG260">
        <f t="array" ref="BG260">IFERROR(INDEX(Sheet2!$A$1:$E$2723,MATCH(BG$200&amp;BG$201&amp;$B260,Sheet2!$A$1:$A$2723&amp;Sheet2!$B$1:$B$2723&amp;Sheet2!$D$1:$D$2723,0),5),0)</f>
        <v>0</v>
      </c>
      <c r="BH260">
        <f t="array" ref="BH260">IFERROR(INDEX(Sheet2!$A$1:$E$2723,MATCH(BH$200&amp;BH$201&amp;$B260,Sheet2!$A$1:$A$2723&amp;Sheet2!$B$1:$B$2723&amp;Sheet2!$D$1:$D$2723,0),5),0)</f>
        <v>0</v>
      </c>
      <c r="BI260">
        <f t="array" ref="BI260">IFERROR(INDEX(Sheet2!$A$1:$E$2723,MATCH(BI$200&amp;BI$201&amp;$B260,Sheet2!$A$1:$A$2723&amp;Sheet2!$B$1:$B$2723&amp;Sheet2!$D$1:$D$2723,0),5),0)</f>
        <v>0</v>
      </c>
      <c r="BJ260">
        <f t="array" ref="BJ260">IFERROR(INDEX(Sheet2!$A$1:$E$2723,MATCH(BJ$200&amp;BJ$201&amp;$B260,Sheet2!$A$1:$A$2723&amp;Sheet2!$B$1:$B$2723&amp;Sheet2!$D$1:$D$2723,0),5),0)</f>
        <v>0</v>
      </c>
      <c r="BK260">
        <f t="array" ref="BK260">IFERROR(INDEX(Sheet2!$A$1:$E$2723,MATCH(BK$200&amp;BK$201&amp;$B260,Sheet2!$A$1:$A$2723&amp;Sheet2!$B$1:$B$2723&amp;Sheet2!$D$1:$D$2723,0),5),0)</f>
        <v>0</v>
      </c>
      <c r="BL260">
        <f t="array" ref="BL260">IFERROR(INDEX(Sheet2!$A$1:$E$2723,MATCH(BL$200&amp;BL$201&amp;$B260,Sheet2!$A$1:$A$2723&amp;Sheet2!$B$1:$B$2723&amp;Sheet2!$D$1:$D$2723,0),5),0)</f>
        <v>0</v>
      </c>
    </row>
    <row r="261" spans="2:64" x14ac:dyDescent="0.25">
      <c r="B261" t="s">
        <v>192</v>
      </c>
      <c r="C261">
        <f t="array" ref="C261">IFERROR(INDEX(Sheet2!$A$1:$E$2723,MATCH(C$200&amp;C$201&amp;$B261,Sheet2!$A$1:$A$2723&amp;Sheet2!$B$1:$B$2723&amp;Sheet2!$D$1:$D$2723,0),5),0)</f>
        <v>0</v>
      </c>
      <c r="D261">
        <f t="array" ref="D261">IFERROR(INDEX(Sheet2!$A$1:$E$2723,MATCH(D$200&amp;D$201&amp;$B261,Sheet2!$A$1:$A$2723&amp;Sheet2!$B$1:$B$2723&amp;Sheet2!$D$1:$D$2723,0),5),0)</f>
        <v>0</v>
      </c>
      <c r="E261">
        <f t="array" ref="E261">IFERROR(INDEX(Sheet2!$A$1:$E$2723,MATCH(E$200&amp;E$201&amp;$B261,Sheet2!$A$1:$A$2723&amp;Sheet2!$B$1:$B$2723&amp;Sheet2!$D$1:$D$2723,0),5),0)</f>
        <v>0</v>
      </c>
      <c r="F261">
        <f t="array" ref="F261">IFERROR(INDEX(Sheet2!$A$1:$E$2723,MATCH(F$200&amp;F$201&amp;$B261,Sheet2!$A$1:$A$2723&amp;Sheet2!$B$1:$B$2723&amp;Sheet2!$D$1:$D$2723,0),5),0)</f>
        <v>0</v>
      </c>
      <c r="G261">
        <f t="array" ref="G261">IFERROR(INDEX(Sheet2!$A$1:$E$2723,MATCH(G$200&amp;G$201&amp;$B261,Sheet2!$A$1:$A$2723&amp;Sheet2!$B$1:$B$2723&amp;Sheet2!$D$1:$D$2723,0),5),0)</f>
        <v>0</v>
      </c>
      <c r="H261">
        <f t="array" ref="H261">IFERROR(INDEX(Sheet2!$A$1:$E$2723,MATCH(H$200&amp;H$201&amp;$B261,Sheet2!$A$1:$A$2723&amp;Sheet2!$B$1:$B$2723&amp;Sheet2!$D$1:$D$2723,0),5),0)</f>
        <v>0</v>
      </c>
      <c r="I261">
        <f t="array" ref="I261">IFERROR(INDEX(Sheet2!$A$1:$E$2723,MATCH(I$200&amp;I$201&amp;$B261,Sheet2!$A$1:$A$2723&amp;Sheet2!$B$1:$B$2723&amp;Sheet2!$D$1:$D$2723,0),5),0)</f>
        <v>0</v>
      </c>
      <c r="J261">
        <f t="array" ref="J261">IFERROR(INDEX(Sheet2!$A$1:$E$2723,MATCH(J$200&amp;J$201&amp;$B261,Sheet2!$A$1:$A$2723&amp;Sheet2!$B$1:$B$2723&amp;Sheet2!$D$1:$D$2723,0),5),0)</f>
        <v>0</v>
      </c>
      <c r="K261">
        <f t="array" ref="K261">IFERROR(INDEX(Sheet2!$A$1:$E$2723,MATCH(K$200&amp;K$201&amp;$B261,Sheet2!$A$1:$A$2723&amp;Sheet2!$B$1:$B$2723&amp;Sheet2!$D$1:$D$2723,0),5),0)</f>
        <v>0</v>
      </c>
      <c r="L261">
        <f t="array" ref="L261">IFERROR(INDEX(Sheet2!$A$1:$E$2723,MATCH(L$200&amp;L$201&amp;$B261,Sheet2!$A$1:$A$2723&amp;Sheet2!$B$1:$B$2723&amp;Sheet2!$D$1:$D$2723,0),5),0)</f>
        <v>0</v>
      </c>
      <c r="M261">
        <f t="array" ref="M261">IFERROR(INDEX(Sheet2!$A$1:$E$2723,MATCH(M$200&amp;M$201&amp;$B261,Sheet2!$A$1:$A$2723&amp;Sheet2!$B$1:$B$2723&amp;Sheet2!$D$1:$D$2723,0),5),0)</f>
        <v>146</v>
      </c>
      <c r="N261">
        <f t="array" ref="N261">IFERROR(INDEX(Sheet2!$A$1:$E$2723,MATCH(N$200&amp;N$201&amp;$B261,Sheet2!$A$1:$A$2723&amp;Sheet2!$B$1:$B$2723&amp;Sheet2!$D$1:$D$2723,0),5),0)</f>
        <v>0</v>
      </c>
      <c r="O261">
        <f t="array" ref="O261">IFERROR(INDEX(Sheet2!$A$1:$E$2723,MATCH(O$200&amp;O$201&amp;$B261,Sheet2!$A$1:$A$2723&amp;Sheet2!$B$1:$B$2723&amp;Sheet2!$D$1:$D$2723,0),5),0)</f>
        <v>0</v>
      </c>
      <c r="P261">
        <f t="array" ref="P261">IFERROR(INDEX(Sheet2!$A$1:$E$2723,MATCH(P$200&amp;P$201&amp;$B261,Sheet2!$A$1:$A$2723&amp;Sheet2!$B$1:$B$2723&amp;Sheet2!$D$1:$D$2723,0),5),0)</f>
        <v>0</v>
      </c>
      <c r="Q261">
        <f t="array" ref="Q261">IFERROR(INDEX(Sheet2!$A$1:$E$2723,MATCH(Q$200&amp;Q$201&amp;$B261,Sheet2!$A$1:$A$2723&amp;Sheet2!$B$1:$B$2723&amp;Sheet2!$D$1:$D$2723,0),5),0)</f>
        <v>0</v>
      </c>
      <c r="R261">
        <f t="array" ref="R261">IFERROR(INDEX(Sheet2!$A$1:$E$2723,MATCH(R$200&amp;R$201&amp;$B261,Sheet2!$A$1:$A$2723&amp;Sheet2!$B$1:$B$2723&amp;Sheet2!$D$1:$D$2723,0),5),0)</f>
        <v>0</v>
      </c>
      <c r="S261">
        <f t="array" ref="S261">IFERROR(INDEX(Sheet2!$A$1:$E$2723,MATCH(S$200&amp;S$201&amp;$B261,Sheet2!$A$1:$A$2723&amp;Sheet2!$B$1:$B$2723&amp;Sheet2!$D$1:$D$2723,0),5),0)</f>
        <v>0</v>
      </c>
      <c r="T261">
        <f t="array" ref="T261">IFERROR(INDEX(Sheet2!$A$1:$E$2723,MATCH(T$200&amp;T$201&amp;$B261,Sheet2!$A$1:$A$2723&amp;Sheet2!$B$1:$B$2723&amp;Sheet2!$D$1:$D$2723,0),5),0)</f>
        <v>0</v>
      </c>
      <c r="U261">
        <f t="array" ref="U261">IFERROR(INDEX(Sheet2!$A$1:$E$2723,MATCH(U$200&amp;U$201&amp;$B261,Sheet2!$A$1:$A$2723&amp;Sheet2!$B$1:$B$2723&amp;Sheet2!$D$1:$D$2723,0),5),0)</f>
        <v>0</v>
      </c>
      <c r="V261">
        <f t="array" ref="V261">IFERROR(INDEX(Sheet2!$A$1:$E$2723,MATCH(V$200&amp;V$201&amp;$B261,Sheet2!$A$1:$A$2723&amp;Sheet2!$B$1:$B$2723&amp;Sheet2!$D$1:$D$2723,0),5),0)</f>
        <v>0</v>
      </c>
      <c r="W261">
        <f t="array" ref="W261">IFERROR(INDEX(Sheet2!$A$1:$E$2723,MATCH(W$200&amp;W$201&amp;$B261,Sheet2!$A$1:$A$2723&amp;Sheet2!$B$1:$B$2723&amp;Sheet2!$D$1:$D$2723,0),5),0)</f>
        <v>0</v>
      </c>
      <c r="X261">
        <f t="array" ref="X261">IFERROR(INDEX(Sheet2!$A$1:$E$2723,MATCH(X$200&amp;X$201&amp;$B261,Sheet2!$A$1:$A$2723&amp;Sheet2!$B$1:$B$2723&amp;Sheet2!$D$1:$D$2723,0),5),0)</f>
        <v>0</v>
      </c>
      <c r="Y261">
        <f t="array" ref="Y261">IFERROR(INDEX(Sheet2!$A$1:$E$2723,MATCH(Y$200&amp;Y$201&amp;$B261,Sheet2!$A$1:$A$2723&amp;Sheet2!$B$1:$B$2723&amp;Sheet2!$D$1:$D$2723,0),5),0)</f>
        <v>0</v>
      </c>
      <c r="Z261">
        <f t="array" ref="Z261">IFERROR(INDEX(Sheet2!$A$1:$E$2723,MATCH(Z$200&amp;Z$201&amp;$B261,Sheet2!$A$1:$A$2723&amp;Sheet2!$B$1:$B$2723&amp;Sheet2!$D$1:$D$2723,0),5),0)</f>
        <v>59</v>
      </c>
      <c r="AA261">
        <f t="array" ref="AA261">IFERROR(INDEX(Sheet2!$A$1:$E$2723,MATCH(AA$200&amp;AA$201&amp;$B261,Sheet2!$A$1:$A$2723&amp;Sheet2!$B$1:$B$2723&amp;Sheet2!$D$1:$D$2723,0),5),0)</f>
        <v>0</v>
      </c>
      <c r="AB261">
        <f t="array" ref="AB261">IFERROR(INDEX(Sheet2!$A$1:$E$2723,MATCH(AB$200&amp;AB$201&amp;$B261,Sheet2!$A$1:$A$2723&amp;Sheet2!$B$1:$B$2723&amp;Sheet2!$D$1:$D$2723,0),5),0)</f>
        <v>0</v>
      </c>
      <c r="AC261">
        <f t="array" ref="AC261">IFERROR(INDEX(Sheet2!$A$1:$E$2723,MATCH(AC$200&amp;AC$201&amp;$B261,Sheet2!$A$1:$A$2723&amp;Sheet2!$B$1:$B$2723&amp;Sheet2!$D$1:$D$2723,0),5),0)</f>
        <v>0</v>
      </c>
      <c r="AD261">
        <f t="array" ref="AD261">IFERROR(INDEX(Sheet2!$A$1:$E$2723,MATCH(AD$200&amp;AD$201&amp;$B261,Sheet2!$A$1:$A$2723&amp;Sheet2!$B$1:$B$2723&amp;Sheet2!$D$1:$D$2723,0),5),0)</f>
        <v>0</v>
      </c>
      <c r="AE261">
        <f t="array" ref="AE261">IFERROR(INDEX(Sheet2!$A$1:$E$2723,MATCH(AE$200&amp;AE$201&amp;$B261,Sheet2!$A$1:$A$2723&amp;Sheet2!$B$1:$B$2723&amp;Sheet2!$D$1:$D$2723,0),5),0)</f>
        <v>0</v>
      </c>
      <c r="AF261">
        <f t="array" ref="AF261">IFERROR(INDEX(Sheet2!$A$1:$E$2723,MATCH(AF$200&amp;AF$201&amp;$B261,Sheet2!$A$1:$A$2723&amp;Sheet2!$B$1:$B$2723&amp;Sheet2!$D$1:$D$2723,0),5),0)</f>
        <v>0</v>
      </c>
      <c r="AG261">
        <f t="array" ref="AG261">IFERROR(INDEX(Sheet2!$A$1:$E$2723,MATCH(AG$200&amp;AG$201&amp;$B261,Sheet2!$A$1:$A$2723&amp;Sheet2!$B$1:$B$2723&amp;Sheet2!$D$1:$D$2723,0),5),0)</f>
        <v>0</v>
      </c>
      <c r="AH261">
        <f t="array" ref="AH261">IFERROR(INDEX(Sheet2!$A$1:$E$2723,MATCH(AH$200&amp;AH$201&amp;$B261,Sheet2!$A$1:$A$2723&amp;Sheet2!$B$1:$B$2723&amp;Sheet2!$D$1:$D$2723,0),5),0)</f>
        <v>0</v>
      </c>
      <c r="AI261">
        <f t="array" ref="AI261">IFERROR(INDEX(Sheet2!$A$1:$E$2723,MATCH(AI$200&amp;AI$201&amp;$B261,Sheet2!$A$1:$A$2723&amp;Sheet2!$B$1:$B$2723&amp;Sheet2!$D$1:$D$2723,0),5),0)</f>
        <v>0</v>
      </c>
      <c r="AJ261">
        <f t="array" ref="AJ261">IFERROR(INDEX(Sheet2!$A$1:$E$2723,MATCH(AJ$200&amp;AJ$201&amp;$B261,Sheet2!$A$1:$A$2723&amp;Sheet2!$B$1:$B$2723&amp;Sheet2!$D$1:$D$2723,0),5),0)</f>
        <v>0</v>
      </c>
      <c r="AK261">
        <f t="array" ref="AK261">IFERROR(INDEX(Sheet2!$A$1:$E$2723,MATCH(AK$200&amp;AK$201&amp;$B261,Sheet2!$A$1:$A$2723&amp;Sheet2!$B$1:$B$2723&amp;Sheet2!$D$1:$D$2723,0),5),0)</f>
        <v>0</v>
      </c>
      <c r="AL261">
        <f t="array" ref="AL261">IFERROR(INDEX(Sheet2!$A$1:$E$2723,MATCH(AL$200&amp;AL$201&amp;$B261,Sheet2!$A$1:$A$2723&amp;Sheet2!$B$1:$B$2723&amp;Sheet2!$D$1:$D$2723,0),5),0)</f>
        <v>0</v>
      </c>
      <c r="AM261">
        <f t="array" ref="AM261">IFERROR(INDEX(Sheet2!$A$1:$E$2723,MATCH(AM$200&amp;AM$201&amp;$B261,Sheet2!$A$1:$A$2723&amp;Sheet2!$B$1:$B$2723&amp;Sheet2!$D$1:$D$2723,0),5),0)</f>
        <v>0</v>
      </c>
      <c r="AN261">
        <f t="array" ref="AN261">IFERROR(INDEX(Sheet2!$A$1:$E$2723,MATCH(AN$200&amp;AN$201&amp;$B261,Sheet2!$A$1:$A$2723&amp;Sheet2!$B$1:$B$2723&amp;Sheet2!$D$1:$D$2723,0),5),0)</f>
        <v>0</v>
      </c>
      <c r="AO261">
        <f t="array" ref="AO261">IFERROR(INDEX(Sheet2!$A$1:$E$2723,MATCH(AO$200&amp;AO$201&amp;$B261,Sheet2!$A$1:$A$2723&amp;Sheet2!$B$1:$B$2723&amp;Sheet2!$D$1:$D$2723,0),5),0)</f>
        <v>0</v>
      </c>
      <c r="AP261">
        <f t="array" ref="AP261">IFERROR(INDEX(Sheet2!$A$1:$E$2723,MATCH(AP$200&amp;AP$201&amp;$B261,Sheet2!$A$1:$A$2723&amp;Sheet2!$B$1:$B$2723&amp;Sheet2!$D$1:$D$2723,0),5),0)</f>
        <v>0</v>
      </c>
      <c r="AQ261">
        <f t="array" ref="AQ261">IFERROR(INDEX(Sheet2!$A$1:$E$2723,MATCH(AQ$200&amp;AQ$201&amp;$B261,Sheet2!$A$1:$A$2723&amp;Sheet2!$B$1:$B$2723&amp;Sheet2!$D$1:$D$2723,0),5),0)</f>
        <v>0</v>
      </c>
      <c r="AR261">
        <f t="array" ref="AR261">IFERROR(INDEX(Sheet2!$A$1:$E$2723,MATCH(AR$200&amp;AR$201&amp;$B261,Sheet2!$A$1:$A$2723&amp;Sheet2!$B$1:$B$2723&amp;Sheet2!$D$1:$D$2723,0),5),0)</f>
        <v>0</v>
      </c>
      <c r="AS261">
        <f t="array" ref="AS261">IFERROR(INDEX(Sheet2!$A$1:$E$2723,MATCH(AS$200&amp;AS$201&amp;$B261,Sheet2!$A$1:$A$2723&amp;Sheet2!$B$1:$B$2723&amp;Sheet2!$D$1:$D$2723,0),5),0)</f>
        <v>0</v>
      </c>
      <c r="AT261">
        <f t="array" ref="AT261">IFERROR(INDEX(Sheet2!$A$1:$E$2723,MATCH(AT$200&amp;AT$201&amp;$B261,Sheet2!$A$1:$A$2723&amp;Sheet2!$B$1:$B$2723&amp;Sheet2!$D$1:$D$2723,0),5),0)</f>
        <v>0</v>
      </c>
      <c r="AU261">
        <f t="array" ref="AU261">IFERROR(INDEX(Sheet2!$A$1:$E$2723,MATCH(AU$200&amp;AU$201&amp;$B261,Sheet2!$A$1:$A$2723&amp;Sheet2!$B$1:$B$2723&amp;Sheet2!$D$1:$D$2723,0),5),0)</f>
        <v>0</v>
      </c>
      <c r="AV261">
        <f t="array" ref="AV261">IFERROR(INDEX(Sheet2!$A$1:$E$2723,MATCH(AV$200&amp;AV$201&amp;$B261,Sheet2!$A$1:$A$2723&amp;Sheet2!$B$1:$B$2723&amp;Sheet2!$D$1:$D$2723,0),5),0)</f>
        <v>0</v>
      </c>
      <c r="AW261">
        <f t="array" ref="AW261">IFERROR(INDEX(Sheet2!$A$1:$E$2723,MATCH(AW$200&amp;AW$201&amp;$B261,Sheet2!$A$1:$A$2723&amp;Sheet2!$B$1:$B$2723&amp;Sheet2!$D$1:$D$2723,0),5),0)</f>
        <v>0</v>
      </c>
      <c r="AX261">
        <f t="array" ref="AX261">IFERROR(INDEX(Sheet2!$A$1:$E$2723,MATCH(AX$200&amp;AX$201&amp;$B261,Sheet2!$A$1:$A$2723&amp;Sheet2!$B$1:$B$2723&amp;Sheet2!$D$1:$D$2723,0),5),0)</f>
        <v>0</v>
      </c>
      <c r="AY261">
        <f t="array" ref="AY261">IFERROR(INDEX(Sheet2!$A$1:$E$2723,MATCH(AY$200&amp;AY$201&amp;$B261,Sheet2!$A$1:$A$2723&amp;Sheet2!$B$1:$B$2723&amp;Sheet2!$D$1:$D$2723,0),5),0)</f>
        <v>0</v>
      </c>
      <c r="AZ261">
        <f t="array" ref="AZ261">IFERROR(INDEX(Sheet2!$A$1:$E$2723,MATCH(AZ$200&amp;AZ$201&amp;$B261,Sheet2!$A$1:$A$2723&amp;Sheet2!$B$1:$B$2723&amp;Sheet2!$D$1:$D$2723,0),5),0)</f>
        <v>0</v>
      </c>
      <c r="BA261">
        <f t="array" ref="BA261">IFERROR(INDEX(Sheet2!$A$1:$E$2723,MATCH(BA$200&amp;BA$201&amp;$B261,Sheet2!$A$1:$A$2723&amp;Sheet2!$B$1:$B$2723&amp;Sheet2!$D$1:$D$2723,0),5),0)</f>
        <v>0</v>
      </c>
      <c r="BB261">
        <f t="array" ref="BB261">IFERROR(INDEX(Sheet2!$A$1:$E$2723,MATCH(BB$200&amp;BB$201&amp;$B261,Sheet2!$A$1:$A$2723&amp;Sheet2!$B$1:$B$2723&amp;Sheet2!$D$1:$D$2723,0),5),0)</f>
        <v>0</v>
      </c>
      <c r="BC261">
        <f t="array" ref="BC261">IFERROR(INDEX(Sheet2!$A$1:$E$2723,MATCH(BC$200&amp;BC$201&amp;$B261,Sheet2!$A$1:$A$2723&amp;Sheet2!$B$1:$B$2723&amp;Sheet2!$D$1:$D$2723,0),5),0)</f>
        <v>0</v>
      </c>
      <c r="BD261">
        <f t="array" ref="BD261">IFERROR(INDEX(Sheet2!$A$1:$E$2723,MATCH(BD$200&amp;BD$201&amp;$B261,Sheet2!$A$1:$A$2723&amp;Sheet2!$B$1:$B$2723&amp;Sheet2!$D$1:$D$2723,0),5),0)</f>
        <v>0</v>
      </c>
      <c r="BE261">
        <f t="array" ref="BE261">IFERROR(INDEX(Sheet2!$A$1:$E$2723,MATCH(BE$200&amp;BE$201&amp;$B261,Sheet2!$A$1:$A$2723&amp;Sheet2!$B$1:$B$2723&amp;Sheet2!$D$1:$D$2723,0),5),0)</f>
        <v>0</v>
      </c>
      <c r="BF261">
        <f t="array" ref="BF261">IFERROR(INDEX(Sheet2!$A$1:$E$2723,MATCH(BF$200&amp;BF$201&amp;$B261,Sheet2!$A$1:$A$2723&amp;Sheet2!$B$1:$B$2723&amp;Sheet2!$D$1:$D$2723,0),5),0)</f>
        <v>0</v>
      </c>
      <c r="BG261">
        <f t="array" ref="BG261">IFERROR(INDEX(Sheet2!$A$1:$E$2723,MATCH(BG$200&amp;BG$201&amp;$B261,Sheet2!$A$1:$A$2723&amp;Sheet2!$B$1:$B$2723&amp;Sheet2!$D$1:$D$2723,0),5),0)</f>
        <v>0</v>
      </c>
      <c r="BH261">
        <f t="array" ref="BH261">IFERROR(INDEX(Sheet2!$A$1:$E$2723,MATCH(BH$200&amp;BH$201&amp;$B261,Sheet2!$A$1:$A$2723&amp;Sheet2!$B$1:$B$2723&amp;Sheet2!$D$1:$D$2723,0),5),0)</f>
        <v>0</v>
      </c>
      <c r="BI261">
        <f t="array" ref="BI261">IFERROR(INDEX(Sheet2!$A$1:$E$2723,MATCH(BI$200&amp;BI$201&amp;$B261,Sheet2!$A$1:$A$2723&amp;Sheet2!$B$1:$B$2723&amp;Sheet2!$D$1:$D$2723,0),5),0)</f>
        <v>0</v>
      </c>
      <c r="BJ261">
        <f t="array" ref="BJ261">IFERROR(INDEX(Sheet2!$A$1:$E$2723,MATCH(BJ$200&amp;BJ$201&amp;$B261,Sheet2!$A$1:$A$2723&amp;Sheet2!$B$1:$B$2723&amp;Sheet2!$D$1:$D$2723,0),5),0)</f>
        <v>0</v>
      </c>
      <c r="BK261">
        <f t="array" ref="BK261">IFERROR(INDEX(Sheet2!$A$1:$E$2723,MATCH(BK$200&amp;BK$201&amp;$B261,Sheet2!$A$1:$A$2723&amp;Sheet2!$B$1:$B$2723&amp;Sheet2!$D$1:$D$2723,0),5),0)</f>
        <v>0</v>
      </c>
      <c r="BL261">
        <f t="array" ref="BL261">IFERROR(INDEX(Sheet2!$A$1:$E$2723,MATCH(BL$200&amp;BL$201&amp;$B261,Sheet2!$A$1:$A$2723&amp;Sheet2!$B$1:$B$2723&amp;Sheet2!$D$1:$D$2723,0),5),0)</f>
        <v>0</v>
      </c>
    </row>
    <row r="262" spans="2:64" x14ac:dyDescent="0.25">
      <c r="B262" t="s">
        <v>65</v>
      </c>
      <c r="C262">
        <f t="array" ref="C262">IFERROR(INDEX(Sheet2!$A$1:$E$2723,MATCH(C$200&amp;C$201&amp;$B262,Sheet2!$A$1:$A$2723&amp;Sheet2!$B$1:$B$2723&amp;Sheet2!$D$1:$D$2723,0),5),0)</f>
        <v>0</v>
      </c>
      <c r="D262">
        <f t="array" ref="D262">IFERROR(INDEX(Sheet2!$A$1:$E$2723,MATCH(D$200&amp;D$201&amp;$B262,Sheet2!$A$1:$A$2723&amp;Sheet2!$B$1:$B$2723&amp;Sheet2!$D$1:$D$2723,0),5),0)</f>
        <v>0</v>
      </c>
      <c r="E262">
        <f t="array" ref="E262">IFERROR(INDEX(Sheet2!$A$1:$E$2723,MATCH(E$200&amp;E$201&amp;$B262,Sheet2!$A$1:$A$2723&amp;Sheet2!$B$1:$B$2723&amp;Sheet2!$D$1:$D$2723,0),5),0)</f>
        <v>0</v>
      </c>
      <c r="F262">
        <f t="array" ref="F262">IFERROR(INDEX(Sheet2!$A$1:$E$2723,MATCH(F$200&amp;F$201&amp;$B262,Sheet2!$A$1:$A$2723&amp;Sheet2!$B$1:$B$2723&amp;Sheet2!$D$1:$D$2723,0),5),0)</f>
        <v>0</v>
      </c>
      <c r="G262">
        <f t="array" ref="G262">IFERROR(INDEX(Sheet2!$A$1:$E$2723,MATCH(G$200&amp;G$201&amp;$B262,Sheet2!$A$1:$A$2723&amp;Sheet2!$B$1:$B$2723&amp;Sheet2!$D$1:$D$2723,0),5),0)</f>
        <v>0</v>
      </c>
      <c r="H262">
        <f t="array" ref="H262">IFERROR(INDEX(Sheet2!$A$1:$E$2723,MATCH(H$200&amp;H$201&amp;$B262,Sheet2!$A$1:$A$2723&amp;Sheet2!$B$1:$B$2723&amp;Sheet2!$D$1:$D$2723,0),5),0)</f>
        <v>0</v>
      </c>
      <c r="I262">
        <f t="array" ref="I262">IFERROR(INDEX(Sheet2!$A$1:$E$2723,MATCH(I$200&amp;I$201&amp;$B262,Sheet2!$A$1:$A$2723&amp;Sheet2!$B$1:$B$2723&amp;Sheet2!$D$1:$D$2723,0),5),0)</f>
        <v>0</v>
      </c>
      <c r="J262">
        <f t="array" ref="J262">IFERROR(INDEX(Sheet2!$A$1:$E$2723,MATCH(J$200&amp;J$201&amp;$B262,Sheet2!$A$1:$A$2723&amp;Sheet2!$B$1:$B$2723&amp;Sheet2!$D$1:$D$2723,0),5),0)</f>
        <v>0</v>
      </c>
      <c r="K262">
        <f t="array" ref="K262">IFERROR(INDEX(Sheet2!$A$1:$E$2723,MATCH(K$200&amp;K$201&amp;$B262,Sheet2!$A$1:$A$2723&amp;Sheet2!$B$1:$B$2723&amp;Sheet2!$D$1:$D$2723,0),5),0)</f>
        <v>0</v>
      </c>
      <c r="L262">
        <f t="array" ref="L262">IFERROR(INDEX(Sheet2!$A$1:$E$2723,MATCH(L$200&amp;L$201&amp;$B262,Sheet2!$A$1:$A$2723&amp;Sheet2!$B$1:$B$2723&amp;Sheet2!$D$1:$D$2723,0),5),0)</f>
        <v>0</v>
      </c>
      <c r="M262">
        <f t="array" ref="M262">IFERROR(INDEX(Sheet2!$A$1:$E$2723,MATCH(M$200&amp;M$201&amp;$B262,Sheet2!$A$1:$A$2723&amp;Sheet2!$B$1:$B$2723&amp;Sheet2!$D$1:$D$2723,0),5),0)</f>
        <v>0</v>
      </c>
      <c r="N262">
        <f t="array" ref="N262">IFERROR(INDEX(Sheet2!$A$1:$E$2723,MATCH(N$200&amp;N$201&amp;$B262,Sheet2!$A$1:$A$2723&amp;Sheet2!$B$1:$B$2723&amp;Sheet2!$D$1:$D$2723,0),5),0)</f>
        <v>0</v>
      </c>
      <c r="O262">
        <f t="array" ref="O262">IFERROR(INDEX(Sheet2!$A$1:$E$2723,MATCH(O$200&amp;O$201&amp;$B262,Sheet2!$A$1:$A$2723&amp;Sheet2!$B$1:$B$2723&amp;Sheet2!$D$1:$D$2723,0),5),0)</f>
        <v>0</v>
      </c>
      <c r="P262">
        <f t="array" ref="P262">IFERROR(INDEX(Sheet2!$A$1:$E$2723,MATCH(P$200&amp;P$201&amp;$B262,Sheet2!$A$1:$A$2723&amp;Sheet2!$B$1:$B$2723&amp;Sheet2!$D$1:$D$2723,0),5),0)</f>
        <v>0</v>
      </c>
      <c r="Q262">
        <f t="array" ref="Q262">IFERROR(INDEX(Sheet2!$A$1:$E$2723,MATCH(Q$200&amp;Q$201&amp;$B262,Sheet2!$A$1:$A$2723&amp;Sheet2!$B$1:$B$2723&amp;Sheet2!$D$1:$D$2723,0),5),0)</f>
        <v>0</v>
      </c>
      <c r="R262">
        <f t="array" ref="R262">IFERROR(INDEX(Sheet2!$A$1:$E$2723,MATCH(R$200&amp;R$201&amp;$B262,Sheet2!$A$1:$A$2723&amp;Sheet2!$B$1:$B$2723&amp;Sheet2!$D$1:$D$2723,0),5),0)</f>
        <v>0</v>
      </c>
      <c r="S262">
        <f t="array" ref="S262">IFERROR(INDEX(Sheet2!$A$1:$E$2723,MATCH(S$200&amp;S$201&amp;$B262,Sheet2!$A$1:$A$2723&amp;Sheet2!$B$1:$B$2723&amp;Sheet2!$D$1:$D$2723,0),5),0)</f>
        <v>0</v>
      </c>
      <c r="T262">
        <f t="array" ref="T262">IFERROR(INDEX(Sheet2!$A$1:$E$2723,MATCH(T$200&amp;T$201&amp;$B262,Sheet2!$A$1:$A$2723&amp;Sheet2!$B$1:$B$2723&amp;Sheet2!$D$1:$D$2723,0),5),0)</f>
        <v>0</v>
      </c>
      <c r="U262">
        <f t="array" ref="U262">IFERROR(INDEX(Sheet2!$A$1:$E$2723,MATCH(U$200&amp;U$201&amp;$B262,Sheet2!$A$1:$A$2723&amp;Sheet2!$B$1:$B$2723&amp;Sheet2!$D$1:$D$2723,0),5),0)</f>
        <v>0</v>
      </c>
      <c r="V262">
        <f t="array" ref="V262">IFERROR(INDEX(Sheet2!$A$1:$E$2723,MATCH(V$200&amp;V$201&amp;$B262,Sheet2!$A$1:$A$2723&amp;Sheet2!$B$1:$B$2723&amp;Sheet2!$D$1:$D$2723,0),5),0)</f>
        <v>0</v>
      </c>
      <c r="W262">
        <f t="array" ref="W262">IFERROR(INDEX(Sheet2!$A$1:$E$2723,MATCH(W$200&amp;W$201&amp;$B262,Sheet2!$A$1:$A$2723&amp;Sheet2!$B$1:$B$2723&amp;Sheet2!$D$1:$D$2723,0),5),0)</f>
        <v>0</v>
      </c>
      <c r="X262">
        <f t="array" ref="X262">IFERROR(INDEX(Sheet2!$A$1:$E$2723,MATCH(X$200&amp;X$201&amp;$B262,Sheet2!$A$1:$A$2723&amp;Sheet2!$B$1:$B$2723&amp;Sheet2!$D$1:$D$2723,0),5),0)</f>
        <v>0</v>
      </c>
      <c r="Y262">
        <f t="array" ref="Y262">IFERROR(INDEX(Sheet2!$A$1:$E$2723,MATCH(Y$200&amp;Y$201&amp;$B262,Sheet2!$A$1:$A$2723&amp;Sheet2!$B$1:$B$2723&amp;Sheet2!$D$1:$D$2723,0),5),0)</f>
        <v>0</v>
      </c>
      <c r="Z262">
        <f t="array" ref="Z262">IFERROR(INDEX(Sheet2!$A$1:$E$2723,MATCH(Z$200&amp;Z$201&amp;$B262,Sheet2!$A$1:$A$2723&amp;Sheet2!$B$1:$B$2723&amp;Sheet2!$D$1:$D$2723,0),5),0)</f>
        <v>0</v>
      </c>
      <c r="AA262">
        <f t="array" ref="AA262">IFERROR(INDEX(Sheet2!$A$1:$E$2723,MATCH(AA$200&amp;AA$201&amp;$B262,Sheet2!$A$1:$A$2723&amp;Sheet2!$B$1:$B$2723&amp;Sheet2!$D$1:$D$2723,0),5),0)</f>
        <v>0</v>
      </c>
      <c r="AB262">
        <f t="array" ref="AB262">IFERROR(INDEX(Sheet2!$A$1:$E$2723,MATCH(AB$200&amp;AB$201&amp;$B262,Sheet2!$A$1:$A$2723&amp;Sheet2!$B$1:$B$2723&amp;Sheet2!$D$1:$D$2723,0),5),0)</f>
        <v>0</v>
      </c>
      <c r="AC262">
        <f t="array" ref="AC262">IFERROR(INDEX(Sheet2!$A$1:$E$2723,MATCH(AC$200&amp;AC$201&amp;$B262,Sheet2!$A$1:$A$2723&amp;Sheet2!$B$1:$B$2723&amp;Sheet2!$D$1:$D$2723,0),5),0)</f>
        <v>0</v>
      </c>
      <c r="AD262">
        <f t="array" ref="AD262">IFERROR(INDEX(Sheet2!$A$1:$E$2723,MATCH(AD$200&amp;AD$201&amp;$B262,Sheet2!$A$1:$A$2723&amp;Sheet2!$B$1:$B$2723&amp;Sheet2!$D$1:$D$2723,0),5),0)</f>
        <v>0</v>
      </c>
      <c r="AE262">
        <f t="array" ref="AE262">IFERROR(INDEX(Sheet2!$A$1:$E$2723,MATCH(AE$200&amp;AE$201&amp;$B262,Sheet2!$A$1:$A$2723&amp;Sheet2!$B$1:$B$2723&amp;Sheet2!$D$1:$D$2723,0),5),0)</f>
        <v>0</v>
      </c>
      <c r="AF262">
        <f t="array" ref="AF262">IFERROR(INDEX(Sheet2!$A$1:$E$2723,MATCH(AF$200&amp;AF$201&amp;$B262,Sheet2!$A$1:$A$2723&amp;Sheet2!$B$1:$B$2723&amp;Sheet2!$D$1:$D$2723,0),5),0)</f>
        <v>0</v>
      </c>
      <c r="AG262">
        <f t="array" ref="AG262">IFERROR(INDEX(Sheet2!$A$1:$E$2723,MATCH(AG$200&amp;AG$201&amp;$B262,Sheet2!$A$1:$A$2723&amp;Sheet2!$B$1:$B$2723&amp;Sheet2!$D$1:$D$2723,0),5),0)</f>
        <v>0</v>
      </c>
      <c r="AH262">
        <f t="array" ref="AH262">IFERROR(INDEX(Sheet2!$A$1:$E$2723,MATCH(AH$200&amp;AH$201&amp;$B262,Sheet2!$A$1:$A$2723&amp;Sheet2!$B$1:$B$2723&amp;Sheet2!$D$1:$D$2723,0),5),0)</f>
        <v>0</v>
      </c>
      <c r="AI262">
        <f t="array" ref="AI262">IFERROR(INDEX(Sheet2!$A$1:$E$2723,MATCH(AI$200&amp;AI$201&amp;$B262,Sheet2!$A$1:$A$2723&amp;Sheet2!$B$1:$B$2723&amp;Sheet2!$D$1:$D$2723,0),5),0)</f>
        <v>0</v>
      </c>
      <c r="AJ262">
        <f t="array" ref="AJ262">IFERROR(INDEX(Sheet2!$A$1:$E$2723,MATCH(AJ$200&amp;AJ$201&amp;$B262,Sheet2!$A$1:$A$2723&amp;Sheet2!$B$1:$B$2723&amp;Sheet2!$D$1:$D$2723,0),5),0)</f>
        <v>0</v>
      </c>
      <c r="AK262">
        <f t="array" ref="AK262">IFERROR(INDEX(Sheet2!$A$1:$E$2723,MATCH(AK$200&amp;AK$201&amp;$B262,Sheet2!$A$1:$A$2723&amp;Sheet2!$B$1:$B$2723&amp;Sheet2!$D$1:$D$2723,0),5),0)</f>
        <v>0</v>
      </c>
      <c r="AL262">
        <f t="array" ref="AL262">IFERROR(INDEX(Sheet2!$A$1:$E$2723,MATCH(AL$200&amp;AL$201&amp;$B262,Sheet2!$A$1:$A$2723&amp;Sheet2!$B$1:$B$2723&amp;Sheet2!$D$1:$D$2723,0),5),0)</f>
        <v>0</v>
      </c>
      <c r="AM262">
        <f t="array" ref="AM262">IFERROR(INDEX(Sheet2!$A$1:$E$2723,MATCH(AM$200&amp;AM$201&amp;$B262,Sheet2!$A$1:$A$2723&amp;Sheet2!$B$1:$B$2723&amp;Sheet2!$D$1:$D$2723,0),5),0)</f>
        <v>0</v>
      </c>
      <c r="AN262">
        <f t="array" ref="AN262">IFERROR(INDEX(Sheet2!$A$1:$E$2723,MATCH(AN$200&amp;AN$201&amp;$B262,Sheet2!$A$1:$A$2723&amp;Sheet2!$B$1:$B$2723&amp;Sheet2!$D$1:$D$2723,0),5),0)</f>
        <v>0</v>
      </c>
      <c r="AO262">
        <f t="array" ref="AO262">IFERROR(INDEX(Sheet2!$A$1:$E$2723,MATCH(AO$200&amp;AO$201&amp;$B262,Sheet2!$A$1:$A$2723&amp;Sheet2!$B$1:$B$2723&amp;Sheet2!$D$1:$D$2723,0),5),0)</f>
        <v>0</v>
      </c>
      <c r="AP262">
        <f t="array" ref="AP262">IFERROR(INDEX(Sheet2!$A$1:$E$2723,MATCH(AP$200&amp;AP$201&amp;$B262,Sheet2!$A$1:$A$2723&amp;Sheet2!$B$1:$B$2723&amp;Sheet2!$D$1:$D$2723,0),5),0)</f>
        <v>0</v>
      </c>
      <c r="AQ262">
        <f t="array" ref="AQ262">IFERROR(INDEX(Sheet2!$A$1:$E$2723,MATCH(AQ$200&amp;AQ$201&amp;$B262,Sheet2!$A$1:$A$2723&amp;Sheet2!$B$1:$B$2723&amp;Sheet2!$D$1:$D$2723,0),5),0)</f>
        <v>0</v>
      </c>
      <c r="AR262">
        <f t="array" ref="AR262">IFERROR(INDEX(Sheet2!$A$1:$E$2723,MATCH(AR$200&amp;AR$201&amp;$B262,Sheet2!$A$1:$A$2723&amp;Sheet2!$B$1:$B$2723&amp;Sheet2!$D$1:$D$2723,0),5),0)</f>
        <v>0</v>
      </c>
      <c r="AS262">
        <f t="array" ref="AS262">IFERROR(INDEX(Sheet2!$A$1:$E$2723,MATCH(AS$200&amp;AS$201&amp;$B262,Sheet2!$A$1:$A$2723&amp;Sheet2!$B$1:$B$2723&amp;Sheet2!$D$1:$D$2723,0),5),0)</f>
        <v>0</v>
      </c>
      <c r="AT262">
        <f t="array" ref="AT262">IFERROR(INDEX(Sheet2!$A$1:$E$2723,MATCH(AT$200&amp;AT$201&amp;$B262,Sheet2!$A$1:$A$2723&amp;Sheet2!$B$1:$B$2723&amp;Sheet2!$D$1:$D$2723,0),5),0)</f>
        <v>0</v>
      </c>
      <c r="AU262">
        <f t="array" ref="AU262">IFERROR(INDEX(Sheet2!$A$1:$E$2723,MATCH(AU$200&amp;AU$201&amp;$B262,Sheet2!$A$1:$A$2723&amp;Sheet2!$B$1:$B$2723&amp;Sheet2!$D$1:$D$2723,0),5),0)</f>
        <v>0</v>
      </c>
      <c r="AV262">
        <f t="array" ref="AV262">IFERROR(INDEX(Sheet2!$A$1:$E$2723,MATCH(AV$200&amp;AV$201&amp;$B262,Sheet2!$A$1:$A$2723&amp;Sheet2!$B$1:$B$2723&amp;Sheet2!$D$1:$D$2723,0),5),0)</f>
        <v>0</v>
      </c>
      <c r="AW262">
        <f t="array" ref="AW262">IFERROR(INDEX(Sheet2!$A$1:$E$2723,MATCH(AW$200&amp;AW$201&amp;$B262,Sheet2!$A$1:$A$2723&amp;Sheet2!$B$1:$B$2723&amp;Sheet2!$D$1:$D$2723,0),5),0)</f>
        <v>0</v>
      </c>
      <c r="AX262">
        <f t="array" ref="AX262">IFERROR(INDEX(Sheet2!$A$1:$E$2723,MATCH(AX$200&amp;AX$201&amp;$B262,Sheet2!$A$1:$A$2723&amp;Sheet2!$B$1:$B$2723&amp;Sheet2!$D$1:$D$2723,0),5),0)</f>
        <v>0</v>
      </c>
      <c r="AY262">
        <f t="array" ref="AY262">IFERROR(INDEX(Sheet2!$A$1:$E$2723,MATCH(AY$200&amp;AY$201&amp;$B262,Sheet2!$A$1:$A$2723&amp;Sheet2!$B$1:$B$2723&amp;Sheet2!$D$1:$D$2723,0),5),0)</f>
        <v>0</v>
      </c>
      <c r="AZ262">
        <f t="array" ref="AZ262">IFERROR(INDEX(Sheet2!$A$1:$E$2723,MATCH(AZ$200&amp;AZ$201&amp;$B262,Sheet2!$A$1:$A$2723&amp;Sheet2!$B$1:$B$2723&amp;Sheet2!$D$1:$D$2723,0),5),0)</f>
        <v>0</v>
      </c>
      <c r="BA262">
        <f t="array" ref="BA262">IFERROR(INDEX(Sheet2!$A$1:$E$2723,MATCH(BA$200&amp;BA$201&amp;$B262,Sheet2!$A$1:$A$2723&amp;Sheet2!$B$1:$B$2723&amp;Sheet2!$D$1:$D$2723,0),5),0)</f>
        <v>0</v>
      </c>
      <c r="BB262">
        <f t="array" ref="BB262">IFERROR(INDEX(Sheet2!$A$1:$E$2723,MATCH(BB$200&amp;BB$201&amp;$B262,Sheet2!$A$1:$A$2723&amp;Sheet2!$B$1:$B$2723&amp;Sheet2!$D$1:$D$2723,0),5),0)</f>
        <v>0</v>
      </c>
      <c r="BC262">
        <f t="array" ref="BC262">IFERROR(INDEX(Sheet2!$A$1:$E$2723,MATCH(BC$200&amp;BC$201&amp;$B262,Sheet2!$A$1:$A$2723&amp;Sheet2!$B$1:$B$2723&amp;Sheet2!$D$1:$D$2723,0),5),0)</f>
        <v>0</v>
      </c>
      <c r="BD262">
        <f t="array" ref="BD262">IFERROR(INDEX(Sheet2!$A$1:$E$2723,MATCH(BD$200&amp;BD$201&amp;$B262,Sheet2!$A$1:$A$2723&amp;Sheet2!$B$1:$B$2723&amp;Sheet2!$D$1:$D$2723,0),5),0)</f>
        <v>0</v>
      </c>
      <c r="BE262">
        <f t="array" ref="BE262">IFERROR(INDEX(Sheet2!$A$1:$E$2723,MATCH(BE$200&amp;BE$201&amp;$B262,Sheet2!$A$1:$A$2723&amp;Sheet2!$B$1:$B$2723&amp;Sheet2!$D$1:$D$2723,0),5),0)</f>
        <v>0</v>
      </c>
      <c r="BF262">
        <f t="array" ref="BF262">IFERROR(INDEX(Sheet2!$A$1:$E$2723,MATCH(BF$200&amp;BF$201&amp;$B262,Sheet2!$A$1:$A$2723&amp;Sheet2!$B$1:$B$2723&amp;Sheet2!$D$1:$D$2723,0),5),0)</f>
        <v>0</v>
      </c>
      <c r="BG262">
        <f t="array" ref="BG262">IFERROR(INDEX(Sheet2!$A$1:$E$2723,MATCH(BG$200&amp;BG$201&amp;$B262,Sheet2!$A$1:$A$2723&amp;Sheet2!$B$1:$B$2723&amp;Sheet2!$D$1:$D$2723,0),5),0)</f>
        <v>0</v>
      </c>
      <c r="BH262">
        <f t="array" ref="BH262">IFERROR(INDEX(Sheet2!$A$1:$E$2723,MATCH(BH$200&amp;BH$201&amp;$B262,Sheet2!$A$1:$A$2723&amp;Sheet2!$B$1:$B$2723&amp;Sheet2!$D$1:$D$2723,0),5),0)</f>
        <v>0</v>
      </c>
      <c r="BI262">
        <f t="array" ref="BI262">IFERROR(INDEX(Sheet2!$A$1:$E$2723,MATCH(BI$200&amp;BI$201&amp;$B262,Sheet2!$A$1:$A$2723&amp;Sheet2!$B$1:$B$2723&amp;Sheet2!$D$1:$D$2723,0),5),0)</f>
        <v>0</v>
      </c>
      <c r="BJ262">
        <f t="array" ref="BJ262">IFERROR(INDEX(Sheet2!$A$1:$E$2723,MATCH(BJ$200&amp;BJ$201&amp;$B262,Sheet2!$A$1:$A$2723&amp;Sheet2!$B$1:$B$2723&amp;Sheet2!$D$1:$D$2723,0),5),0)</f>
        <v>0</v>
      </c>
      <c r="BK262">
        <f t="array" ref="BK262">IFERROR(INDEX(Sheet2!$A$1:$E$2723,MATCH(BK$200&amp;BK$201&amp;$B262,Sheet2!$A$1:$A$2723&amp;Sheet2!$B$1:$B$2723&amp;Sheet2!$D$1:$D$2723,0),5),0)</f>
        <v>214</v>
      </c>
      <c r="BL262">
        <f t="array" ref="BL262">IFERROR(INDEX(Sheet2!$A$1:$E$2723,MATCH(BL$200&amp;BL$201&amp;$B262,Sheet2!$A$1:$A$2723&amp;Sheet2!$B$1:$B$2723&amp;Sheet2!$D$1:$D$2723,0),5),0)</f>
        <v>198</v>
      </c>
    </row>
    <row r="263" spans="2:64" x14ac:dyDescent="0.25">
      <c r="B263" t="s">
        <v>251</v>
      </c>
      <c r="C263">
        <f t="array" ref="C263">IFERROR(INDEX(Sheet2!$A$1:$E$2723,MATCH(C$200&amp;C$201&amp;$B263,Sheet2!$A$1:$A$2723&amp;Sheet2!$B$1:$B$2723&amp;Sheet2!$D$1:$D$2723,0),5),0)</f>
        <v>0</v>
      </c>
      <c r="D263">
        <f t="array" ref="D263">IFERROR(INDEX(Sheet2!$A$1:$E$2723,MATCH(D$200&amp;D$201&amp;$B263,Sheet2!$A$1:$A$2723&amp;Sheet2!$B$1:$B$2723&amp;Sheet2!$D$1:$D$2723,0),5),0)</f>
        <v>0</v>
      </c>
      <c r="E263">
        <f t="array" ref="E263">IFERROR(INDEX(Sheet2!$A$1:$E$2723,MATCH(E$200&amp;E$201&amp;$B263,Sheet2!$A$1:$A$2723&amp;Sheet2!$B$1:$B$2723&amp;Sheet2!$D$1:$D$2723,0),5),0)</f>
        <v>0</v>
      </c>
      <c r="F263">
        <f t="array" ref="F263">IFERROR(INDEX(Sheet2!$A$1:$E$2723,MATCH(F$200&amp;F$201&amp;$B263,Sheet2!$A$1:$A$2723&amp;Sheet2!$B$1:$B$2723&amp;Sheet2!$D$1:$D$2723,0),5),0)</f>
        <v>0</v>
      </c>
      <c r="G263">
        <f t="array" ref="G263">IFERROR(INDEX(Sheet2!$A$1:$E$2723,MATCH(G$200&amp;G$201&amp;$B263,Sheet2!$A$1:$A$2723&amp;Sheet2!$B$1:$B$2723&amp;Sheet2!$D$1:$D$2723,0),5),0)</f>
        <v>0</v>
      </c>
      <c r="H263">
        <f t="array" ref="H263">IFERROR(INDEX(Sheet2!$A$1:$E$2723,MATCH(H$200&amp;H$201&amp;$B263,Sheet2!$A$1:$A$2723&amp;Sheet2!$B$1:$B$2723&amp;Sheet2!$D$1:$D$2723,0),5),0)</f>
        <v>0</v>
      </c>
      <c r="I263">
        <f t="array" ref="I263">IFERROR(INDEX(Sheet2!$A$1:$E$2723,MATCH(I$200&amp;I$201&amp;$B263,Sheet2!$A$1:$A$2723&amp;Sheet2!$B$1:$B$2723&amp;Sheet2!$D$1:$D$2723,0),5),0)</f>
        <v>0</v>
      </c>
      <c r="J263">
        <f t="array" ref="J263">IFERROR(INDEX(Sheet2!$A$1:$E$2723,MATCH(J$200&amp;J$201&amp;$B263,Sheet2!$A$1:$A$2723&amp;Sheet2!$B$1:$B$2723&amp;Sheet2!$D$1:$D$2723,0),5),0)</f>
        <v>0</v>
      </c>
      <c r="K263">
        <f t="array" ref="K263">IFERROR(INDEX(Sheet2!$A$1:$E$2723,MATCH(K$200&amp;K$201&amp;$B263,Sheet2!$A$1:$A$2723&amp;Sheet2!$B$1:$B$2723&amp;Sheet2!$D$1:$D$2723,0),5),0)</f>
        <v>0</v>
      </c>
      <c r="L263">
        <f t="array" ref="L263">IFERROR(INDEX(Sheet2!$A$1:$E$2723,MATCH(L$200&amp;L$201&amp;$B263,Sheet2!$A$1:$A$2723&amp;Sheet2!$B$1:$B$2723&amp;Sheet2!$D$1:$D$2723,0),5),0)</f>
        <v>0</v>
      </c>
      <c r="M263">
        <f t="array" ref="M263">IFERROR(INDEX(Sheet2!$A$1:$E$2723,MATCH(M$200&amp;M$201&amp;$B263,Sheet2!$A$1:$A$2723&amp;Sheet2!$B$1:$B$2723&amp;Sheet2!$D$1:$D$2723,0),5),0)</f>
        <v>0</v>
      </c>
      <c r="N263">
        <f t="array" ref="N263">IFERROR(INDEX(Sheet2!$A$1:$E$2723,MATCH(N$200&amp;N$201&amp;$B263,Sheet2!$A$1:$A$2723&amp;Sheet2!$B$1:$B$2723&amp;Sheet2!$D$1:$D$2723,0),5),0)</f>
        <v>0</v>
      </c>
      <c r="O263">
        <f t="array" ref="O263">IFERROR(INDEX(Sheet2!$A$1:$E$2723,MATCH(O$200&amp;O$201&amp;$B263,Sheet2!$A$1:$A$2723&amp;Sheet2!$B$1:$B$2723&amp;Sheet2!$D$1:$D$2723,0),5),0)</f>
        <v>0</v>
      </c>
      <c r="P263">
        <f t="array" ref="P263">IFERROR(INDEX(Sheet2!$A$1:$E$2723,MATCH(P$200&amp;P$201&amp;$B263,Sheet2!$A$1:$A$2723&amp;Sheet2!$B$1:$B$2723&amp;Sheet2!$D$1:$D$2723,0),5),0)</f>
        <v>0</v>
      </c>
      <c r="Q263">
        <f t="array" ref="Q263">IFERROR(INDEX(Sheet2!$A$1:$E$2723,MATCH(Q$200&amp;Q$201&amp;$B263,Sheet2!$A$1:$A$2723&amp;Sheet2!$B$1:$B$2723&amp;Sheet2!$D$1:$D$2723,0),5),0)</f>
        <v>0</v>
      </c>
      <c r="R263">
        <f t="array" ref="R263">IFERROR(INDEX(Sheet2!$A$1:$E$2723,MATCH(R$200&amp;R$201&amp;$B263,Sheet2!$A$1:$A$2723&amp;Sheet2!$B$1:$B$2723&amp;Sheet2!$D$1:$D$2723,0),5),0)</f>
        <v>0</v>
      </c>
      <c r="S263">
        <f t="array" ref="S263">IFERROR(INDEX(Sheet2!$A$1:$E$2723,MATCH(S$200&amp;S$201&amp;$B263,Sheet2!$A$1:$A$2723&amp;Sheet2!$B$1:$B$2723&amp;Sheet2!$D$1:$D$2723,0),5),0)</f>
        <v>0</v>
      </c>
      <c r="T263">
        <f t="array" ref="T263">IFERROR(INDEX(Sheet2!$A$1:$E$2723,MATCH(T$200&amp;T$201&amp;$B263,Sheet2!$A$1:$A$2723&amp;Sheet2!$B$1:$B$2723&amp;Sheet2!$D$1:$D$2723,0),5),0)</f>
        <v>0</v>
      </c>
      <c r="U263">
        <f t="array" ref="U263">IFERROR(INDEX(Sheet2!$A$1:$E$2723,MATCH(U$200&amp;U$201&amp;$B263,Sheet2!$A$1:$A$2723&amp;Sheet2!$B$1:$B$2723&amp;Sheet2!$D$1:$D$2723,0),5),0)</f>
        <v>0</v>
      </c>
      <c r="V263">
        <f t="array" ref="V263">IFERROR(INDEX(Sheet2!$A$1:$E$2723,MATCH(V$200&amp;V$201&amp;$B263,Sheet2!$A$1:$A$2723&amp;Sheet2!$B$1:$B$2723&amp;Sheet2!$D$1:$D$2723,0),5),0)</f>
        <v>0</v>
      </c>
      <c r="W263">
        <f t="array" ref="W263">IFERROR(INDEX(Sheet2!$A$1:$E$2723,MATCH(W$200&amp;W$201&amp;$B263,Sheet2!$A$1:$A$2723&amp;Sheet2!$B$1:$B$2723&amp;Sheet2!$D$1:$D$2723,0),5),0)</f>
        <v>0</v>
      </c>
      <c r="X263">
        <f t="array" ref="X263">IFERROR(INDEX(Sheet2!$A$1:$E$2723,MATCH(X$200&amp;X$201&amp;$B263,Sheet2!$A$1:$A$2723&amp;Sheet2!$B$1:$B$2723&amp;Sheet2!$D$1:$D$2723,0),5),0)</f>
        <v>0</v>
      </c>
      <c r="Y263">
        <f t="array" ref="Y263">IFERROR(INDEX(Sheet2!$A$1:$E$2723,MATCH(Y$200&amp;Y$201&amp;$B263,Sheet2!$A$1:$A$2723&amp;Sheet2!$B$1:$B$2723&amp;Sheet2!$D$1:$D$2723,0),5),0)</f>
        <v>0</v>
      </c>
      <c r="Z263">
        <f t="array" ref="Z263">IFERROR(INDEX(Sheet2!$A$1:$E$2723,MATCH(Z$200&amp;Z$201&amp;$B263,Sheet2!$A$1:$A$2723&amp;Sheet2!$B$1:$B$2723&amp;Sheet2!$D$1:$D$2723,0),5),0)</f>
        <v>0</v>
      </c>
      <c r="AA263">
        <f t="array" ref="AA263">IFERROR(INDEX(Sheet2!$A$1:$E$2723,MATCH(AA$200&amp;AA$201&amp;$B263,Sheet2!$A$1:$A$2723&amp;Sheet2!$B$1:$B$2723&amp;Sheet2!$D$1:$D$2723,0),5),0)</f>
        <v>0</v>
      </c>
      <c r="AB263">
        <f t="array" ref="AB263">IFERROR(INDEX(Sheet2!$A$1:$E$2723,MATCH(AB$200&amp;AB$201&amp;$B263,Sheet2!$A$1:$A$2723&amp;Sheet2!$B$1:$B$2723&amp;Sheet2!$D$1:$D$2723,0),5),0)</f>
        <v>0</v>
      </c>
      <c r="AC263">
        <f t="array" ref="AC263">IFERROR(INDEX(Sheet2!$A$1:$E$2723,MATCH(AC$200&amp;AC$201&amp;$B263,Sheet2!$A$1:$A$2723&amp;Sheet2!$B$1:$B$2723&amp;Sheet2!$D$1:$D$2723,0),5),0)</f>
        <v>0</v>
      </c>
      <c r="AD263">
        <f t="array" ref="AD263">IFERROR(INDEX(Sheet2!$A$1:$E$2723,MATCH(AD$200&amp;AD$201&amp;$B263,Sheet2!$A$1:$A$2723&amp;Sheet2!$B$1:$B$2723&amp;Sheet2!$D$1:$D$2723,0),5),0)</f>
        <v>0</v>
      </c>
      <c r="AE263">
        <f t="array" ref="AE263">IFERROR(INDEX(Sheet2!$A$1:$E$2723,MATCH(AE$200&amp;AE$201&amp;$B263,Sheet2!$A$1:$A$2723&amp;Sheet2!$B$1:$B$2723&amp;Sheet2!$D$1:$D$2723,0),5),0)</f>
        <v>0</v>
      </c>
      <c r="AF263">
        <f t="array" ref="AF263">IFERROR(INDEX(Sheet2!$A$1:$E$2723,MATCH(AF$200&amp;AF$201&amp;$B263,Sheet2!$A$1:$A$2723&amp;Sheet2!$B$1:$B$2723&amp;Sheet2!$D$1:$D$2723,0),5),0)</f>
        <v>0</v>
      </c>
      <c r="AG263">
        <f t="array" ref="AG263">IFERROR(INDEX(Sheet2!$A$1:$E$2723,MATCH(AG$200&amp;AG$201&amp;$B263,Sheet2!$A$1:$A$2723&amp;Sheet2!$B$1:$B$2723&amp;Sheet2!$D$1:$D$2723,0),5),0)</f>
        <v>0</v>
      </c>
      <c r="AH263">
        <f t="array" ref="AH263">IFERROR(INDEX(Sheet2!$A$1:$E$2723,MATCH(AH$200&amp;AH$201&amp;$B263,Sheet2!$A$1:$A$2723&amp;Sheet2!$B$1:$B$2723&amp;Sheet2!$D$1:$D$2723,0),5),0)</f>
        <v>0</v>
      </c>
      <c r="AI263">
        <f t="array" ref="AI263">IFERROR(INDEX(Sheet2!$A$1:$E$2723,MATCH(AI$200&amp;AI$201&amp;$B263,Sheet2!$A$1:$A$2723&amp;Sheet2!$B$1:$B$2723&amp;Sheet2!$D$1:$D$2723,0),5),0)</f>
        <v>0</v>
      </c>
      <c r="AJ263">
        <f t="array" ref="AJ263">IFERROR(INDEX(Sheet2!$A$1:$E$2723,MATCH(AJ$200&amp;AJ$201&amp;$B263,Sheet2!$A$1:$A$2723&amp;Sheet2!$B$1:$B$2723&amp;Sheet2!$D$1:$D$2723,0),5),0)</f>
        <v>0</v>
      </c>
      <c r="AK263">
        <f t="array" ref="AK263">IFERROR(INDEX(Sheet2!$A$1:$E$2723,MATCH(AK$200&amp;AK$201&amp;$B263,Sheet2!$A$1:$A$2723&amp;Sheet2!$B$1:$B$2723&amp;Sheet2!$D$1:$D$2723,0),5),0)</f>
        <v>0</v>
      </c>
      <c r="AL263">
        <f t="array" ref="AL263">IFERROR(INDEX(Sheet2!$A$1:$E$2723,MATCH(AL$200&amp;AL$201&amp;$B263,Sheet2!$A$1:$A$2723&amp;Sheet2!$B$1:$B$2723&amp;Sheet2!$D$1:$D$2723,0),5),0)</f>
        <v>0</v>
      </c>
      <c r="AM263">
        <f t="array" ref="AM263">IFERROR(INDEX(Sheet2!$A$1:$E$2723,MATCH(AM$200&amp;AM$201&amp;$B263,Sheet2!$A$1:$A$2723&amp;Sheet2!$B$1:$B$2723&amp;Sheet2!$D$1:$D$2723,0),5),0)</f>
        <v>0</v>
      </c>
      <c r="AN263">
        <f t="array" ref="AN263">IFERROR(INDEX(Sheet2!$A$1:$E$2723,MATCH(AN$200&amp;AN$201&amp;$B263,Sheet2!$A$1:$A$2723&amp;Sheet2!$B$1:$B$2723&amp;Sheet2!$D$1:$D$2723,0),5),0)</f>
        <v>0</v>
      </c>
      <c r="AO263">
        <f t="array" ref="AO263">IFERROR(INDEX(Sheet2!$A$1:$E$2723,MATCH(AO$200&amp;AO$201&amp;$B263,Sheet2!$A$1:$A$2723&amp;Sheet2!$B$1:$B$2723&amp;Sheet2!$D$1:$D$2723,0),5),0)</f>
        <v>0</v>
      </c>
      <c r="AP263">
        <f t="array" ref="AP263">IFERROR(INDEX(Sheet2!$A$1:$E$2723,MATCH(AP$200&amp;AP$201&amp;$B263,Sheet2!$A$1:$A$2723&amp;Sheet2!$B$1:$B$2723&amp;Sheet2!$D$1:$D$2723,0),5),0)</f>
        <v>0</v>
      </c>
      <c r="AQ263">
        <f t="array" ref="AQ263">IFERROR(INDEX(Sheet2!$A$1:$E$2723,MATCH(AQ$200&amp;AQ$201&amp;$B263,Sheet2!$A$1:$A$2723&amp;Sheet2!$B$1:$B$2723&amp;Sheet2!$D$1:$D$2723,0),5),0)</f>
        <v>0</v>
      </c>
      <c r="AR263">
        <f t="array" ref="AR263">IFERROR(INDEX(Sheet2!$A$1:$E$2723,MATCH(AR$200&amp;AR$201&amp;$B263,Sheet2!$A$1:$A$2723&amp;Sheet2!$B$1:$B$2723&amp;Sheet2!$D$1:$D$2723,0),5),0)</f>
        <v>0</v>
      </c>
      <c r="AS263">
        <f t="array" ref="AS263">IFERROR(INDEX(Sheet2!$A$1:$E$2723,MATCH(AS$200&amp;AS$201&amp;$B263,Sheet2!$A$1:$A$2723&amp;Sheet2!$B$1:$B$2723&amp;Sheet2!$D$1:$D$2723,0),5),0)</f>
        <v>0</v>
      </c>
      <c r="AT263">
        <f t="array" ref="AT263">IFERROR(INDEX(Sheet2!$A$1:$E$2723,MATCH(AT$200&amp;AT$201&amp;$B263,Sheet2!$A$1:$A$2723&amp;Sheet2!$B$1:$B$2723&amp;Sheet2!$D$1:$D$2723,0),5),0)</f>
        <v>0</v>
      </c>
      <c r="AU263">
        <f t="array" ref="AU263">IFERROR(INDEX(Sheet2!$A$1:$E$2723,MATCH(AU$200&amp;AU$201&amp;$B263,Sheet2!$A$1:$A$2723&amp;Sheet2!$B$1:$B$2723&amp;Sheet2!$D$1:$D$2723,0),5),0)</f>
        <v>0</v>
      </c>
      <c r="AV263">
        <f t="array" ref="AV263">IFERROR(INDEX(Sheet2!$A$1:$E$2723,MATCH(AV$200&amp;AV$201&amp;$B263,Sheet2!$A$1:$A$2723&amp;Sheet2!$B$1:$B$2723&amp;Sheet2!$D$1:$D$2723,0),5),0)</f>
        <v>0</v>
      </c>
      <c r="AW263">
        <f t="array" ref="AW263">IFERROR(INDEX(Sheet2!$A$1:$E$2723,MATCH(AW$200&amp;AW$201&amp;$B263,Sheet2!$A$1:$A$2723&amp;Sheet2!$B$1:$B$2723&amp;Sheet2!$D$1:$D$2723,0),5),0)</f>
        <v>0</v>
      </c>
      <c r="AX263">
        <f t="array" ref="AX263">IFERROR(INDEX(Sheet2!$A$1:$E$2723,MATCH(AX$200&amp;AX$201&amp;$B263,Sheet2!$A$1:$A$2723&amp;Sheet2!$B$1:$B$2723&amp;Sheet2!$D$1:$D$2723,0),5),0)</f>
        <v>0</v>
      </c>
      <c r="AY263">
        <f t="array" ref="AY263">IFERROR(INDEX(Sheet2!$A$1:$E$2723,MATCH(AY$200&amp;AY$201&amp;$B263,Sheet2!$A$1:$A$2723&amp;Sheet2!$B$1:$B$2723&amp;Sheet2!$D$1:$D$2723,0),5),0)</f>
        <v>0</v>
      </c>
      <c r="AZ263">
        <f t="array" ref="AZ263">IFERROR(INDEX(Sheet2!$A$1:$E$2723,MATCH(AZ$200&amp;AZ$201&amp;$B263,Sheet2!$A$1:$A$2723&amp;Sheet2!$B$1:$B$2723&amp;Sheet2!$D$1:$D$2723,0),5),0)</f>
        <v>0</v>
      </c>
      <c r="BA263">
        <f t="array" ref="BA263">IFERROR(INDEX(Sheet2!$A$1:$E$2723,MATCH(BA$200&amp;BA$201&amp;$B263,Sheet2!$A$1:$A$2723&amp;Sheet2!$B$1:$B$2723&amp;Sheet2!$D$1:$D$2723,0),5),0)</f>
        <v>0</v>
      </c>
      <c r="BB263">
        <f t="array" ref="BB263">IFERROR(INDEX(Sheet2!$A$1:$E$2723,MATCH(BB$200&amp;BB$201&amp;$B263,Sheet2!$A$1:$A$2723&amp;Sheet2!$B$1:$B$2723&amp;Sheet2!$D$1:$D$2723,0),5),0)</f>
        <v>0</v>
      </c>
      <c r="BC263">
        <f t="array" ref="BC263">IFERROR(INDEX(Sheet2!$A$1:$E$2723,MATCH(BC$200&amp;BC$201&amp;$B263,Sheet2!$A$1:$A$2723&amp;Sheet2!$B$1:$B$2723&amp;Sheet2!$D$1:$D$2723,0),5),0)</f>
        <v>0</v>
      </c>
      <c r="BD263">
        <f t="array" ref="BD263">IFERROR(INDEX(Sheet2!$A$1:$E$2723,MATCH(BD$200&amp;BD$201&amp;$B263,Sheet2!$A$1:$A$2723&amp;Sheet2!$B$1:$B$2723&amp;Sheet2!$D$1:$D$2723,0),5),0)</f>
        <v>0</v>
      </c>
      <c r="BE263">
        <f t="array" ref="BE263">IFERROR(INDEX(Sheet2!$A$1:$E$2723,MATCH(BE$200&amp;BE$201&amp;$B263,Sheet2!$A$1:$A$2723&amp;Sheet2!$B$1:$B$2723&amp;Sheet2!$D$1:$D$2723,0),5),0)</f>
        <v>0</v>
      </c>
      <c r="BF263">
        <f t="array" ref="BF263">IFERROR(INDEX(Sheet2!$A$1:$E$2723,MATCH(BF$200&amp;BF$201&amp;$B263,Sheet2!$A$1:$A$2723&amp;Sheet2!$B$1:$B$2723&amp;Sheet2!$D$1:$D$2723,0),5),0)</f>
        <v>0</v>
      </c>
      <c r="BG263">
        <f t="array" ref="BG263">IFERROR(INDEX(Sheet2!$A$1:$E$2723,MATCH(BG$200&amp;BG$201&amp;$B263,Sheet2!$A$1:$A$2723&amp;Sheet2!$B$1:$B$2723&amp;Sheet2!$D$1:$D$2723,0),5),0)</f>
        <v>0</v>
      </c>
      <c r="BH263">
        <f t="array" ref="BH263">IFERROR(INDEX(Sheet2!$A$1:$E$2723,MATCH(BH$200&amp;BH$201&amp;$B263,Sheet2!$A$1:$A$2723&amp;Sheet2!$B$1:$B$2723&amp;Sheet2!$D$1:$D$2723,0),5),0)</f>
        <v>0</v>
      </c>
      <c r="BI263">
        <f t="array" ref="BI263">IFERROR(INDEX(Sheet2!$A$1:$E$2723,MATCH(BI$200&amp;BI$201&amp;$B263,Sheet2!$A$1:$A$2723&amp;Sheet2!$B$1:$B$2723&amp;Sheet2!$D$1:$D$2723,0),5),0)</f>
        <v>0</v>
      </c>
      <c r="BJ263">
        <f t="array" ref="BJ263">IFERROR(INDEX(Sheet2!$A$1:$E$2723,MATCH(BJ$200&amp;BJ$201&amp;$B263,Sheet2!$A$1:$A$2723&amp;Sheet2!$B$1:$B$2723&amp;Sheet2!$D$1:$D$2723,0),5),0)</f>
        <v>0</v>
      </c>
      <c r="BK263">
        <f t="array" ref="BK263">IFERROR(INDEX(Sheet2!$A$1:$E$2723,MATCH(BK$200&amp;BK$201&amp;$B263,Sheet2!$A$1:$A$2723&amp;Sheet2!$B$1:$B$2723&amp;Sheet2!$D$1:$D$2723,0),5),0)</f>
        <v>0</v>
      </c>
      <c r="BL263">
        <f t="array" ref="BL263">IFERROR(INDEX(Sheet2!$A$1:$E$2723,MATCH(BL$200&amp;BL$201&amp;$B263,Sheet2!$A$1:$A$2723&amp;Sheet2!$B$1:$B$2723&amp;Sheet2!$D$1:$D$2723,0),5),0)</f>
        <v>0</v>
      </c>
    </row>
    <row r="264" spans="2:64" x14ac:dyDescent="0.25">
      <c r="B264" t="s">
        <v>252</v>
      </c>
      <c r="C264">
        <f t="array" ref="C264">IFERROR(INDEX(Sheet2!$A$1:$E$2723,MATCH(C$200&amp;C$201&amp;$B264,Sheet2!$A$1:$A$2723&amp;Sheet2!$B$1:$B$2723&amp;Sheet2!$D$1:$D$2723,0),5),0)</f>
        <v>0</v>
      </c>
      <c r="D264">
        <f t="array" ref="D264">IFERROR(INDEX(Sheet2!$A$1:$E$2723,MATCH(D$200&amp;D$201&amp;$B264,Sheet2!$A$1:$A$2723&amp;Sheet2!$B$1:$B$2723&amp;Sheet2!$D$1:$D$2723,0),5),0)</f>
        <v>0</v>
      </c>
      <c r="E264">
        <f t="array" ref="E264">IFERROR(INDEX(Sheet2!$A$1:$E$2723,MATCH(E$200&amp;E$201&amp;$B264,Sheet2!$A$1:$A$2723&amp;Sheet2!$B$1:$B$2723&amp;Sheet2!$D$1:$D$2723,0),5),0)</f>
        <v>0</v>
      </c>
      <c r="F264">
        <f t="array" ref="F264">IFERROR(INDEX(Sheet2!$A$1:$E$2723,MATCH(F$200&amp;F$201&amp;$B264,Sheet2!$A$1:$A$2723&amp;Sheet2!$B$1:$B$2723&amp;Sheet2!$D$1:$D$2723,0),5),0)</f>
        <v>0</v>
      </c>
      <c r="G264">
        <f t="array" ref="G264">IFERROR(INDEX(Sheet2!$A$1:$E$2723,MATCH(G$200&amp;G$201&amp;$B264,Sheet2!$A$1:$A$2723&amp;Sheet2!$B$1:$B$2723&amp;Sheet2!$D$1:$D$2723,0),5),0)</f>
        <v>0</v>
      </c>
      <c r="H264">
        <f t="array" ref="H264">IFERROR(INDEX(Sheet2!$A$1:$E$2723,MATCH(H$200&amp;H$201&amp;$B264,Sheet2!$A$1:$A$2723&amp;Sheet2!$B$1:$B$2723&amp;Sheet2!$D$1:$D$2723,0),5),0)</f>
        <v>0</v>
      </c>
      <c r="I264">
        <f t="array" ref="I264">IFERROR(INDEX(Sheet2!$A$1:$E$2723,MATCH(I$200&amp;I$201&amp;$B264,Sheet2!$A$1:$A$2723&amp;Sheet2!$B$1:$B$2723&amp;Sheet2!$D$1:$D$2723,0),5),0)</f>
        <v>0</v>
      </c>
      <c r="J264">
        <f t="array" ref="J264">IFERROR(INDEX(Sheet2!$A$1:$E$2723,MATCH(J$200&amp;J$201&amp;$B264,Sheet2!$A$1:$A$2723&amp;Sheet2!$B$1:$B$2723&amp;Sheet2!$D$1:$D$2723,0),5),0)</f>
        <v>0</v>
      </c>
      <c r="K264">
        <f t="array" ref="K264">IFERROR(INDEX(Sheet2!$A$1:$E$2723,MATCH(K$200&amp;K$201&amp;$B264,Sheet2!$A$1:$A$2723&amp;Sheet2!$B$1:$B$2723&amp;Sheet2!$D$1:$D$2723,0),5),0)</f>
        <v>0</v>
      </c>
      <c r="L264">
        <f t="array" ref="L264">IFERROR(INDEX(Sheet2!$A$1:$E$2723,MATCH(L$200&amp;L$201&amp;$B264,Sheet2!$A$1:$A$2723&amp;Sheet2!$B$1:$B$2723&amp;Sheet2!$D$1:$D$2723,0),5),0)</f>
        <v>0</v>
      </c>
      <c r="M264">
        <f t="array" ref="M264">IFERROR(INDEX(Sheet2!$A$1:$E$2723,MATCH(M$200&amp;M$201&amp;$B264,Sheet2!$A$1:$A$2723&amp;Sheet2!$B$1:$B$2723&amp;Sheet2!$D$1:$D$2723,0),5),0)</f>
        <v>0</v>
      </c>
      <c r="N264">
        <f t="array" ref="N264">IFERROR(INDEX(Sheet2!$A$1:$E$2723,MATCH(N$200&amp;N$201&amp;$B264,Sheet2!$A$1:$A$2723&amp;Sheet2!$B$1:$B$2723&amp;Sheet2!$D$1:$D$2723,0),5),0)</f>
        <v>0</v>
      </c>
      <c r="O264">
        <f t="array" ref="O264">IFERROR(INDEX(Sheet2!$A$1:$E$2723,MATCH(O$200&amp;O$201&amp;$B264,Sheet2!$A$1:$A$2723&amp;Sheet2!$B$1:$B$2723&amp;Sheet2!$D$1:$D$2723,0),5),0)</f>
        <v>0</v>
      </c>
      <c r="P264">
        <f t="array" ref="P264">IFERROR(INDEX(Sheet2!$A$1:$E$2723,MATCH(P$200&amp;P$201&amp;$B264,Sheet2!$A$1:$A$2723&amp;Sheet2!$B$1:$B$2723&amp;Sheet2!$D$1:$D$2723,0),5),0)</f>
        <v>0</v>
      </c>
      <c r="Q264">
        <f t="array" ref="Q264">IFERROR(INDEX(Sheet2!$A$1:$E$2723,MATCH(Q$200&amp;Q$201&amp;$B264,Sheet2!$A$1:$A$2723&amp;Sheet2!$B$1:$B$2723&amp;Sheet2!$D$1:$D$2723,0),5),0)</f>
        <v>0</v>
      </c>
      <c r="R264">
        <f t="array" ref="R264">IFERROR(INDEX(Sheet2!$A$1:$E$2723,MATCH(R$200&amp;R$201&amp;$B264,Sheet2!$A$1:$A$2723&amp;Sheet2!$B$1:$B$2723&amp;Sheet2!$D$1:$D$2723,0),5),0)</f>
        <v>0</v>
      </c>
      <c r="S264">
        <f t="array" ref="S264">IFERROR(INDEX(Sheet2!$A$1:$E$2723,MATCH(S$200&amp;S$201&amp;$B264,Sheet2!$A$1:$A$2723&amp;Sheet2!$B$1:$B$2723&amp;Sheet2!$D$1:$D$2723,0),5),0)</f>
        <v>0</v>
      </c>
      <c r="T264">
        <f t="array" ref="T264">IFERROR(INDEX(Sheet2!$A$1:$E$2723,MATCH(T$200&amp;T$201&amp;$B264,Sheet2!$A$1:$A$2723&amp;Sheet2!$B$1:$B$2723&amp;Sheet2!$D$1:$D$2723,0),5),0)</f>
        <v>0</v>
      </c>
      <c r="U264">
        <f t="array" ref="U264">IFERROR(INDEX(Sheet2!$A$1:$E$2723,MATCH(U$200&amp;U$201&amp;$B264,Sheet2!$A$1:$A$2723&amp;Sheet2!$B$1:$B$2723&amp;Sheet2!$D$1:$D$2723,0),5),0)</f>
        <v>0</v>
      </c>
      <c r="V264">
        <f t="array" ref="V264">IFERROR(INDEX(Sheet2!$A$1:$E$2723,MATCH(V$200&amp;V$201&amp;$B264,Sheet2!$A$1:$A$2723&amp;Sheet2!$B$1:$B$2723&amp;Sheet2!$D$1:$D$2723,0),5),0)</f>
        <v>0</v>
      </c>
      <c r="W264">
        <f t="array" ref="W264">IFERROR(INDEX(Sheet2!$A$1:$E$2723,MATCH(W$200&amp;W$201&amp;$B264,Sheet2!$A$1:$A$2723&amp;Sheet2!$B$1:$B$2723&amp;Sheet2!$D$1:$D$2723,0),5),0)</f>
        <v>0</v>
      </c>
      <c r="X264">
        <f t="array" ref="X264">IFERROR(INDEX(Sheet2!$A$1:$E$2723,MATCH(X$200&amp;X$201&amp;$B264,Sheet2!$A$1:$A$2723&amp;Sheet2!$B$1:$B$2723&amp;Sheet2!$D$1:$D$2723,0),5),0)</f>
        <v>0</v>
      </c>
      <c r="Y264">
        <f t="array" ref="Y264">IFERROR(INDEX(Sheet2!$A$1:$E$2723,MATCH(Y$200&amp;Y$201&amp;$B264,Sheet2!$A$1:$A$2723&amp;Sheet2!$B$1:$B$2723&amp;Sheet2!$D$1:$D$2723,0),5),0)</f>
        <v>0</v>
      </c>
      <c r="Z264">
        <f t="array" ref="Z264">IFERROR(INDEX(Sheet2!$A$1:$E$2723,MATCH(Z$200&amp;Z$201&amp;$B264,Sheet2!$A$1:$A$2723&amp;Sheet2!$B$1:$B$2723&amp;Sheet2!$D$1:$D$2723,0),5),0)</f>
        <v>0</v>
      </c>
      <c r="AA264">
        <f t="array" ref="AA264">IFERROR(INDEX(Sheet2!$A$1:$E$2723,MATCH(AA$200&amp;AA$201&amp;$B264,Sheet2!$A$1:$A$2723&amp;Sheet2!$B$1:$B$2723&amp;Sheet2!$D$1:$D$2723,0),5),0)</f>
        <v>0</v>
      </c>
      <c r="AB264">
        <f t="array" ref="AB264">IFERROR(INDEX(Sheet2!$A$1:$E$2723,MATCH(AB$200&amp;AB$201&amp;$B264,Sheet2!$A$1:$A$2723&amp;Sheet2!$B$1:$B$2723&amp;Sheet2!$D$1:$D$2723,0),5),0)</f>
        <v>0</v>
      </c>
      <c r="AC264">
        <f t="array" ref="AC264">IFERROR(INDEX(Sheet2!$A$1:$E$2723,MATCH(AC$200&amp;AC$201&amp;$B264,Sheet2!$A$1:$A$2723&amp;Sheet2!$B$1:$B$2723&amp;Sheet2!$D$1:$D$2723,0),5),0)</f>
        <v>0</v>
      </c>
      <c r="AD264">
        <f t="array" ref="AD264">IFERROR(INDEX(Sheet2!$A$1:$E$2723,MATCH(AD$200&amp;AD$201&amp;$B264,Sheet2!$A$1:$A$2723&amp;Sheet2!$B$1:$B$2723&amp;Sheet2!$D$1:$D$2723,0),5),0)</f>
        <v>0</v>
      </c>
      <c r="AE264">
        <f t="array" ref="AE264">IFERROR(INDEX(Sheet2!$A$1:$E$2723,MATCH(AE$200&amp;AE$201&amp;$B264,Sheet2!$A$1:$A$2723&amp;Sheet2!$B$1:$B$2723&amp;Sheet2!$D$1:$D$2723,0),5),0)</f>
        <v>0</v>
      </c>
      <c r="AF264">
        <f t="array" ref="AF264">IFERROR(INDEX(Sheet2!$A$1:$E$2723,MATCH(AF$200&amp;AF$201&amp;$B264,Sheet2!$A$1:$A$2723&amp;Sheet2!$B$1:$B$2723&amp;Sheet2!$D$1:$D$2723,0),5),0)</f>
        <v>0</v>
      </c>
      <c r="AG264">
        <f t="array" ref="AG264">IFERROR(INDEX(Sheet2!$A$1:$E$2723,MATCH(AG$200&amp;AG$201&amp;$B264,Sheet2!$A$1:$A$2723&amp;Sheet2!$B$1:$B$2723&amp;Sheet2!$D$1:$D$2723,0),5),0)</f>
        <v>0</v>
      </c>
      <c r="AH264">
        <f t="array" ref="AH264">IFERROR(INDEX(Sheet2!$A$1:$E$2723,MATCH(AH$200&amp;AH$201&amp;$B264,Sheet2!$A$1:$A$2723&amp;Sheet2!$B$1:$B$2723&amp;Sheet2!$D$1:$D$2723,0),5),0)</f>
        <v>0</v>
      </c>
      <c r="AI264">
        <f t="array" ref="AI264">IFERROR(INDEX(Sheet2!$A$1:$E$2723,MATCH(AI$200&amp;AI$201&amp;$B264,Sheet2!$A$1:$A$2723&amp;Sheet2!$B$1:$B$2723&amp;Sheet2!$D$1:$D$2723,0),5),0)</f>
        <v>0</v>
      </c>
      <c r="AJ264">
        <f t="array" ref="AJ264">IFERROR(INDEX(Sheet2!$A$1:$E$2723,MATCH(AJ$200&amp;AJ$201&amp;$B264,Sheet2!$A$1:$A$2723&amp;Sheet2!$B$1:$B$2723&amp;Sheet2!$D$1:$D$2723,0),5),0)</f>
        <v>0</v>
      </c>
      <c r="AK264">
        <f t="array" ref="AK264">IFERROR(INDEX(Sheet2!$A$1:$E$2723,MATCH(AK$200&amp;AK$201&amp;$B264,Sheet2!$A$1:$A$2723&amp;Sheet2!$B$1:$B$2723&amp;Sheet2!$D$1:$D$2723,0),5),0)</f>
        <v>0</v>
      </c>
      <c r="AL264">
        <f t="array" ref="AL264">IFERROR(INDEX(Sheet2!$A$1:$E$2723,MATCH(AL$200&amp;AL$201&amp;$B264,Sheet2!$A$1:$A$2723&amp;Sheet2!$B$1:$B$2723&amp;Sheet2!$D$1:$D$2723,0),5),0)</f>
        <v>0</v>
      </c>
      <c r="AM264">
        <f t="array" ref="AM264">IFERROR(INDEX(Sheet2!$A$1:$E$2723,MATCH(AM$200&amp;AM$201&amp;$B264,Sheet2!$A$1:$A$2723&amp;Sheet2!$B$1:$B$2723&amp;Sheet2!$D$1:$D$2723,0),5),0)</f>
        <v>0</v>
      </c>
      <c r="AN264">
        <f t="array" ref="AN264">IFERROR(INDEX(Sheet2!$A$1:$E$2723,MATCH(AN$200&amp;AN$201&amp;$B264,Sheet2!$A$1:$A$2723&amp;Sheet2!$B$1:$B$2723&amp;Sheet2!$D$1:$D$2723,0),5),0)</f>
        <v>0</v>
      </c>
      <c r="AO264">
        <f t="array" ref="AO264">IFERROR(INDEX(Sheet2!$A$1:$E$2723,MATCH(AO$200&amp;AO$201&amp;$B264,Sheet2!$A$1:$A$2723&amp;Sheet2!$B$1:$B$2723&amp;Sheet2!$D$1:$D$2723,0),5),0)</f>
        <v>0</v>
      </c>
      <c r="AP264">
        <f t="array" ref="AP264">IFERROR(INDEX(Sheet2!$A$1:$E$2723,MATCH(AP$200&amp;AP$201&amp;$B264,Sheet2!$A$1:$A$2723&amp;Sheet2!$B$1:$B$2723&amp;Sheet2!$D$1:$D$2723,0),5),0)</f>
        <v>0</v>
      </c>
      <c r="AQ264">
        <f t="array" ref="AQ264">IFERROR(INDEX(Sheet2!$A$1:$E$2723,MATCH(AQ$200&amp;AQ$201&amp;$B264,Sheet2!$A$1:$A$2723&amp;Sheet2!$B$1:$B$2723&amp;Sheet2!$D$1:$D$2723,0),5),0)</f>
        <v>0</v>
      </c>
      <c r="AR264">
        <f t="array" ref="AR264">IFERROR(INDEX(Sheet2!$A$1:$E$2723,MATCH(AR$200&amp;AR$201&amp;$B264,Sheet2!$A$1:$A$2723&amp;Sheet2!$B$1:$B$2723&amp;Sheet2!$D$1:$D$2723,0),5),0)</f>
        <v>0</v>
      </c>
      <c r="AS264">
        <f t="array" ref="AS264">IFERROR(INDEX(Sheet2!$A$1:$E$2723,MATCH(AS$200&amp;AS$201&amp;$B264,Sheet2!$A$1:$A$2723&amp;Sheet2!$B$1:$B$2723&amp;Sheet2!$D$1:$D$2723,0),5),0)</f>
        <v>0</v>
      </c>
      <c r="AT264">
        <f t="array" ref="AT264">IFERROR(INDEX(Sheet2!$A$1:$E$2723,MATCH(AT$200&amp;AT$201&amp;$B264,Sheet2!$A$1:$A$2723&amp;Sheet2!$B$1:$B$2723&amp;Sheet2!$D$1:$D$2723,0),5),0)</f>
        <v>0</v>
      </c>
      <c r="AU264">
        <f t="array" ref="AU264">IFERROR(INDEX(Sheet2!$A$1:$E$2723,MATCH(AU$200&amp;AU$201&amp;$B264,Sheet2!$A$1:$A$2723&amp;Sheet2!$B$1:$B$2723&amp;Sheet2!$D$1:$D$2723,0),5),0)</f>
        <v>0</v>
      </c>
      <c r="AV264">
        <f t="array" ref="AV264">IFERROR(INDEX(Sheet2!$A$1:$E$2723,MATCH(AV$200&amp;AV$201&amp;$B264,Sheet2!$A$1:$A$2723&amp;Sheet2!$B$1:$B$2723&amp;Sheet2!$D$1:$D$2723,0),5),0)</f>
        <v>0</v>
      </c>
      <c r="AW264">
        <f t="array" ref="AW264">IFERROR(INDEX(Sheet2!$A$1:$E$2723,MATCH(AW$200&amp;AW$201&amp;$B264,Sheet2!$A$1:$A$2723&amp;Sheet2!$B$1:$B$2723&amp;Sheet2!$D$1:$D$2723,0),5),0)</f>
        <v>0</v>
      </c>
      <c r="AX264">
        <f t="array" ref="AX264">IFERROR(INDEX(Sheet2!$A$1:$E$2723,MATCH(AX$200&amp;AX$201&amp;$B264,Sheet2!$A$1:$A$2723&amp;Sheet2!$B$1:$B$2723&amp;Sheet2!$D$1:$D$2723,0),5),0)</f>
        <v>0</v>
      </c>
      <c r="AY264">
        <f t="array" ref="AY264">IFERROR(INDEX(Sheet2!$A$1:$E$2723,MATCH(AY$200&amp;AY$201&amp;$B264,Sheet2!$A$1:$A$2723&amp;Sheet2!$B$1:$B$2723&amp;Sheet2!$D$1:$D$2723,0),5),0)</f>
        <v>0</v>
      </c>
      <c r="AZ264">
        <f t="array" ref="AZ264">IFERROR(INDEX(Sheet2!$A$1:$E$2723,MATCH(AZ$200&amp;AZ$201&amp;$B264,Sheet2!$A$1:$A$2723&amp;Sheet2!$B$1:$B$2723&amp;Sheet2!$D$1:$D$2723,0),5),0)</f>
        <v>0</v>
      </c>
      <c r="BA264">
        <f t="array" ref="BA264">IFERROR(INDEX(Sheet2!$A$1:$E$2723,MATCH(BA$200&amp;BA$201&amp;$B264,Sheet2!$A$1:$A$2723&amp;Sheet2!$B$1:$B$2723&amp;Sheet2!$D$1:$D$2723,0),5),0)</f>
        <v>0</v>
      </c>
      <c r="BB264">
        <f t="array" ref="BB264">IFERROR(INDEX(Sheet2!$A$1:$E$2723,MATCH(BB$200&amp;BB$201&amp;$B264,Sheet2!$A$1:$A$2723&amp;Sheet2!$B$1:$B$2723&amp;Sheet2!$D$1:$D$2723,0),5),0)</f>
        <v>0</v>
      </c>
      <c r="BC264">
        <f t="array" ref="BC264">IFERROR(INDEX(Sheet2!$A$1:$E$2723,MATCH(BC$200&amp;BC$201&amp;$B264,Sheet2!$A$1:$A$2723&amp;Sheet2!$B$1:$B$2723&amp;Sheet2!$D$1:$D$2723,0),5),0)</f>
        <v>0</v>
      </c>
      <c r="BD264">
        <f t="array" ref="BD264">IFERROR(INDEX(Sheet2!$A$1:$E$2723,MATCH(BD$200&amp;BD$201&amp;$B264,Sheet2!$A$1:$A$2723&amp;Sheet2!$B$1:$B$2723&amp;Sheet2!$D$1:$D$2723,0),5),0)</f>
        <v>0</v>
      </c>
      <c r="BE264">
        <f t="array" ref="BE264">IFERROR(INDEX(Sheet2!$A$1:$E$2723,MATCH(BE$200&amp;BE$201&amp;$B264,Sheet2!$A$1:$A$2723&amp;Sheet2!$B$1:$B$2723&amp;Sheet2!$D$1:$D$2723,0),5),0)</f>
        <v>0</v>
      </c>
      <c r="BF264">
        <f t="array" ref="BF264">IFERROR(INDEX(Sheet2!$A$1:$E$2723,MATCH(BF$200&amp;BF$201&amp;$B264,Sheet2!$A$1:$A$2723&amp;Sheet2!$B$1:$B$2723&amp;Sheet2!$D$1:$D$2723,0),5),0)</f>
        <v>0</v>
      </c>
      <c r="BG264">
        <f t="array" ref="BG264">IFERROR(INDEX(Sheet2!$A$1:$E$2723,MATCH(BG$200&amp;BG$201&amp;$B264,Sheet2!$A$1:$A$2723&amp;Sheet2!$B$1:$B$2723&amp;Sheet2!$D$1:$D$2723,0),5),0)</f>
        <v>0</v>
      </c>
      <c r="BH264">
        <f t="array" ref="BH264">IFERROR(INDEX(Sheet2!$A$1:$E$2723,MATCH(BH$200&amp;BH$201&amp;$B264,Sheet2!$A$1:$A$2723&amp;Sheet2!$B$1:$B$2723&amp;Sheet2!$D$1:$D$2723,0),5),0)</f>
        <v>0</v>
      </c>
      <c r="BI264">
        <f t="array" ref="BI264">IFERROR(INDEX(Sheet2!$A$1:$E$2723,MATCH(BI$200&amp;BI$201&amp;$B264,Sheet2!$A$1:$A$2723&amp;Sheet2!$B$1:$B$2723&amp;Sheet2!$D$1:$D$2723,0),5),0)</f>
        <v>0</v>
      </c>
      <c r="BJ264">
        <f t="array" ref="BJ264">IFERROR(INDEX(Sheet2!$A$1:$E$2723,MATCH(BJ$200&amp;BJ$201&amp;$B264,Sheet2!$A$1:$A$2723&amp;Sheet2!$B$1:$B$2723&amp;Sheet2!$D$1:$D$2723,0),5),0)</f>
        <v>0</v>
      </c>
      <c r="BK264">
        <f t="array" ref="BK264">IFERROR(INDEX(Sheet2!$A$1:$E$2723,MATCH(BK$200&amp;BK$201&amp;$B264,Sheet2!$A$1:$A$2723&amp;Sheet2!$B$1:$B$2723&amp;Sheet2!$D$1:$D$2723,0),5),0)</f>
        <v>0</v>
      </c>
      <c r="BL264">
        <f t="array" ref="BL264">IFERROR(INDEX(Sheet2!$A$1:$E$2723,MATCH(BL$200&amp;BL$201&amp;$B264,Sheet2!$A$1:$A$2723&amp;Sheet2!$B$1:$B$2723&amp;Sheet2!$D$1:$D$2723,0),5),0)</f>
        <v>0</v>
      </c>
    </row>
    <row r="265" spans="2:64" x14ac:dyDescent="0.25">
      <c r="B265" t="s">
        <v>253</v>
      </c>
      <c r="C265">
        <f t="array" ref="C265">IFERROR(INDEX(Sheet2!$A$1:$E$2723,MATCH(C$200&amp;C$201&amp;$B265,Sheet2!$A$1:$A$2723&amp;Sheet2!$B$1:$B$2723&amp;Sheet2!$D$1:$D$2723,0),5),0)</f>
        <v>0</v>
      </c>
      <c r="D265">
        <f t="array" ref="D265">IFERROR(INDEX(Sheet2!$A$1:$E$2723,MATCH(D$200&amp;D$201&amp;$B265,Sheet2!$A$1:$A$2723&amp;Sheet2!$B$1:$B$2723&amp;Sheet2!$D$1:$D$2723,0),5),0)</f>
        <v>0</v>
      </c>
      <c r="E265">
        <f t="array" ref="E265">IFERROR(INDEX(Sheet2!$A$1:$E$2723,MATCH(E$200&amp;E$201&amp;$B265,Sheet2!$A$1:$A$2723&amp;Sheet2!$B$1:$B$2723&amp;Sheet2!$D$1:$D$2723,0),5),0)</f>
        <v>0</v>
      </c>
      <c r="F265">
        <f t="array" ref="F265">IFERROR(INDEX(Sheet2!$A$1:$E$2723,MATCH(F$200&amp;F$201&amp;$B265,Sheet2!$A$1:$A$2723&amp;Sheet2!$B$1:$B$2723&amp;Sheet2!$D$1:$D$2723,0),5),0)</f>
        <v>0</v>
      </c>
      <c r="G265">
        <f t="array" ref="G265">IFERROR(INDEX(Sheet2!$A$1:$E$2723,MATCH(G$200&amp;G$201&amp;$B265,Sheet2!$A$1:$A$2723&amp;Sheet2!$B$1:$B$2723&amp;Sheet2!$D$1:$D$2723,0),5),0)</f>
        <v>0</v>
      </c>
      <c r="H265">
        <f t="array" ref="H265">IFERROR(INDEX(Sheet2!$A$1:$E$2723,MATCH(H$200&amp;H$201&amp;$B265,Sheet2!$A$1:$A$2723&amp;Sheet2!$B$1:$B$2723&amp;Sheet2!$D$1:$D$2723,0),5),0)</f>
        <v>0</v>
      </c>
      <c r="I265">
        <f t="array" ref="I265">IFERROR(INDEX(Sheet2!$A$1:$E$2723,MATCH(I$200&amp;I$201&amp;$B265,Sheet2!$A$1:$A$2723&amp;Sheet2!$B$1:$B$2723&amp;Sheet2!$D$1:$D$2723,0),5),0)</f>
        <v>0</v>
      </c>
      <c r="J265">
        <f t="array" ref="J265">IFERROR(INDEX(Sheet2!$A$1:$E$2723,MATCH(J$200&amp;J$201&amp;$B265,Sheet2!$A$1:$A$2723&amp;Sheet2!$B$1:$B$2723&amp;Sheet2!$D$1:$D$2723,0),5),0)</f>
        <v>0</v>
      </c>
      <c r="K265">
        <f t="array" ref="K265">IFERROR(INDEX(Sheet2!$A$1:$E$2723,MATCH(K$200&amp;K$201&amp;$B265,Sheet2!$A$1:$A$2723&amp;Sheet2!$B$1:$B$2723&amp;Sheet2!$D$1:$D$2723,0),5),0)</f>
        <v>0</v>
      </c>
      <c r="L265">
        <f t="array" ref="L265">IFERROR(INDEX(Sheet2!$A$1:$E$2723,MATCH(L$200&amp;L$201&amp;$B265,Sheet2!$A$1:$A$2723&amp;Sheet2!$B$1:$B$2723&amp;Sheet2!$D$1:$D$2723,0),5),0)</f>
        <v>0</v>
      </c>
      <c r="M265">
        <f t="array" ref="M265">IFERROR(INDEX(Sheet2!$A$1:$E$2723,MATCH(M$200&amp;M$201&amp;$B265,Sheet2!$A$1:$A$2723&amp;Sheet2!$B$1:$B$2723&amp;Sheet2!$D$1:$D$2723,0),5),0)</f>
        <v>0</v>
      </c>
      <c r="N265">
        <f t="array" ref="N265">IFERROR(INDEX(Sheet2!$A$1:$E$2723,MATCH(N$200&amp;N$201&amp;$B265,Sheet2!$A$1:$A$2723&amp;Sheet2!$B$1:$B$2723&amp;Sheet2!$D$1:$D$2723,0),5),0)</f>
        <v>0</v>
      </c>
      <c r="O265">
        <f t="array" ref="O265">IFERROR(INDEX(Sheet2!$A$1:$E$2723,MATCH(O$200&amp;O$201&amp;$B265,Sheet2!$A$1:$A$2723&amp;Sheet2!$B$1:$B$2723&amp;Sheet2!$D$1:$D$2723,0),5),0)</f>
        <v>0</v>
      </c>
      <c r="P265">
        <f t="array" ref="P265">IFERROR(INDEX(Sheet2!$A$1:$E$2723,MATCH(P$200&amp;P$201&amp;$B265,Sheet2!$A$1:$A$2723&amp;Sheet2!$B$1:$B$2723&amp;Sheet2!$D$1:$D$2723,0),5),0)</f>
        <v>0</v>
      </c>
      <c r="Q265">
        <f t="array" ref="Q265">IFERROR(INDEX(Sheet2!$A$1:$E$2723,MATCH(Q$200&amp;Q$201&amp;$B265,Sheet2!$A$1:$A$2723&amp;Sheet2!$B$1:$B$2723&amp;Sheet2!$D$1:$D$2723,0),5),0)</f>
        <v>0</v>
      </c>
      <c r="R265">
        <f t="array" ref="R265">IFERROR(INDEX(Sheet2!$A$1:$E$2723,MATCH(R$200&amp;R$201&amp;$B265,Sheet2!$A$1:$A$2723&amp;Sheet2!$B$1:$B$2723&amp;Sheet2!$D$1:$D$2723,0),5),0)</f>
        <v>0</v>
      </c>
      <c r="S265">
        <f t="array" ref="S265">IFERROR(INDEX(Sheet2!$A$1:$E$2723,MATCH(S$200&amp;S$201&amp;$B265,Sheet2!$A$1:$A$2723&amp;Sheet2!$B$1:$B$2723&amp;Sheet2!$D$1:$D$2723,0),5),0)</f>
        <v>0</v>
      </c>
      <c r="T265">
        <f t="array" ref="T265">IFERROR(INDEX(Sheet2!$A$1:$E$2723,MATCH(T$200&amp;T$201&amp;$B265,Sheet2!$A$1:$A$2723&amp;Sheet2!$B$1:$B$2723&amp;Sheet2!$D$1:$D$2723,0),5),0)</f>
        <v>0</v>
      </c>
      <c r="U265">
        <f t="array" ref="U265">IFERROR(INDEX(Sheet2!$A$1:$E$2723,MATCH(U$200&amp;U$201&amp;$B265,Sheet2!$A$1:$A$2723&amp;Sheet2!$B$1:$B$2723&amp;Sheet2!$D$1:$D$2723,0),5),0)</f>
        <v>0</v>
      </c>
      <c r="V265">
        <f t="array" ref="V265">IFERROR(INDEX(Sheet2!$A$1:$E$2723,MATCH(V$200&amp;V$201&amp;$B265,Sheet2!$A$1:$A$2723&amp;Sheet2!$B$1:$B$2723&amp;Sheet2!$D$1:$D$2723,0),5),0)</f>
        <v>0</v>
      </c>
      <c r="W265">
        <f t="array" ref="W265">IFERROR(INDEX(Sheet2!$A$1:$E$2723,MATCH(W$200&amp;W$201&amp;$B265,Sheet2!$A$1:$A$2723&amp;Sheet2!$B$1:$B$2723&amp;Sheet2!$D$1:$D$2723,0),5),0)</f>
        <v>0</v>
      </c>
      <c r="X265">
        <f t="array" ref="X265">IFERROR(INDEX(Sheet2!$A$1:$E$2723,MATCH(X$200&amp;X$201&amp;$B265,Sheet2!$A$1:$A$2723&amp;Sheet2!$B$1:$B$2723&amp;Sheet2!$D$1:$D$2723,0),5),0)</f>
        <v>0</v>
      </c>
      <c r="Y265">
        <f t="array" ref="Y265">IFERROR(INDEX(Sheet2!$A$1:$E$2723,MATCH(Y$200&amp;Y$201&amp;$B265,Sheet2!$A$1:$A$2723&amp;Sheet2!$B$1:$B$2723&amp;Sheet2!$D$1:$D$2723,0),5),0)</f>
        <v>0</v>
      </c>
      <c r="Z265">
        <f t="array" ref="Z265">IFERROR(INDEX(Sheet2!$A$1:$E$2723,MATCH(Z$200&amp;Z$201&amp;$B265,Sheet2!$A$1:$A$2723&amp;Sheet2!$B$1:$B$2723&amp;Sheet2!$D$1:$D$2723,0),5),0)</f>
        <v>0</v>
      </c>
      <c r="AA265">
        <f t="array" ref="AA265">IFERROR(INDEX(Sheet2!$A$1:$E$2723,MATCH(AA$200&amp;AA$201&amp;$B265,Sheet2!$A$1:$A$2723&amp;Sheet2!$B$1:$B$2723&amp;Sheet2!$D$1:$D$2723,0),5),0)</f>
        <v>0</v>
      </c>
      <c r="AB265">
        <f t="array" ref="AB265">IFERROR(INDEX(Sheet2!$A$1:$E$2723,MATCH(AB$200&amp;AB$201&amp;$B265,Sheet2!$A$1:$A$2723&amp;Sheet2!$B$1:$B$2723&amp;Sheet2!$D$1:$D$2723,0),5),0)</f>
        <v>0</v>
      </c>
      <c r="AC265">
        <f t="array" ref="AC265">IFERROR(INDEX(Sheet2!$A$1:$E$2723,MATCH(AC$200&amp;AC$201&amp;$B265,Sheet2!$A$1:$A$2723&amp;Sheet2!$B$1:$B$2723&amp;Sheet2!$D$1:$D$2723,0),5),0)</f>
        <v>0</v>
      </c>
      <c r="AD265">
        <f t="array" ref="AD265">IFERROR(INDEX(Sheet2!$A$1:$E$2723,MATCH(AD$200&amp;AD$201&amp;$B265,Sheet2!$A$1:$A$2723&amp;Sheet2!$B$1:$B$2723&amp;Sheet2!$D$1:$D$2723,0),5),0)</f>
        <v>0</v>
      </c>
      <c r="AE265">
        <f t="array" ref="AE265">IFERROR(INDEX(Sheet2!$A$1:$E$2723,MATCH(AE$200&amp;AE$201&amp;$B265,Sheet2!$A$1:$A$2723&amp;Sheet2!$B$1:$B$2723&amp;Sheet2!$D$1:$D$2723,0),5),0)</f>
        <v>0</v>
      </c>
      <c r="AF265">
        <f t="array" ref="AF265">IFERROR(INDEX(Sheet2!$A$1:$E$2723,MATCH(AF$200&amp;AF$201&amp;$B265,Sheet2!$A$1:$A$2723&amp;Sheet2!$B$1:$B$2723&amp;Sheet2!$D$1:$D$2723,0),5),0)</f>
        <v>0</v>
      </c>
      <c r="AG265">
        <f t="array" ref="AG265">IFERROR(INDEX(Sheet2!$A$1:$E$2723,MATCH(AG$200&amp;AG$201&amp;$B265,Sheet2!$A$1:$A$2723&amp;Sheet2!$B$1:$B$2723&amp;Sheet2!$D$1:$D$2723,0),5),0)</f>
        <v>0</v>
      </c>
      <c r="AH265">
        <f t="array" ref="AH265">IFERROR(INDEX(Sheet2!$A$1:$E$2723,MATCH(AH$200&amp;AH$201&amp;$B265,Sheet2!$A$1:$A$2723&amp;Sheet2!$B$1:$B$2723&amp;Sheet2!$D$1:$D$2723,0),5),0)</f>
        <v>0</v>
      </c>
      <c r="AI265">
        <f t="array" ref="AI265">IFERROR(INDEX(Sheet2!$A$1:$E$2723,MATCH(AI$200&amp;AI$201&amp;$B265,Sheet2!$A$1:$A$2723&amp;Sheet2!$B$1:$B$2723&amp;Sheet2!$D$1:$D$2723,0),5),0)</f>
        <v>0</v>
      </c>
      <c r="AJ265">
        <f t="array" ref="AJ265">IFERROR(INDEX(Sheet2!$A$1:$E$2723,MATCH(AJ$200&amp;AJ$201&amp;$B265,Sheet2!$A$1:$A$2723&amp;Sheet2!$B$1:$B$2723&amp;Sheet2!$D$1:$D$2723,0),5),0)</f>
        <v>0</v>
      </c>
      <c r="AK265">
        <f t="array" ref="AK265">IFERROR(INDEX(Sheet2!$A$1:$E$2723,MATCH(AK$200&amp;AK$201&amp;$B265,Sheet2!$A$1:$A$2723&amp;Sheet2!$B$1:$B$2723&amp;Sheet2!$D$1:$D$2723,0),5),0)</f>
        <v>0</v>
      </c>
      <c r="AL265">
        <f t="array" ref="AL265">IFERROR(INDEX(Sheet2!$A$1:$E$2723,MATCH(AL$200&amp;AL$201&amp;$B265,Sheet2!$A$1:$A$2723&amp;Sheet2!$B$1:$B$2723&amp;Sheet2!$D$1:$D$2723,0),5),0)</f>
        <v>0</v>
      </c>
      <c r="AM265">
        <f t="array" ref="AM265">IFERROR(INDEX(Sheet2!$A$1:$E$2723,MATCH(AM$200&amp;AM$201&amp;$B265,Sheet2!$A$1:$A$2723&amp;Sheet2!$B$1:$B$2723&amp;Sheet2!$D$1:$D$2723,0),5),0)</f>
        <v>0</v>
      </c>
      <c r="AN265">
        <f t="array" ref="AN265">IFERROR(INDEX(Sheet2!$A$1:$E$2723,MATCH(AN$200&amp;AN$201&amp;$B265,Sheet2!$A$1:$A$2723&amp;Sheet2!$B$1:$B$2723&amp;Sheet2!$D$1:$D$2723,0),5),0)</f>
        <v>0</v>
      </c>
      <c r="AO265">
        <f t="array" ref="AO265">IFERROR(INDEX(Sheet2!$A$1:$E$2723,MATCH(AO$200&amp;AO$201&amp;$B265,Sheet2!$A$1:$A$2723&amp;Sheet2!$B$1:$B$2723&amp;Sheet2!$D$1:$D$2723,0),5),0)</f>
        <v>0</v>
      </c>
      <c r="AP265">
        <f t="array" ref="AP265">IFERROR(INDEX(Sheet2!$A$1:$E$2723,MATCH(AP$200&amp;AP$201&amp;$B265,Sheet2!$A$1:$A$2723&amp;Sheet2!$B$1:$B$2723&amp;Sheet2!$D$1:$D$2723,0),5),0)</f>
        <v>0</v>
      </c>
      <c r="AQ265">
        <f t="array" ref="AQ265">IFERROR(INDEX(Sheet2!$A$1:$E$2723,MATCH(AQ$200&amp;AQ$201&amp;$B265,Sheet2!$A$1:$A$2723&amp;Sheet2!$B$1:$B$2723&amp;Sheet2!$D$1:$D$2723,0),5),0)</f>
        <v>0</v>
      </c>
      <c r="AR265">
        <f t="array" ref="AR265">IFERROR(INDEX(Sheet2!$A$1:$E$2723,MATCH(AR$200&amp;AR$201&amp;$B265,Sheet2!$A$1:$A$2723&amp;Sheet2!$B$1:$B$2723&amp;Sheet2!$D$1:$D$2723,0),5),0)</f>
        <v>0</v>
      </c>
      <c r="AS265">
        <f t="array" ref="AS265">IFERROR(INDEX(Sheet2!$A$1:$E$2723,MATCH(AS$200&amp;AS$201&amp;$B265,Sheet2!$A$1:$A$2723&amp;Sheet2!$B$1:$B$2723&amp;Sheet2!$D$1:$D$2723,0),5),0)</f>
        <v>0</v>
      </c>
      <c r="AT265">
        <f t="array" ref="AT265">IFERROR(INDEX(Sheet2!$A$1:$E$2723,MATCH(AT$200&amp;AT$201&amp;$B265,Sheet2!$A$1:$A$2723&amp;Sheet2!$B$1:$B$2723&amp;Sheet2!$D$1:$D$2723,0),5),0)</f>
        <v>0</v>
      </c>
      <c r="AU265">
        <f t="array" ref="AU265">IFERROR(INDEX(Sheet2!$A$1:$E$2723,MATCH(AU$200&amp;AU$201&amp;$B265,Sheet2!$A$1:$A$2723&amp;Sheet2!$B$1:$B$2723&amp;Sheet2!$D$1:$D$2723,0),5),0)</f>
        <v>0</v>
      </c>
      <c r="AV265">
        <f t="array" ref="AV265">IFERROR(INDEX(Sheet2!$A$1:$E$2723,MATCH(AV$200&amp;AV$201&amp;$B265,Sheet2!$A$1:$A$2723&amp;Sheet2!$B$1:$B$2723&amp;Sheet2!$D$1:$D$2723,0),5),0)</f>
        <v>0</v>
      </c>
      <c r="AW265">
        <f t="array" ref="AW265">IFERROR(INDEX(Sheet2!$A$1:$E$2723,MATCH(AW$200&amp;AW$201&amp;$B265,Sheet2!$A$1:$A$2723&amp;Sheet2!$B$1:$B$2723&amp;Sheet2!$D$1:$D$2723,0),5),0)</f>
        <v>0</v>
      </c>
      <c r="AX265">
        <f t="array" ref="AX265">IFERROR(INDEX(Sheet2!$A$1:$E$2723,MATCH(AX$200&amp;AX$201&amp;$B265,Sheet2!$A$1:$A$2723&amp;Sheet2!$B$1:$B$2723&amp;Sheet2!$D$1:$D$2723,0),5),0)</f>
        <v>0</v>
      </c>
      <c r="AY265">
        <f t="array" ref="AY265">IFERROR(INDEX(Sheet2!$A$1:$E$2723,MATCH(AY$200&amp;AY$201&amp;$B265,Sheet2!$A$1:$A$2723&amp;Sheet2!$B$1:$B$2723&amp;Sheet2!$D$1:$D$2723,0),5),0)</f>
        <v>0</v>
      </c>
      <c r="AZ265">
        <f t="array" ref="AZ265">IFERROR(INDEX(Sheet2!$A$1:$E$2723,MATCH(AZ$200&amp;AZ$201&amp;$B265,Sheet2!$A$1:$A$2723&amp;Sheet2!$B$1:$B$2723&amp;Sheet2!$D$1:$D$2723,0),5),0)</f>
        <v>0</v>
      </c>
      <c r="BA265">
        <f t="array" ref="BA265">IFERROR(INDEX(Sheet2!$A$1:$E$2723,MATCH(BA$200&amp;BA$201&amp;$B265,Sheet2!$A$1:$A$2723&amp;Sheet2!$B$1:$B$2723&amp;Sheet2!$D$1:$D$2723,0),5),0)</f>
        <v>0</v>
      </c>
      <c r="BB265">
        <f t="array" ref="BB265">IFERROR(INDEX(Sheet2!$A$1:$E$2723,MATCH(BB$200&amp;BB$201&amp;$B265,Sheet2!$A$1:$A$2723&amp;Sheet2!$B$1:$B$2723&amp;Sheet2!$D$1:$D$2723,0),5),0)</f>
        <v>0</v>
      </c>
      <c r="BC265">
        <f t="array" ref="BC265">IFERROR(INDEX(Sheet2!$A$1:$E$2723,MATCH(BC$200&amp;BC$201&amp;$B265,Sheet2!$A$1:$A$2723&amp;Sheet2!$B$1:$B$2723&amp;Sheet2!$D$1:$D$2723,0),5),0)</f>
        <v>0</v>
      </c>
      <c r="BD265">
        <f t="array" ref="BD265">IFERROR(INDEX(Sheet2!$A$1:$E$2723,MATCH(BD$200&amp;BD$201&amp;$B265,Sheet2!$A$1:$A$2723&amp;Sheet2!$B$1:$B$2723&amp;Sheet2!$D$1:$D$2723,0),5),0)</f>
        <v>0</v>
      </c>
      <c r="BE265">
        <f t="array" ref="BE265">IFERROR(INDEX(Sheet2!$A$1:$E$2723,MATCH(BE$200&amp;BE$201&amp;$B265,Sheet2!$A$1:$A$2723&amp;Sheet2!$B$1:$B$2723&amp;Sheet2!$D$1:$D$2723,0),5),0)</f>
        <v>0</v>
      </c>
      <c r="BF265">
        <f t="array" ref="BF265">IFERROR(INDEX(Sheet2!$A$1:$E$2723,MATCH(BF$200&amp;BF$201&amp;$B265,Sheet2!$A$1:$A$2723&amp;Sheet2!$B$1:$B$2723&amp;Sheet2!$D$1:$D$2723,0),5),0)</f>
        <v>0</v>
      </c>
      <c r="BG265">
        <f t="array" ref="BG265">IFERROR(INDEX(Sheet2!$A$1:$E$2723,MATCH(BG$200&amp;BG$201&amp;$B265,Sheet2!$A$1:$A$2723&amp;Sheet2!$B$1:$B$2723&amp;Sheet2!$D$1:$D$2723,0),5),0)</f>
        <v>0</v>
      </c>
      <c r="BH265">
        <f t="array" ref="BH265">IFERROR(INDEX(Sheet2!$A$1:$E$2723,MATCH(BH$200&amp;BH$201&amp;$B265,Sheet2!$A$1:$A$2723&amp;Sheet2!$B$1:$B$2723&amp;Sheet2!$D$1:$D$2723,0),5),0)</f>
        <v>0</v>
      </c>
      <c r="BI265">
        <f t="array" ref="BI265">IFERROR(INDEX(Sheet2!$A$1:$E$2723,MATCH(BI$200&amp;BI$201&amp;$B265,Sheet2!$A$1:$A$2723&amp;Sheet2!$B$1:$B$2723&amp;Sheet2!$D$1:$D$2723,0),5),0)</f>
        <v>0</v>
      </c>
      <c r="BJ265">
        <f t="array" ref="BJ265">IFERROR(INDEX(Sheet2!$A$1:$E$2723,MATCH(BJ$200&amp;BJ$201&amp;$B265,Sheet2!$A$1:$A$2723&amp;Sheet2!$B$1:$B$2723&amp;Sheet2!$D$1:$D$2723,0),5),0)</f>
        <v>0</v>
      </c>
      <c r="BK265">
        <f t="array" ref="BK265">IFERROR(INDEX(Sheet2!$A$1:$E$2723,MATCH(BK$200&amp;BK$201&amp;$B265,Sheet2!$A$1:$A$2723&amp;Sheet2!$B$1:$B$2723&amp;Sheet2!$D$1:$D$2723,0),5),0)</f>
        <v>0</v>
      </c>
      <c r="BL265">
        <f t="array" ref="BL265">IFERROR(INDEX(Sheet2!$A$1:$E$2723,MATCH(BL$200&amp;BL$201&amp;$B265,Sheet2!$A$1:$A$2723&amp;Sheet2!$B$1:$B$2723&amp;Sheet2!$D$1:$D$2723,0),5),0)</f>
        <v>0</v>
      </c>
    </row>
    <row r="266" spans="2:64" x14ac:dyDescent="0.25">
      <c r="B266" t="s">
        <v>196</v>
      </c>
      <c r="C266">
        <f t="array" ref="C266">IFERROR(INDEX(Sheet2!$A$1:$E$2723,MATCH(C$200&amp;C$201&amp;$B266,Sheet2!$A$1:$A$2723&amp;Sheet2!$B$1:$B$2723&amp;Sheet2!$D$1:$D$2723,0),5),0)</f>
        <v>0</v>
      </c>
      <c r="D266">
        <f t="array" ref="D266">IFERROR(INDEX(Sheet2!$A$1:$E$2723,MATCH(D$200&amp;D$201&amp;$B266,Sheet2!$A$1:$A$2723&amp;Sheet2!$B$1:$B$2723&amp;Sheet2!$D$1:$D$2723,0),5),0)</f>
        <v>0</v>
      </c>
      <c r="E266">
        <f t="array" ref="E266">IFERROR(INDEX(Sheet2!$A$1:$E$2723,MATCH(E$200&amp;E$201&amp;$B266,Sheet2!$A$1:$A$2723&amp;Sheet2!$B$1:$B$2723&amp;Sheet2!$D$1:$D$2723,0),5),0)</f>
        <v>0</v>
      </c>
      <c r="F266">
        <f t="array" ref="F266">IFERROR(INDEX(Sheet2!$A$1:$E$2723,MATCH(F$200&amp;F$201&amp;$B266,Sheet2!$A$1:$A$2723&amp;Sheet2!$B$1:$B$2723&amp;Sheet2!$D$1:$D$2723,0),5),0)</f>
        <v>0</v>
      </c>
      <c r="G266">
        <f t="array" ref="G266">IFERROR(INDEX(Sheet2!$A$1:$E$2723,MATCH(G$200&amp;G$201&amp;$B266,Sheet2!$A$1:$A$2723&amp;Sheet2!$B$1:$B$2723&amp;Sheet2!$D$1:$D$2723,0),5),0)</f>
        <v>0</v>
      </c>
      <c r="H266">
        <f t="array" ref="H266">IFERROR(INDEX(Sheet2!$A$1:$E$2723,MATCH(H$200&amp;H$201&amp;$B266,Sheet2!$A$1:$A$2723&amp;Sheet2!$B$1:$B$2723&amp;Sheet2!$D$1:$D$2723,0),5),0)</f>
        <v>0</v>
      </c>
      <c r="I266">
        <f t="array" ref="I266">IFERROR(INDEX(Sheet2!$A$1:$E$2723,MATCH(I$200&amp;I$201&amp;$B266,Sheet2!$A$1:$A$2723&amp;Sheet2!$B$1:$B$2723&amp;Sheet2!$D$1:$D$2723,0),5),0)</f>
        <v>0</v>
      </c>
      <c r="J266">
        <f t="array" ref="J266">IFERROR(INDEX(Sheet2!$A$1:$E$2723,MATCH(J$200&amp;J$201&amp;$B266,Sheet2!$A$1:$A$2723&amp;Sheet2!$B$1:$B$2723&amp;Sheet2!$D$1:$D$2723,0),5),0)</f>
        <v>0</v>
      </c>
      <c r="K266">
        <f t="array" ref="K266">IFERROR(INDEX(Sheet2!$A$1:$E$2723,MATCH(K$200&amp;K$201&amp;$B266,Sheet2!$A$1:$A$2723&amp;Sheet2!$B$1:$B$2723&amp;Sheet2!$D$1:$D$2723,0),5),0)</f>
        <v>0</v>
      </c>
      <c r="L266">
        <f t="array" ref="L266">IFERROR(INDEX(Sheet2!$A$1:$E$2723,MATCH(L$200&amp;L$201&amp;$B266,Sheet2!$A$1:$A$2723&amp;Sheet2!$B$1:$B$2723&amp;Sheet2!$D$1:$D$2723,0),5),0)</f>
        <v>0</v>
      </c>
      <c r="M266">
        <f t="array" ref="M266">IFERROR(INDEX(Sheet2!$A$1:$E$2723,MATCH(M$200&amp;M$201&amp;$B266,Sheet2!$A$1:$A$2723&amp;Sheet2!$B$1:$B$2723&amp;Sheet2!$D$1:$D$2723,0),5),0)</f>
        <v>0</v>
      </c>
      <c r="N266">
        <f t="array" ref="N266">IFERROR(INDEX(Sheet2!$A$1:$E$2723,MATCH(N$200&amp;N$201&amp;$B266,Sheet2!$A$1:$A$2723&amp;Sheet2!$B$1:$B$2723&amp;Sheet2!$D$1:$D$2723,0),5),0)</f>
        <v>0</v>
      </c>
      <c r="O266">
        <f t="array" ref="O266">IFERROR(INDEX(Sheet2!$A$1:$E$2723,MATCH(O$200&amp;O$201&amp;$B266,Sheet2!$A$1:$A$2723&amp;Sheet2!$B$1:$B$2723&amp;Sheet2!$D$1:$D$2723,0),5),0)</f>
        <v>0</v>
      </c>
      <c r="P266">
        <f t="array" ref="P266">IFERROR(INDEX(Sheet2!$A$1:$E$2723,MATCH(P$200&amp;P$201&amp;$B266,Sheet2!$A$1:$A$2723&amp;Sheet2!$B$1:$B$2723&amp;Sheet2!$D$1:$D$2723,0),5),0)</f>
        <v>0</v>
      </c>
      <c r="Q266">
        <f t="array" ref="Q266">IFERROR(INDEX(Sheet2!$A$1:$E$2723,MATCH(Q$200&amp;Q$201&amp;$B266,Sheet2!$A$1:$A$2723&amp;Sheet2!$B$1:$B$2723&amp;Sheet2!$D$1:$D$2723,0),5),0)</f>
        <v>0</v>
      </c>
      <c r="R266">
        <f t="array" ref="R266">IFERROR(INDEX(Sheet2!$A$1:$E$2723,MATCH(R$200&amp;R$201&amp;$B266,Sheet2!$A$1:$A$2723&amp;Sheet2!$B$1:$B$2723&amp;Sheet2!$D$1:$D$2723,0),5),0)</f>
        <v>0</v>
      </c>
      <c r="S266">
        <f t="array" ref="S266">IFERROR(INDEX(Sheet2!$A$1:$E$2723,MATCH(S$200&amp;S$201&amp;$B266,Sheet2!$A$1:$A$2723&amp;Sheet2!$B$1:$B$2723&amp;Sheet2!$D$1:$D$2723,0),5),0)</f>
        <v>0</v>
      </c>
      <c r="T266">
        <f t="array" ref="T266">IFERROR(INDEX(Sheet2!$A$1:$E$2723,MATCH(T$200&amp;T$201&amp;$B266,Sheet2!$A$1:$A$2723&amp;Sheet2!$B$1:$B$2723&amp;Sheet2!$D$1:$D$2723,0),5),0)</f>
        <v>0</v>
      </c>
      <c r="U266">
        <f t="array" ref="U266">IFERROR(INDEX(Sheet2!$A$1:$E$2723,MATCH(U$200&amp;U$201&amp;$B266,Sheet2!$A$1:$A$2723&amp;Sheet2!$B$1:$B$2723&amp;Sheet2!$D$1:$D$2723,0),5),0)</f>
        <v>0</v>
      </c>
      <c r="V266">
        <f t="array" ref="V266">IFERROR(INDEX(Sheet2!$A$1:$E$2723,MATCH(V$200&amp;V$201&amp;$B266,Sheet2!$A$1:$A$2723&amp;Sheet2!$B$1:$B$2723&amp;Sheet2!$D$1:$D$2723,0),5),0)</f>
        <v>0</v>
      </c>
      <c r="W266">
        <f t="array" ref="W266">IFERROR(INDEX(Sheet2!$A$1:$E$2723,MATCH(W$200&amp;W$201&amp;$B266,Sheet2!$A$1:$A$2723&amp;Sheet2!$B$1:$B$2723&amp;Sheet2!$D$1:$D$2723,0),5),0)</f>
        <v>0</v>
      </c>
      <c r="X266">
        <f t="array" ref="X266">IFERROR(INDEX(Sheet2!$A$1:$E$2723,MATCH(X$200&amp;X$201&amp;$B266,Sheet2!$A$1:$A$2723&amp;Sheet2!$B$1:$B$2723&amp;Sheet2!$D$1:$D$2723,0),5),0)</f>
        <v>0</v>
      </c>
      <c r="Y266">
        <f t="array" ref="Y266">IFERROR(INDEX(Sheet2!$A$1:$E$2723,MATCH(Y$200&amp;Y$201&amp;$B266,Sheet2!$A$1:$A$2723&amp;Sheet2!$B$1:$B$2723&amp;Sheet2!$D$1:$D$2723,0),5),0)</f>
        <v>0</v>
      </c>
      <c r="Z266">
        <f t="array" ref="Z266">IFERROR(INDEX(Sheet2!$A$1:$E$2723,MATCH(Z$200&amp;Z$201&amp;$B266,Sheet2!$A$1:$A$2723&amp;Sheet2!$B$1:$B$2723&amp;Sheet2!$D$1:$D$2723,0),5),0)</f>
        <v>0</v>
      </c>
      <c r="AA266">
        <f t="array" ref="AA266">IFERROR(INDEX(Sheet2!$A$1:$E$2723,MATCH(AA$200&amp;AA$201&amp;$B266,Sheet2!$A$1:$A$2723&amp;Sheet2!$B$1:$B$2723&amp;Sheet2!$D$1:$D$2723,0),5),0)</f>
        <v>0</v>
      </c>
      <c r="AB266">
        <f t="array" ref="AB266">IFERROR(INDEX(Sheet2!$A$1:$E$2723,MATCH(AB$200&amp;AB$201&amp;$B266,Sheet2!$A$1:$A$2723&amp;Sheet2!$B$1:$B$2723&amp;Sheet2!$D$1:$D$2723,0),5),0)</f>
        <v>0</v>
      </c>
      <c r="AC266">
        <f t="array" ref="AC266">IFERROR(INDEX(Sheet2!$A$1:$E$2723,MATCH(AC$200&amp;AC$201&amp;$B266,Sheet2!$A$1:$A$2723&amp;Sheet2!$B$1:$B$2723&amp;Sheet2!$D$1:$D$2723,0),5),0)</f>
        <v>0</v>
      </c>
      <c r="AD266">
        <f t="array" ref="AD266">IFERROR(INDEX(Sheet2!$A$1:$E$2723,MATCH(AD$200&amp;AD$201&amp;$B266,Sheet2!$A$1:$A$2723&amp;Sheet2!$B$1:$B$2723&amp;Sheet2!$D$1:$D$2723,0),5),0)</f>
        <v>0</v>
      </c>
      <c r="AE266">
        <f t="array" ref="AE266">IFERROR(INDEX(Sheet2!$A$1:$E$2723,MATCH(AE$200&amp;AE$201&amp;$B266,Sheet2!$A$1:$A$2723&amp;Sheet2!$B$1:$B$2723&amp;Sheet2!$D$1:$D$2723,0),5),0)</f>
        <v>0</v>
      </c>
      <c r="AF266">
        <f t="array" ref="AF266">IFERROR(INDEX(Sheet2!$A$1:$E$2723,MATCH(AF$200&amp;AF$201&amp;$B266,Sheet2!$A$1:$A$2723&amp;Sheet2!$B$1:$B$2723&amp;Sheet2!$D$1:$D$2723,0),5),0)</f>
        <v>0</v>
      </c>
      <c r="AG266">
        <f t="array" ref="AG266">IFERROR(INDEX(Sheet2!$A$1:$E$2723,MATCH(AG$200&amp;AG$201&amp;$B266,Sheet2!$A$1:$A$2723&amp;Sheet2!$B$1:$B$2723&amp;Sheet2!$D$1:$D$2723,0),5),0)</f>
        <v>0</v>
      </c>
      <c r="AH266">
        <f t="array" ref="AH266">IFERROR(INDEX(Sheet2!$A$1:$E$2723,MATCH(AH$200&amp;AH$201&amp;$B266,Sheet2!$A$1:$A$2723&amp;Sheet2!$B$1:$B$2723&amp;Sheet2!$D$1:$D$2723,0),5),0)</f>
        <v>0</v>
      </c>
      <c r="AI266">
        <f t="array" ref="AI266">IFERROR(INDEX(Sheet2!$A$1:$E$2723,MATCH(AI$200&amp;AI$201&amp;$B266,Sheet2!$A$1:$A$2723&amp;Sheet2!$B$1:$B$2723&amp;Sheet2!$D$1:$D$2723,0),5),0)</f>
        <v>0</v>
      </c>
      <c r="AJ266">
        <f t="array" ref="AJ266">IFERROR(INDEX(Sheet2!$A$1:$E$2723,MATCH(AJ$200&amp;AJ$201&amp;$B266,Sheet2!$A$1:$A$2723&amp;Sheet2!$B$1:$B$2723&amp;Sheet2!$D$1:$D$2723,0),5),0)</f>
        <v>0</v>
      </c>
      <c r="AK266">
        <f t="array" ref="AK266">IFERROR(INDEX(Sheet2!$A$1:$E$2723,MATCH(AK$200&amp;AK$201&amp;$B266,Sheet2!$A$1:$A$2723&amp;Sheet2!$B$1:$B$2723&amp;Sheet2!$D$1:$D$2723,0),5),0)</f>
        <v>0</v>
      </c>
      <c r="AL266">
        <f t="array" ref="AL266">IFERROR(INDEX(Sheet2!$A$1:$E$2723,MATCH(AL$200&amp;AL$201&amp;$B266,Sheet2!$A$1:$A$2723&amp;Sheet2!$B$1:$B$2723&amp;Sheet2!$D$1:$D$2723,0),5),0)</f>
        <v>0</v>
      </c>
      <c r="AM266">
        <f t="array" ref="AM266">IFERROR(INDEX(Sheet2!$A$1:$E$2723,MATCH(AM$200&amp;AM$201&amp;$B266,Sheet2!$A$1:$A$2723&amp;Sheet2!$B$1:$B$2723&amp;Sheet2!$D$1:$D$2723,0),5),0)</f>
        <v>0</v>
      </c>
      <c r="AN266">
        <f t="array" ref="AN266">IFERROR(INDEX(Sheet2!$A$1:$E$2723,MATCH(AN$200&amp;AN$201&amp;$B266,Sheet2!$A$1:$A$2723&amp;Sheet2!$B$1:$B$2723&amp;Sheet2!$D$1:$D$2723,0),5),0)</f>
        <v>0</v>
      </c>
      <c r="AO266">
        <f t="array" ref="AO266">IFERROR(INDEX(Sheet2!$A$1:$E$2723,MATCH(AO$200&amp;AO$201&amp;$B266,Sheet2!$A$1:$A$2723&amp;Sheet2!$B$1:$B$2723&amp;Sheet2!$D$1:$D$2723,0),5),0)</f>
        <v>0</v>
      </c>
      <c r="AP266">
        <f t="array" ref="AP266">IFERROR(INDEX(Sheet2!$A$1:$E$2723,MATCH(AP$200&amp;AP$201&amp;$B266,Sheet2!$A$1:$A$2723&amp;Sheet2!$B$1:$B$2723&amp;Sheet2!$D$1:$D$2723,0),5),0)</f>
        <v>0</v>
      </c>
      <c r="AQ266">
        <f t="array" ref="AQ266">IFERROR(INDEX(Sheet2!$A$1:$E$2723,MATCH(AQ$200&amp;AQ$201&amp;$B266,Sheet2!$A$1:$A$2723&amp;Sheet2!$B$1:$B$2723&amp;Sheet2!$D$1:$D$2723,0),5),0)</f>
        <v>0</v>
      </c>
      <c r="AR266">
        <f t="array" ref="AR266">IFERROR(INDEX(Sheet2!$A$1:$E$2723,MATCH(AR$200&amp;AR$201&amp;$B266,Sheet2!$A$1:$A$2723&amp;Sheet2!$B$1:$B$2723&amp;Sheet2!$D$1:$D$2723,0),5),0)</f>
        <v>0</v>
      </c>
      <c r="AS266">
        <f t="array" ref="AS266">IFERROR(INDEX(Sheet2!$A$1:$E$2723,MATCH(AS$200&amp;AS$201&amp;$B266,Sheet2!$A$1:$A$2723&amp;Sheet2!$B$1:$B$2723&amp;Sheet2!$D$1:$D$2723,0),5),0)</f>
        <v>0</v>
      </c>
      <c r="AT266">
        <f t="array" ref="AT266">IFERROR(INDEX(Sheet2!$A$1:$E$2723,MATCH(AT$200&amp;AT$201&amp;$B266,Sheet2!$A$1:$A$2723&amp;Sheet2!$B$1:$B$2723&amp;Sheet2!$D$1:$D$2723,0),5),0)</f>
        <v>0</v>
      </c>
      <c r="AU266">
        <f t="array" ref="AU266">IFERROR(INDEX(Sheet2!$A$1:$E$2723,MATCH(AU$200&amp;AU$201&amp;$B266,Sheet2!$A$1:$A$2723&amp;Sheet2!$B$1:$B$2723&amp;Sheet2!$D$1:$D$2723,0),5),0)</f>
        <v>0</v>
      </c>
      <c r="AV266">
        <f t="array" ref="AV266">IFERROR(INDEX(Sheet2!$A$1:$E$2723,MATCH(AV$200&amp;AV$201&amp;$B266,Sheet2!$A$1:$A$2723&amp;Sheet2!$B$1:$B$2723&amp;Sheet2!$D$1:$D$2723,0),5),0)</f>
        <v>0</v>
      </c>
      <c r="AW266">
        <f t="array" ref="AW266">IFERROR(INDEX(Sheet2!$A$1:$E$2723,MATCH(AW$200&amp;AW$201&amp;$B266,Sheet2!$A$1:$A$2723&amp;Sheet2!$B$1:$B$2723&amp;Sheet2!$D$1:$D$2723,0),5),0)</f>
        <v>0</v>
      </c>
      <c r="AX266">
        <f t="array" ref="AX266">IFERROR(INDEX(Sheet2!$A$1:$E$2723,MATCH(AX$200&amp;AX$201&amp;$B266,Sheet2!$A$1:$A$2723&amp;Sheet2!$B$1:$B$2723&amp;Sheet2!$D$1:$D$2723,0),5),0)</f>
        <v>0</v>
      </c>
      <c r="AY266">
        <f t="array" ref="AY266">IFERROR(INDEX(Sheet2!$A$1:$E$2723,MATCH(AY$200&amp;AY$201&amp;$B266,Sheet2!$A$1:$A$2723&amp;Sheet2!$B$1:$B$2723&amp;Sheet2!$D$1:$D$2723,0),5),0)</f>
        <v>62</v>
      </c>
      <c r="AZ266">
        <f t="array" ref="AZ266">IFERROR(INDEX(Sheet2!$A$1:$E$2723,MATCH(AZ$200&amp;AZ$201&amp;$B266,Sheet2!$A$1:$A$2723&amp;Sheet2!$B$1:$B$2723&amp;Sheet2!$D$1:$D$2723,0),5),0)</f>
        <v>158</v>
      </c>
      <c r="BA266">
        <f t="array" ref="BA266">IFERROR(INDEX(Sheet2!$A$1:$E$2723,MATCH(BA$200&amp;BA$201&amp;$B266,Sheet2!$A$1:$A$2723&amp;Sheet2!$B$1:$B$2723&amp;Sheet2!$D$1:$D$2723,0),5),0)</f>
        <v>0</v>
      </c>
      <c r="BB266">
        <f t="array" ref="BB266">IFERROR(INDEX(Sheet2!$A$1:$E$2723,MATCH(BB$200&amp;BB$201&amp;$B266,Sheet2!$A$1:$A$2723&amp;Sheet2!$B$1:$B$2723&amp;Sheet2!$D$1:$D$2723,0),5),0)</f>
        <v>0</v>
      </c>
      <c r="BC266">
        <f t="array" ref="BC266">IFERROR(INDEX(Sheet2!$A$1:$E$2723,MATCH(BC$200&amp;BC$201&amp;$B266,Sheet2!$A$1:$A$2723&amp;Sheet2!$B$1:$B$2723&amp;Sheet2!$D$1:$D$2723,0),5),0)</f>
        <v>0</v>
      </c>
      <c r="BD266">
        <f t="array" ref="BD266">IFERROR(INDEX(Sheet2!$A$1:$E$2723,MATCH(BD$200&amp;BD$201&amp;$B266,Sheet2!$A$1:$A$2723&amp;Sheet2!$B$1:$B$2723&amp;Sheet2!$D$1:$D$2723,0),5),0)</f>
        <v>0</v>
      </c>
      <c r="BE266">
        <f t="array" ref="BE266">IFERROR(INDEX(Sheet2!$A$1:$E$2723,MATCH(BE$200&amp;BE$201&amp;$B266,Sheet2!$A$1:$A$2723&amp;Sheet2!$B$1:$B$2723&amp;Sheet2!$D$1:$D$2723,0),5),0)</f>
        <v>106</v>
      </c>
      <c r="BF266">
        <f t="array" ref="BF266">IFERROR(INDEX(Sheet2!$A$1:$E$2723,MATCH(BF$200&amp;BF$201&amp;$B266,Sheet2!$A$1:$A$2723&amp;Sheet2!$B$1:$B$2723&amp;Sheet2!$D$1:$D$2723,0),5),0)</f>
        <v>0</v>
      </c>
      <c r="BG266">
        <f t="array" ref="BG266">IFERROR(INDEX(Sheet2!$A$1:$E$2723,MATCH(BG$200&amp;BG$201&amp;$B266,Sheet2!$A$1:$A$2723&amp;Sheet2!$B$1:$B$2723&amp;Sheet2!$D$1:$D$2723,0),5),0)</f>
        <v>0</v>
      </c>
      <c r="BH266">
        <f t="array" ref="BH266">IFERROR(INDEX(Sheet2!$A$1:$E$2723,MATCH(BH$200&amp;BH$201&amp;$B266,Sheet2!$A$1:$A$2723&amp;Sheet2!$B$1:$B$2723&amp;Sheet2!$D$1:$D$2723,0),5),0)</f>
        <v>0</v>
      </c>
      <c r="BI266">
        <f t="array" ref="BI266">IFERROR(INDEX(Sheet2!$A$1:$E$2723,MATCH(BI$200&amp;BI$201&amp;$B266,Sheet2!$A$1:$A$2723&amp;Sheet2!$B$1:$B$2723&amp;Sheet2!$D$1:$D$2723,0),5),0)</f>
        <v>0</v>
      </c>
      <c r="BJ266">
        <f t="array" ref="BJ266">IFERROR(INDEX(Sheet2!$A$1:$E$2723,MATCH(BJ$200&amp;BJ$201&amp;$B266,Sheet2!$A$1:$A$2723&amp;Sheet2!$B$1:$B$2723&amp;Sheet2!$D$1:$D$2723,0),5),0)</f>
        <v>0</v>
      </c>
      <c r="BK266">
        <f t="array" ref="BK266">IFERROR(INDEX(Sheet2!$A$1:$E$2723,MATCH(BK$200&amp;BK$201&amp;$B266,Sheet2!$A$1:$A$2723&amp;Sheet2!$B$1:$B$2723&amp;Sheet2!$D$1:$D$2723,0),5),0)</f>
        <v>0</v>
      </c>
      <c r="BL266">
        <f t="array" ref="BL266">IFERROR(INDEX(Sheet2!$A$1:$E$2723,MATCH(BL$200&amp;BL$201&amp;$B266,Sheet2!$A$1:$A$2723&amp;Sheet2!$B$1:$B$2723&amp;Sheet2!$D$1:$D$2723,0),5),0)</f>
        <v>55</v>
      </c>
    </row>
    <row r="267" spans="2:64" x14ac:dyDescent="0.25">
      <c r="B267" t="s">
        <v>254</v>
      </c>
      <c r="C267">
        <f t="array" ref="C267">IFERROR(INDEX(Sheet2!$A$1:$E$2723,MATCH(C$200&amp;C$201&amp;$B267,Sheet2!$A$1:$A$2723&amp;Sheet2!$B$1:$B$2723&amp;Sheet2!$D$1:$D$2723,0),5),0)</f>
        <v>0</v>
      </c>
      <c r="D267">
        <f t="array" ref="D267">IFERROR(INDEX(Sheet2!$A$1:$E$2723,MATCH(D$200&amp;D$201&amp;$B267,Sheet2!$A$1:$A$2723&amp;Sheet2!$B$1:$B$2723&amp;Sheet2!$D$1:$D$2723,0),5),0)</f>
        <v>0</v>
      </c>
      <c r="E267">
        <f t="array" ref="E267">IFERROR(INDEX(Sheet2!$A$1:$E$2723,MATCH(E$200&amp;E$201&amp;$B267,Sheet2!$A$1:$A$2723&amp;Sheet2!$B$1:$B$2723&amp;Sheet2!$D$1:$D$2723,0),5),0)</f>
        <v>0</v>
      </c>
      <c r="F267">
        <f t="array" ref="F267">IFERROR(INDEX(Sheet2!$A$1:$E$2723,MATCH(F$200&amp;F$201&amp;$B267,Sheet2!$A$1:$A$2723&amp;Sheet2!$B$1:$B$2723&amp;Sheet2!$D$1:$D$2723,0),5),0)</f>
        <v>0</v>
      </c>
      <c r="G267">
        <f t="array" ref="G267">IFERROR(INDEX(Sheet2!$A$1:$E$2723,MATCH(G$200&amp;G$201&amp;$B267,Sheet2!$A$1:$A$2723&amp;Sheet2!$B$1:$B$2723&amp;Sheet2!$D$1:$D$2723,0),5),0)</f>
        <v>0</v>
      </c>
      <c r="H267">
        <f t="array" ref="H267">IFERROR(INDEX(Sheet2!$A$1:$E$2723,MATCH(H$200&amp;H$201&amp;$B267,Sheet2!$A$1:$A$2723&amp;Sheet2!$B$1:$B$2723&amp;Sheet2!$D$1:$D$2723,0),5),0)</f>
        <v>0</v>
      </c>
      <c r="I267">
        <f t="array" ref="I267">IFERROR(INDEX(Sheet2!$A$1:$E$2723,MATCH(I$200&amp;I$201&amp;$B267,Sheet2!$A$1:$A$2723&amp;Sheet2!$B$1:$B$2723&amp;Sheet2!$D$1:$D$2723,0),5),0)</f>
        <v>0</v>
      </c>
      <c r="J267">
        <f t="array" ref="J267">IFERROR(INDEX(Sheet2!$A$1:$E$2723,MATCH(J$200&amp;J$201&amp;$B267,Sheet2!$A$1:$A$2723&amp;Sheet2!$B$1:$B$2723&amp;Sheet2!$D$1:$D$2723,0),5),0)</f>
        <v>0</v>
      </c>
      <c r="K267">
        <f t="array" ref="K267">IFERROR(INDEX(Sheet2!$A$1:$E$2723,MATCH(K$200&amp;K$201&amp;$B267,Sheet2!$A$1:$A$2723&amp;Sheet2!$B$1:$B$2723&amp;Sheet2!$D$1:$D$2723,0),5),0)</f>
        <v>0</v>
      </c>
      <c r="L267">
        <f t="array" ref="L267">IFERROR(INDEX(Sheet2!$A$1:$E$2723,MATCH(L$200&amp;L$201&amp;$B267,Sheet2!$A$1:$A$2723&amp;Sheet2!$B$1:$B$2723&amp;Sheet2!$D$1:$D$2723,0),5),0)</f>
        <v>0</v>
      </c>
      <c r="M267">
        <f t="array" ref="M267">IFERROR(INDEX(Sheet2!$A$1:$E$2723,MATCH(M$200&amp;M$201&amp;$B267,Sheet2!$A$1:$A$2723&amp;Sheet2!$B$1:$B$2723&amp;Sheet2!$D$1:$D$2723,0),5),0)</f>
        <v>0</v>
      </c>
      <c r="N267">
        <f t="array" ref="N267">IFERROR(INDEX(Sheet2!$A$1:$E$2723,MATCH(N$200&amp;N$201&amp;$B267,Sheet2!$A$1:$A$2723&amp;Sheet2!$B$1:$B$2723&amp;Sheet2!$D$1:$D$2723,0),5),0)</f>
        <v>0</v>
      </c>
      <c r="O267">
        <f t="array" ref="O267">IFERROR(INDEX(Sheet2!$A$1:$E$2723,MATCH(O$200&amp;O$201&amp;$B267,Sheet2!$A$1:$A$2723&amp;Sheet2!$B$1:$B$2723&amp;Sheet2!$D$1:$D$2723,0),5),0)</f>
        <v>0</v>
      </c>
      <c r="P267">
        <f t="array" ref="P267">IFERROR(INDEX(Sheet2!$A$1:$E$2723,MATCH(P$200&amp;P$201&amp;$B267,Sheet2!$A$1:$A$2723&amp;Sheet2!$B$1:$B$2723&amp;Sheet2!$D$1:$D$2723,0),5),0)</f>
        <v>0</v>
      </c>
      <c r="Q267">
        <f t="array" ref="Q267">IFERROR(INDEX(Sheet2!$A$1:$E$2723,MATCH(Q$200&amp;Q$201&amp;$B267,Sheet2!$A$1:$A$2723&amp;Sheet2!$B$1:$B$2723&amp;Sheet2!$D$1:$D$2723,0),5),0)</f>
        <v>0</v>
      </c>
      <c r="R267">
        <f t="array" ref="R267">IFERROR(INDEX(Sheet2!$A$1:$E$2723,MATCH(R$200&amp;R$201&amp;$B267,Sheet2!$A$1:$A$2723&amp;Sheet2!$B$1:$B$2723&amp;Sheet2!$D$1:$D$2723,0),5),0)</f>
        <v>0</v>
      </c>
      <c r="S267">
        <f t="array" ref="S267">IFERROR(INDEX(Sheet2!$A$1:$E$2723,MATCH(S$200&amp;S$201&amp;$B267,Sheet2!$A$1:$A$2723&amp;Sheet2!$B$1:$B$2723&amp;Sheet2!$D$1:$D$2723,0),5),0)</f>
        <v>0</v>
      </c>
      <c r="T267">
        <f t="array" ref="T267">IFERROR(INDEX(Sheet2!$A$1:$E$2723,MATCH(T$200&amp;T$201&amp;$B267,Sheet2!$A$1:$A$2723&amp;Sheet2!$B$1:$B$2723&amp;Sheet2!$D$1:$D$2723,0),5),0)</f>
        <v>0</v>
      </c>
      <c r="U267">
        <f t="array" ref="U267">IFERROR(INDEX(Sheet2!$A$1:$E$2723,MATCH(U$200&amp;U$201&amp;$B267,Sheet2!$A$1:$A$2723&amp;Sheet2!$B$1:$B$2723&amp;Sheet2!$D$1:$D$2723,0),5),0)</f>
        <v>0</v>
      </c>
      <c r="V267">
        <f t="array" ref="V267">IFERROR(INDEX(Sheet2!$A$1:$E$2723,MATCH(V$200&amp;V$201&amp;$B267,Sheet2!$A$1:$A$2723&amp;Sheet2!$B$1:$B$2723&amp;Sheet2!$D$1:$D$2723,0),5),0)</f>
        <v>0</v>
      </c>
      <c r="W267">
        <f t="array" ref="W267">IFERROR(INDEX(Sheet2!$A$1:$E$2723,MATCH(W$200&amp;W$201&amp;$B267,Sheet2!$A$1:$A$2723&amp;Sheet2!$B$1:$B$2723&amp;Sheet2!$D$1:$D$2723,0),5),0)</f>
        <v>0</v>
      </c>
      <c r="X267">
        <f t="array" ref="X267">IFERROR(INDEX(Sheet2!$A$1:$E$2723,MATCH(X$200&amp;X$201&amp;$B267,Sheet2!$A$1:$A$2723&amp;Sheet2!$B$1:$B$2723&amp;Sheet2!$D$1:$D$2723,0),5),0)</f>
        <v>0</v>
      </c>
      <c r="Y267">
        <f t="array" ref="Y267">IFERROR(INDEX(Sheet2!$A$1:$E$2723,MATCH(Y$200&amp;Y$201&amp;$B267,Sheet2!$A$1:$A$2723&amp;Sheet2!$B$1:$B$2723&amp;Sheet2!$D$1:$D$2723,0),5),0)</f>
        <v>0</v>
      </c>
      <c r="Z267">
        <f t="array" ref="Z267">IFERROR(INDEX(Sheet2!$A$1:$E$2723,MATCH(Z$200&amp;Z$201&amp;$B267,Sheet2!$A$1:$A$2723&amp;Sheet2!$B$1:$B$2723&amp;Sheet2!$D$1:$D$2723,0),5),0)</f>
        <v>0</v>
      </c>
      <c r="AA267">
        <f t="array" ref="AA267">IFERROR(INDEX(Sheet2!$A$1:$E$2723,MATCH(AA$200&amp;AA$201&amp;$B267,Sheet2!$A$1:$A$2723&amp;Sheet2!$B$1:$B$2723&amp;Sheet2!$D$1:$D$2723,0),5),0)</f>
        <v>0</v>
      </c>
      <c r="AB267">
        <f t="array" ref="AB267">IFERROR(INDEX(Sheet2!$A$1:$E$2723,MATCH(AB$200&amp;AB$201&amp;$B267,Sheet2!$A$1:$A$2723&amp;Sheet2!$B$1:$B$2723&amp;Sheet2!$D$1:$D$2723,0),5),0)</f>
        <v>0</v>
      </c>
      <c r="AC267">
        <f t="array" ref="AC267">IFERROR(INDEX(Sheet2!$A$1:$E$2723,MATCH(AC$200&amp;AC$201&amp;$B267,Sheet2!$A$1:$A$2723&amp;Sheet2!$B$1:$B$2723&amp;Sheet2!$D$1:$D$2723,0),5),0)</f>
        <v>0</v>
      </c>
      <c r="AD267">
        <f t="array" ref="AD267">IFERROR(INDEX(Sheet2!$A$1:$E$2723,MATCH(AD$200&amp;AD$201&amp;$B267,Sheet2!$A$1:$A$2723&amp;Sheet2!$B$1:$B$2723&amp;Sheet2!$D$1:$D$2723,0),5),0)</f>
        <v>0</v>
      </c>
      <c r="AE267">
        <f t="array" ref="AE267">IFERROR(INDEX(Sheet2!$A$1:$E$2723,MATCH(AE$200&amp;AE$201&amp;$B267,Sheet2!$A$1:$A$2723&amp;Sheet2!$B$1:$B$2723&amp;Sheet2!$D$1:$D$2723,0),5),0)</f>
        <v>0</v>
      </c>
      <c r="AF267">
        <f t="array" ref="AF267">IFERROR(INDEX(Sheet2!$A$1:$E$2723,MATCH(AF$200&amp;AF$201&amp;$B267,Sheet2!$A$1:$A$2723&amp;Sheet2!$B$1:$B$2723&amp;Sheet2!$D$1:$D$2723,0),5),0)</f>
        <v>0</v>
      </c>
      <c r="AG267">
        <f t="array" ref="AG267">IFERROR(INDEX(Sheet2!$A$1:$E$2723,MATCH(AG$200&amp;AG$201&amp;$B267,Sheet2!$A$1:$A$2723&amp;Sheet2!$B$1:$B$2723&amp;Sheet2!$D$1:$D$2723,0),5),0)</f>
        <v>0</v>
      </c>
      <c r="AH267">
        <f t="array" ref="AH267">IFERROR(INDEX(Sheet2!$A$1:$E$2723,MATCH(AH$200&amp;AH$201&amp;$B267,Sheet2!$A$1:$A$2723&amp;Sheet2!$B$1:$B$2723&amp;Sheet2!$D$1:$D$2723,0),5),0)</f>
        <v>0</v>
      </c>
      <c r="AI267">
        <f t="array" ref="AI267">IFERROR(INDEX(Sheet2!$A$1:$E$2723,MATCH(AI$200&amp;AI$201&amp;$B267,Sheet2!$A$1:$A$2723&amp;Sheet2!$B$1:$B$2723&amp;Sheet2!$D$1:$D$2723,0),5),0)</f>
        <v>0</v>
      </c>
      <c r="AJ267">
        <f t="array" ref="AJ267">IFERROR(INDEX(Sheet2!$A$1:$E$2723,MATCH(AJ$200&amp;AJ$201&amp;$B267,Sheet2!$A$1:$A$2723&amp;Sheet2!$B$1:$B$2723&amp;Sheet2!$D$1:$D$2723,0),5),0)</f>
        <v>0</v>
      </c>
      <c r="AK267">
        <f t="array" ref="AK267">IFERROR(INDEX(Sheet2!$A$1:$E$2723,MATCH(AK$200&amp;AK$201&amp;$B267,Sheet2!$A$1:$A$2723&amp;Sheet2!$B$1:$B$2723&amp;Sheet2!$D$1:$D$2723,0),5),0)</f>
        <v>0</v>
      </c>
      <c r="AL267">
        <f t="array" ref="AL267">IFERROR(INDEX(Sheet2!$A$1:$E$2723,MATCH(AL$200&amp;AL$201&amp;$B267,Sheet2!$A$1:$A$2723&amp;Sheet2!$B$1:$B$2723&amp;Sheet2!$D$1:$D$2723,0),5),0)</f>
        <v>0</v>
      </c>
      <c r="AM267">
        <f t="array" ref="AM267">IFERROR(INDEX(Sheet2!$A$1:$E$2723,MATCH(AM$200&amp;AM$201&amp;$B267,Sheet2!$A$1:$A$2723&amp;Sheet2!$B$1:$B$2723&amp;Sheet2!$D$1:$D$2723,0),5),0)</f>
        <v>0</v>
      </c>
      <c r="AN267">
        <f t="array" ref="AN267">IFERROR(INDEX(Sheet2!$A$1:$E$2723,MATCH(AN$200&amp;AN$201&amp;$B267,Sheet2!$A$1:$A$2723&amp;Sheet2!$B$1:$B$2723&amp;Sheet2!$D$1:$D$2723,0),5),0)</f>
        <v>0</v>
      </c>
      <c r="AO267">
        <f t="array" ref="AO267">IFERROR(INDEX(Sheet2!$A$1:$E$2723,MATCH(AO$200&amp;AO$201&amp;$B267,Sheet2!$A$1:$A$2723&amp;Sheet2!$B$1:$B$2723&amp;Sheet2!$D$1:$D$2723,0),5),0)</f>
        <v>0</v>
      </c>
      <c r="AP267">
        <f t="array" ref="AP267">IFERROR(INDEX(Sheet2!$A$1:$E$2723,MATCH(AP$200&amp;AP$201&amp;$B267,Sheet2!$A$1:$A$2723&amp;Sheet2!$B$1:$B$2723&amp;Sheet2!$D$1:$D$2723,0),5),0)</f>
        <v>0</v>
      </c>
      <c r="AQ267">
        <f t="array" ref="AQ267">IFERROR(INDEX(Sheet2!$A$1:$E$2723,MATCH(AQ$200&amp;AQ$201&amp;$B267,Sheet2!$A$1:$A$2723&amp;Sheet2!$B$1:$B$2723&amp;Sheet2!$D$1:$D$2723,0),5),0)</f>
        <v>0</v>
      </c>
      <c r="AR267">
        <f t="array" ref="AR267">IFERROR(INDEX(Sheet2!$A$1:$E$2723,MATCH(AR$200&amp;AR$201&amp;$B267,Sheet2!$A$1:$A$2723&amp;Sheet2!$B$1:$B$2723&amp;Sheet2!$D$1:$D$2723,0),5),0)</f>
        <v>0</v>
      </c>
      <c r="AS267">
        <f t="array" ref="AS267">IFERROR(INDEX(Sheet2!$A$1:$E$2723,MATCH(AS$200&amp;AS$201&amp;$B267,Sheet2!$A$1:$A$2723&amp;Sheet2!$B$1:$B$2723&amp;Sheet2!$D$1:$D$2723,0),5),0)</f>
        <v>0</v>
      </c>
      <c r="AT267">
        <f t="array" ref="AT267">IFERROR(INDEX(Sheet2!$A$1:$E$2723,MATCH(AT$200&amp;AT$201&amp;$B267,Sheet2!$A$1:$A$2723&amp;Sheet2!$B$1:$B$2723&amp;Sheet2!$D$1:$D$2723,0),5),0)</f>
        <v>0</v>
      </c>
      <c r="AU267">
        <f t="array" ref="AU267">IFERROR(INDEX(Sheet2!$A$1:$E$2723,MATCH(AU$200&amp;AU$201&amp;$B267,Sheet2!$A$1:$A$2723&amp;Sheet2!$B$1:$B$2723&amp;Sheet2!$D$1:$D$2723,0),5),0)</f>
        <v>0</v>
      </c>
      <c r="AV267">
        <f t="array" ref="AV267">IFERROR(INDEX(Sheet2!$A$1:$E$2723,MATCH(AV$200&amp;AV$201&amp;$B267,Sheet2!$A$1:$A$2723&amp;Sheet2!$B$1:$B$2723&amp;Sheet2!$D$1:$D$2723,0),5),0)</f>
        <v>0</v>
      </c>
      <c r="AW267">
        <f t="array" ref="AW267">IFERROR(INDEX(Sheet2!$A$1:$E$2723,MATCH(AW$200&amp;AW$201&amp;$B267,Sheet2!$A$1:$A$2723&amp;Sheet2!$B$1:$B$2723&amp;Sheet2!$D$1:$D$2723,0),5),0)</f>
        <v>0</v>
      </c>
      <c r="AX267">
        <f t="array" ref="AX267">IFERROR(INDEX(Sheet2!$A$1:$E$2723,MATCH(AX$200&amp;AX$201&amp;$B267,Sheet2!$A$1:$A$2723&amp;Sheet2!$B$1:$B$2723&amp;Sheet2!$D$1:$D$2723,0),5),0)</f>
        <v>0</v>
      </c>
      <c r="AY267">
        <f t="array" ref="AY267">IFERROR(INDEX(Sheet2!$A$1:$E$2723,MATCH(AY$200&amp;AY$201&amp;$B267,Sheet2!$A$1:$A$2723&amp;Sheet2!$B$1:$B$2723&amp;Sheet2!$D$1:$D$2723,0),5),0)</f>
        <v>0</v>
      </c>
      <c r="AZ267">
        <f t="array" ref="AZ267">IFERROR(INDEX(Sheet2!$A$1:$E$2723,MATCH(AZ$200&amp;AZ$201&amp;$B267,Sheet2!$A$1:$A$2723&amp;Sheet2!$B$1:$B$2723&amp;Sheet2!$D$1:$D$2723,0),5),0)</f>
        <v>0</v>
      </c>
      <c r="BA267">
        <f t="array" ref="BA267">IFERROR(INDEX(Sheet2!$A$1:$E$2723,MATCH(BA$200&amp;BA$201&amp;$B267,Sheet2!$A$1:$A$2723&amp;Sheet2!$B$1:$B$2723&amp;Sheet2!$D$1:$D$2723,0),5),0)</f>
        <v>0</v>
      </c>
      <c r="BB267">
        <f t="array" ref="BB267">IFERROR(INDEX(Sheet2!$A$1:$E$2723,MATCH(BB$200&amp;BB$201&amp;$B267,Sheet2!$A$1:$A$2723&amp;Sheet2!$B$1:$B$2723&amp;Sheet2!$D$1:$D$2723,0),5),0)</f>
        <v>0</v>
      </c>
      <c r="BC267">
        <f t="array" ref="BC267">IFERROR(INDEX(Sheet2!$A$1:$E$2723,MATCH(BC$200&amp;BC$201&amp;$B267,Sheet2!$A$1:$A$2723&amp;Sheet2!$B$1:$B$2723&amp;Sheet2!$D$1:$D$2723,0),5),0)</f>
        <v>0</v>
      </c>
      <c r="BD267">
        <f t="array" ref="BD267">IFERROR(INDEX(Sheet2!$A$1:$E$2723,MATCH(BD$200&amp;BD$201&amp;$B267,Sheet2!$A$1:$A$2723&amp;Sheet2!$B$1:$B$2723&amp;Sheet2!$D$1:$D$2723,0),5),0)</f>
        <v>0</v>
      </c>
      <c r="BE267">
        <f t="array" ref="BE267">IFERROR(INDEX(Sheet2!$A$1:$E$2723,MATCH(BE$200&amp;BE$201&amp;$B267,Sheet2!$A$1:$A$2723&amp;Sheet2!$B$1:$B$2723&amp;Sheet2!$D$1:$D$2723,0),5),0)</f>
        <v>0</v>
      </c>
      <c r="BF267">
        <f t="array" ref="BF267">IFERROR(INDEX(Sheet2!$A$1:$E$2723,MATCH(BF$200&amp;BF$201&amp;$B267,Sheet2!$A$1:$A$2723&amp;Sheet2!$B$1:$B$2723&amp;Sheet2!$D$1:$D$2723,0),5),0)</f>
        <v>0</v>
      </c>
      <c r="BG267">
        <f t="array" ref="BG267">IFERROR(INDEX(Sheet2!$A$1:$E$2723,MATCH(BG$200&amp;BG$201&amp;$B267,Sheet2!$A$1:$A$2723&amp;Sheet2!$B$1:$B$2723&amp;Sheet2!$D$1:$D$2723,0),5),0)</f>
        <v>0</v>
      </c>
      <c r="BH267">
        <f t="array" ref="BH267">IFERROR(INDEX(Sheet2!$A$1:$E$2723,MATCH(BH$200&amp;BH$201&amp;$B267,Sheet2!$A$1:$A$2723&amp;Sheet2!$B$1:$B$2723&amp;Sheet2!$D$1:$D$2723,0),5),0)</f>
        <v>0</v>
      </c>
      <c r="BI267">
        <f t="array" ref="BI267">IFERROR(INDEX(Sheet2!$A$1:$E$2723,MATCH(BI$200&amp;BI$201&amp;$B267,Sheet2!$A$1:$A$2723&amp;Sheet2!$B$1:$B$2723&amp;Sheet2!$D$1:$D$2723,0),5),0)</f>
        <v>0</v>
      </c>
      <c r="BJ267">
        <f t="array" ref="BJ267">IFERROR(INDEX(Sheet2!$A$1:$E$2723,MATCH(BJ$200&amp;BJ$201&amp;$B267,Sheet2!$A$1:$A$2723&amp;Sheet2!$B$1:$B$2723&amp;Sheet2!$D$1:$D$2723,0),5),0)</f>
        <v>0</v>
      </c>
      <c r="BK267">
        <f t="array" ref="BK267">IFERROR(INDEX(Sheet2!$A$1:$E$2723,MATCH(BK$200&amp;BK$201&amp;$B267,Sheet2!$A$1:$A$2723&amp;Sheet2!$B$1:$B$2723&amp;Sheet2!$D$1:$D$2723,0),5),0)</f>
        <v>0</v>
      </c>
      <c r="BL267">
        <f t="array" ref="BL267">IFERROR(INDEX(Sheet2!$A$1:$E$2723,MATCH(BL$200&amp;BL$201&amp;$B267,Sheet2!$A$1:$A$2723&amp;Sheet2!$B$1:$B$2723&amp;Sheet2!$D$1:$D$2723,0),5),0)</f>
        <v>0</v>
      </c>
    </row>
    <row r="268" spans="2:64" x14ac:dyDescent="0.25">
      <c r="B268" t="s">
        <v>255</v>
      </c>
      <c r="C268">
        <f t="array" ref="C268">IFERROR(INDEX(Sheet2!$A$1:$E$2723,MATCH(C$200&amp;C$201&amp;$B268,Sheet2!$A$1:$A$2723&amp;Sheet2!$B$1:$B$2723&amp;Sheet2!$D$1:$D$2723,0),5),0)</f>
        <v>0</v>
      </c>
      <c r="D268">
        <f t="array" ref="D268">IFERROR(INDEX(Sheet2!$A$1:$E$2723,MATCH(D$200&amp;D$201&amp;$B268,Sheet2!$A$1:$A$2723&amp;Sheet2!$B$1:$B$2723&amp;Sheet2!$D$1:$D$2723,0),5),0)</f>
        <v>0</v>
      </c>
      <c r="E268">
        <f t="array" ref="E268">IFERROR(INDEX(Sheet2!$A$1:$E$2723,MATCH(E$200&amp;E$201&amp;$B268,Sheet2!$A$1:$A$2723&amp;Sheet2!$B$1:$B$2723&amp;Sheet2!$D$1:$D$2723,0),5),0)</f>
        <v>0</v>
      </c>
      <c r="F268">
        <f t="array" ref="F268">IFERROR(INDEX(Sheet2!$A$1:$E$2723,MATCH(F$200&amp;F$201&amp;$B268,Sheet2!$A$1:$A$2723&amp;Sheet2!$B$1:$B$2723&amp;Sheet2!$D$1:$D$2723,0),5),0)</f>
        <v>0</v>
      </c>
      <c r="G268">
        <f t="array" ref="G268">IFERROR(INDEX(Sheet2!$A$1:$E$2723,MATCH(G$200&amp;G$201&amp;$B268,Sheet2!$A$1:$A$2723&amp;Sheet2!$B$1:$B$2723&amp;Sheet2!$D$1:$D$2723,0),5),0)</f>
        <v>0</v>
      </c>
      <c r="H268">
        <f t="array" ref="H268">IFERROR(INDEX(Sheet2!$A$1:$E$2723,MATCH(H$200&amp;H$201&amp;$B268,Sheet2!$A$1:$A$2723&amp;Sheet2!$B$1:$B$2723&amp;Sheet2!$D$1:$D$2723,0),5),0)</f>
        <v>0</v>
      </c>
      <c r="I268">
        <f t="array" ref="I268">IFERROR(INDEX(Sheet2!$A$1:$E$2723,MATCH(I$200&amp;I$201&amp;$B268,Sheet2!$A$1:$A$2723&amp;Sheet2!$B$1:$B$2723&amp;Sheet2!$D$1:$D$2723,0),5),0)</f>
        <v>0</v>
      </c>
      <c r="J268">
        <f t="array" ref="J268">IFERROR(INDEX(Sheet2!$A$1:$E$2723,MATCH(J$200&amp;J$201&amp;$B268,Sheet2!$A$1:$A$2723&amp;Sheet2!$B$1:$B$2723&amp;Sheet2!$D$1:$D$2723,0),5),0)</f>
        <v>0</v>
      </c>
      <c r="K268">
        <f t="array" ref="K268">IFERROR(INDEX(Sheet2!$A$1:$E$2723,MATCH(K$200&amp;K$201&amp;$B268,Sheet2!$A$1:$A$2723&amp;Sheet2!$B$1:$B$2723&amp;Sheet2!$D$1:$D$2723,0),5),0)</f>
        <v>0</v>
      </c>
      <c r="L268">
        <f t="array" ref="L268">IFERROR(INDEX(Sheet2!$A$1:$E$2723,MATCH(L$200&amp;L$201&amp;$B268,Sheet2!$A$1:$A$2723&amp;Sheet2!$B$1:$B$2723&amp;Sheet2!$D$1:$D$2723,0),5),0)</f>
        <v>0</v>
      </c>
      <c r="M268">
        <f t="array" ref="M268">IFERROR(INDEX(Sheet2!$A$1:$E$2723,MATCH(M$200&amp;M$201&amp;$B268,Sheet2!$A$1:$A$2723&amp;Sheet2!$B$1:$B$2723&amp;Sheet2!$D$1:$D$2723,0),5),0)</f>
        <v>0</v>
      </c>
      <c r="N268">
        <f t="array" ref="N268">IFERROR(INDEX(Sheet2!$A$1:$E$2723,MATCH(N$200&amp;N$201&amp;$B268,Sheet2!$A$1:$A$2723&amp;Sheet2!$B$1:$B$2723&amp;Sheet2!$D$1:$D$2723,0),5),0)</f>
        <v>0</v>
      </c>
      <c r="O268">
        <f t="array" ref="O268">IFERROR(INDEX(Sheet2!$A$1:$E$2723,MATCH(O$200&amp;O$201&amp;$B268,Sheet2!$A$1:$A$2723&amp;Sheet2!$B$1:$B$2723&amp;Sheet2!$D$1:$D$2723,0),5),0)</f>
        <v>0</v>
      </c>
      <c r="P268">
        <f t="array" ref="P268">IFERROR(INDEX(Sheet2!$A$1:$E$2723,MATCH(P$200&amp;P$201&amp;$B268,Sheet2!$A$1:$A$2723&amp;Sheet2!$B$1:$B$2723&amp;Sheet2!$D$1:$D$2723,0),5),0)</f>
        <v>0</v>
      </c>
      <c r="Q268">
        <f t="array" ref="Q268">IFERROR(INDEX(Sheet2!$A$1:$E$2723,MATCH(Q$200&amp;Q$201&amp;$B268,Sheet2!$A$1:$A$2723&amp;Sheet2!$B$1:$B$2723&amp;Sheet2!$D$1:$D$2723,0),5),0)</f>
        <v>0</v>
      </c>
      <c r="R268">
        <f t="array" ref="R268">IFERROR(INDEX(Sheet2!$A$1:$E$2723,MATCH(R$200&amp;R$201&amp;$B268,Sheet2!$A$1:$A$2723&amp;Sheet2!$B$1:$B$2723&amp;Sheet2!$D$1:$D$2723,0),5),0)</f>
        <v>0</v>
      </c>
      <c r="S268">
        <f t="array" ref="S268">IFERROR(INDEX(Sheet2!$A$1:$E$2723,MATCH(S$200&amp;S$201&amp;$B268,Sheet2!$A$1:$A$2723&amp;Sheet2!$B$1:$B$2723&amp;Sheet2!$D$1:$D$2723,0),5),0)</f>
        <v>0</v>
      </c>
      <c r="T268">
        <f t="array" ref="T268">IFERROR(INDEX(Sheet2!$A$1:$E$2723,MATCH(T$200&amp;T$201&amp;$B268,Sheet2!$A$1:$A$2723&amp;Sheet2!$B$1:$B$2723&amp;Sheet2!$D$1:$D$2723,0),5),0)</f>
        <v>0</v>
      </c>
      <c r="U268">
        <f t="array" ref="U268">IFERROR(INDEX(Sheet2!$A$1:$E$2723,MATCH(U$200&amp;U$201&amp;$B268,Sheet2!$A$1:$A$2723&amp;Sheet2!$B$1:$B$2723&amp;Sheet2!$D$1:$D$2723,0),5),0)</f>
        <v>0</v>
      </c>
      <c r="V268">
        <f t="array" ref="V268">IFERROR(INDEX(Sheet2!$A$1:$E$2723,MATCH(V$200&amp;V$201&amp;$B268,Sheet2!$A$1:$A$2723&amp;Sheet2!$B$1:$B$2723&amp;Sheet2!$D$1:$D$2723,0),5),0)</f>
        <v>0</v>
      </c>
      <c r="W268">
        <f t="array" ref="W268">IFERROR(INDEX(Sheet2!$A$1:$E$2723,MATCH(W$200&amp;W$201&amp;$B268,Sheet2!$A$1:$A$2723&amp;Sheet2!$B$1:$B$2723&amp;Sheet2!$D$1:$D$2723,0),5),0)</f>
        <v>0</v>
      </c>
      <c r="X268">
        <f t="array" ref="X268">IFERROR(INDEX(Sheet2!$A$1:$E$2723,MATCH(X$200&amp;X$201&amp;$B268,Sheet2!$A$1:$A$2723&amp;Sheet2!$B$1:$B$2723&amp;Sheet2!$D$1:$D$2723,0),5),0)</f>
        <v>0</v>
      </c>
      <c r="Y268">
        <f t="array" ref="Y268">IFERROR(INDEX(Sheet2!$A$1:$E$2723,MATCH(Y$200&amp;Y$201&amp;$B268,Sheet2!$A$1:$A$2723&amp;Sheet2!$B$1:$B$2723&amp;Sheet2!$D$1:$D$2723,0),5),0)</f>
        <v>0</v>
      </c>
      <c r="Z268">
        <f t="array" ref="Z268">IFERROR(INDEX(Sheet2!$A$1:$E$2723,MATCH(Z$200&amp;Z$201&amp;$B268,Sheet2!$A$1:$A$2723&amp;Sheet2!$B$1:$B$2723&amp;Sheet2!$D$1:$D$2723,0),5),0)</f>
        <v>0</v>
      </c>
      <c r="AA268">
        <f t="array" ref="AA268">IFERROR(INDEX(Sheet2!$A$1:$E$2723,MATCH(AA$200&amp;AA$201&amp;$B268,Sheet2!$A$1:$A$2723&amp;Sheet2!$B$1:$B$2723&amp;Sheet2!$D$1:$D$2723,0),5),0)</f>
        <v>0</v>
      </c>
      <c r="AB268">
        <f t="array" ref="AB268">IFERROR(INDEX(Sheet2!$A$1:$E$2723,MATCH(AB$200&amp;AB$201&amp;$B268,Sheet2!$A$1:$A$2723&amp;Sheet2!$B$1:$B$2723&amp;Sheet2!$D$1:$D$2723,0),5),0)</f>
        <v>0</v>
      </c>
      <c r="AC268">
        <f t="array" ref="AC268">IFERROR(INDEX(Sheet2!$A$1:$E$2723,MATCH(AC$200&amp;AC$201&amp;$B268,Sheet2!$A$1:$A$2723&amp;Sheet2!$B$1:$B$2723&amp;Sheet2!$D$1:$D$2723,0),5),0)</f>
        <v>0</v>
      </c>
      <c r="AD268">
        <f t="array" ref="AD268">IFERROR(INDEX(Sheet2!$A$1:$E$2723,MATCH(AD$200&amp;AD$201&amp;$B268,Sheet2!$A$1:$A$2723&amp;Sheet2!$B$1:$B$2723&amp;Sheet2!$D$1:$D$2723,0),5),0)</f>
        <v>0</v>
      </c>
      <c r="AE268">
        <f t="array" ref="AE268">IFERROR(INDEX(Sheet2!$A$1:$E$2723,MATCH(AE$200&amp;AE$201&amp;$B268,Sheet2!$A$1:$A$2723&amp;Sheet2!$B$1:$B$2723&amp;Sheet2!$D$1:$D$2723,0),5),0)</f>
        <v>0</v>
      </c>
      <c r="AF268">
        <f t="array" ref="AF268">IFERROR(INDEX(Sheet2!$A$1:$E$2723,MATCH(AF$200&amp;AF$201&amp;$B268,Sheet2!$A$1:$A$2723&amp;Sheet2!$B$1:$B$2723&amp;Sheet2!$D$1:$D$2723,0),5),0)</f>
        <v>0</v>
      </c>
      <c r="AG268">
        <f t="array" ref="AG268">IFERROR(INDEX(Sheet2!$A$1:$E$2723,MATCH(AG$200&amp;AG$201&amp;$B268,Sheet2!$A$1:$A$2723&amp;Sheet2!$B$1:$B$2723&amp;Sheet2!$D$1:$D$2723,0),5),0)</f>
        <v>0</v>
      </c>
      <c r="AH268">
        <f t="array" ref="AH268">IFERROR(INDEX(Sheet2!$A$1:$E$2723,MATCH(AH$200&amp;AH$201&amp;$B268,Sheet2!$A$1:$A$2723&amp;Sheet2!$B$1:$B$2723&amp;Sheet2!$D$1:$D$2723,0),5),0)</f>
        <v>0</v>
      </c>
      <c r="AI268">
        <f t="array" ref="AI268">IFERROR(INDEX(Sheet2!$A$1:$E$2723,MATCH(AI$200&amp;AI$201&amp;$B268,Sheet2!$A$1:$A$2723&amp;Sheet2!$B$1:$B$2723&amp;Sheet2!$D$1:$D$2723,0),5),0)</f>
        <v>0</v>
      </c>
      <c r="AJ268">
        <f t="array" ref="AJ268">IFERROR(INDEX(Sheet2!$A$1:$E$2723,MATCH(AJ$200&amp;AJ$201&amp;$B268,Sheet2!$A$1:$A$2723&amp;Sheet2!$B$1:$B$2723&amp;Sheet2!$D$1:$D$2723,0),5),0)</f>
        <v>0</v>
      </c>
      <c r="AK268">
        <f t="array" ref="AK268">IFERROR(INDEX(Sheet2!$A$1:$E$2723,MATCH(AK$200&amp;AK$201&amp;$B268,Sheet2!$A$1:$A$2723&amp;Sheet2!$B$1:$B$2723&amp;Sheet2!$D$1:$D$2723,0),5),0)</f>
        <v>0</v>
      </c>
      <c r="AL268">
        <f t="array" ref="AL268">IFERROR(INDEX(Sheet2!$A$1:$E$2723,MATCH(AL$200&amp;AL$201&amp;$B268,Sheet2!$A$1:$A$2723&amp;Sheet2!$B$1:$B$2723&amp;Sheet2!$D$1:$D$2723,0),5),0)</f>
        <v>0</v>
      </c>
      <c r="AM268">
        <f t="array" ref="AM268">IFERROR(INDEX(Sheet2!$A$1:$E$2723,MATCH(AM$200&amp;AM$201&amp;$B268,Sheet2!$A$1:$A$2723&amp;Sheet2!$B$1:$B$2723&amp;Sheet2!$D$1:$D$2723,0),5),0)</f>
        <v>0</v>
      </c>
      <c r="AN268">
        <f t="array" ref="AN268">IFERROR(INDEX(Sheet2!$A$1:$E$2723,MATCH(AN$200&amp;AN$201&amp;$B268,Sheet2!$A$1:$A$2723&amp;Sheet2!$B$1:$B$2723&amp;Sheet2!$D$1:$D$2723,0),5),0)</f>
        <v>0</v>
      </c>
      <c r="AO268">
        <f t="array" ref="AO268">IFERROR(INDEX(Sheet2!$A$1:$E$2723,MATCH(AO$200&amp;AO$201&amp;$B268,Sheet2!$A$1:$A$2723&amp;Sheet2!$B$1:$B$2723&amp;Sheet2!$D$1:$D$2723,0),5),0)</f>
        <v>0</v>
      </c>
      <c r="AP268">
        <f t="array" ref="AP268">IFERROR(INDEX(Sheet2!$A$1:$E$2723,MATCH(AP$200&amp;AP$201&amp;$B268,Sheet2!$A$1:$A$2723&amp;Sheet2!$B$1:$B$2723&amp;Sheet2!$D$1:$D$2723,0),5),0)</f>
        <v>0</v>
      </c>
      <c r="AQ268">
        <f t="array" ref="AQ268">IFERROR(INDEX(Sheet2!$A$1:$E$2723,MATCH(AQ$200&amp;AQ$201&amp;$B268,Sheet2!$A$1:$A$2723&amp;Sheet2!$B$1:$B$2723&amp;Sheet2!$D$1:$D$2723,0),5),0)</f>
        <v>0</v>
      </c>
      <c r="AR268">
        <f t="array" ref="AR268">IFERROR(INDEX(Sheet2!$A$1:$E$2723,MATCH(AR$200&amp;AR$201&amp;$B268,Sheet2!$A$1:$A$2723&amp;Sheet2!$B$1:$B$2723&amp;Sheet2!$D$1:$D$2723,0),5),0)</f>
        <v>0</v>
      </c>
      <c r="AS268">
        <f t="array" ref="AS268">IFERROR(INDEX(Sheet2!$A$1:$E$2723,MATCH(AS$200&amp;AS$201&amp;$B268,Sheet2!$A$1:$A$2723&amp;Sheet2!$B$1:$B$2723&amp;Sheet2!$D$1:$D$2723,0),5),0)</f>
        <v>0</v>
      </c>
      <c r="AT268">
        <f t="array" ref="AT268">IFERROR(INDEX(Sheet2!$A$1:$E$2723,MATCH(AT$200&amp;AT$201&amp;$B268,Sheet2!$A$1:$A$2723&amp;Sheet2!$B$1:$B$2723&amp;Sheet2!$D$1:$D$2723,0),5),0)</f>
        <v>0</v>
      </c>
      <c r="AU268">
        <f t="array" ref="AU268">IFERROR(INDEX(Sheet2!$A$1:$E$2723,MATCH(AU$200&amp;AU$201&amp;$B268,Sheet2!$A$1:$A$2723&amp;Sheet2!$B$1:$B$2723&amp;Sheet2!$D$1:$D$2723,0),5),0)</f>
        <v>0</v>
      </c>
      <c r="AV268">
        <f t="array" ref="AV268">IFERROR(INDEX(Sheet2!$A$1:$E$2723,MATCH(AV$200&amp;AV$201&amp;$B268,Sheet2!$A$1:$A$2723&amp;Sheet2!$B$1:$B$2723&amp;Sheet2!$D$1:$D$2723,0),5),0)</f>
        <v>0</v>
      </c>
      <c r="AW268">
        <f t="array" ref="AW268">IFERROR(INDEX(Sheet2!$A$1:$E$2723,MATCH(AW$200&amp;AW$201&amp;$B268,Sheet2!$A$1:$A$2723&amp;Sheet2!$B$1:$B$2723&amp;Sheet2!$D$1:$D$2723,0),5),0)</f>
        <v>0</v>
      </c>
      <c r="AX268">
        <f t="array" ref="AX268">IFERROR(INDEX(Sheet2!$A$1:$E$2723,MATCH(AX$200&amp;AX$201&amp;$B268,Sheet2!$A$1:$A$2723&amp;Sheet2!$B$1:$B$2723&amp;Sheet2!$D$1:$D$2723,0),5),0)</f>
        <v>0</v>
      </c>
      <c r="AY268">
        <f t="array" ref="AY268">IFERROR(INDEX(Sheet2!$A$1:$E$2723,MATCH(AY$200&amp;AY$201&amp;$B268,Sheet2!$A$1:$A$2723&amp;Sheet2!$B$1:$B$2723&amp;Sheet2!$D$1:$D$2723,0),5),0)</f>
        <v>0</v>
      </c>
      <c r="AZ268">
        <f t="array" ref="AZ268">IFERROR(INDEX(Sheet2!$A$1:$E$2723,MATCH(AZ$200&amp;AZ$201&amp;$B268,Sheet2!$A$1:$A$2723&amp;Sheet2!$B$1:$B$2723&amp;Sheet2!$D$1:$D$2723,0),5),0)</f>
        <v>0</v>
      </c>
      <c r="BA268">
        <f t="array" ref="BA268">IFERROR(INDEX(Sheet2!$A$1:$E$2723,MATCH(BA$200&amp;BA$201&amp;$B268,Sheet2!$A$1:$A$2723&amp;Sheet2!$B$1:$B$2723&amp;Sheet2!$D$1:$D$2723,0),5),0)</f>
        <v>0</v>
      </c>
      <c r="BB268">
        <f t="array" ref="BB268">IFERROR(INDEX(Sheet2!$A$1:$E$2723,MATCH(BB$200&amp;BB$201&amp;$B268,Sheet2!$A$1:$A$2723&amp;Sheet2!$B$1:$B$2723&amp;Sheet2!$D$1:$D$2723,0),5),0)</f>
        <v>0</v>
      </c>
      <c r="BC268">
        <f t="array" ref="BC268">IFERROR(INDEX(Sheet2!$A$1:$E$2723,MATCH(BC$200&amp;BC$201&amp;$B268,Sheet2!$A$1:$A$2723&amp;Sheet2!$B$1:$B$2723&amp;Sheet2!$D$1:$D$2723,0),5),0)</f>
        <v>0</v>
      </c>
      <c r="BD268">
        <f t="array" ref="BD268">IFERROR(INDEX(Sheet2!$A$1:$E$2723,MATCH(BD$200&amp;BD$201&amp;$B268,Sheet2!$A$1:$A$2723&amp;Sheet2!$B$1:$B$2723&amp;Sheet2!$D$1:$D$2723,0),5),0)</f>
        <v>0</v>
      </c>
      <c r="BE268">
        <f t="array" ref="BE268">IFERROR(INDEX(Sheet2!$A$1:$E$2723,MATCH(BE$200&amp;BE$201&amp;$B268,Sheet2!$A$1:$A$2723&amp;Sheet2!$B$1:$B$2723&amp;Sheet2!$D$1:$D$2723,0),5),0)</f>
        <v>0</v>
      </c>
      <c r="BF268">
        <f t="array" ref="BF268">IFERROR(INDEX(Sheet2!$A$1:$E$2723,MATCH(BF$200&amp;BF$201&amp;$B268,Sheet2!$A$1:$A$2723&amp;Sheet2!$B$1:$B$2723&amp;Sheet2!$D$1:$D$2723,0),5),0)</f>
        <v>0</v>
      </c>
      <c r="BG268">
        <f t="array" ref="BG268">IFERROR(INDEX(Sheet2!$A$1:$E$2723,MATCH(BG$200&amp;BG$201&amp;$B268,Sheet2!$A$1:$A$2723&amp;Sheet2!$B$1:$B$2723&amp;Sheet2!$D$1:$D$2723,0),5),0)</f>
        <v>0</v>
      </c>
      <c r="BH268">
        <f t="array" ref="BH268">IFERROR(INDEX(Sheet2!$A$1:$E$2723,MATCH(BH$200&amp;BH$201&amp;$B268,Sheet2!$A$1:$A$2723&amp;Sheet2!$B$1:$B$2723&amp;Sheet2!$D$1:$D$2723,0),5),0)</f>
        <v>0</v>
      </c>
      <c r="BI268">
        <f t="array" ref="BI268">IFERROR(INDEX(Sheet2!$A$1:$E$2723,MATCH(BI$200&amp;BI$201&amp;$B268,Sheet2!$A$1:$A$2723&amp;Sheet2!$B$1:$B$2723&amp;Sheet2!$D$1:$D$2723,0),5),0)</f>
        <v>0</v>
      </c>
      <c r="BJ268">
        <f t="array" ref="BJ268">IFERROR(INDEX(Sheet2!$A$1:$E$2723,MATCH(BJ$200&amp;BJ$201&amp;$B268,Sheet2!$A$1:$A$2723&amp;Sheet2!$B$1:$B$2723&amp;Sheet2!$D$1:$D$2723,0),5),0)</f>
        <v>0</v>
      </c>
      <c r="BK268">
        <f t="array" ref="BK268">IFERROR(INDEX(Sheet2!$A$1:$E$2723,MATCH(BK$200&amp;BK$201&amp;$B268,Sheet2!$A$1:$A$2723&amp;Sheet2!$B$1:$B$2723&amp;Sheet2!$D$1:$D$2723,0),5),0)</f>
        <v>0</v>
      </c>
      <c r="BL268">
        <f t="array" ref="BL268">IFERROR(INDEX(Sheet2!$A$1:$E$2723,MATCH(BL$200&amp;BL$201&amp;$B268,Sheet2!$A$1:$A$2723&amp;Sheet2!$B$1:$B$2723&amp;Sheet2!$D$1:$D$2723,0),5),0)</f>
        <v>0</v>
      </c>
    </row>
    <row r="269" spans="2:64" x14ac:dyDescent="0.25">
      <c r="B269" t="s">
        <v>256</v>
      </c>
      <c r="C269">
        <f t="array" ref="C269">IFERROR(INDEX(Sheet2!$A$1:$E$2723,MATCH(C$200&amp;C$201&amp;$B269,Sheet2!$A$1:$A$2723&amp;Sheet2!$B$1:$B$2723&amp;Sheet2!$D$1:$D$2723,0),5),0)</f>
        <v>0</v>
      </c>
      <c r="D269">
        <f t="array" ref="D269">IFERROR(INDEX(Sheet2!$A$1:$E$2723,MATCH(D$200&amp;D$201&amp;$B269,Sheet2!$A$1:$A$2723&amp;Sheet2!$B$1:$B$2723&amp;Sheet2!$D$1:$D$2723,0),5),0)</f>
        <v>0</v>
      </c>
      <c r="E269">
        <f t="array" ref="E269">IFERROR(INDEX(Sheet2!$A$1:$E$2723,MATCH(E$200&amp;E$201&amp;$B269,Sheet2!$A$1:$A$2723&amp;Sheet2!$B$1:$B$2723&amp;Sheet2!$D$1:$D$2723,0),5),0)</f>
        <v>0</v>
      </c>
      <c r="F269">
        <f t="array" ref="F269">IFERROR(INDEX(Sheet2!$A$1:$E$2723,MATCH(F$200&amp;F$201&amp;$B269,Sheet2!$A$1:$A$2723&amp;Sheet2!$B$1:$B$2723&amp;Sheet2!$D$1:$D$2723,0),5),0)</f>
        <v>0</v>
      </c>
      <c r="G269">
        <f t="array" ref="G269">IFERROR(INDEX(Sheet2!$A$1:$E$2723,MATCH(G$200&amp;G$201&amp;$B269,Sheet2!$A$1:$A$2723&amp;Sheet2!$B$1:$B$2723&amp;Sheet2!$D$1:$D$2723,0),5),0)</f>
        <v>0</v>
      </c>
      <c r="H269">
        <f t="array" ref="H269">IFERROR(INDEX(Sheet2!$A$1:$E$2723,MATCH(H$200&amp;H$201&amp;$B269,Sheet2!$A$1:$A$2723&amp;Sheet2!$B$1:$B$2723&amp;Sheet2!$D$1:$D$2723,0),5),0)</f>
        <v>0</v>
      </c>
      <c r="I269">
        <f t="array" ref="I269">IFERROR(INDEX(Sheet2!$A$1:$E$2723,MATCH(I$200&amp;I$201&amp;$B269,Sheet2!$A$1:$A$2723&amp;Sheet2!$B$1:$B$2723&amp;Sheet2!$D$1:$D$2723,0),5),0)</f>
        <v>0</v>
      </c>
      <c r="J269">
        <f t="array" ref="J269">IFERROR(INDEX(Sheet2!$A$1:$E$2723,MATCH(J$200&amp;J$201&amp;$B269,Sheet2!$A$1:$A$2723&amp;Sheet2!$B$1:$B$2723&amp;Sheet2!$D$1:$D$2723,0),5),0)</f>
        <v>0</v>
      </c>
      <c r="K269">
        <f t="array" ref="K269">IFERROR(INDEX(Sheet2!$A$1:$E$2723,MATCH(K$200&amp;K$201&amp;$B269,Sheet2!$A$1:$A$2723&amp;Sheet2!$B$1:$B$2723&amp;Sheet2!$D$1:$D$2723,0),5),0)</f>
        <v>0</v>
      </c>
      <c r="L269">
        <f t="array" ref="L269">IFERROR(INDEX(Sheet2!$A$1:$E$2723,MATCH(L$200&amp;L$201&amp;$B269,Sheet2!$A$1:$A$2723&amp;Sheet2!$B$1:$B$2723&amp;Sheet2!$D$1:$D$2723,0),5),0)</f>
        <v>0</v>
      </c>
      <c r="M269">
        <f t="array" ref="M269">IFERROR(INDEX(Sheet2!$A$1:$E$2723,MATCH(M$200&amp;M$201&amp;$B269,Sheet2!$A$1:$A$2723&amp;Sheet2!$B$1:$B$2723&amp;Sheet2!$D$1:$D$2723,0),5),0)</f>
        <v>0</v>
      </c>
      <c r="N269">
        <f t="array" ref="N269">IFERROR(INDEX(Sheet2!$A$1:$E$2723,MATCH(N$200&amp;N$201&amp;$B269,Sheet2!$A$1:$A$2723&amp;Sheet2!$B$1:$B$2723&amp;Sheet2!$D$1:$D$2723,0),5),0)</f>
        <v>0</v>
      </c>
      <c r="O269">
        <f t="array" ref="O269">IFERROR(INDEX(Sheet2!$A$1:$E$2723,MATCH(O$200&amp;O$201&amp;$B269,Sheet2!$A$1:$A$2723&amp;Sheet2!$B$1:$B$2723&amp;Sheet2!$D$1:$D$2723,0),5),0)</f>
        <v>0</v>
      </c>
      <c r="P269">
        <f t="array" ref="P269">IFERROR(INDEX(Sheet2!$A$1:$E$2723,MATCH(P$200&amp;P$201&amp;$B269,Sheet2!$A$1:$A$2723&amp;Sheet2!$B$1:$B$2723&amp;Sheet2!$D$1:$D$2723,0),5),0)</f>
        <v>0</v>
      </c>
      <c r="Q269">
        <f t="array" ref="Q269">IFERROR(INDEX(Sheet2!$A$1:$E$2723,MATCH(Q$200&amp;Q$201&amp;$B269,Sheet2!$A$1:$A$2723&amp;Sheet2!$B$1:$B$2723&amp;Sheet2!$D$1:$D$2723,0),5),0)</f>
        <v>0</v>
      </c>
      <c r="R269">
        <f t="array" ref="R269">IFERROR(INDEX(Sheet2!$A$1:$E$2723,MATCH(R$200&amp;R$201&amp;$B269,Sheet2!$A$1:$A$2723&amp;Sheet2!$B$1:$B$2723&amp;Sheet2!$D$1:$D$2723,0),5),0)</f>
        <v>0</v>
      </c>
      <c r="S269">
        <f t="array" ref="S269">IFERROR(INDEX(Sheet2!$A$1:$E$2723,MATCH(S$200&amp;S$201&amp;$B269,Sheet2!$A$1:$A$2723&amp;Sheet2!$B$1:$B$2723&amp;Sheet2!$D$1:$D$2723,0),5),0)</f>
        <v>0</v>
      </c>
      <c r="T269">
        <f t="array" ref="T269">IFERROR(INDEX(Sheet2!$A$1:$E$2723,MATCH(T$200&amp;T$201&amp;$B269,Sheet2!$A$1:$A$2723&amp;Sheet2!$B$1:$B$2723&amp;Sheet2!$D$1:$D$2723,0),5),0)</f>
        <v>0</v>
      </c>
      <c r="U269">
        <f t="array" ref="U269">IFERROR(INDEX(Sheet2!$A$1:$E$2723,MATCH(U$200&amp;U$201&amp;$B269,Sheet2!$A$1:$A$2723&amp;Sheet2!$B$1:$B$2723&amp;Sheet2!$D$1:$D$2723,0),5),0)</f>
        <v>0</v>
      </c>
      <c r="V269">
        <f t="array" ref="V269">IFERROR(INDEX(Sheet2!$A$1:$E$2723,MATCH(V$200&amp;V$201&amp;$B269,Sheet2!$A$1:$A$2723&amp;Sheet2!$B$1:$B$2723&amp;Sheet2!$D$1:$D$2723,0),5),0)</f>
        <v>0</v>
      </c>
      <c r="W269">
        <f t="array" ref="W269">IFERROR(INDEX(Sheet2!$A$1:$E$2723,MATCH(W$200&amp;W$201&amp;$B269,Sheet2!$A$1:$A$2723&amp;Sheet2!$B$1:$B$2723&amp;Sheet2!$D$1:$D$2723,0),5),0)</f>
        <v>0</v>
      </c>
      <c r="X269">
        <f t="array" ref="X269">IFERROR(INDEX(Sheet2!$A$1:$E$2723,MATCH(X$200&amp;X$201&amp;$B269,Sheet2!$A$1:$A$2723&amp;Sheet2!$B$1:$B$2723&amp;Sheet2!$D$1:$D$2723,0),5),0)</f>
        <v>0</v>
      </c>
      <c r="Y269">
        <f t="array" ref="Y269">IFERROR(INDEX(Sheet2!$A$1:$E$2723,MATCH(Y$200&amp;Y$201&amp;$B269,Sheet2!$A$1:$A$2723&amp;Sheet2!$B$1:$B$2723&amp;Sheet2!$D$1:$D$2723,0),5),0)</f>
        <v>0</v>
      </c>
      <c r="Z269">
        <f t="array" ref="Z269">IFERROR(INDEX(Sheet2!$A$1:$E$2723,MATCH(Z$200&amp;Z$201&amp;$B269,Sheet2!$A$1:$A$2723&amp;Sheet2!$B$1:$B$2723&amp;Sheet2!$D$1:$D$2723,0),5),0)</f>
        <v>0</v>
      </c>
      <c r="AA269">
        <f t="array" ref="AA269">IFERROR(INDEX(Sheet2!$A$1:$E$2723,MATCH(AA$200&amp;AA$201&amp;$B269,Sheet2!$A$1:$A$2723&amp;Sheet2!$B$1:$B$2723&amp;Sheet2!$D$1:$D$2723,0),5),0)</f>
        <v>0</v>
      </c>
      <c r="AB269">
        <f t="array" ref="AB269">IFERROR(INDEX(Sheet2!$A$1:$E$2723,MATCH(AB$200&amp;AB$201&amp;$B269,Sheet2!$A$1:$A$2723&amp;Sheet2!$B$1:$B$2723&amp;Sheet2!$D$1:$D$2723,0),5),0)</f>
        <v>0</v>
      </c>
      <c r="AC269">
        <f t="array" ref="AC269">IFERROR(INDEX(Sheet2!$A$1:$E$2723,MATCH(AC$200&amp;AC$201&amp;$B269,Sheet2!$A$1:$A$2723&amp;Sheet2!$B$1:$B$2723&amp;Sheet2!$D$1:$D$2723,0),5),0)</f>
        <v>0</v>
      </c>
      <c r="AD269">
        <f t="array" ref="AD269">IFERROR(INDEX(Sheet2!$A$1:$E$2723,MATCH(AD$200&amp;AD$201&amp;$B269,Sheet2!$A$1:$A$2723&amp;Sheet2!$B$1:$B$2723&amp;Sheet2!$D$1:$D$2723,0),5),0)</f>
        <v>0</v>
      </c>
      <c r="AE269">
        <f t="array" ref="AE269">IFERROR(INDEX(Sheet2!$A$1:$E$2723,MATCH(AE$200&amp;AE$201&amp;$B269,Sheet2!$A$1:$A$2723&amp;Sheet2!$B$1:$B$2723&amp;Sheet2!$D$1:$D$2723,0),5),0)</f>
        <v>0</v>
      </c>
      <c r="AF269">
        <f t="array" ref="AF269">IFERROR(INDEX(Sheet2!$A$1:$E$2723,MATCH(AF$200&amp;AF$201&amp;$B269,Sheet2!$A$1:$A$2723&amp;Sheet2!$B$1:$B$2723&amp;Sheet2!$D$1:$D$2723,0),5),0)</f>
        <v>0</v>
      </c>
      <c r="AG269">
        <f t="array" ref="AG269">IFERROR(INDEX(Sheet2!$A$1:$E$2723,MATCH(AG$200&amp;AG$201&amp;$B269,Sheet2!$A$1:$A$2723&amp;Sheet2!$B$1:$B$2723&amp;Sheet2!$D$1:$D$2723,0),5),0)</f>
        <v>0</v>
      </c>
      <c r="AH269">
        <f t="array" ref="AH269">IFERROR(INDEX(Sheet2!$A$1:$E$2723,MATCH(AH$200&amp;AH$201&amp;$B269,Sheet2!$A$1:$A$2723&amp;Sheet2!$B$1:$B$2723&amp;Sheet2!$D$1:$D$2723,0),5),0)</f>
        <v>0</v>
      </c>
      <c r="AI269">
        <f t="array" ref="AI269">IFERROR(INDEX(Sheet2!$A$1:$E$2723,MATCH(AI$200&amp;AI$201&amp;$B269,Sheet2!$A$1:$A$2723&amp;Sheet2!$B$1:$B$2723&amp;Sheet2!$D$1:$D$2723,0),5),0)</f>
        <v>0</v>
      </c>
      <c r="AJ269">
        <f t="array" ref="AJ269">IFERROR(INDEX(Sheet2!$A$1:$E$2723,MATCH(AJ$200&amp;AJ$201&amp;$B269,Sheet2!$A$1:$A$2723&amp;Sheet2!$B$1:$B$2723&amp;Sheet2!$D$1:$D$2723,0),5),0)</f>
        <v>0</v>
      </c>
      <c r="AK269">
        <f t="array" ref="AK269">IFERROR(INDEX(Sheet2!$A$1:$E$2723,MATCH(AK$200&amp;AK$201&amp;$B269,Sheet2!$A$1:$A$2723&amp;Sheet2!$B$1:$B$2723&amp;Sheet2!$D$1:$D$2723,0),5),0)</f>
        <v>0</v>
      </c>
      <c r="AL269">
        <f t="array" ref="AL269">IFERROR(INDEX(Sheet2!$A$1:$E$2723,MATCH(AL$200&amp;AL$201&amp;$B269,Sheet2!$A$1:$A$2723&amp;Sheet2!$B$1:$B$2723&amp;Sheet2!$D$1:$D$2723,0),5),0)</f>
        <v>0</v>
      </c>
      <c r="AM269">
        <f t="array" ref="AM269">IFERROR(INDEX(Sheet2!$A$1:$E$2723,MATCH(AM$200&amp;AM$201&amp;$B269,Sheet2!$A$1:$A$2723&amp;Sheet2!$B$1:$B$2723&amp;Sheet2!$D$1:$D$2723,0),5),0)</f>
        <v>0</v>
      </c>
      <c r="AN269">
        <f t="array" ref="AN269">IFERROR(INDEX(Sheet2!$A$1:$E$2723,MATCH(AN$200&amp;AN$201&amp;$B269,Sheet2!$A$1:$A$2723&amp;Sheet2!$B$1:$B$2723&amp;Sheet2!$D$1:$D$2723,0),5),0)</f>
        <v>0</v>
      </c>
      <c r="AO269">
        <f t="array" ref="AO269">IFERROR(INDEX(Sheet2!$A$1:$E$2723,MATCH(AO$200&amp;AO$201&amp;$B269,Sheet2!$A$1:$A$2723&amp;Sheet2!$B$1:$B$2723&amp;Sheet2!$D$1:$D$2723,0),5),0)</f>
        <v>0</v>
      </c>
      <c r="AP269">
        <f t="array" ref="AP269">IFERROR(INDEX(Sheet2!$A$1:$E$2723,MATCH(AP$200&amp;AP$201&amp;$B269,Sheet2!$A$1:$A$2723&amp;Sheet2!$B$1:$B$2723&amp;Sheet2!$D$1:$D$2723,0),5),0)</f>
        <v>0</v>
      </c>
      <c r="AQ269">
        <f t="array" ref="AQ269">IFERROR(INDEX(Sheet2!$A$1:$E$2723,MATCH(AQ$200&amp;AQ$201&amp;$B269,Sheet2!$A$1:$A$2723&amp;Sheet2!$B$1:$B$2723&amp;Sheet2!$D$1:$D$2723,0),5),0)</f>
        <v>0</v>
      </c>
      <c r="AR269">
        <f t="array" ref="AR269">IFERROR(INDEX(Sheet2!$A$1:$E$2723,MATCH(AR$200&amp;AR$201&amp;$B269,Sheet2!$A$1:$A$2723&amp;Sheet2!$B$1:$B$2723&amp;Sheet2!$D$1:$D$2723,0),5),0)</f>
        <v>0</v>
      </c>
      <c r="AS269">
        <f t="array" ref="AS269">IFERROR(INDEX(Sheet2!$A$1:$E$2723,MATCH(AS$200&amp;AS$201&amp;$B269,Sheet2!$A$1:$A$2723&amp;Sheet2!$B$1:$B$2723&amp;Sheet2!$D$1:$D$2723,0),5),0)</f>
        <v>0</v>
      </c>
      <c r="AT269">
        <f t="array" ref="AT269">IFERROR(INDEX(Sheet2!$A$1:$E$2723,MATCH(AT$200&amp;AT$201&amp;$B269,Sheet2!$A$1:$A$2723&amp;Sheet2!$B$1:$B$2723&amp;Sheet2!$D$1:$D$2723,0),5),0)</f>
        <v>0</v>
      </c>
      <c r="AU269">
        <f t="array" ref="AU269">IFERROR(INDEX(Sheet2!$A$1:$E$2723,MATCH(AU$200&amp;AU$201&amp;$B269,Sheet2!$A$1:$A$2723&amp;Sheet2!$B$1:$B$2723&amp;Sheet2!$D$1:$D$2723,0),5),0)</f>
        <v>0</v>
      </c>
      <c r="AV269">
        <f t="array" ref="AV269">IFERROR(INDEX(Sheet2!$A$1:$E$2723,MATCH(AV$200&amp;AV$201&amp;$B269,Sheet2!$A$1:$A$2723&amp;Sheet2!$B$1:$B$2723&amp;Sheet2!$D$1:$D$2723,0),5),0)</f>
        <v>0</v>
      </c>
      <c r="AW269">
        <f t="array" ref="AW269">IFERROR(INDEX(Sheet2!$A$1:$E$2723,MATCH(AW$200&amp;AW$201&amp;$B269,Sheet2!$A$1:$A$2723&amp;Sheet2!$B$1:$B$2723&amp;Sheet2!$D$1:$D$2723,0),5),0)</f>
        <v>0</v>
      </c>
      <c r="AX269">
        <f t="array" ref="AX269">IFERROR(INDEX(Sheet2!$A$1:$E$2723,MATCH(AX$200&amp;AX$201&amp;$B269,Sheet2!$A$1:$A$2723&amp;Sheet2!$B$1:$B$2723&amp;Sheet2!$D$1:$D$2723,0),5),0)</f>
        <v>0</v>
      </c>
      <c r="AY269">
        <f t="array" ref="AY269">IFERROR(INDEX(Sheet2!$A$1:$E$2723,MATCH(AY$200&amp;AY$201&amp;$B269,Sheet2!$A$1:$A$2723&amp;Sheet2!$B$1:$B$2723&amp;Sheet2!$D$1:$D$2723,0),5),0)</f>
        <v>0</v>
      </c>
      <c r="AZ269">
        <f t="array" ref="AZ269">IFERROR(INDEX(Sheet2!$A$1:$E$2723,MATCH(AZ$200&amp;AZ$201&amp;$B269,Sheet2!$A$1:$A$2723&amp;Sheet2!$B$1:$B$2723&amp;Sheet2!$D$1:$D$2723,0),5),0)</f>
        <v>0</v>
      </c>
      <c r="BA269">
        <f t="array" ref="BA269">IFERROR(INDEX(Sheet2!$A$1:$E$2723,MATCH(BA$200&amp;BA$201&amp;$B269,Sheet2!$A$1:$A$2723&amp;Sheet2!$B$1:$B$2723&amp;Sheet2!$D$1:$D$2723,0),5),0)</f>
        <v>0</v>
      </c>
      <c r="BB269">
        <f t="array" ref="BB269">IFERROR(INDEX(Sheet2!$A$1:$E$2723,MATCH(BB$200&amp;BB$201&amp;$B269,Sheet2!$A$1:$A$2723&amp;Sheet2!$B$1:$B$2723&amp;Sheet2!$D$1:$D$2723,0),5),0)</f>
        <v>0</v>
      </c>
      <c r="BC269">
        <f t="array" ref="BC269">IFERROR(INDEX(Sheet2!$A$1:$E$2723,MATCH(BC$200&amp;BC$201&amp;$B269,Sheet2!$A$1:$A$2723&amp;Sheet2!$B$1:$B$2723&amp;Sheet2!$D$1:$D$2723,0),5),0)</f>
        <v>0</v>
      </c>
      <c r="BD269">
        <f t="array" ref="BD269">IFERROR(INDEX(Sheet2!$A$1:$E$2723,MATCH(BD$200&amp;BD$201&amp;$B269,Sheet2!$A$1:$A$2723&amp;Sheet2!$B$1:$B$2723&amp;Sheet2!$D$1:$D$2723,0),5),0)</f>
        <v>0</v>
      </c>
      <c r="BE269">
        <f t="array" ref="BE269">IFERROR(INDEX(Sheet2!$A$1:$E$2723,MATCH(BE$200&amp;BE$201&amp;$B269,Sheet2!$A$1:$A$2723&amp;Sheet2!$B$1:$B$2723&amp;Sheet2!$D$1:$D$2723,0),5),0)</f>
        <v>0</v>
      </c>
      <c r="BF269">
        <f t="array" ref="BF269">IFERROR(INDEX(Sheet2!$A$1:$E$2723,MATCH(BF$200&amp;BF$201&amp;$B269,Sheet2!$A$1:$A$2723&amp;Sheet2!$B$1:$B$2723&amp;Sheet2!$D$1:$D$2723,0),5),0)</f>
        <v>0</v>
      </c>
      <c r="BG269">
        <f t="array" ref="BG269">IFERROR(INDEX(Sheet2!$A$1:$E$2723,MATCH(BG$200&amp;BG$201&amp;$B269,Sheet2!$A$1:$A$2723&amp;Sheet2!$B$1:$B$2723&amp;Sheet2!$D$1:$D$2723,0),5),0)</f>
        <v>0</v>
      </c>
      <c r="BH269">
        <f t="array" ref="BH269">IFERROR(INDEX(Sheet2!$A$1:$E$2723,MATCH(BH$200&amp;BH$201&amp;$B269,Sheet2!$A$1:$A$2723&amp;Sheet2!$B$1:$B$2723&amp;Sheet2!$D$1:$D$2723,0),5),0)</f>
        <v>0</v>
      </c>
      <c r="BI269">
        <f t="array" ref="BI269">IFERROR(INDEX(Sheet2!$A$1:$E$2723,MATCH(BI$200&amp;BI$201&amp;$B269,Sheet2!$A$1:$A$2723&amp;Sheet2!$B$1:$B$2723&amp;Sheet2!$D$1:$D$2723,0),5),0)</f>
        <v>0</v>
      </c>
      <c r="BJ269">
        <f t="array" ref="BJ269">IFERROR(INDEX(Sheet2!$A$1:$E$2723,MATCH(BJ$200&amp;BJ$201&amp;$B269,Sheet2!$A$1:$A$2723&amp;Sheet2!$B$1:$B$2723&amp;Sheet2!$D$1:$D$2723,0),5),0)</f>
        <v>0</v>
      </c>
      <c r="BK269">
        <f t="array" ref="BK269">IFERROR(INDEX(Sheet2!$A$1:$E$2723,MATCH(BK$200&amp;BK$201&amp;$B269,Sheet2!$A$1:$A$2723&amp;Sheet2!$B$1:$B$2723&amp;Sheet2!$D$1:$D$2723,0),5),0)</f>
        <v>0</v>
      </c>
      <c r="BL269">
        <f t="array" ref="BL269">IFERROR(INDEX(Sheet2!$A$1:$E$2723,MATCH(BL$200&amp;BL$201&amp;$B269,Sheet2!$A$1:$A$2723&amp;Sheet2!$B$1:$B$2723&amp;Sheet2!$D$1:$D$2723,0),5),0)</f>
        <v>0</v>
      </c>
    </row>
    <row r="270" spans="2:64" x14ac:dyDescent="0.25">
      <c r="B270" t="s">
        <v>257</v>
      </c>
      <c r="C270">
        <f t="array" ref="C270">IFERROR(INDEX(Sheet2!$A$1:$E$2723,MATCH(C$200&amp;C$201&amp;$B270,Sheet2!$A$1:$A$2723&amp;Sheet2!$B$1:$B$2723&amp;Sheet2!$D$1:$D$2723,0),5),0)</f>
        <v>0</v>
      </c>
      <c r="D270">
        <f t="array" ref="D270">IFERROR(INDEX(Sheet2!$A$1:$E$2723,MATCH(D$200&amp;D$201&amp;$B270,Sheet2!$A$1:$A$2723&amp;Sheet2!$B$1:$B$2723&amp;Sheet2!$D$1:$D$2723,0),5),0)</f>
        <v>0</v>
      </c>
      <c r="E270">
        <f t="array" ref="E270">IFERROR(INDEX(Sheet2!$A$1:$E$2723,MATCH(E$200&amp;E$201&amp;$B270,Sheet2!$A$1:$A$2723&amp;Sheet2!$B$1:$B$2723&amp;Sheet2!$D$1:$D$2723,0),5),0)</f>
        <v>0</v>
      </c>
      <c r="F270">
        <f t="array" ref="F270">IFERROR(INDEX(Sheet2!$A$1:$E$2723,MATCH(F$200&amp;F$201&amp;$B270,Sheet2!$A$1:$A$2723&amp;Sheet2!$B$1:$B$2723&amp;Sheet2!$D$1:$D$2723,0),5),0)</f>
        <v>0</v>
      </c>
      <c r="G270">
        <f t="array" ref="G270">IFERROR(INDEX(Sheet2!$A$1:$E$2723,MATCH(G$200&amp;G$201&amp;$B270,Sheet2!$A$1:$A$2723&amp;Sheet2!$B$1:$B$2723&amp;Sheet2!$D$1:$D$2723,0),5),0)</f>
        <v>0</v>
      </c>
      <c r="H270">
        <f t="array" ref="H270">IFERROR(INDEX(Sheet2!$A$1:$E$2723,MATCH(H$200&amp;H$201&amp;$B270,Sheet2!$A$1:$A$2723&amp;Sheet2!$B$1:$B$2723&amp;Sheet2!$D$1:$D$2723,0),5),0)</f>
        <v>0</v>
      </c>
      <c r="I270">
        <f t="array" ref="I270">IFERROR(INDEX(Sheet2!$A$1:$E$2723,MATCH(I$200&amp;I$201&amp;$B270,Sheet2!$A$1:$A$2723&amp;Sheet2!$B$1:$B$2723&amp;Sheet2!$D$1:$D$2723,0),5),0)</f>
        <v>0</v>
      </c>
      <c r="J270">
        <f t="array" ref="J270">IFERROR(INDEX(Sheet2!$A$1:$E$2723,MATCH(J$200&amp;J$201&amp;$B270,Sheet2!$A$1:$A$2723&amp;Sheet2!$B$1:$B$2723&amp;Sheet2!$D$1:$D$2723,0),5),0)</f>
        <v>0</v>
      </c>
      <c r="K270">
        <f t="array" ref="K270">IFERROR(INDEX(Sheet2!$A$1:$E$2723,MATCH(K$200&amp;K$201&amp;$B270,Sheet2!$A$1:$A$2723&amp;Sheet2!$B$1:$B$2723&amp;Sheet2!$D$1:$D$2723,0),5),0)</f>
        <v>0</v>
      </c>
      <c r="L270">
        <f t="array" ref="L270">IFERROR(INDEX(Sheet2!$A$1:$E$2723,MATCH(L$200&amp;L$201&amp;$B270,Sheet2!$A$1:$A$2723&amp;Sheet2!$B$1:$B$2723&amp;Sheet2!$D$1:$D$2723,0),5),0)</f>
        <v>0</v>
      </c>
      <c r="M270">
        <f t="array" ref="M270">IFERROR(INDEX(Sheet2!$A$1:$E$2723,MATCH(M$200&amp;M$201&amp;$B270,Sheet2!$A$1:$A$2723&amp;Sheet2!$B$1:$B$2723&amp;Sheet2!$D$1:$D$2723,0),5),0)</f>
        <v>0</v>
      </c>
      <c r="N270">
        <f t="array" ref="N270">IFERROR(INDEX(Sheet2!$A$1:$E$2723,MATCH(N$200&amp;N$201&amp;$B270,Sheet2!$A$1:$A$2723&amp;Sheet2!$B$1:$B$2723&amp;Sheet2!$D$1:$D$2723,0),5),0)</f>
        <v>0</v>
      </c>
      <c r="O270">
        <f t="array" ref="O270">IFERROR(INDEX(Sheet2!$A$1:$E$2723,MATCH(O$200&amp;O$201&amp;$B270,Sheet2!$A$1:$A$2723&amp;Sheet2!$B$1:$B$2723&amp;Sheet2!$D$1:$D$2723,0),5),0)</f>
        <v>0</v>
      </c>
      <c r="P270">
        <f t="array" ref="P270">IFERROR(INDEX(Sheet2!$A$1:$E$2723,MATCH(P$200&amp;P$201&amp;$B270,Sheet2!$A$1:$A$2723&amp;Sheet2!$B$1:$B$2723&amp;Sheet2!$D$1:$D$2723,0),5),0)</f>
        <v>0</v>
      </c>
      <c r="Q270">
        <f t="array" ref="Q270">IFERROR(INDEX(Sheet2!$A$1:$E$2723,MATCH(Q$200&amp;Q$201&amp;$B270,Sheet2!$A$1:$A$2723&amp;Sheet2!$B$1:$B$2723&amp;Sheet2!$D$1:$D$2723,0),5),0)</f>
        <v>0</v>
      </c>
      <c r="R270">
        <f t="array" ref="R270">IFERROR(INDEX(Sheet2!$A$1:$E$2723,MATCH(R$200&amp;R$201&amp;$B270,Sheet2!$A$1:$A$2723&amp;Sheet2!$B$1:$B$2723&amp;Sheet2!$D$1:$D$2723,0),5),0)</f>
        <v>0</v>
      </c>
      <c r="S270">
        <f t="array" ref="S270">IFERROR(INDEX(Sheet2!$A$1:$E$2723,MATCH(S$200&amp;S$201&amp;$B270,Sheet2!$A$1:$A$2723&amp;Sheet2!$B$1:$B$2723&amp;Sheet2!$D$1:$D$2723,0),5),0)</f>
        <v>0</v>
      </c>
      <c r="T270">
        <f t="array" ref="T270">IFERROR(INDEX(Sheet2!$A$1:$E$2723,MATCH(T$200&amp;T$201&amp;$B270,Sheet2!$A$1:$A$2723&amp;Sheet2!$B$1:$B$2723&amp;Sheet2!$D$1:$D$2723,0),5),0)</f>
        <v>0</v>
      </c>
      <c r="U270">
        <f t="array" ref="U270">IFERROR(INDEX(Sheet2!$A$1:$E$2723,MATCH(U$200&amp;U$201&amp;$B270,Sheet2!$A$1:$A$2723&amp;Sheet2!$B$1:$B$2723&amp;Sheet2!$D$1:$D$2723,0),5),0)</f>
        <v>0</v>
      </c>
      <c r="V270">
        <f t="array" ref="V270">IFERROR(INDEX(Sheet2!$A$1:$E$2723,MATCH(V$200&amp;V$201&amp;$B270,Sheet2!$A$1:$A$2723&amp;Sheet2!$B$1:$B$2723&amp;Sheet2!$D$1:$D$2723,0),5),0)</f>
        <v>0</v>
      </c>
      <c r="W270">
        <f t="array" ref="W270">IFERROR(INDEX(Sheet2!$A$1:$E$2723,MATCH(W$200&amp;W$201&amp;$B270,Sheet2!$A$1:$A$2723&amp;Sheet2!$B$1:$B$2723&amp;Sheet2!$D$1:$D$2723,0),5),0)</f>
        <v>0</v>
      </c>
      <c r="X270">
        <f t="array" ref="X270">IFERROR(INDEX(Sheet2!$A$1:$E$2723,MATCH(X$200&amp;X$201&amp;$B270,Sheet2!$A$1:$A$2723&amp;Sheet2!$B$1:$B$2723&amp;Sheet2!$D$1:$D$2723,0),5),0)</f>
        <v>0</v>
      </c>
      <c r="Y270">
        <f t="array" ref="Y270">IFERROR(INDEX(Sheet2!$A$1:$E$2723,MATCH(Y$200&amp;Y$201&amp;$B270,Sheet2!$A$1:$A$2723&amp;Sheet2!$B$1:$B$2723&amp;Sheet2!$D$1:$D$2723,0),5),0)</f>
        <v>0</v>
      </c>
      <c r="Z270">
        <f t="array" ref="Z270">IFERROR(INDEX(Sheet2!$A$1:$E$2723,MATCH(Z$200&amp;Z$201&amp;$B270,Sheet2!$A$1:$A$2723&amp;Sheet2!$B$1:$B$2723&amp;Sheet2!$D$1:$D$2723,0),5),0)</f>
        <v>0</v>
      </c>
      <c r="AA270">
        <f t="array" ref="AA270">IFERROR(INDEX(Sheet2!$A$1:$E$2723,MATCH(AA$200&amp;AA$201&amp;$B270,Sheet2!$A$1:$A$2723&amp;Sheet2!$B$1:$B$2723&amp;Sheet2!$D$1:$D$2723,0),5),0)</f>
        <v>0</v>
      </c>
      <c r="AB270">
        <f t="array" ref="AB270">IFERROR(INDEX(Sheet2!$A$1:$E$2723,MATCH(AB$200&amp;AB$201&amp;$B270,Sheet2!$A$1:$A$2723&amp;Sheet2!$B$1:$B$2723&amp;Sheet2!$D$1:$D$2723,0),5),0)</f>
        <v>0</v>
      </c>
      <c r="AC270">
        <f t="array" ref="AC270">IFERROR(INDEX(Sheet2!$A$1:$E$2723,MATCH(AC$200&amp;AC$201&amp;$B270,Sheet2!$A$1:$A$2723&amp;Sheet2!$B$1:$B$2723&amp;Sheet2!$D$1:$D$2723,0),5),0)</f>
        <v>0</v>
      </c>
      <c r="AD270">
        <f t="array" ref="AD270">IFERROR(INDEX(Sheet2!$A$1:$E$2723,MATCH(AD$200&amp;AD$201&amp;$B270,Sheet2!$A$1:$A$2723&amp;Sheet2!$B$1:$B$2723&amp;Sheet2!$D$1:$D$2723,0),5),0)</f>
        <v>0</v>
      </c>
      <c r="AE270">
        <f t="array" ref="AE270">IFERROR(INDEX(Sheet2!$A$1:$E$2723,MATCH(AE$200&amp;AE$201&amp;$B270,Sheet2!$A$1:$A$2723&amp;Sheet2!$B$1:$B$2723&amp;Sheet2!$D$1:$D$2723,0),5),0)</f>
        <v>0</v>
      </c>
      <c r="AF270">
        <f t="array" ref="AF270">IFERROR(INDEX(Sheet2!$A$1:$E$2723,MATCH(AF$200&amp;AF$201&amp;$B270,Sheet2!$A$1:$A$2723&amp;Sheet2!$B$1:$B$2723&amp;Sheet2!$D$1:$D$2723,0),5),0)</f>
        <v>0</v>
      </c>
      <c r="AG270">
        <f t="array" ref="AG270">IFERROR(INDEX(Sheet2!$A$1:$E$2723,MATCH(AG$200&amp;AG$201&amp;$B270,Sheet2!$A$1:$A$2723&amp;Sheet2!$B$1:$B$2723&amp;Sheet2!$D$1:$D$2723,0),5),0)</f>
        <v>0</v>
      </c>
      <c r="AH270">
        <f t="array" ref="AH270">IFERROR(INDEX(Sheet2!$A$1:$E$2723,MATCH(AH$200&amp;AH$201&amp;$B270,Sheet2!$A$1:$A$2723&amp;Sheet2!$B$1:$B$2723&amp;Sheet2!$D$1:$D$2723,0),5),0)</f>
        <v>0</v>
      </c>
      <c r="AI270">
        <f t="array" ref="AI270">IFERROR(INDEX(Sheet2!$A$1:$E$2723,MATCH(AI$200&amp;AI$201&amp;$B270,Sheet2!$A$1:$A$2723&amp;Sheet2!$B$1:$B$2723&amp;Sheet2!$D$1:$D$2723,0),5),0)</f>
        <v>0</v>
      </c>
      <c r="AJ270">
        <f t="array" ref="AJ270">IFERROR(INDEX(Sheet2!$A$1:$E$2723,MATCH(AJ$200&amp;AJ$201&amp;$B270,Sheet2!$A$1:$A$2723&amp;Sheet2!$B$1:$B$2723&amp;Sheet2!$D$1:$D$2723,0),5),0)</f>
        <v>0</v>
      </c>
      <c r="AK270">
        <f t="array" ref="AK270">IFERROR(INDEX(Sheet2!$A$1:$E$2723,MATCH(AK$200&amp;AK$201&amp;$B270,Sheet2!$A$1:$A$2723&amp;Sheet2!$B$1:$B$2723&amp;Sheet2!$D$1:$D$2723,0),5),0)</f>
        <v>0</v>
      </c>
      <c r="AL270">
        <f t="array" ref="AL270">IFERROR(INDEX(Sheet2!$A$1:$E$2723,MATCH(AL$200&amp;AL$201&amp;$B270,Sheet2!$A$1:$A$2723&amp;Sheet2!$B$1:$B$2723&amp;Sheet2!$D$1:$D$2723,0),5),0)</f>
        <v>0</v>
      </c>
      <c r="AM270">
        <f t="array" ref="AM270">IFERROR(INDEX(Sheet2!$A$1:$E$2723,MATCH(AM$200&amp;AM$201&amp;$B270,Sheet2!$A$1:$A$2723&amp;Sheet2!$B$1:$B$2723&amp;Sheet2!$D$1:$D$2723,0),5),0)</f>
        <v>0</v>
      </c>
      <c r="AN270">
        <f t="array" ref="AN270">IFERROR(INDEX(Sheet2!$A$1:$E$2723,MATCH(AN$200&amp;AN$201&amp;$B270,Sheet2!$A$1:$A$2723&amp;Sheet2!$B$1:$B$2723&amp;Sheet2!$D$1:$D$2723,0),5),0)</f>
        <v>0</v>
      </c>
      <c r="AO270">
        <f t="array" ref="AO270">IFERROR(INDEX(Sheet2!$A$1:$E$2723,MATCH(AO$200&amp;AO$201&amp;$B270,Sheet2!$A$1:$A$2723&amp;Sheet2!$B$1:$B$2723&amp;Sheet2!$D$1:$D$2723,0),5),0)</f>
        <v>0</v>
      </c>
      <c r="AP270">
        <f t="array" ref="AP270">IFERROR(INDEX(Sheet2!$A$1:$E$2723,MATCH(AP$200&amp;AP$201&amp;$B270,Sheet2!$A$1:$A$2723&amp;Sheet2!$B$1:$B$2723&amp;Sheet2!$D$1:$D$2723,0),5),0)</f>
        <v>0</v>
      </c>
      <c r="AQ270">
        <f t="array" ref="AQ270">IFERROR(INDEX(Sheet2!$A$1:$E$2723,MATCH(AQ$200&amp;AQ$201&amp;$B270,Sheet2!$A$1:$A$2723&amp;Sheet2!$B$1:$B$2723&amp;Sheet2!$D$1:$D$2723,0),5),0)</f>
        <v>0</v>
      </c>
      <c r="AR270">
        <f t="array" ref="AR270">IFERROR(INDEX(Sheet2!$A$1:$E$2723,MATCH(AR$200&amp;AR$201&amp;$B270,Sheet2!$A$1:$A$2723&amp;Sheet2!$B$1:$B$2723&amp;Sheet2!$D$1:$D$2723,0),5),0)</f>
        <v>0</v>
      </c>
      <c r="AS270">
        <f t="array" ref="AS270">IFERROR(INDEX(Sheet2!$A$1:$E$2723,MATCH(AS$200&amp;AS$201&amp;$B270,Sheet2!$A$1:$A$2723&amp;Sheet2!$B$1:$B$2723&amp;Sheet2!$D$1:$D$2723,0),5),0)</f>
        <v>0</v>
      </c>
      <c r="AT270">
        <f t="array" ref="AT270">IFERROR(INDEX(Sheet2!$A$1:$E$2723,MATCH(AT$200&amp;AT$201&amp;$B270,Sheet2!$A$1:$A$2723&amp;Sheet2!$B$1:$B$2723&amp;Sheet2!$D$1:$D$2723,0),5),0)</f>
        <v>0</v>
      </c>
      <c r="AU270">
        <f t="array" ref="AU270">IFERROR(INDEX(Sheet2!$A$1:$E$2723,MATCH(AU$200&amp;AU$201&amp;$B270,Sheet2!$A$1:$A$2723&amp;Sheet2!$B$1:$B$2723&amp;Sheet2!$D$1:$D$2723,0),5),0)</f>
        <v>0</v>
      </c>
      <c r="AV270">
        <f t="array" ref="AV270">IFERROR(INDEX(Sheet2!$A$1:$E$2723,MATCH(AV$200&amp;AV$201&amp;$B270,Sheet2!$A$1:$A$2723&amp;Sheet2!$B$1:$B$2723&amp;Sheet2!$D$1:$D$2723,0),5),0)</f>
        <v>0</v>
      </c>
      <c r="AW270">
        <f t="array" ref="AW270">IFERROR(INDEX(Sheet2!$A$1:$E$2723,MATCH(AW$200&amp;AW$201&amp;$B270,Sheet2!$A$1:$A$2723&amp;Sheet2!$B$1:$B$2723&amp;Sheet2!$D$1:$D$2723,0),5),0)</f>
        <v>0</v>
      </c>
      <c r="AX270">
        <f t="array" ref="AX270">IFERROR(INDEX(Sheet2!$A$1:$E$2723,MATCH(AX$200&amp;AX$201&amp;$B270,Sheet2!$A$1:$A$2723&amp;Sheet2!$B$1:$B$2723&amp;Sheet2!$D$1:$D$2723,0),5),0)</f>
        <v>0</v>
      </c>
      <c r="AY270">
        <f t="array" ref="AY270">IFERROR(INDEX(Sheet2!$A$1:$E$2723,MATCH(AY$200&amp;AY$201&amp;$B270,Sheet2!$A$1:$A$2723&amp;Sheet2!$B$1:$B$2723&amp;Sheet2!$D$1:$D$2723,0),5),0)</f>
        <v>0</v>
      </c>
      <c r="AZ270">
        <f t="array" ref="AZ270">IFERROR(INDEX(Sheet2!$A$1:$E$2723,MATCH(AZ$200&amp;AZ$201&amp;$B270,Sheet2!$A$1:$A$2723&amp;Sheet2!$B$1:$B$2723&amp;Sheet2!$D$1:$D$2723,0),5),0)</f>
        <v>0</v>
      </c>
      <c r="BA270">
        <f t="array" ref="BA270">IFERROR(INDEX(Sheet2!$A$1:$E$2723,MATCH(BA$200&amp;BA$201&amp;$B270,Sheet2!$A$1:$A$2723&amp;Sheet2!$B$1:$B$2723&amp;Sheet2!$D$1:$D$2723,0),5),0)</f>
        <v>0</v>
      </c>
      <c r="BB270">
        <f t="array" ref="BB270">IFERROR(INDEX(Sheet2!$A$1:$E$2723,MATCH(BB$200&amp;BB$201&amp;$B270,Sheet2!$A$1:$A$2723&amp;Sheet2!$B$1:$B$2723&amp;Sheet2!$D$1:$D$2723,0),5),0)</f>
        <v>0</v>
      </c>
      <c r="BC270">
        <f t="array" ref="BC270">IFERROR(INDEX(Sheet2!$A$1:$E$2723,MATCH(BC$200&amp;BC$201&amp;$B270,Sheet2!$A$1:$A$2723&amp;Sheet2!$B$1:$B$2723&amp;Sheet2!$D$1:$D$2723,0),5),0)</f>
        <v>0</v>
      </c>
      <c r="BD270">
        <f t="array" ref="BD270">IFERROR(INDEX(Sheet2!$A$1:$E$2723,MATCH(BD$200&amp;BD$201&amp;$B270,Sheet2!$A$1:$A$2723&amp;Sheet2!$B$1:$B$2723&amp;Sheet2!$D$1:$D$2723,0),5),0)</f>
        <v>0</v>
      </c>
      <c r="BE270">
        <f t="array" ref="BE270">IFERROR(INDEX(Sheet2!$A$1:$E$2723,MATCH(BE$200&amp;BE$201&amp;$B270,Sheet2!$A$1:$A$2723&amp;Sheet2!$B$1:$B$2723&amp;Sheet2!$D$1:$D$2723,0),5),0)</f>
        <v>0</v>
      </c>
      <c r="BF270">
        <f t="array" ref="BF270">IFERROR(INDEX(Sheet2!$A$1:$E$2723,MATCH(BF$200&amp;BF$201&amp;$B270,Sheet2!$A$1:$A$2723&amp;Sheet2!$B$1:$B$2723&amp;Sheet2!$D$1:$D$2723,0),5),0)</f>
        <v>0</v>
      </c>
      <c r="BG270">
        <f t="array" ref="BG270">IFERROR(INDEX(Sheet2!$A$1:$E$2723,MATCH(BG$200&amp;BG$201&amp;$B270,Sheet2!$A$1:$A$2723&amp;Sheet2!$B$1:$B$2723&amp;Sheet2!$D$1:$D$2723,0),5),0)</f>
        <v>0</v>
      </c>
      <c r="BH270">
        <f t="array" ref="BH270">IFERROR(INDEX(Sheet2!$A$1:$E$2723,MATCH(BH$200&amp;BH$201&amp;$B270,Sheet2!$A$1:$A$2723&amp;Sheet2!$B$1:$B$2723&amp;Sheet2!$D$1:$D$2723,0),5),0)</f>
        <v>0</v>
      </c>
      <c r="BI270">
        <f t="array" ref="BI270">IFERROR(INDEX(Sheet2!$A$1:$E$2723,MATCH(BI$200&amp;BI$201&amp;$B270,Sheet2!$A$1:$A$2723&amp;Sheet2!$B$1:$B$2723&amp;Sheet2!$D$1:$D$2723,0),5),0)</f>
        <v>0</v>
      </c>
      <c r="BJ270">
        <f t="array" ref="BJ270">IFERROR(INDEX(Sheet2!$A$1:$E$2723,MATCH(BJ$200&amp;BJ$201&amp;$B270,Sheet2!$A$1:$A$2723&amp;Sheet2!$B$1:$B$2723&amp;Sheet2!$D$1:$D$2723,0),5),0)</f>
        <v>0</v>
      </c>
      <c r="BK270">
        <f t="array" ref="BK270">IFERROR(INDEX(Sheet2!$A$1:$E$2723,MATCH(BK$200&amp;BK$201&amp;$B270,Sheet2!$A$1:$A$2723&amp;Sheet2!$B$1:$B$2723&amp;Sheet2!$D$1:$D$2723,0),5),0)</f>
        <v>0</v>
      </c>
      <c r="BL270">
        <f t="array" ref="BL270">IFERROR(INDEX(Sheet2!$A$1:$E$2723,MATCH(BL$200&amp;BL$201&amp;$B270,Sheet2!$A$1:$A$2723&amp;Sheet2!$B$1:$B$2723&amp;Sheet2!$D$1:$D$2723,0),5),0)</f>
        <v>0</v>
      </c>
    </row>
    <row r="271" spans="2:64" x14ac:dyDescent="0.25">
      <c r="B271" t="s">
        <v>258</v>
      </c>
      <c r="C271">
        <f t="array" ref="C271">IFERROR(INDEX(Sheet2!$A$1:$E$2723,MATCH(C$200&amp;C$201&amp;$B271,Sheet2!$A$1:$A$2723&amp;Sheet2!$B$1:$B$2723&amp;Sheet2!$D$1:$D$2723,0),5),0)</f>
        <v>0</v>
      </c>
      <c r="D271">
        <f t="array" ref="D271">IFERROR(INDEX(Sheet2!$A$1:$E$2723,MATCH(D$200&amp;D$201&amp;$B271,Sheet2!$A$1:$A$2723&amp;Sheet2!$B$1:$B$2723&amp;Sheet2!$D$1:$D$2723,0),5),0)</f>
        <v>0</v>
      </c>
      <c r="E271">
        <f t="array" ref="E271">IFERROR(INDEX(Sheet2!$A$1:$E$2723,MATCH(E$200&amp;E$201&amp;$B271,Sheet2!$A$1:$A$2723&amp;Sheet2!$B$1:$B$2723&amp;Sheet2!$D$1:$D$2723,0),5),0)</f>
        <v>0</v>
      </c>
      <c r="F271">
        <f t="array" ref="F271">IFERROR(INDEX(Sheet2!$A$1:$E$2723,MATCH(F$200&amp;F$201&amp;$B271,Sheet2!$A$1:$A$2723&amp;Sheet2!$B$1:$B$2723&amp;Sheet2!$D$1:$D$2723,0),5),0)</f>
        <v>0</v>
      </c>
      <c r="G271">
        <f t="array" ref="G271">IFERROR(INDEX(Sheet2!$A$1:$E$2723,MATCH(G$200&amp;G$201&amp;$B271,Sheet2!$A$1:$A$2723&amp;Sheet2!$B$1:$B$2723&amp;Sheet2!$D$1:$D$2723,0),5),0)</f>
        <v>0</v>
      </c>
      <c r="H271">
        <f t="array" ref="H271">IFERROR(INDEX(Sheet2!$A$1:$E$2723,MATCH(H$200&amp;H$201&amp;$B271,Sheet2!$A$1:$A$2723&amp;Sheet2!$B$1:$B$2723&amp;Sheet2!$D$1:$D$2723,0),5),0)</f>
        <v>0</v>
      </c>
      <c r="I271">
        <f t="array" ref="I271">IFERROR(INDEX(Sheet2!$A$1:$E$2723,MATCH(I$200&amp;I$201&amp;$B271,Sheet2!$A$1:$A$2723&amp;Sheet2!$B$1:$B$2723&amp;Sheet2!$D$1:$D$2723,0),5),0)</f>
        <v>0</v>
      </c>
      <c r="J271">
        <f t="array" ref="J271">IFERROR(INDEX(Sheet2!$A$1:$E$2723,MATCH(J$200&amp;J$201&amp;$B271,Sheet2!$A$1:$A$2723&amp;Sheet2!$B$1:$B$2723&amp;Sheet2!$D$1:$D$2723,0),5),0)</f>
        <v>0</v>
      </c>
      <c r="K271">
        <f t="array" ref="K271">IFERROR(INDEX(Sheet2!$A$1:$E$2723,MATCH(K$200&amp;K$201&amp;$B271,Sheet2!$A$1:$A$2723&amp;Sheet2!$B$1:$B$2723&amp;Sheet2!$D$1:$D$2723,0),5),0)</f>
        <v>0</v>
      </c>
      <c r="L271">
        <f t="array" ref="L271">IFERROR(INDEX(Sheet2!$A$1:$E$2723,MATCH(L$200&amp;L$201&amp;$B271,Sheet2!$A$1:$A$2723&amp;Sheet2!$B$1:$B$2723&amp;Sheet2!$D$1:$D$2723,0),5),0)</f>
        <v>0</v>
      </c>
      <c r="M271">
        <f t="array" ref="M271">IFERROR(INDEX(Sheet2!$A$1:$E$2723,MATCH(M$200&amp;M$201&amp;$B271,Sheet2!$A$1:$A$2723&amp;Sheet2!$B$1:$B$2723&amp;Sheet2!$D$1:$D$2723,0),5),0)</f>
        <v>0</v>
      </c>
      <c r="N271">
        <f t="array" ref="N271">IFERROR(INDEX(Sheet2!$A$1:$E$2723,MATCH(N$200&amp;N$201&amp;$B271,Sheet2!$A$1:$A$2723&amp;Sheet2!$B$1:$B$2723&amp;Sheet2!$D$1:$D$2723,0),5),0)</f>
        <v>0</v>
      </c>
      <c r="O271">
        <f t="array" ref="O271">IFERROR(INDEX(Sheet2!$A$1:$E$2723,MATCH(O$200&amp;O$201&amp;$B271,Sheet2!$A$1:$A$2723&amp;Sheet2!$B$1:$B$2723&amp;Sheet2!$D$1:$D$2723,0),5),0)</f>
        <v>0</v>
      </c>
      <c r="P271">
        <f t="array" ref="P271">IFERROR(INDEX(Sheet2!$A$1:$E$2723,MATCH(P$200&amp;P$201&amp;$B271,Sheet2!$A$1:$A$2723&amp;Sheet2!$B$1:$B$2723&amp;Sheet2!$D$1:$D$2723,0),5),0)</f>
        <v>0</v>
      </c>
      <c r="Q271">
        <f t="array" ref="Q271">IFERROR(INDEX(Sheet2!$A$1:$E$2723,MATCH(Q$200&amp;Q$201&amp;$B271,Sheet2!$A$1:$A$2723&amp;Sheet2!$B$1:$B$2723&amp;Sheet2!$D$1:$D$2723,0),5),0)</f>
        <v>0</v>
      </c>
      <c r="R271">
        <f t="array" ref="R271">IFERROR(INDEX(Sheet2!$A$1:$E$2723,MATCH(R$200&amp;R$201&amp;$B271,Sheet2!$A$1:$A$2723&amp;Sheet2!$B$1:$B$2723&amp;Sheet2!$D$1:$D$2723,0),5),0)</f>
        <v>0</v>
      </c>
      <c r="S271">
        <f t="array" ref="S271">IFERROR(INDEX(Sheet2!$A$1:$E$2723,MATCH(S$200&amp;S$201&amp;$B271,Sheet2!$A$1:$A$2723&amp;Sheet2!$B$1:$B$2723&amp;Sheet2!$D$1:$D$2723,0),5),0)</f>
        <v>0</v>
      </c>
      <c r="T271">
        <f t="array" ref="T271">IFERROR(INDEX(Sheet2!$A$1:$E$2723,MATCH(T$200&amp;T$201&amp;$B271,Sheet2!$A$1:$A$2723&amp;Sheet2!$B$1:$B$2723&amp;Sheet2!$D$1:$D$2723,0),5),0)</f>
        <v>0</v>
      </c>
      <c r="U271">
        <f t="array" ref="U271">IFERROR(INDEX(Sheet2!$A$1:$E$2723,MATCH(U$200&amp;U$201&amp;$B271,Sheet2!$A$1:$A$2723&amp;Sheet2!$B$1:$B$2723&amp;Sheet2!$D$1:$D$2723,0),5),0)</f>
        <v>0</v>
      </c>
      <c r="V271">
        <f t="array" ref="V271">IFERROR(INDEX(Sheet2!$A$1:$E$2723,MATCH(V$200&amp;V$201&amp;$B271,Sheet2!$A$1:$A$2723&amp;Sheet2!$B$1:$B$2723&amp;Sheet2!$D$1:$D$2723,0),5),0)</f>
        <v>0</v>
      </c>
      <c r="W271">
        <f t="array" ref="W271">IFERROR(INDEX(Sheet2!$A$1:$E$2723,MATCH(W$200&amp;W$201&amp;$B271,Sheet2!$A$1:$A$2723&amp;Sheet2!$B$1:$B$2723&amp;Sheet2!$D$1:$D$2723,0),5),0)</f>
        <v>0</v>
      </c>
      <c r="X271">
        <f t="array" ref="X271">IFERROR(INDEX(Sheet2!$A$1:$E$2723,MATCH(X$200&amp;X$201&amp;$B271,Sheet2!$A$1:$A$2723&amp;Sheet2!$B$1:$B$2723&amp;Sheet2!$D$1:$D$2723,0),5),0)</f>
        <v>0</v>
      </c>
      <c r="Y271">
        <f t="array" ref="Y271">IFERROR(INDEX(Sheet2!$A$1:$E$2723,MATCH(Y$200&amp;Y$201&amp;$B271,Sheet2!$A$1:$A$2723&amp;Sheet2!$B$1:$B$2723&amp;Sheet2!$D$1:$D$2723,0),5),0)</f>
        <v>0</v>
      </c>
      <c r="Z271">
        <f t="array" ref="Z271">IFERROR(INDEX(Sheet2!$A$1:$E$2723,MATCH(Z$200&amp;Z$201&amp;$B271,Sheet2!$A$1:$A$2723&amp;Sheet2!$B$1:$B$2723&amp;Sheet2!$D$1:$D$2723,0),5),0)</f>
        <v>0</v>
      </c>
      <c r="AA271">
        <f t="array" ref="AA271">IFERROR(INDEX(Sheet2!$A$1:$E$2723,MATCH(AA$200&amp;AA$201&amp;$B271,Sheet2!$A$1:$A$2723&amp;Sheet2!$B$1:$B$2723&amp;Sheet2!$D$1:$D$2723,0),5),0)</f>
        <v>0</v>
      </c>
      <c r="AB271">
        <f t="array" ref="AB271">IFERROR(INDEX(Sheet2!$A$1:$E$2723,MATCH(AB$200&amp;AB$201&amp;$B271,Sheet2!$A$1:$A$2723&amp;Sheet2!$B$1:$B$2723&amp;Sheet2!$D$1:$D$2723,0),5),0)</f>
        <v>0</v>
      </c>
      <c r="AC271">
        <f t="array" ref="AC271">IFERROR(INDEX(Sheet2!$A$1:$E$2723,MATCH(AC$200&amp;AC$201&amp;$B271,Sheet2!$A$1:$A$2723&amp;Sheet2!$B$1:$B$2723&amp;Sheet2!$D$1:$D$2723,0),5),0)</f>
        <v>0</v>
      </c>
      <c r="AD271">
        <f t="array" ref="AD271">IFERROR(INDEX(Sheet2!$A$1:$E$2723,MATCH(AD$200&amp;AD$201&amp;$B271,Sheet2!$A$1:$A$2723&amp;Sheet2!$B$1:$B$2723&amp;Sheet2!$D$1:$D$2723,0),5),0)</f>
        <v>0</v>
      </c>
      <c r="AE271">
        <f t="array" ref="AE271">IFERROR(INDEX(Sheet2!$A$1:$E$2723,MATCH(AE$200&amp;AE$201&amp;$B271,Sheet2!$A$1:$A$2723&amp;Sheet2!$B$1:$B$2723&amp;Sheet2!$D$1:$D$2723,0),5),0)</f>
        <v>0</v>
      </c>
      <c r="AF271">
        <f t="array" ref="AF271">IFERROR(INDEX(Sheet2!$A$1:$E$2723,MATCH(AF$200&amp;AF$201&amp;$B271,Sheet2!$A$1:$A$2723&amp;Sheet2!$B$1:$B$2723&amp;Sheet2!$D$1:$D$2723,0),5),0)</f>
        <v>0</v>
      </c>
      <c r="AG271">
        <f t="array" ref="AG271">IFERROR(INDEX(Sheet2!$A$1:$E$2723,MATCH(AG$200&amp;AG$201&amp;$B271,Sheet2!$A$1:$A$2723&amp;Sheet2!$B$1:$B$2723&amp;Sheet2!$D$1:$D$2723,0),5),0)</f>
        <v>0</v>
      </c>
      <c r="AH271">
        <f t="array" ref="AH271">IFERROR(INDEX(Sheet2!$A$1:$E$2723,MATCH(AH$200&amp;AH$201&amp;$B271,Sheet2!$A$1:$A$2723&amp;Sheet2!$B$1:$B$2723&amp;Sheet2!$D$1:$D$2723,0),5),0)</f>
        <v>0</v>
      </c>
      <c r="AI271">
        <f t="array" ref="AI271">IFERROR(INDEX(Sheet2!$A$1:$E$2723,MATCH(AI$200&amp;AI$201&amp;$B271,Sheet2!$A$1:$A$2723&amp;Sheet2!$B$1:$B$2723&amp;Sheet2!$D$1:$D$2723,0),5),0)</f>
        <v>0</v>
      </c>
      <c r="AJ271">
        <f t="array" ref="AJ271">IFERROR(INDEX(Sheet2!$A$1:$E$2723,MATCH(AJ$200&amp;AJ$201&amp;$B271,Sheet2!$A$1:$A$2723&amp;Sheet2!$B$1:$B$2723&amp;Sheet2!$D$1:$D$2723,0),5),0)</f>
        <v>0</v>
      </c>
      <c r="AK271">
        <f t="array" ref="AK271">IFERROR(INDEX(Sheet2!$A$1:$E$2723,MATCH(AK$200&amp;AK$201&amp;$B271,Sheet2!$A$1:$A$2723&amp;Sheet2!$B$1:$B$2723&amp;Sheet2!$D$1:$D$2723,0),5),0)</f>
        <v>0</v>
      </c>
      <c r="AL271">
        <f t="array" ref="AL271">IFERROR(INDEX(Sheet2!$A$1:$E$2723,MATCH(AL$200&amp;AL$201&amp;$B271,Sheet2!$A$1:$A$2723&amp;Sheet2!$B$1:$B$2723&amp;Sheet2!$D$1:$D$2723,0),5),0)</f>
        <v>0</v>
      </c>
      <c r="AM271">
        <f t="array" ref="AM271">IFERROR(INDEX(Sheet2!$A$1:$E$2723,MATCH(AM$200&amp;AM$201&amp;$B271,Sheet2!$A$1:$A$2723&amp;Sheet2!$B$1:$B$2723&amp;Sheet2!$D$1:$D$2723,0),5),0)</f>
        <v>0</v>
      </c>
      <c r="AN271">
        <f t="array" ref="AN271">IFERROR(INDEX(Sheet2!$A$1:$E$2723,MATCH(AN$200&amp;AN$201&amp;$B271,Sheet2!$A$1:$A$2723&amp;Sheet2!$B$1:$B$2723&amp;Sheet2!$D$1:$D$2723,0),5),0)</f>
        <v>0</v>
      </c>
      <c r="AO271">
        <f t="array" ref="AO271">IFERROR(INDEX(Sheet2!$A$1:$E$2723,MATCH(AO$200&amp;AO$201&amp;$B271,Sheet2!$A$1:$A$2723&amp;Sheet2!$B$1:$B$2723&amp;Sheet2!$D$1:$D$2723,0),5),0)</f>
        <v>0</v>
      </c>
      <c r="AP271">
        <f t="array" ref="AP271">IFERROR(INDEX(Sheet2!$A$1:$E$2723,MATCH(AP$200&amp;AP$201&amp;$B271,Sheet2!$A$1:$A$2723&amp;Sheet2!$B$1:$B$2723&amp;Sheet2!$D$1:$D$2723,0),5),0)</f>
        <v>0</v>
      </c>
      <c r="AQ271">
        <f t="array" ref="AQ271">IFERROR(INDEX(Sheet2!$A$1:$E$2723,MATCH(AQ$200&amp;AQ$201&amp;$B271,Sheet2!$A$1:$A$2723&amp;Sheet2!$B$1:$B$2723&amp;Sheet2!$D$1:$D$2723,0),5),0)</f>
        <v>0</v>
      </c>
      <c r="AR271">
        <f t="array" ref="AR271">IFERROR(INDEX(Sheet2!$A$1:$E$2723,MATCH(AR$200&amp;AR$201&amp;$B271,Sheet2!$A$1:$A$2723&amp;Sheet2!$B$1:$B$2723&amp;Sheet2!$D$1:$D$2723,0),5),0)</f>
        <v>0</v>
      </c>
      <c r="AS271">
        <f t="array" ref="AS271">IFERROR(INDEX(Sheet2!$A$1:$E$2723,MATCH(AS$200&amp;AS$201&amp;$B271,Sheet2!$A$1:$A$2723&amp;Sheet2!$B$1:$B$2723&amp;Sheet2!$D$1:$D$2723,0),5),0)</f>
        <v>0</v>
      </c>
      <c r="AT271">
        <f t="array" ref="AT271">IFERROR(INDEX(Sheet2!$A$1:$E$2723,MATCH(AT$200&amp;AT$201&amp;$B271,Sheet2!$A$1:$A$2723&amp;Sheet2!$B$1:$B$2723&amp;Sheet2!$D$1:$D$2723,0),5),0)</f>
        <v>0</v>
      </c>
      <c r="AU271">
        <f t="array" ref="AU271">IFERROR(INDEX(Sheet2!$A$1:$E$2723,MATCH(AU$200&amp;AU$201&amp;$B271,Sheet2!$A$1:$A$2723&amp;Sheet2!$B$1:$B$2723&amp;Sheet2!$D$1:$D$2723,0),5),0)</f>
        <v>0</v>
      </c>
      <c r="AV271">
        <f t="array" ref="AV271">IFERROR(INDEX(Sheet2!$A$1:$E$2723,MATCH(AV$200&amp;AV$201&amp;$B271,Sheet2!$A$1:$A$2723&amp;Sheet2!$B$1:$B$2723&amp;Sheet2!$D$1:$D$2723,0),5),0)</f>
        <v>0</v>
      </c>
      <c r="AW271">
        <f t="array" ref="AW271">IFERROR(INDEX(Sheet2!$A$1:$E$2723,MATCH(AW$200&amp;AW$201&amp;$B271,Sheet2!$A$1:$A$2723&amp;Sheet2!$B$1:$B$2723&amp;Sheet2!$D$1:$D$2723,0),5),0)</f>
        <v>0</v>
      </c>
      <c r="AX271">
        <f t="array" ref="AX271">IFERROR(INDEX(Sheet2!$A$1:$E$2723,MATCH(AX$200&amp;AX$201&amp;$B271,Sheet2!$A$1:$A$2723&amp;Sheet2!$B$1:$B$2723&amp;Sheet2!$D$1:$D$2723,0),5),0)</f>
        <v>0</v>
      </c>
      <c r="AY271">
        <f t="array" ref="AY271">IFERROR(INDEX(Sheet2!$A$1:$E$2723,MATCH(AY$200&amp;AY$201&amp;$B271,Sheet2!$A$1:$A$2723&amp;Sheet2!$B$1:$B$2723&amp;Sheet2!$D$1:$D$2723,0),5),0)</f>
        <v>0</v>
      </c>
      <c r="AZ271">
        <f t="array" ref="AZ271">IFERROR(INDEX(Sheet2!$A$1:$E$2723,MATCH(AZ$200&amp;AZ$201&amp;$B271,Sheet2!$A$1:$A$2723&amp;Sheet2!$B$1:$B$2723&amp;Sheet2!$D$1:$D$2723,0),5),0)</f>
        <v>0</v>
      </c>
      <c r="BA271">
        <f t="array" ref="BA271">IFERROR(INDEX(Sheet2!$A$1:$E$2723,MATCH(BA$200&amp;BA$201&amp;$B271,Sheet2!$A$1:$A$2723&amp;Sheet2!$B$1:$B$2723&amp;Sheet2!$D$1:$D$2723,0),5),0)</f>
        <v>0</v>
      </c>
      <c r="BB271">
        <f t="array" ref="BB271">IFERROR(INDEX(Sheet2!$A$1:$E$2723,MATCH(BB$200&amp;BB$201&amp;$B271,Sheet2!$A$1:$A$2723&amp;Sheet2!$B$1:$B$2723&amp;Sheet2!$D$1:$D$2723,0),5),0)</f>
        <v>0</v>
      </c>
      <c r="BC271">
        <f t="array" ref="BC271">IFERROR(INDEX(Sheet2!$A$1:$E$2723,MATCH(BC$200&amp;BC$201&amp;$B271,Sheet2!$A$1:$A$2723&amp;Sheet2!$B$1:$B$2723&amp;Sheet2!$D$1:$D$2723,0),5),0)</f>
        <v>0</v>
      </c>
      <c r="BD271">
        <f t="array" ref="BD271">IFERROR(INDEX(Sheet2!$A$1:$E$2723,MATCH(BD$200&amp;BD$201&amp;$B271,Sheet2!$A$1:$A$2723&amp;Sheet2!$B$1:$B$2723&amp;Sheet2!$D$1:$D$2723,0),5),0)</f>
        <v>0</v>
      </c>
      <c r="BE271">
        <f t="array" ref="BE271">IFERROR(INDEX(Sheet2!$A$1:$E$2723,MATCH(BE$200&amp;BE$201&amp;$B271,Sheet2!$A$1:$A$2723&amp;Sheet2!$B$1:$B$2723&amp;Sheet2!$D$1:$D$2723,0),5),0)</f>
        <v>0</v>
      </c>
      <c r="BF271">
        <f t="array" ref="BF271">IFERROR(INDEX(Sheet2!$A$1:$E$2723,MATCH(BF$200&amp;BF$201&amp;$B271,Sheet2!$A$1:$A$2723&amp;Sheet2!$B$1:$B$2723&amp;Sheet2!$D$1:$D$2723,0),5),0)</f>
        <v>0</v>
      </c>
      <c r="BG271">
        <f t="array" ref="BG271">IFERROR(INDEX(Sheet2!$A$1:$E$2723,MATCH(BG$200&amp;BG$201&amp;$B271,Sheet2!$A$1:$A$2723&amp;Sheet2!$B$1:$B$2723&amp;Sheet2!$D$1:$D$2723,0),5),0)</f>
        <v>0</v>
      </c>
      <c r="BH271">
        <f t="array" ref="BH271">IFERROR(INDEX(Sheet2!$A$1:$E$2723,MATCH(BH$200&amp;BH$201&amp;$B271,Sheet2!$A$1:$A$2723&amp;Sheet2!$B$1:$B$2723&amp;Sheet2!$D$1:$D$2723,0),5),0)</f>
        <v>0</v>
      </c>
      <c r="BI271">
        <f t="array" ref="BI271">IFERROR(INDEX(Sheet2!$A$1:$E$2723,MATCH(BI$200&amp;BI$201&amp;$B271,Sheet2!$A$1:$A$2723&amp;Sheet2!$B$1:$B$2723&amp;Sheet2!$D$1:$D$2723,0),5),0)</f>
        <v>0</v>
      </c>
      <c r="BJ271">
        <f t="array" ref="BJ271">IFERROR(INDEX(Sheet2!$A$1:$E$2723,MATCH(BJ$200&amp;BJ$201&amp;$B271,Sheet2!$A$1:$A$2723&amp;Sheet2!$B$1:$B$2723&amp;Sheet2!$D$1:$D$2723,0),5),0)</f>
        <v>0</v>
      </c>
      <c r="BK271">
        <f t="array" ref="BK271">IFERROR(INDEX(Sheet2!$A$1:$E$2723,MATCH(BK$200&amp;BK$201&amp;$B271,Sheet2!$A$1:$A$2723&amp;Sheet2!$B$1:$B$2723&amp;Sheet2!$D$1:$D$2723,0),5),0)</f>
        <v>0</v>
      </c>
      <c r="BL271">
        <f t="array" ref="BL271">IFERROR(INDEX(Sheet2!$A$1:$E$2723,MATCH(BL$200&amp;BL$201&amp;$B271,Sheet2!$A$1:$A$2723&amp;Sheet2!$B$1:$B$2723&amp;Sheet2!$D$1:$D$2723,0),5),0)</f>
        <v>0</v>
      </c>
    </row>
    <row r="272" spans="2:64" x14ac:dyDescent="0.25">
      <c r="B272" t="s">
        <v>54</v>
      </c>
      <c r="C272">
        <f t="array" ref="C272">IFERROR(INDEX(Sheet2!$A$1:$E$2723,MATCH(C$200&amp;C$201&amp;$B272,Sheet2!$A$1:$A$2723&amp;Sheet2!$B$1:$B$2723&amp;Sheet2!$D$1:$D$2723,0),5),0)</f>
        <v>0</v>
      </c>
      <c r="D272">
        <f t="array" ref="D272">IFERROR(INDEX(Sheet2!$A$1:$E$2723,MATCH(D$200&amp;D$201&amp;$B272,Sheet2!$A$1:$A$2723&amp;Sheet2!$B$1:$B$2723&amp;Sheet2!$D$1:$D$2723,0),5),0)</f>
        <v>0</v>
      </c>
      <c r="E272">
        <f t="array" ref="E272">IFERROR(INDEX(Sheet2!$A$1:$E$2723,MATCH(E$200&amp;E$201&amp;$B272,Sheet2!$A$1:$A$2723&amp;Sheet2!$B$1:$B$2723&amp;Sheet2!$D$1:$D$2723,0),5),0)</f>
        <v>0</v>
      </c>
      <c r="F272">
        <f t="array" ref="F272">IFERROR(INDEX(Sheet2!$A$1:$E$2723,MATCH(F$200&amp;F$201&amp;$B272,Sheet2!$A$1:$A$2723&amp;Sheet2!$B$1:$B$2723&amp;Sheet2!$D$1:$D$2723,0),5),0)</f>
        <v>0</v>
      </c>
      <c r="G272">
        <f t="array" ref="G272">IFERROR(INDEX(Sheet2!$A$1:$E$2723,MATCH(G$200&amp;G$201&amp;$B272,Sheet2!$A$1:$A$2723&amp;Sheet2!$B$1:$B$2723&amp;Sheet2!$D$1:$D$2723,0),5),0)</f>
        <v>0</v>
      </c>
      <c r="H272">
        <f t="array" ref="H272">IFERROR(INDEX(Sheet2!$A$1:$E$2723,MATCH(H$200&amp;H$201&amp;$B272,Sheet2!$A$1:$A$2723&amp;Sheet2!$B$1:$B$2723&amp;Sheet2!$D$1:$D$2723,0),5),0)</f>
        <v>0</v>
      </c>
      <c r="I272">
        <f t="array" ref="I272">IFERROR(INDEX(Sheet2!$A$1:$E$2723,MATCH(I$200&amp;I$201&amp;$B272,Sheet2!$A$1:$A$2723&amp;Sheet2!$B$1:$B$2723&amp;Sheet2!$D$1:$D$2723,0),5),0)</f>
        <v>0</v>
      </c>
      <c r="J272">
        <f t="array" ref="J272">IFERROR(INDEX(Sheet2!$A$1:$E$2723,MATCH(J$200&amp;J$201&amp;$B272,Sheet2!$A$1:$A$2723&amp;Sheet2!$B$1:$B$2723&amp;Sheet2!$D$1:$D$2723,0),5),0)</f>
        <v>0</v>
      </c>
      <c r="K272">
        <f t="array" ref="K272">IFERROR(INDEX(Sheet2!$A$1:$E$2723,MATCH(K$200&amp;K$201&amp;$B272,Sheet2!$A$1:$A$2723&amp;Sheet2!$B$1:$B$2723&amp;Sheet2!$D$1:$D$2723,0),5),0)</f>
        <v>0</v>
      </c>
      <c r="L272">
        <f t="array" ref="L272">IFERROR(INDEX(Sheet2!$A$1:$E$2723,MATCH(L$200&amp;L$201&amp;$B272,Sheet2!$A$1:$A$2723&amp;Sheet2!$B$1:$B$2723&amp;Sheet2!$D$1:$D$2723,0),5),0)</f>
        <v>0</v>
      </c>
      <c r="M272">
        <f t="array" ref="M272">IFERROR(INDEX(Sheet2!$A$1:$E$2723,MATCH(M$200&amp;M$201&amp;$B272,Sheet2!$A$1:$A$2723&amp;Sheet2!$B$1:$B$2723&amp;Sheet2!$D$1:$D$2723,0),5),0)</f>
        <v>149</v>
      </c>
      <c r="N272">
        <f t="array" ref="N272">IFERROR(INDEX(Sheet2!$A$1:$E$2723,MATCH(N$200&amp;N$201&amp;$B272,Sheet2!$A$1:$A$2723&amp;Sheet2!$B$1:$B$2723&amp;Sheet2!$D$1:$D$2723,0),5),0)</f>
        <v>159</v>
      </c>
      <c r="O272">
        <f t="array" ref="O272">IFERROR(INDEX(Sheet2!$A$1:$E$2723,MATCH(O$200&amp;O$201&amp;$B272,Sheet2!$A$1:$A$2723&amp;Sheet2!$B$1:$B$2723&amp;Sheet2!$D$1:$D$2723,0),5),0)</f>
        <v>0</v>
      </c>
      <c r="P272">
        <f t="array" ref="P272">IFERROR(INDEX(Sheet2!$A$1:$E$2723,MATCH(P$200&amp;P$201&amp;$B272,Sheet2!$A$1:$A$2723&amp;Sheet2!$B$1:$B$2723&amp;Sheet2!$D$1:$D$2723,0),5),0)</f>
        <v>0</v>
      </c>
      <c r="Q272">
        <f t="array" ref="Q272">IFERROR(INDEX(Sheet2!$A$1:$E$2723,MATCH(Q$200&amp;Q$201&amp;$B272,Sheet2!$A$1:$A$2723&amp;Sheet2!$B$1:$B$2723&amp;Sheet2!$D$1:$D$2723,0),5),0)</f>
        <v>0</v>
      </c>
      <c r="R272">
        <f t="array" ref="R272">IFERROR(INDEX(Sheet2!$A$1:$E$2723,MATCH(R$200&amp;R$201&amp;$B272,Sheet2!$A$1:$A$2723&amp;Sheet2!$B$1:$B$2723&amp;Sheet2!$D$1:$D$2723,0),5),0)</f>
        <v>0</v>
      </c>
      <c r="S272">
        <f t="array" ref="S272">IFERROR(INDEX(Sheet2!$A$1:$E$2723,MATCH(S$200&amp;S$201&amp;$B272,Sheet2!$A$1:$A$2723&amp;Sheet2!$B$1:$B$2723&amp;Sheet2!$D$1:$D$2723,0),5),0)</f>
        <v>0</v>
      </c>
      <c r="T272">
        <f t="array" ref="T272">IFERROR(INDEX(Sheet2!$A$1:$E$2723,MATCH(T$200&amp;T$201&amp;$B272,Sheet2!$A$1:$A$2723&amp;Sheet2!$B$1:$B$2723&amp;Sheet2!$D$1:$D$2723,0),5),0)</f>
        <v>0</v>
      </c>
      <c r="U272">
        <f t="array" ref="U272">IFERROR(INDEX(Sheet2!$A$1:$E$2723,MATCH(U$200&amp;U$201&amp;$B272,Sheet2!$A$1:$A$2723&amp;Sheet2!$B$1:$B$2723&amp;Sheet2!$D$1:$D$2723,0),5),0)</f>
        <v>0</v>
      </c>
      <c r="V272">
        <f t="array" ref="V272">IFERROR(INDEX(Sheet2!$A$1:$E$2723,MATCH(V$200&amp;V$201&amp;$B272,Sheet2!$A$1:$A$2723&amp;Sheet2!$B$1:$B$2723&amp;Sheet2!$D$1:$D$2723,0),5),0)</f>
        <v>0</v>
      </c>
      <c r="W272">
        <f t="array" ref="W272">IFERROR(INDEX(Sheet2!$A$1:$E$2723,MATCH(W$200&amp;W$201&amp;$B272,Sheet2!$A$1:$A$2723&amp;Sheet2!$B$1:$B$2723&amp;Sheet2!$D$1:$D$2723,0),5),0)</f>
        <v>0</v>
      </c>
      <c r="X272">
        <f t="array" ref="X272">IFERROR(INDEX(Sheet2!$A$1:$E$2723,MATCH(X$200&amp;X$201&amp;$B272,Sheet2!$A$1:$A$2723&amp;Sheet2!$B$1:$B$2723&amp;Sheet2!$D$1:$D$2723,0),5),0)</f>
        <v>0</v>
      </c>
      <c r="Y272">
        <f t="array" ref="Y272">IFERROR(INDEX(Sheet2!$A$1:$E$2723,MATCH(Y$200&amp;Y$201&amp;$B272,Sheet2!$A$1:$A$2723&amp;Sheet2!$B$1:$B$2723&amp;Sheet2!$D$1:$D$2723,0),5),0)</f>
        <v>0</v>
      </c>
      <c r="Z272">
        <f t="array" ref="Z272">IFERROR(INDEX(Sheet2!$A$1:$E$2723,MATCH(Z$200&amp;Z$201&amp;$B272,Sheet2!$A$1:$A$2723&amp;Sheet2!$B$1:$B$2723&amp;Sheet2!$D$1:$D$2723,0),5),0)</f>
        <v>86</v>
      </c>
      <c r="AA272">
        <f t="array" ref="AA272">IFERROR(INDEX(Sheet2!$A$1:$E$2723,MATCH(AA$200&amp;AA$201&amp;$B272,Sheet2!$A$1:$A$2723&amp;Sheet2!$B$1:$B$2723&amp;Sheet2!$D$1:$D$2723,0),5),0)</f>
        <v>0</v>
      </c>
      <c r="AB272">
        <f t="array" ref="AB272">IFERROR(INDEX(Sheet2!$A$1:$E$2723,MATCH(AB$200&amp;AB$201&amp;$B272,Sheet2!$A$1:$A$2723&amp;Sheet2!$B$1:$B$2723&amp;Sheet2!$D$1:$D$2723,0),5),0)</f>
        <v>0</v>
      </c>
      <c r="AC272">
        <f t="array" ref="AC272">IFERROR(INDEX(Sheet2!$A$1:$E$2723,MATCH(AC$200&amp;AC$201&amp;$B272,Sheet2!$A$1:$A$2723&amp;Sheet2!$B$1:$B$2723&amp;Sheet2!$D$1:$D$2723,0),5),0)</f>
        <v>0</v>
      </c>
      <c r="AD272">
        <f t="array" ref="AD272">IFERROR(INDEX(Sheet2!$A$1:$E$2723,MATCH(AD$200&amp;AD$201&amp;$B272,Sheet2!$A$1:$A$2723&amp;Sheet2!$B$1:$B$2723&amp;Sheet2!$D$1:$D$2723,0),5),0)</f>
        <v>0</v>
      </c>
      <c r="AE272">
        <f t="array" ref="AE272">IFERROR(INDEX(Sheet2!$A$1:$E$2723,MATCH(AE$200&amp;AE$201&amp;$B272,Sheet2!$A$1:$A$2723&amp;Sheet2!$B$1:$B$2723&amp;Sheet2!$D$1:$D$2723,0),5),0)</f>
        <v>0</v>
      </c>
      <c r="AF272">
        <f t="array" ref="AF272">IFERROR(INDEX(Sheet2!$A$1:$E$2723,MATCH(AF$200&amp;AF$201&amp;$B272,Sheet2!$A$1:$A$2723&amp;Sheet2!$B$1:$B$2723&amp;Sheet2!$D$1:$D$2723,0),5),0)</f>
        <v>0</v>
      </c>
      <c r="AG272">
        <f t="array" ref="AG272">IFERROR(INDEX(Sheet2!$A$1:$E$2723,MATCH(AG$200&amp;AG$201&amp;$B272,Sheet2!$A$1:$A$2723&amp;Sheet2!$B$1:$B$2723&amp;Sheet2!$D$1:$D$2723,0),5),0)</f>
        <v>0</v>
      </c>
      <c r="AH272">
        <f t="array" ref="AH272">IFERROR(INDEX(Sheet2!$A$1:$E$2723,MATCH(AH$200&amp;AH$201&amp;$B272,Sheet2!$A$1:$A$2723&amp;Sheet2!$B$1:$B$2723&amp;Sheet2!$D$1:$D$2723,0),5),0)</f>
        <v>0</v>
      </c>
      <c r="AI272">
        <f t="array" ref="AI272">IFERROR(INDEX(Sheet2!$A$1:$E$2723,MATCH(AI$200&amp;AI$201&amp;$B272,Sheet2!$A$1:$A$2723&amp;Sheet2!$B$1:$B$2723&amp;Sheet2!$D$1:$D$2723,0),5),0)</f>
        <v>0</v>
      </c>
      <c r="AJ272">
        <f t="array" ref="AJ272">IFERROR(INDEX(Sheet2!$A$1:$E$2723,MATCH(AJ$200&amp;AJ$201&amp;$B272,Sheet2!$A$1:$A$2723&amp;Sheet2!$B$1:$B$2723&amp;Sheet2!$D$1:$D$2723,0),5),0)</f>
        <v>0</v>
      </c>
      <c r="AK272">
        <f t="array" ref="AK272">IFERROR(INDEX(Sheet2!$A$1:$E$2723,MATCH(AK$200&amp;AK$201&amp;$B272,Sheet2!$A$1:$A$2723&amp;Sheet2!$B$1:$B$2723&amp;Sheet2!$D$1:$D$2723,0),5),0)</f>
        <v>0</v>
      </c>
      <c r="AL272">
        <f t="array" ref="AL272">IFERROR(INDEX(Sheet2!$A$1:$E$2723,MATCH(AL$200&amp;AL$201&amp;$B272,Sheet2!$A$1:$A$2723&amp;Sheet2!$B$1:$B$2723&amp;Sheet2!$D$1:$D$2723,0),5),0)</f>
        <v>0</v>
      </c>
      <c r="AM272">
        <f t="array" ref="AM272">IFERROR(INDEX(Sheet2!$A$1:$E$2723,MATCH(AM$200&amp;AM$201&amp;$B272,Sheet2!$A$1:$A$2723&amp;Sheet2!$B$1:$B$2723&amp;Sheet2!$D$1:$D$2723,0),5),0)</f>
        <v>0</v>
      </c>
      <c r="AN272">
        <f t="array" ref="AN272">IFERROR(INDEX(Sheet2!$A$1:$E$2723,MATCH(AN$200&amp;AN$201&amp;$B272,Sheet2!$A$1:$A$2723&amp;Sheet2!$B$1:$B$2723&amp;Sheet2!$D$1:$D$2723,0),5),0)</f>
        <v>0</v>
      </c>
      <c r="AO272">
        <f t="array" ref="AO272">IFERROR(INDEX(Sheet2!$A$1:$E$2723,MATCH(AO$200&amp;AO$201&amp;$B272,Sheet2!$A$1:$A$2723&amp;Sheet2!$B$1:$B$2723&amp;Sheet2!$D$1:$D$2723,0),5),0)</f>
        <v>91</v>
      </c>
      <c r="AP272">
        <f t="array" ref="AP272">IFERROR(INDEX(Sheet2!$A$1:$E$2723,MATCH(AP$200&amp;AP$201&amp;$B272,Sheet2!$A$1:$A$2723&amp;Sheet2!$B$1:$B$2723&amp;Sheet2!$D$1:$D$2723,0),5),0)</f>
        <v>178</v>
      </c>
      <c r="AQ272">
        <f t="array" ref="AQ272">IFERROR(INDEX(Sheet2!$A$1:$E$2723,MATCH(AQ$200&amp;AQ$201&amp;$B272,Sheet2!$A$1:$A$2723&amp;Sheet2!$B$1:$B$2723&amp;Sheet2!$D$1:$D$2723,0),5),0)</f>
        <v>0</v>
      </c>
      <c r="AR272">
        <f t="array" ref="AR272">IFERROR(INDEX(Sheet2!$A$1:$E$2723,MATCH(AR$200&amp;AR$201&amp;$B272,Sheet2!$A$1:$A$2723&amp;Sheet2!$B$1:$B$2723&amp;Sheet2!$D$1:$D$2723,0),5),0)</f>
        <v>0</v>
      </c>
      <c r="AS272">
        <f t="array" ref="AS272">IFERROR(INDEX(Sheet2!$A$1:$E$2723,MATCH(AS$200&amp;AS$201&amp;$B272,Sheet2!$A$1:$A$2723&amp;Sheet2!$B$1:$B$2723&amp;Sheet2!$D$1:$D$2723,0),5),0)</f>
        <v>263</v>
      </c>
      <c r="AT272">
        <f t="array" ref="AT272">IFERROR(INDEX(Sheet2!$A$1:$E$2723,MATCH(AT$200&amp;AT$201&amp;$B272,Sheet2!$A$1:$A$2723&amp;Sheet2!$B$1:$B$2723&amp;Sheet2!$D$1:$D$2723,0),5),0)</f>
        <v>220</v>
      </c>
      <c r="AU272">
        <f t="array" ref="AU272">IFERROR(INDEX(Sheet2!$A$1:$E$2723,MATCH(AU$200&amp;AU$201&amp;$B272,Sheet2!$A$1:$A$2723&amp;Sheet2!$B$1:$B$2723&amp;Sheet2!$D$1:$D$2723,0),5),0)</f>
        <v>153</v>
      </c>
      <c r="AV272">
        <f t="array" ref="AV272">IFERROR(INDEX(Sheet2!$A$1:$E$2723,MATCH(AV$200&amp;AV$201&amp;$B272,Sheet2!$A$1:$A$2723&amp;Sheet2!$B$1:$B$2723&amp;Sheet2!$D$1:$D$2723,0),5),0)</f>
        <v>108</v>
      </c>
      <c r="AW272">
        <f t="array" ref="AW272">IFERROR(INDEX(Sheet2!$A$1:$E$2723,MATCH(AW$200&amp;AW$201&amp;$B272,Sheet2!$A$1:$A$2723&amp;Sheet2!$B$1:$B$2723&amp;Sheet2!$D$1:$D$2723,0),5),0)</f>
        <v>141</v>
      </c>
      <c r="AX272">
        <f t="array" ref="AX272">IFERROR(INDEX(Sheet2!$A$1:$E$2723,MATCH(AX$200&amp;AX$201&amp;$B272,Sheet2!$A$1:$A$2723&amp;Sheet2!$B$1:$B$2723&amp;Sheet2!$D$1:$D$2723,0),5),0)</f>
        <v>159</v>
      </c>
      <c r="AY272">
        <f t="array" ref="AY272">IFERROR(INDEX(Sheet2!$A$1:$E$2723,MATCH(AY$200&amp;AY$201&amp;$B272,Sheet2!$A$1:$A$2723&amp;Sheet2!$B$1:$B$2723&amp;Sheet2!$D$1:$D$2723,0),5),0)</f>
        <v>111</v>
      </c>
      <c r="AZ272">
        <f t="array" ref="AZ272">IFERROR(INDEX(Sheet2!$A$1:$E$2723,MATCH(AZ$200&amp;AZ$201&amp;$B272,Sheet2!$A$1:$A$2723&amp;Sheet2!$B$1:$B$2723&amp;Sheet2!$D$1:$D$2723,0),5),0)</f>
        <v>106</v>
      </c>
      <c r="BA272">
        <f t="array" ref="BA272">IFERROR(INDEX(Sheet2!$A$1:$E$2723,MATCH(BA$200&amp;BA$201&amp;$B272,Sheet2!$A$1:$A$2723&amp;Sheet2!$B$1:$B$2723&amp;Sheet2!$D$1:$D$2723,0),5),0)</f>
        <v>179</v>
      </c>
      <c r="BB272">
        <f t="array" ref="BB272">IFERROR(INDEX(Sheet2!$A$1:$E$2723,MATCH(BB$200&amp;BB$201&amp;$B272,Sheet2!$A$1:$A$2723&amp;Sheet2!$B$1:$B$2723&amp;Sheet2!$D$1:$D$2723,0),5),0)</f>
        <v>156</v>
      </c>
      <c r="BC272">
        <f t="array" ref="BC272">IFERROR(INDEX(Sheet2!$A$1:$E$2723,MATCH(BC$200&amp;BC$201&amp;$B272,Sheet2!$A$1:$A$2723&amp;Sheet2!$B$1:$B$2723&amp;Sheet2!$D$1:$D$2723,0),5),0)</f>
        <v>204</v>
      </c>
      <c r="BD272">
        <f t="array" ref="BD272">IFERROR(INDEX(Sheet2!$A$1:$E$2723,MATCH(BD$200&amp;BD$201&amp;$B272,Sheet2!$A$1:$A$2723&amp;Sheet2!$B$1:$B$2723&amp;Sheet2!$D$1:$D$2723,0),5),0)</f>
        <v>215</v>
      </c>
      <c r="BE272">
        <f t="array" ref="BE272">IFERROR(INDEX(Sheet2!$A$1:$E$2723,MATCH(BE$200&amp;BE$201&amp;$B272,Sheet2!$A$1:$A$2723&amp;Sheet2!$B$1:$B$2723&amp;Sheet2!$D$1:$D$2723,0),5),0)</f>
        <v>123</v>
      </c>
      <c r="BF272">
        <f t="array" ref="BF272">IFERROR(INDEX(Sheet2!$A$1:$E$2723,MATCH(BF$200&amp;BF$201&amp;$B272,Sheet2!$A$1:$A$2723&amp;Sheet2!$B$1:$B$2723&amp;Sheet2!$D$1:$D$2723,0),5),0)</f>
        <v>300</v>
      </c>
      <c r="BG272">
        <f t="array" ref="BG272">IFERROR(INDEX(Sheet2!$A$1:$E$2723,MATCH(BG$200&amp;BG$201&amp;$B272,Sheet2!$A$1:$A$2723&amp;Sheet2!$B$1:$B$2723&amp;Sheet2!$D$1:$D$2723,0),5),0)</f>
        <v>258</v>
      </c>
      <c r="BH272">
        <f t="array" ref="BH272">IFERROR(INDEX(Sheet2!$A$1:$E$2723,MATCH(BH$200&amp;BH$201&amp;$B272,Sheet2!$A$1:$A$2723&amp;Sheet2!$B$1:$B$2723&amp;Sheet2!$D$1:$D$2723,0),5),0)</f>
        <v>187</v>
      </c>
      <c r="BI272">
        <f t="array" ref="BI272">IFERROR(INDEX(Sheet2!$A$1:$E$2723,MATCH(BI$200&amp;BI$201&amp;$B272,Sheet2!$A$1:$A$2723&amp;Sheet2!$B$1:$B$2723&amp;Sheet2!$D$1:$D$2723,0),5),0)</f>
        <v>232</v>
      </c>
      <c r="BJ272">
        <f t="array" ref="BJ272">IFERROR(INDEX(Sheet2!$A$1:$E$2723,MATCH(BJ$200&amp;BJ$201&amp;$B272,Sheet2!$A$1:$A$2723&amp;Sheet2!$B$1:$B$2723&amp;Sheet2!$D$1:$D$2723,0),5),0)</f>
        <v>200</v>
      </c>
      <c r="BK272">
        <f t="array" ref="BK272">IFERROR(INDEX(Sheet2!$A$1:$E$2743,MATCH(BK$200&amp;BK$201&amp;$B272,Sheet2!$A$1:$A$2743&amp;Sheet2!$B$1:$B$2743&amp;Sheet2!$D$1:$D$2739,0),5),0)</f>
        <v>97</v>
      </c>
      <c r="BL272">
        <f t="array" ref="BL272">IFERROR(INDEX(Sheet2!$A$1:$E$2723,MATCH(BL$200&amp;BL$201&amp;$B272,Sheet2!$A$1:$A$2723&amp;Sheet2!$B$1:$B$2723&amp;Sheet2!$D$1:$D$2723,0),5),0)</f>
        <v>148</v>
      </c>
    </row>
    <row r="273" spans="2:64" x14ac:dyDescent="0.25">
      <c r="B273" t="s">
        <v>51</v>
      </c>
      <c r="C273">
        <f t="array" ref="C273">IFERROR(INDEX(Sheet2!$A$1:$E$2723,MATCH(C$200&amp;C$201&amp;$B273,Sheet2!$A$1:$A$2723&amp;Sheet2!$B$1:$B$2723&amp;Sheet2!$D$1:$D$2723,0),5),0)</f>
        <v>0</v>
      </c>
      <c r="D273">
        <f t="array" ref="D273">IFERROR(INDEX(Sheet2!$A$1:$E$2723,MATCH(D$200&amp;D$201&amp;$B273,Sheet2!$A$1:$A$2723&amp;Sheet2!$B$1:$B$2723&amp;Sheet2!$D$1:$D$2723,0),5),0)</f>
        <v>0</v>
      </c>
      <c r="E273">
        <f t="array" ref="E273">IFERROR(INDEX(Sheet2!$A$1:$E$2723,MATCH(E$200&amp;E$201&amp;$B273,Sheet2!$A$1:$A$2723&amp;Sheet2!$B$1:$B$2723&amp;Sheet2!$D$1:$D$2723,0),5),0)</f>
        <v>0</v>
      </c>
      <c r="F273">
        <f t="array" ref="F273">IFERROR(INDEX(Sheet2!$A$1:$E$2723,MATCH(F$200&amp;F$201&amp;$B273,Sheet2!$A$1:$A$2723&amp;Sheet2!$B$1:$B$2723&amp;Sheet2!$D$1:$D$2723,0),5),0)</f>
        <v>0</v>
      </c>
      <c r="G273">
        <f t="array" ref="G273">IFERROR(INDEX(Sheet2!$A$1:$E$2723,MATCH(G$200&amp;G$201&amp;$B273,Sheet2!$A$1:$A$2723&amp;Sheet2!$B$1:$B$2723&amp;Sheet2!$D$1:$D$2723,0),5),0)</f>
        <v>0</v>
      </c>
      <c r="H273">
        <f t="array" ref="H273">IFERROR(INDEX(Sheet2!$A$1:$E$2723,MATCH(H$200&amp;H$201&amp;$B273,Sheet2!$A$1:$A$2723&amp;Sheet2!$B$1:$B$2723&amp;Sheet2!$D$1:$D$2723,0),5),0)</f>
        <v>0</v>
      </c>
      <c r="I273">
        <f t="array" ref="I273">IFERROR(INDEX(Sheet2!$A$1:$E$2723,MATCH(I$200&amp;I$201&amp;$B273,Sheet2!$A$1:$A$2723&amp;Sheet2!$B$1:$B$2723&amp;Sheet2!$D$1:$D$2723,0),5),0)</f>
        <v>0</v>
      </c>
      <c r="J273">
        <f t="array" ref="J273">IFERROR(INDEX(Sheet2!$A$1:$E$2723,MATCH(J$200&amp;J$201&amp;$B273,Sheet2!$A$1:$A$2723&amp;Sheet2!$B$1:$B$2723&amp;Sheet2!$D$1:$D$2723,0),5),0)</f>
        <v>0</v>
      </c>
      <c r="K273">
        <f t="array" ref="K273">IFERROR(INDEX(Sheet2!$A$1:$E$2723,MATCH(K$200&amp;K$201&amp;$B273,Sheet2!$A$1:$A$2723&amp;Sheet2!$B$1:$B$2723&amp;Sheet2!$D$1:$D$2723,0),5),0)</f>
        <v>0</v>
      </c>
      <c r="L273">
        <f t="array" ref="L273">IFERROR(INDEX(Sheet2!$A$1:$E$2723,MATCH(L$200&amp;L$201&amp;$B273,Sheet2!$A$1:$A$2723&amp;Sheet2!$B$1:$B$2723&amp;Sheet2!$D$1:$D$2723,0),5),0)</f>
        <v>0</v>
      </c>
      <c r="M273">
        <f t="array" ref="M273">IFERROR(INDEX(Sheet2!$A$1:$E$2723,MATCH(M$200&amp;M$201&amp;$B273,Sheet2!$A$1:$A$2723&amp;Sheet2!$B$1:$B$2723&amp;Sheet2!$D$1:$D$2723,0),5),0)</f>
        <v>0</v>
      </c>
      <c r="N273">
        <f t="array" ref="N273">IFERROR(INDEX(Sheet2!$A$1:$E$2723,MATCH(N$200&amp;N$201&amp;$B273,Sheet2!$A$1:$A$2723&amp;Sheet2!$B$1:$B$2723&amp;Sheet2!$D$1:$D$2723,0),5),0)</f>
        <v>146</v>
      </c>
      <c r="O273">
        <f t="array" ref="O273">IFERROR(INDEX(Sheet2!$A$1:$E$2723,MATCH(O$200&amp;O$201&amp;$B273,Sheet2!$A$1:$A$2723&amp;Sheet2!$B$1:$B$2723&amp;Sheet2!$D$1:$D$2723,0),5),0)</f>
        <v>0</v>
      </c>
      <c r="P273">
        <f t="array" ref="P273">IFERROR(INDEX(Sheet2!$A$1:$E$2723,MATCH(P$200&amp;P$201&amp;$B273,Sheet2!$A$1:$A$2723&amp;Sheet2!$B$1:$B$2723&amp;Sheet2!$D$1:$D$2723,0),5),0)</f>
        <v>0</v>
      </c>
      <c r="Q273">
        <f t="array" ref="Q273">IFERROR(INDEX(Sheet2!$A$1:$E$2723,MATCH(Q$200&amp;Q$201&amp;$B273,Sheet2!$A$1:$A$2723&amp;Sheet2!$B$1:$B$2723&amp;Sheet2!$D$1:$D$2723,0),5),0)</f>
        <v>0</v>
      </c>
      <c r="R273">
        <f t="array" ref="R273">IFERROR(INDEX(Sheet2!$A$1:$E$2723,MATCH(R$200&amp;R$201&amp;$B273,Sheet2!$A$1:$A$2723&amp;Sheet2!$B$1:$B$2723&amp;Sheet2!$D$1:$D$2723,0),5),0)</f>
        <v>0</v>
      </c>
      <c r="S273">
        <f t="array" ref="S273">IFERROR(INDEX(Sheet2!$A$1:$E$2723,MATCH(S$200&amp;S$201&amp;$B273,Sheet2!$A$1:$A$2723&amp;Sheet2!$B$1:$B$2723&amp;Sheet2!$D$1:$D$2723,0),5),0)</f>
        <v>0</v>
      </c>
      <c r="T273">
        <f t="array" ref="T273">IFERROR(INDEX(Sheet2!$A$1:$E$2723,MATCH(T$200&amp;T$201&amp;$B273,Sheet2!$A$1:$A$2723&amp;Sheet2!$B$1:$B$2723&amp;Sheet2!$D$1:$D$2723,0),5),0)</f>
        <v>0</v>
      </c>
      <c r="U273">
        <f t="array" ref="U273">IFERROR(INDEX(Sheet2!$A$1:$E$2723,MATCH(U$200&amp;U$201&amp;$B273,Sheet2!$A$1:$A$2723&amp;Sheet2!$B$1:$B$2723&amp;Sheet2!$D$1:$D$2723,0),5),0)</f>
        <v>0</v>
      </c>
      <c r="V273">
        <f t="array" ref="V273">IFERROR(INDEX(Sheet2!$A$1:$E$2723,MATCH(V$200&amp;V$201&amp;$B273,Sheet2!$A$1:$A$2723&amp;Sheet2!$B$1:$B$2723&amp;Sheet2!$D$1:$D$2723,0),5),0)</f>
        <v>0</v>
      </c>
      <c r="W273">
        <f t="array" ref="W273">IFERROR(INDEX(Sheet2!$A$1:$E$2723,MATCH(W$200&amp;W$201&amp;$B273,Sheet2!$A$1:$A$2723&amp;Sheet2!$B$1:$B$2723&amp;Sheet2!$D$1:$D$2723,0),5),0)</f>
        <v>0</v>
      </c>
      <c r="X273">
        <f t="array" ref="X273">IFERROR(INDEX(Sheet2!$A$1:$E$2723,MATCH(X$200&amp;X$201&amp;$B273,Sheet2!$A$1:$A$2723&amp;Sheet2!$B$1:$B$2723&amp;Sheet2!$D$1:$D$2723,0),5),0)</f>
        <v>0</v>
      </c>
      <c r="Y273">
        <f t="array" ref="Y273">IFERROR(INDEX(Sheet2!$A$1:$E$2723,MATCH(Y$200&amp;Y$201&amp;$B273,Sheet2!$A$1:$A$2723&amp;Sheet2!$B$1:$B$2723&amp;Sheet2!$D$1:$D$2723,0),5),0)</f>
        <v>0</v>
      </c>
      <c r="Z273">
        <f t="array" ref="Z273">IFERROR(INDEX(Sheet2!$A$1:$E$2723,MATCH(Z$200&amp;Z$201&amp;$B273,Sheet2!$A$1:$A$2723&amp;Sheet2!$B$1:$B$2723&amp;Sheet2!$D$1:$D$2723,0),5),0)</f>
        <v>63</v>
      </c>
      <c r="AA273">
        <f t="array" ref="AA273">IFERROR(INDEX(Sheet2!$A$1:$E$2723,MATCH(AA$200&amp;AA$201&amp;$B273,Sheet2!$A$1:$A$2723&amp;Sheet2!$B$1:$B$2723&amp;Sheet2!$D$1:$D$2723,0),5),0)</f>
        <v>0</v>
      </c>
      <c r="AB273">
        <f t="array" ref="AB273">IFERROR(INDEX(Sheet2!$A$1:$E$2723,MATCH(AB$200&amp;AB$201&amp;$B273,Sheet2!$A$1:$A$2723&amp;Sheet2!$B$1:$B$2723&amp;Sheet2!$D$1:$D$2723,0),5),0)</f>
        <v>0</v>
      </c>
      <c r="AC273">
        <f t="array" ref="AC273">IFERROR(INDEX(Sheet2!$A$1:$E$2723,MATCH(AC$200&amp;AC$201&amp;$B273,Sheet2!$A$1:$A$2723&amp;Sheet2!$B$1:$B$2723&amp;Sheet2!$D$1:$D$2723,0),5),0)</f>
        <v>0</v>
      </c>
      <c r="AD273">
        <f t="array" ref="AD273">IFERROR(INDEX(Sheet2!$A$1:$E$2723,MATCH(AD$200&amp;AD$201&amp;$B273,Sheet2!$A$1:$A$2723&amp;Sheet2!$B$1:$B$2723&amp;Sheet2!$D$1:$D$2723,0),5),0)</f>
        <v>0</v>
      </c>
      <c r="AE273">
        <f t="array" ref="AE273">IFERROR(INDEX(Sheet2!$A$1:$E$2723,MATCH(AE$200&amp;AE$201&amp;$B273,Sheet2!$A$1:$A$2723&amp;Sheet2!$B$1:$B$2723&amp;Sheet2!$D$1:$D$2723,0),5),0)</f>
        <v>0</v>
      </c>
      <c r="AF273">
        <f t="array" ref="AF273">IFERROR(INDEX(Sheet2!$A$1:$E$2723,MATCH(AF$200&amp;AF$201&amp;$B273,Sheet2!$A$1:$A$2723&amp;Sheet2!$B$1:$B$2723&amp;Sheet2!$D$1:$D$2723,0),5),0)</f>
        <v>0</v>
      </c>
      <c r="AG273">
        <f t="array" ref="AG273">IFERROR(INDEX(Sheet2!$A$1:$E$2723,MATCH(AG$200&amp;AG$201&amp;$B273,Sheet2!$A$1:$A$2723&amp;Sheet2!$B$1:$B$2723&amp;Sheet2!$D$1:$D$2723,0),5),0)</f>
        <v>0</v>
      </c>
      <c r="AH273">
        <f t="array" ref="AH273">IFERROR(INDEX(Sheet2!$A$1:$E$2723,MATCH(AH$200&amp;AH$201&amp;$B273,Sheet2!$A$1:$A$2723&amp;Sheet2!$B$1:$B$2723&amp;Sheet2!$D$1:$D$2723,0),5),0)</f>
        <v>0</v>
      </c>
      <c r="AI273">
        <f t="array" ref="AI273">IFERROR(INDEX(Sheet2!$A$1:$E$2723,MATCH(AI$200&amp;AI$201&amp;$B273,Sheet2!$A$1:$A$2723&amp;Sheet2!$B$1:$B$2723&amp;Sheet2!$D$1:$D$2723,0),5),0)</f>
        <v>0</v>
      </c>
      <c r="AJ273">
        <f t="array" ref="AJ273">IFERROR(INDEX(Sheet2!$A$1:$E$2723,MATCH(AJ$200&amp;AJ$201&amp;$B273,Sheet2!$A$1:$A$2723&amp;Sheet2!$B$1:$B$2723&amp;Sheet2!$D$1:$D$2723,0),5),0)</f>
        <v>0</v>
      </c>
      <c r="AK273">
        <f t="array" ref="AK273">IFERROR(INDEX(Sheet2!$A$1:$E$2723,MATCH(AK$200&amp;AK$201&amp;$B273,Sheet2!$A$1:$A$2723&amp;Sheet2!$B$1:$B$2723&amp;Sheet2!$D$1:$D$2723,0),5),0)</f>
        <v>0</v>
      </c>
      <c r="AL273">
        <f t="array" ref="AL273">IFERROR(INDEX(Sheet2!$A$1:$E$2723,MATCH(AL$200&amp;AL$201&amp;$B273,Sheet2!$A$1:$A$2723&amp;Sheet2!$B$1:$B$2723&amp;Sheet2!$D$1:$D$2723,0),5),0)</f>
        <v>0</v>
      </c>
      <c r="AM273">
        <f t="array" ref="AM273">IFERROR(INDEX(Sheet2!$A$1:$E$2723,MATCH(AM$200&amp;AM$201&amp;$B273,Sheet2!$A$1:$A$2723&amp;Sheet2!$B$1:$B$2723&amp;Sheet2!$D$1:$D$2723,0),5),0)</f>
        <v>178</v>
      </c>
      <c r="AN273">
        <f t="array" ref="AN273">IFERROR(INDEX(Sheet2!$A$1:$E$2723,MATCH(AN$200&amp;AN$201&amp;$B273,Sheet2!$A$1:$A$2723&amp;Sheet2!$B$1:$B$2723&amp;Sheet2!$D$1:$D$2723,0),5),0)</f>
        <v>172</v>
      </c>
      <c r="AO273">
        <f t="array" ref="AO273">IFERROR(INDEX(Sheet2!$A$1:$E$2723,MATCH(AO$200&amp;AO$201&amp;$B273,Sheet2!$A$1:$A$2723&amp;Sheet2!$B$1:$B$2723&amp;Sheet2!$D$1:$D$2723,0),5),0)</f>
        <v>133</v>
      </c>
      <c r="AP273">
        <f t="array" ref="AP273">IFERROR(INDEX(Sheet2!$A$1:$E$2723,MATCH(AP$200&amp;AP$201&amp;$B273,Sheet2!$A$1:$A$2723&amp;Sheet2!$B$1:$B$2723&amp;Sheet2!$D$1:$D$2723,0),5),0)</f>
        <v>166</v>
      </c>
      <c r="AQ273">
        <f t="array" ref="AQ273">IFERROR(INDEX(Sheet2!$A$1:$E$2723,MATCH(AQ$200&amp;AQ$201&amp;$B273,Sheet2!$A$1:$A$2723&amp;Sheet2!$B$1:$B$2723&amp;Sheet2!$D$1:$D$2723,0),5),0)</f>
        <v>144</v>
      </c>
      <c r="AR273">
        <f t="array" ref="AR273">IFERROR(INDEX(Sheet2!$A$1:$E$2723,MATCH(AR$200&amp;AR$201&amp;$B273,Sheet2!$A$1:$A$2723&amp;Sheet2!$B$1:$B$2723&amp;Sheet2!$D$1:$D$2723,0),5),0)</f>
        <v>142</v>
      </c>
      <c r="AS273">
        <f t="array" ref="AS273">IFERROR(INDEX(Sheet2!$A$1:$E$2723,MATCH(AS$200&amp;AS$201&amp;$B273,Sheet2!$A$1:$A$2723&amp;Sheet2!$B$1:$B$2723&amp;Sheet2!$D$1:$D$2723,0),5),0)</f>
        <v>0</v>
      </c>
      <c r="AT273">
        <f t="array" ref="AT273">IFERROR(INDEX(Sheet2!$A$1:$E$2723,MATCH(AT$200&amp;AT$201&amp;$B273,Sheet2!$A$1:$A$2723&amp;Sheet2!$B$1:$B$2723&amp;Sheet2!$D$1:$D$2723,0),5),0)</f>
        <v>126</v>
      </c>
      <c r="AU273">
        <f t="array" ref="AU273">IFERROR(INDEX(Sheet2!$A$1:$E$2723,MATCH(AU$200&amp;AU$201&amp;$B273,Sheet2!$A$1:$A$2723&amp;Sheet2!$B$1:$B$2723&amp;Sheet2!$D$1:$D$2723,0),5),0)</f>
        <v>0</v>
      </c>
      <c r="AV273">
        <f t="array" ref="AV273">IFERROR(INDEX(Sheet2!$A$1:$E$2723,MATCH(AV$200&amp;AV$201&amp;$B273,Sheet2!$A$1:$A$2723&amp;Sheet2!$B$1:$B$2723&amp;Sheet2!$D$1:$D$2723,0),5),0)</f>
        <v>0</v>
      </c>
      <c r="AW273">
        <f t="array" ref="AW273">IFERROR(INDEX(Sheet2!$A$1:$E$2723,MATCH(AW$200&amp;AW$201&amp;$B273,Sheet2!$A$1:$A$2723&amp;Sheet2!$B$1:$B$2723&amp;Sheet2!$D$1:$D$2723,0),5),0)</f>
        <v>0</v>
      </c>
      <c r="AX273">
        <f t="array" ref="AX273">IFERROR(INDEX(Sheet2!$A$1:$E$2723,MATCH(AX$200&amp;AX$201&amp;$B273,Sheet2!$A$1:$A$2723&amp;Sheet2!$B$1:$B$2723&amp;Sheet2!$D$1:$D$2723,0),5),0)</f>
        <v>0</v>
      </c>
      <c r="AY273">
        <f t="array" ref="AY273">IFERROR(INDEX(Sheet2!$A$1:$E$2723,MATCH(AY$200&amp;AY$201&amp;$B273,Sheet2!$A$1:$A$2723&amp;Sheet2!$B$1:$B$2723&amp;Sheet2!$D$1:$D$2723,0),5),0)</f>
        <v>159</v>
      </c>
      <c r="AZ273">
        <f t="array" ref="AZ273">IFERROR(INDEX(Sheet2!$A$1:$E$2723,MATCH(AZ$200&amp;AZ$201&amp;$B273,Sheet2!$A$1:$A$2723&amp;Sheet2!$B$1:$B$2723&amp;Sheet2!$D$1:$D$2723,0),5),0)</f>
        <v>130</v>
      </c>
      <c r="BA273">
        <f t="array" ref="BA273">IFERROR(INDEX(Sheet2!$A$1:$E$2723,MATCH(BA$200&amp;BA$201&amp;$B273,Sheet2!$A$1:$A$2723&amp;Sheet2!$B$1:$B$2723&amp;Sheet2!$D$1:$D$2723,0),5),0)</f>
        <v>159</v>
      </c>
      <c r="BB273">
        <f t="array" ref="BB273">IFERROR(INDEX(Sheet2!$A$1:$E$2723,MATCH(BB$200&amp;BB$201&amp;$B273,Sheet2!$A$1:$A$2723&amp;Sheet2!$B$1:$B$2723&amp;Sheet2!$D$1:$D$2723,0),5),0)</f>
        <v>104</v>
      </c>
      <c r="BC273">
        <f t="array" ref="BC273">IFERROR(INDEX(Sheet2!$A$1:$E$2723,MATCH(BC$200&amp;BC$201&amp;$B273,Sheet2!$A$1:$A$2723&amp;Sheet2!$B$1:$B$2723&amp;Sheet2!$D$1:$D$2723,0),5),0)</f>
        <v>161</v>
      </c>
      <c r="BD273">
        <f t="array" ref="BD273">IFERROR(INDEX(Sheet2!$A$1:$E$2723,MATCH(BD$200&amp;BD$201&amp;$B273,Sheet2!$A$1:$A$2723&amp;Sheet2!$B$1:$B$2723&amp;Sheet2!$D$1:$D$2723,0),5),0)</f>
        <v>144</v>
      </c>
      <c r="BE273">
        <f t="array" ref="BE273">IFERROR(INDEX(Sheet2!$A$1:$E$2723,MATCH(BE$200&amp;BE$201&amp;$B273,Sheet2!$A$1:$A$2723&amp;Sheet2!$B$1:$B$2723&amp;Sheet2!$D$1:$D$2723,0),5),0)</f>
        <v>128</v>
      </c>
      <c r="BF273">
        <f t="array" ref="BF273">IFERROR(INDEX(Sheet2!$A$1:$E$2723,MATCH(BF$200&amp;BF$201&amp;$B273,Sheet2!$A$1:$A$2723&amp;Sheet2!$B$1:$B$2723&amp;Sheet2!$D$1:$D$2723,0),5),0)</f>
        <v>0</v>
      </c>
      <c r="BG273">
        <f t="array" ref="BG273">IFERROR(INDEX(Sheet2!$A$1:$E$2723,MATCH(BG$200&amp;BG$201&amp;$B273,Sheet2!$A$1:$A$2723&amp;Sheet2!$B$1:$B$2723&amp;Sheet2!$D$1:$D$2723,0),5),0)</f>
        <v>208</v>
      </c>
      <c r="BH273">
        <f t="array" ref="BH273">IFERROR(INDEX(Sheet2!$A$1:$E$2723,MATCH(BH$200&amp;BH$201&amp;$B273,Sheet2!$A$1:$A$2723&amp;Sheet2!$B$1:$B$2723&amp;Sheet2!$D$1:$D$2723,0),5),0)</f>
        <v>139</v>
      </c>
      <c r="BI273">
        <f t="array" ref="BI273">IFERROR(INDEX(Sheet2!$A$1:$E$2723,MATCH(BI$200&amp;BI$201&amp;$B273,Sheet2!$A$1:$A$2723&amp;Sheet2!$B$1:$B$2723&amp;Sheet2!$D$1:$D$2723,0),5),0)</f>
        <v>0</v>
      </c>
      <c r="BJ273">
        <f t="array" ref="BJ273">IFERROR(INDEX(Sheet2!$A$1:$E$2723,MATCH(BJ$200&amp;BJ$201&amp;$B273,Sheet2!$A$1:$A$2723&amp;Sheet2!$B$1:$B$2723&amp;Sheet2!$D$1:$D$2723,0),5),0)</f>
        <v>0</v>
      </c>
      <c r="BK273">
        <f t="array" ref="BK273">IFERROR(INDEX(Sheet2!$A$1:$E$2723,MATCH(BK$200&amp;BK$201&amp;$B273,Sheet2!$A$1:$A$2723&amp;Sheet2!$B$1:$B$2723&amp;Sheet2!$D$1:$D$2723,0),5),0)</f>
        <v>0</v>
      </c>
      <c r="BL273">
        <f t="array" ref="BL273">IFERROR(INDEX(Sheet2!$A$1:$E$2723,MATCH(BL$200&amp;BL$201&amp;$B273,Sheet2!$A$1:$A$2723&amp;Sheet2!$B$1:$B$2723&amp;Sheet2!$D$1:$D$2723,0),5),0)</f>
        <v>0</v>
      </c>
    </row>
    <row r="274" spans="2:64" x14ac:dyDescent="0.25">
      <c r="B274" t="s">
        <v>193</v>
      </c>
      <c r="C274">
        <f t="array" ref="C274">IFERROR(INDEX(Sheet2!$A$1:$E$2723,MATCH(C$200&amp;C$201&amp;$B274,Sheet2!$A$1:$A$2723&amp;Sheet2!$B$1:$B$2723&amp;Sheet2!$D$1:$D$2723,0),5),0)</f>
        <v>0</v>
      </c>
      <c r="D274">
        <f t="array" ref="D274">IFERROR(INDEX(Sheet2!$A$1:$E$2723,MATCH(D$200&amp;D$201&amp;$B274,Sheet2!$A$1:$A$2723&amp;Sheet2!$B$1:$B$2723&amp;Sheet2!$D$1:$D$2723,0),5),0)</f>
        <v>0</v>
      </c>
      <c r="E274">
        <f t="array" ref="E274">IFERROR(INDEX(Sheet2!$A$1:$E$2723,MATCH(E$200&amp;E$201&amp;$B274,Sheet2!$A$1:$A$2723&amp;Sheet2!$B$1:$B$2723&amp;Sheet2!$D$1:$D$2723,0),5),0)</f>
        <v>0</v>
      </c>
      <c r="F274">
        <f t="array" ref="F274">IFERROR(INDEX(Sheet2!$A$1:$E$2723,MATCH(F$200&amp;F$201&amp;$B274,Sheet2!$A$1:$A$2723&amp;Sheet2!$B$1:$B$2723&amp;Sheet2!$D$1:$D$2723,0),5),0)</f>
        <v>0</v>
      </c>
      <c r="G274">
        <f t="array" ref="G274">IFERROR(INDEX(Sheet2!$A$1:$E$2723,MATCH(G$200&amp;G$201&amp;$B274,Sheet2!$A$1:$A$2723&amp;Sheet2!$B$1:$B$2723&amp;Sheet2!$D$1:$D$2723,0),5),0)</f>
        <v>0</v>
      </c>
      <c r="H274">
        <f t="array" ref="H274">IFERROR(INDEX(Sheet2!$A$1:$E$2723,MATCH(H$200&amp;H$201&amp;$B274,Sheet2!$A$1:$A$2723&amp;Sheet2!$B$1:$B$2723&amp;Sheet2!$D$1:$D$2723,0),5),0)</f>
        <v>0</v>
      </c>
      <c r="I274">
        <f t="array" ref="I274">IFERROR(INDEX(Sheet2!$A$1:$E$2723,MATCH(I$200&amp;I$201&amp;$B274,Sheet2!$A$1:$A$2723&amp;Sheet2!$B$1:$B$2723&amp;Sheet2!$D$1:$D$2723,0),5),0)</f>
        <v>0</v>
      </c>
      <c r="J274">
        <f t="array" ref="J274">IFERROR(INDEX(Sheet2!$A$1:$E$2723,MATCH(J$200&amp;J$201&amp;$B274,Sheet2!$A$1:$A$2723&amp;Sheet2!$B$1:$B$2723&amp;Sheet2!$D$1:$D$2723,0),5),0)</f>
        <v>0</v>
      </c>
      <c r="K274">
        <f t="array" ref="K274">IFERROR(INDEX(Sheet2!$A$1:$E$2723,MATCH(K$200&amp;K$201&amp;$B274,Sheet2!$A$1:$A$2723&amp;Sheet2!$B$1:$B$2723&amp;Sheet2!$D$1:$D$2723,0),5),0)</f>
        <v>0</v>
      </c>
      <c r="L274">
        <f t="array" ref="L274">IFERROR(INDEX(Sheet2!$A$1:$E$2723,MATCH(L$200&amp;L$201&amp;$B274,Sheet2!$A$1:$A$2723&amp;Sheet2!$B$1:$B$2723&amp;Sheet2!$D$1:$D$2723,0),5),0)</f>
        <v>0</v>
      </c>
      <c r="M274">
        <f t="array" ref="M274">IFERROR(INDEX(Sheet2!$A$1:$E$2723,MATCH(M$200&amp;M$201&amp;$B274,Sheet2!$A$1:$A$2723&amp;Sheet2!$B$1:$B$2723&amp;Sheet2!$D$1:$D$2723,0),5),0)</f>
        <v>0</v>
      </c>
      <c r="N274">
        <f t="array" ref="N274">IFERROR(INDEX(Sheet2!$A$1:$E$2723,MATCH(N$200&amp;N$201&amp;$B274,Sheet2!$A$1:$A$2723&amp;Sheet2!$B$1:$B$2723&amp;Sheet2!$D$1:$D$2723,0),5),0)</f>
        <v>0</v>
      </c>
      <c r="O274">
        <f t="array" ref="O274">IFERROR(INDEX(Sheet2!$A$1:$E$2723,MATCH(O$200&amp;O$201&amp;$B274,Sheet2!$A$1:$A$2723&amp;Sheet2!$B$1:$B$2723&amp;Sheet2!$D$1:$D$2723,0),5),0)</f>
        <v>0</v>
      </c>
      <c r="P274">
        <f t="array" ref="P274">IFERROR(INDEX(Sheet2!$A$1:$E$2723,MATCH(P$200&amp;P$201&amp;$B274,Sheet2!$A$1:$A$2723&amp;Sheet2!$B$1:$B$2723&amp;Sheet2!$D$1:$D$2723,0),5),0)</f>
        <v>0</v>
      </c>
      <c r="Q274">
        <f t="array" ref="Q274">IFERROR(INDEX(Sheet2!$A$1:$E$2723,MATCH(Q$200&amp;Q$201&amp;$B274,Sheet2!$A$1:$A$2723&amp;Sheet2!$B$1:$B$2723&amp;Sheet2!$D$1:$D$2723,0),5),0)</f>
        <v>0</v>
      </c>
      <c r="R274">
        <f t="array" ref="R274">IFERROR(INDEX(Sheet2!$A$1:$E$2723,MATCH(R$200&amp;R$201&amp;$B274,Sheet2!$A$1:$A$2723&amp;Sheet2!$B$1:$B$2723&amp;Sheet2!$D$1:$D$2723,0),5),0)</f>
        <v>0</v>
      </c>
      <c r="S274">
        <f t="array" ref="S274">IFERROR(INDEX(Sheet2!$A$1:$E$2723,MATCH(S$200&amp;S$201&amp;$B274,Sheet2!$A$1:$A$2723&amp;Sheet2!$B$1:$B$2723&amp;Sheet2!$D$1:$D$2723,0),5),0)</f>
        <v>0</v>
      </c>
      <c r="T274">
        <f t="array" ref="T274">IFERROR(INDEX(Sheet2!$A$1:$E$2723,MATCH(T$200&amp;T$201&amp;$B274,Sheet2!$A$1:$A$2723&amp;Sheet2!$B$1:$B$2723&amp;Sheet2!$D$1:$D$2723,0),5),0)</f>
        <v>0</v>
      </c>
      <c r="U274">
        <f t="array" ref="U274">IFERROR(INDEX(Sheet2!$A$1:$E$2723,MATCH(U$200&amp;U$201&amp;$B274,Sheet2!$A$1:$A$2723&amp;Sheet2!$B$1:$B$2723&amp;Sheet2!$D$1:$D$2723,0),5),0)</f>
        <v>0</v>
      </c>
      <c r="V274">
        <f t="array" ref="V274">IFERROR(INDEX(Sheet2!$A$1:$E$2723,MATCH(V$200&amp;V$201&amp;$B274,Sheet2!$A$1:$A$2723&amp;Sheet2!$B$1:$B$2723&amp;Sheet2!$D$1:$D$2723,0),5),0)</f>
        <v>0</v>
      </c>
      <c r="W274">
        <f t="array" ref="W274">IFERROR(INDEX(Sheet2!$A$1:$E$2723,MATCH(W$200&amp;W$201&amp;$B274,Sheet2!$A$1:$A$2723&amp;Sheet2!$B$1:$B$2723&amp;Sheet2!$D$1:$D$2723,0),5),0)</f>
        <v>0</v>
      </c>
      <c r="X274">
        <f t="array" ref="X274">IFERROR(INDEX(Sheet2!$A$1:$E$2723,MATCH(X$200&amp;X$201&amp;$B274,Sheet2!$A$1:$A$2723&amp;Sheet2!$B$1:$B$2723&amp;Sheet2!$D$1:$D$2723,0),5),0)</f>
        <v>0</v>
      </c>
      <c r="Y274">
        <f t="array" ref="Y274">IFERROR(INDEX(Sheet2!$A$1:$E$2723,MATCH(Y$200&amp;Y$201&amp;$B274,Sheet2!$A$1:$A$2723&amp;Sheet2!$B$1:$B$2723&amp;Sheet2!$D$1:$D$2723,0),5),0)</f>
        <v>0</v>
      </c>
      <c r="Z274">
        <f t="array" ref="Z274">IFERROR(INDEX(Sheet2!$A$1:$E$2723,MATCH(Z$200&amp;Z$201&amp;$B274,Sheet2!$A$1:$A$2723&amp;Sheet2!$B$1:$B$2723&amp;Sheet2!$D$1:$D$2723,0),5),0)</f>
        <v>106</v>
      </c>
      <c r="AA274">
        <f t="array" ref="AA274">IFERROR(INDEX(Sheet2!$A$1:$E$2723,MATCH(AA$200&amp;AA$201&amp;$B274,Sheet2!$A$1:$A$2723&amp;Sheet2!$B$1:$B$2723&amp;Sheet2!$D$1:$D$2723,0),5),0)</f>
        <v>0</v>
      </c>
      <c r="AB274">
        <f t="array" ref="AB274">IFERROR(INDEX(Sheet2!$A$1:$E$2723,MATCH(AB$200&amp;AB$201&amp;$B274,Sheet2!$A$1:$A$2723&amp;Sheet2!$B$1:$B$2723&amp;Sheet2!$D$1:$D$2723,0),5),0)</f>
        <v>0</v>
      </c>
      <c r="AC274">
        <f t="array" ref="AC274">IFERROR(INDEX(Sheet2!$A$1:$E$2723,MATCH(AC$200&amp;AC$201&amp;$B274,Sheet2!$A$1:$A$2723&amp;Sheet2!$B$1:$B$2723&amp;Sheet2!$D$1:$D$2723,0),5),0)</f>
        <v>0</v>
      </c>
      <c r="AD274">
        <f t="array" ref="AD274">IFERROR(INDEX(Sheet2!$A$1:$E$2723,MATCH(AD$200&amp;AD$201&amp;$B274,Sheet2!$A$1:$A$2723&amp;Sheet2!$B$1:$B$2723&amp;Sheet2!$D$1:$D$2723,0),5),0)</f>
        <v>0</v>
      </c>
      <c r="AE274">
        <f t="array" ref="AE274">IFERROR(INDEX(Sheet2!$A$1:$E$2723,MATCH(AE$200&amp;AE$201&amp;$B274,Sheet2!$A$1:$A$2723&amp;Sheet2!$B$1:$B$2723&amp;Sheet2!$D$1:$D$2723,0),5),0)</f>
        <v>0</v>
      </c>
      <c r="AF274">
        <f t="array" ref="AF274">IFERROR(INDEX(Sheet2!$A$1:$E$2723,MATCH(AF$200&amp;AF$201&amp;$B274,Sheet2!$A$1:$A$2723&amp;Sheet2!$B$1:$B$2723&amp;Sheet2!$D$1:$D$2723,0),5),0)</f>
        <v>0</v>
      </c>
      <c r="AG274">
        <f t="array" ref="AG274">IFERROR(INDEX(Sheet2!$A$1:$E$2723,MATCH(AG$200&amp;AG$201&amp;$B274,Sheet2!$A$1:$A$2723&amp;Sheet2!$B$1:$B$2723&amp;Sheet2!$D$1:$D$2723,0),5),0)</f>
        <v>0</v>
      </c>
      <c r="AH274">
        <f t="array" ref="AH274">IFERROR(INDEX(Sheet2!$A$1:$E$2723,MATCH(AH$200&amp;AH$201&amp;$B274,Sheet2!$A$1:$A$2723&amp;Sheet2!$B$1:$B$2723&amp;Sheet2!$D$1:$D$2723,0),5),0)</f>
        <v>0</v>
      </c>
      <c r="AI274">
        <f t="array" ref="AI274">IFERROR(INDEX(Sheet2!$A$1:$E$2723,MATCH(AI$200&amp;AI$201&amp;$B274,Sheet2!$A$1:$A$2723&amp;Sheet2!$B$1:$B$2723&amp;Sheet2!$D$1:$D$2723,0),5),0)</f>
        <v>0</v>
      </c>
      <c r="AJ274">
        <f t="array" ref="AJ274">IFERROR(INDEX(Sheet2!$A$1:$E$2723,MATCH(AJ$200&amp;AJ$201&amp;$B274,Sheet2!$A$1:$A$2723&amp;Sheet2!$B$1:$B$2723&amp;Sheet2!$D$1:$D$2723,0),5),0)</f>
        <v>0</v>
      </c>
      <c r="AK274">
        <f t="array" ref="AK274">IFERROR(INDEX(Sheet2!$A$1:$E$2723,MATCH(AK$200&amp;AK$201&amp;$B274,Sheet2!$A$1:$A$2723&amp;Sheet2!$B$1:$B$2723&amp;Sheet2!$D$1:$D$2723,0),5),0)</f>
        <v>0</v>
      </c>
      <c r="AL274">
        <f t="array" ref="AL274">IFERROR(INDEX(Sheet2!$A$1:$E$2723,MATCH(AL$200&amp;AL$201&amp;$B274,Sheet2!$A$1:$A$2723&amp;Sheet2!$B$1:$B$2723&amp;Sheet2!$D$1:$D$2723,0),5),0)</f>
        <v>0</v>
      </c>
      <c r="AM274">
        <f t="array" ref="AM274">IFERROR(INDEX(Sheet2!$A$1:$E$2723,MATCH(AM$200&amp;AM$201&amp;$B274,Sheet2!$A$1:$A$2723&amp;Sheet2!$B$1:$B$2723&amp;Sheet2!$D$1:$D$2723,0),5),0)</f>
        <v>0</v>
      </c>
      <c r="AN274">
        <f t="array" ref="AN274">IFERROR(INDEX(Sheet2!$A$1:$E$2723,MATCH(AN$200&amp;AN$201&amp;$B274,Sheet2!$A$1:$A$2723&amp;Sheet2!$B$1:$B$2723&amp;Sheet2!$D$1:$D$2723,0),5),0)</f>
        <v>0</v>
      </c>
      <c r="AO274">
        <f t="array" ref="AO274">IFERROR(INDEX(Sheet2!$A$1:$E$2723,MATCH(AO$200&amp;AO$201&amp;$B274,Sheet2!$A$1:$A$2723&amp;Sheet2!$B$1:$B$2723&amp;Sheet2!$D$1:$D$2723,0),5),0)</f>
        <v>0</v>
      </c>
      <c r="AP274">
        <f t="array" ref="AP274">IFERROR(INDEX(Sheet2!$A$1:$E$2723,MATCH(AP$200&amp;AP$201&amp;$B274,Sheet2!$A$1:$A$2723&amp;Sheet2!$B$1:$B$2723&amp;Sheet2!$D$1:$D$2723,0),5),0)</f>
        <v>48</v>
      </c>
      <c r="AQ274">
        <f t="array" ref="AQ274">IFERROR(INDEX(Sheet2!$A$1:$E$2723,MATCH(AQ$200&amp;AQ$201&amp;$B274,Sheet2!$A$1:$A$2723&amp;Sheet2!$B$1:$B$2723&amp;Sheet2!$D$1:$D$2723,0),5),0)</f>
        <v>0</v>
      </c>
      <c r="AR274">
        <f t="array" ref="AR274">IFERROR(INDEX(Sheet2!$A$1:$E$2723,MATCH(AR$200&amp;AR$201&amp;$B274,Sheet2!$A$1:$A$2723&amp;Sheet2!$B$1:$B$2723&amp;Sheet2!$D$1:$D$2723,0),5),0)</f>
        <v>0</v>
      </c>
      <c r="AS274">
        <f t="array" ref="AS274">IFERROR(INDEX(Sheet2!$A$1:$E$2723,MATCH(AS$200&amp;AS$201&amp;$B274,Sheet2!$A$1:$A$2723&amp;Sheet2!$B$1:$B$2723&amp;Sheet2!$D$1:$D$2723,0),5),0)</f>
        <v>0</v>
      </c>
      <c r="AT274">
        <f t="array" ref="AT274">IFERROR(INDEX(Sheet2!$A$1:$E$2723,MATCH(AT$200&amp;AT$201&amp;$B274,Sheet2!$A$1:$A$2723&amp;Sheet2!$B$1:$B$2723&amp;Sheet2!$D$1:$D$2723,0),5),0)</f>
        <v>0</v>
      </c>
      <c r="AU274">
        <f t="array" ref="AU274">IFERROR(INDEX(Sheet2!$A$1:$E$2723,MATCH(AU$200&amp;AU$201&amp;$B274,Sheet2!$A$1:$A$2723&amp;Sheet2!$B$1:$B$2723&amp;Sheet2!$D$1:$D$2723,0),5),0)</f>
        <v>0</v>
      </c>
      <c r="AV274">
        <f t="array" ref="AV274">IFERROR(INDEX(Sheet2!$A$1:$E$2723,MATCH(AV$200&amp;AV$201&amp;$B274,Sheet2!$A$1:$A$2723&amp;Sheet2!$B$1:$B$2723&amp;Sheet2!$D$1:$D$2723,0),5),0)</f>
        <v>0</v>
      </c>
      <c r="AW274">
        <f t="array" ref="AW274">IFERROR(INDEX(Sheet2!$A$1:$E$2723,MATCH(AW$200&amp;AW$201&amp;$B274,Sheet2!$A$1:$A$2723&amp;Sheet2!$B$1:$B$2723&amp;Sheet2!$D$1:$D$2723,0),5),0)</f>
        <v>0</v>
      </c>
      <c r="AX274">
        <f t="array" ref="AX274">IFERROR(INDEX(Sheet2!$A$1:$E$2723,MATCH(AX$200&amp;AX$201&amp;$B274,Sheet2!$A$1:$A$2723&amp;Sheet2!$B$1:$B$2723&amp;Sheet2!$D$1:$D$2723,0),5),0)</f>
        <v>0</v>
      </c>
      <c r="AY274">
        <f t="array" ref="AY274">IFERROR(INDEX(Sheet2!$A$1:$E$2723,MATCH(AY$200&amp;AY$201&amp;$B274,Sheet2!$A$1:$A$2723&amp;Sheet2!$B$1:$B$2723&amp;Sheet2!$D$1:$D$2723,0),5),0)</f>
        <v>0</v>
      </c>
      <c r="AZ274">
        <f t="array" ref="AZ274">IFERROR(INDEX(Sheet2!$A$1:$E$2723,MATCH(AZ$200&amp;AZ$201&amp;$B274,Sheet2!$A$1:$A$2723&amp;Sheet2!$B$1:$B$2723&amp;Sheet2!$D$1:$D$2723,0),5),0)</f>
        <v>0</v>
      </c>
      <c r="BA274">
        <f t="array" ref="BA274">IFERROR(INDEX(Sheet2!$A$1:$E$2723,MATCH(BA$200&amp;BA$201&amp;$B274,Sheet2!$A$1:$A$2723&amp;Sheet2!$B$1:$B$2723&amp;Sheet2!$D$1:$D$2723,0),5),0)</f>
        <v>123</v>
      </c>
      <c r="BB274">
        <f t="array" ref="BB274">IFERROR(INDEX(Sheet2!$A$1:$E$2723,MATCH(BB$200&amp;BB$201&amp;$B274,Sheet2!$A$1:$A$2723&amp;Sheet2!$B$1:$B$2723&amp;Sheet2!$D$1:$D$2723,0),5),0)</f>
        <v>120</v>
      </c>
      <c r="BC274">
        <f t="array" ref="BC274">IFERROR(INDEX(Sheet2!$A$1:$E$2723,MATCH(BC$200&amp;BC$201&amp;$B274,Sheet2!$A$1:$A$2723&amp;Sheet2!$B$1:$B$2723&amp;Sheet2!$D$1:$D$2723,0),5),0)</f>
        <v>0</v>
      </c>
      <c r="BD274">
        <f t="array" ref="BD274">IFERROR(INDEX(Sheet2!$A$1:$E$2723,MATCH(BD$200&amp;BD$201&amp;$B274,Sheet2!$A$1:$A$2723&amp;Sheet2!$B$1:$B$2723&amp;Sheet2!$D$1:$D$2723,0),5),0)</f>
        <v>0</v>
      </c>
      <c r="BE274">
        <f t="array" ref="BE274">IFERROR(INDEX(Sheet2!$A$1:$E$2723,MATCH(BE$200&amp;BE$201&amp;$B274,Sheet2!$A$1:$A$2723&amp;Sheet2!$B$1:$B$2723&amp;Sheet2!$D$1:$D$2723,0),5),0)</f>
        <v>0</v>
      </c>
      <c r="BF274">
        <f t="array" ref="BF274">IFERROR(INDEX(Sheet2!$A$1:$E$2723,MATCH(BF$200&amp;BF$201&amp;$B274,Sheet2!$A$1:$A$2723&amp;Sheet2!$B$1:$B$2723&amp;Sheet2!$D$1:$D$2723,0),5),0)</f>
        <v>0</v>
      </c>
      <c r="BG274">
        <f t="array" ref="BG274">IFERROR(INDEX(Sheet2!$A$1:$E$2723,MATCH(BG$200&amp;BG$201&amp;$B274,Sheet2!$A$1:$A$2723&amp;Sheet2!$B$1:$B$2723&amp;Sheet2!$D$1:$D$2723,0),5),0)</f>
        <v>0</v>
      </c>
      <c r="BH274">
        <f t="array" ref="BH274">IFERROR(INDEX(Sheet2!$A$1:$E$2723,MATCH(BH$200&amp;BH$201&amp;$B274,Sheet2!$A$1:$A$2723&amp;Sheet2!$B$1:$B$2723&amp;Sheet2!$D$1:$D$2723,0),5),0)</f>
        <v>0</v>
      </c>
      <c r="BI274">
        <f t="array" ref="BI274">IFERROR(INDEX(Sheet2!$A$1:$E$2723,MATCH(BI$200&amp;BI$201&amp;$B274,Sheet2!$A$1:$A$2723&amp;Sheet2!$B$1:$B$2723&amp;Sheet2!$D$1:$D$2723,0),5),0)</f>
        <v>0</v>
      </c>
      <c r="BJ274">
        <f t="array" ref="BJ274">IFERROR(INDEX(Sheet2!$A$1:$E$2723,MATCH(BJ$200&amp;BJ$201&amp;$B274,Sheet2!$A$1:$A$2723&amp;Sheet2!$B$1:$B$2723&amp;Sheet2!$D$1:$D$2723,0),5),0)</f>
        <v>0</v>
      </c>
      <c r="BK274">
        <f t="array" ref="BK274">IFERROR(INDEX(Sheet2!$A$1:$E$2723,MATCH(BK$200&amp;BK$201&amp;$B274,Sheet2!$A$1:$A$2723&amp;Sheet2!$B$1:$B$2723&amp;Sheet2!$D$1:$D$2723,0),5),0)</f>
        <v>0</v>
      </c>
      <c r="BL274">
        <f t="array" ref="BL274">IFERROR(INDEX(Sheet2!$A$1:$E$2723,MATCH(BL$200&amp;BL$201&amp;$B274,Sheet2!$A$1:$A$2723&amp;Sheet2!$B$1:$B$2723&amp;Sheet2!$D$1:$D$2723,0),5),0)</f>
        <v>0</v>
      </c>
    </row>
    <row r="275" spans="2:64" x14ac:dyDescent="0.25">
      <c r="B275" t="s">
        <v>194</v>
      </c>
      <c r="C275">
        <f t="array" ref="C275">IFERROR(INDEX(Sheet2!$A$1:$E$2723,MATCH(C$200&amp;C$201&amp;$B275,Sheet2!$A$1:$A$2723&amp;Sheet2!$B$1:$B$2723&amp;Sheet2!$D$1:$D$2723,0),5),0)</f>
        <v>0</v>
      </c>
      <c r="D275">
        <f t="array" ref="D275">IFERROR(INDEX(Sheet2!$A$1:$E$2723,MATCH(D$200&amp;D$201&amp;$B275,Sheet2!$A$1:$A$2723&amp;Sheet2!$B$1:$B$2723&amp;Sheet2!$D$1:$D$2723,0),5),0)</f>
        <v>0</v>
      </c>
      <c r="E275">
        <f t="array" ref="E275">IFERROR(INDEX(Sheet2!$A$1:$E$2723,MATCH(E$200&amp;E$201&amp;$B275,Sheet2!$A$1:$A$2723&amp;Sheet2!$B$1:$B$2723&amp;Sheet2!$D$1:$D$2723,0),5),0)</f>
        <v>0</v>
      </c>
      <c r="F275">
        <f t="array" ref="F275">IFERROR(INDEX(Sheet2!$A$1:$E$2723,MATCH(F$200&amp;F$201&amp;$B275,Sheet2!$A$1:$A$2723&amp;Sheet2!$B$1:$B$2723&amp;Sheet2!$D$1:$D$2723,0),5),0)</f>
        <v>0</v>
      </c>
      <c r="G275">
        <f t="array" ref="G275">IFERROR(INDEX(Sheet2!$A$1:$E$2723,MATCH(G$200&amp;G$201&amp;$B275,Sheet2!$A$1:$A$2723&amp;Sheet2!$B$1:$B$2723&amp;Sheet2!$D$1:$D$2723,0),5),0)</f>
        <v>0</v>
      </c>
      <c r="H275">
        <f t="array" ref="H275">IFERROR(INDEX(Sheet2!$A$1:$E$2723,MATCH(H$200&amp;H$201&amp;$B275,Sheet2!$A$1:$A$2723&amp;Sheet2!$B$1:$B$2723&amp;Sheet2!$D$1:$D$2723,0),5),0)</f>
        <v>0</v>
      </c>
      <c r="I275">
        <f t="array" ref="I275">IFERROR(INDEX(Sheet2!$A$1:$E$2723,MATCH(I$200&amp;I$201&amp;$B275,Sheet2!$A$1:$A$2723&amp;Sheet2!$B$1:$B$2723&amp;Sheet2!$D$1:$D$2723,0),5),0)</f>
        <v>0</v>
      </c>
      <c r="J275">
        <f t="array" ref="J275">IFERROR(INDEX(Sheet2!$A$1:$E$2723,MATCH(J$200&amp;J$201&amp;$B275,Sheet2!$A$1:$A$2723&amp;Sheet2!$B$1:$B$2723&amp;Sheet2!$D$1:$D$2723,0),5),0)</f>
        <v>0</v>
      </c>
      <c r="K275">
        <f t="array" ref="K275">IFERROR(INDEX(Sheet2!$A$1:$E$2723,MATCH(K$200&amp;K$201&amp;$B275,Sheet2!$A$1:$A$2723&amp;Sheet2!$B$1:$B$2723&amp;Sheet2!$D$1:$D$2723,0),5),0)</f>
        <v>0</v>
      </c>
      <c r="L275">
        <f t="array" ref="L275">IFERROR(INDEX(Sheet2!$A$1:$E$2723,MATCH(L$200&amp;L$201&amp;$B275,Sheet2!$A$1:$A$2723&amp;Sheet2!$B$1:$B$2723&amp;Sheet2!$D$1:$D$2723,0),5),0)</f>
        <v>0</v>
      </c>
      <c r="M275">
        <f t="array" ref="M275">IFERROR(INDEX(Sheet2!$A$1:$E$2723,MATCH(M$200&amp;M$201&amp;$B275,Sheet2!$A$1:$A$2723&amp;Sheet2!$B$1:$B$2723&amp;Sheet2!$D$1:$D$2723,0),5),0)</f>
        <v>0</v>
      </c>
      <c r="N275">
        <f t="array" ref="N275">IFERROR(INDEX(Sheet2!$A$1:$E$2723,MATCH(N$200&amp;N$201&amp;$B275,Sheet2!$A$1:$A$2723&amp;Sheet2!$B$1:$B$2723&amp;Sheet2!$D$1:$D$2723,0),5),0)</f>
        <v>0</v>
      </c>
      <c r="O275">
        <f t="array" ref="O275">IFERROR(INDEX(Sheet2!$A$1:$E$2723,MATCH(O$200&amp;O$201&amp;$B275,Sheet2!$A$1:$A$2723&amp;Sheet2!$B$1:$B$2723&amp;Sheet2!$D$1:$D$2723,0),5),0)</f>
        <v>0</v>
      </c>
      <c r="P275">
        <f t="array" ref="P275">IFERROR(INDEX(Sheet2!$A$1:$E$2723,MATCH(P$200&amp;P$201&amp;$B275,Sheet2!$A$1:$A$2723&amp;Sheet2!$B$1:$B$2723&amp;Sheet2!$D$1:$D$2723,0),5),0)</f>
        <v>0</v>
      </c>
      <c r="Q275">
        <f t="array" ref="Q275">IFERROR(INDEX(Sheet2!$A$1:$E$2723,MATCH(Q$200&amp;Q$201&amp;$B275,Sheet2!$A$1:$A$2723&amp;Sheet2!$B$1:$B$2723&amp;Sheet2!$D$1:$D$2723,0),5),0)</f>
        <v>0</v>
      </c>
      <c r="R275">
        <f t="array" ref="R275">IFERROR(INDEX(Sheet2!$A$1:$E$2723,MATCH(R$200&amp;R$201&amp;$B275,Sheet2!$A$1:$A$2723&amp;Sheet2!$B$1:$B$2723&amp;Sheet2!$D$1:$D$2723,0),5),0)</f>
        <v>0</v>
      </c>
      <c r="S275">
        <f t="array" ref="S275">IFERROR(INDEX(Sheet2!$A$1:$E$2723,MATCH(S$200&amp;S$201&amp;$B275,Sheet2!$A$1:$A$2723&amp;Sheet2!$B$1:$B$2723&amp;Sheet2!$D$1:$D$2723,0),5),0)</f>
        <v>0</v>
      </c>
      <c r="T275">
        <f t="array" ref="T275">IFERROR(INDEX(Sheet2!$A$1:$E$2723,MATCH(T$200&amp;T$201&amp;$B275,Sheet2!$A$1:$A$2723&amp;Sheet2!$B$1:$B$2723&amp;Sheet2!$D$1:$D$2723,0),5),0)</f>
        <v>0</v>
      </c>
      <c r="U275">
        <f t="array" ref="U275">IFERROR(INDEX(Sheet2!$A$1:$E$2723,MATCH(U$200&amp;U$201&amp;$B275,Sheet2!$A$1:$A$2723&amp;Sheet2!$B$1:$B$2723&amp;Sheet2!$D$1:$D$2723,0),5),0)</f>
        <v>0</v>
      </c>
      <c r="V275">
        <f t="array" ref="V275">IFERROR(INDEX(Sheet2!$A$1:$E$2723,MATCH(V$200&amp;V$201&amp;$B275,Sheet2!$A$1:$A$2723&amp;Sheet2!$B$1:$B$2723&amp;Sheet2!$D$1:$D$2723,0),5),0)</f>
        <v>0</v>
      </c>
      <c r="W275">
        <f t="array" ref="W275">IFERROR(INDEX(Sheet2!$A$1:$E$2723,MATCH(W$200&amp;W$201&amp;$B275,Sheet2!$A$1:$A$2723&amp;Sheet2!$B$1:$B$2723&amp;Sheet2!$D$1:$D$2723,0),5),0)</f>
        <v>0</v>
      </c>
      <c r="X275">
        <f t="array" ref="X275">IFERROR(INDEX(Sheet2!$A$1:$E$2723,MATCH(X$200&amp;X$201&amp;$B275,Sheet2!$A$1:$A$2723&amp;Sheet2!$B$1:$B$2723&amp;Sheet2!$D$1:$D$2723,0),5),0)</f>
        <v>0</v>
      </c>
      <c r="Y275">
        <f t="array" ref="Y275">IFERROR(INDEX(Sheet2!$A$1:$E$2723,MATCH(Y$200&amp;Y$201&amp;$B275,Sheet2!$A$1:$A$2723&amp;Sheet2!$B$1:$B$2723&amp;Sheet2!$D$1:$D$2723,0),5),0)</f>
        <v>0</v>
      </c>
      <c r="Z275">
        <f t="array" ref="Z275">IFERROR(INDEX(Sheet2!$A$1:$E$2723,MATCH(Z$200&amp;Z$201&amp;$B275,Sheet2!$A$1:$A$2723&amp;Sheet2!$B$1:$B$2723&amp;Sheet2!$D$1:$D$2723,0),5),0)</f>
        <v>64</v>
      </c>
      <c r="AA275">
        <f t="array" ref="AA275">IFERROR(INDEX(Sheet2!$A$1:$E$2723,MATCH(AA$200&amp;AA$201&amp;$B275,Sheet2!$A$1:$A$2723&amp;Sheet2!$B$1:$B$2723&amp;Sheet2!$D$1:$D$2723,0),5),0)</f>
        <v>0</v>
      </c>
      <c r="AB275">
        <f t="array" ref="AB275">IFERROR(INDEX(Sheet2!$A$1:$E$2723,MATCH(AB$200&amp;AB$201&amp;$B275,Sheet2!$A$1:$A$2723&amp;Sheet2!$B$1:$B$2723&amp;Sheet2!$D$1:$D$2723,0),5),0)</f>
        <v>0</v>
      </c>
      <c r="AC275">
        <f t="array" ref="AC275">IFERROR(INDEX(Sheet2!$A$1:$E$2723,MATCH(AC$200&amp;AC$201&amp;$B275,Sheet2!$A$1:$A$2723&amp;Sheet2!$B$1:$B$2723&amp;Sheet2!$D$1:$D$2723,0),5),0)</f>
        <v>0</v>
      </c>
      <c r="AD275">
        <f t="array" ref="AD275">IFERROR(INDEX(Sheet2!$A$1:$E$2723,MATCH(AD$200&amp;AD$201&amp;$B275,Sheet2!$A$1:$A$2723&amp;Sheet2!$B$1:$B$2723&amp;Sheet2!$D$1:$D$2723,0),5),0)</f>
        <v>0</v>
      </c>
      <c r="AE275">
        <f t="array" ref="AE275">IFERROR(INDEX(Sheet2!$A$1:$E$2723,MATCH(AE$200&amp;AE$201&amp;$B275,Sheet2!$A$1:$A$2723&amp;Sheet2!$B$1:$B$2723&amp;Sheet2!$D$1:$D$2723,0),5),0)</f>
        <v>0</v>
      </c>
      <c r="AF275">
        <f t="array" ref="AF275">IFERROR(INDEX(Sheet2!$A$1:$E$2723,MATCH(AF$200&amp;AF$201&amp;$B275,Sheet2!$A$1:$A$2723&amp;Sheet2!$B$1:$B$2723&amp;Sheet2!$D$1:$D$2723,0),5),0)</f>
        <v>0</v>
      </c>
      <c r="AG275">
        <f t="array" ref="AG275">IFERROR(INDEX(Sheet2!$A$1:$E$2723,MATCH(AG$200&amp;AG$201&amp;$B275,Sheet2!$A$1:$A$2723&amp;Sheet2!$B$1:$B$2723&amp;Sheet2!$D$1:$D$2723,0),5),0)</f>
        <v>0</v>
      </c>
      <c r="AH275">
        <f t="array" ref="AH275">IFERROR(INDEX(Sheet2!$A$1:$E$2723,MATCH(AH$200&amp;AH$201&amp;$B275,Sheet2!$A$1:$A$2723&amp;Sheet2!$B$1:$B$2723&amp;Sheet2!$D$1:$D$2723,0),5),0)</f>
        <v>0</v>
      </c>
      <c r="AI275">
        <f t="array" ref="AI275">IFERROR(INDEX(Sheet2!$A$1:$E$2723,MATCH(AI$200&amp;AI$201&amp;$B275,Sheet2!$A$1:$A$2723&amp;Sheet2!$B$1:$B$2723&amp;Sheet2!$D$1:$D$2723,0),5),0)</f>
        <v>0</v>
      </c>
      <c r="AJ275">
        <f t="array" ref="AJ275">IFERROR(INDEX(Sheet2!$A$1:$E$2723,MATCH(AJ$200&amp;AJ$201&amp;$B275,Sheet2!$A$1:$A$2723&amp;Sheet2!$B$1:$B$2723&amp;Sheet2!$D$1:$D$2723,0),5),0)</f>
        <v>0</v>
      </c>
      <c r="AK275">
        <f t="array" ref="AK275">IFERROR(INDEX(Sheet2!$A$1:$E$2723,MATCH(AK$200&amp;AK$201&amp;$B275,Sheet2!$A$1:$A$2723&amp;Sheet2!$B$1:$B$2723&amp;Sheet2!$D$1:$D$2723,0),5),0)</f>
        <v>0</v>
      </c>
      <c r="AL275">
        <f t="array" ref="AL275">IFERROR(INDEX(Sheet2!$A$1:$E$2723,MATCH(AL$200&amp;AL$201&amp;$B275,Sheet2!$A$1:$A$2723&amp;Sheet2!$B$1:$B$2723&amp;Sheet2!$D$1:$D$2723,0),5),0)</f>
        <v>0</v>
      </c>
      <c r="AM275">
        <f t="array" ref="AM275">IFERROR(INDEX(Sheet2!$A$1:$E$2723,MATCH(AM$200&amp;AM$201&amp;$B275,Sheet2!$A$1:$A$2723&amp;Sheet2!$B$1:$B$2723&amp;Sheet2!$D$1:$D$2723,0),5),0)</f>
        <v>0</v>
      </c>
      <c r="AN275">
        <f t="array" ref="AN275">IFERROR(INDEX(Sheet2!$A$1:$E$2723,MATCH(AN$200&amp;AN$201&amp;$B275,Sheet2!$A$1:$A$2723&amp;Sheet2!$B$1:$B$2723&amp;Sheet2!$D$1:$D$2723,0),5),0)</f>
        <v>0</v>
      </c>
      <c r="AO275">
        <f t="array" ref="AO275">IFERROR(INDEX(Sheet2!$A$1:$E$2723,MATCH(AO$200&amp;AO$201&amp;$B275,Sheet2!$A$1:$A$2723&amp;Sheet2!$B$1:$B$2723&amp;Sheet2!$D$1:$D$2723,0),5),0)</f>
        <v>0</v>
      </c>
      <c r="AP275">
        <f t="array" ref="AP275">IFERROR(INDEX(Sheet2!$A$1:$E$2723,MATCH(AP$200&amp;AP$201&amp;$B275,Sheet2!$A$1:$A$2723&amp;Sheet2!$B$1:$B$2723&amp;Sheet2!$D$1:$D$2723,0),5),0)</f>
        <v>0</v>
      </c>
      <c r="AQ275">
        <f t="array" ref="AQ275">IFERROR(INDEX(Sheet2!$A$1:$E$2723,MATCH(AQ$200&amp;AQ$201&amp;$B275,Sheet2!$A$1:$A$2723&amp;Sheet2!$B$1:$B$2723&amp;Sheet2!$D$1:$D$2723,0),5),0)</f>
        <v>0</v>
      </c>
      <c r="AR275">
        <f t="array" ref="AR275">IFERROR(INDEX(Sheet2!$A$1:$E$2723,MATCH(AR$200&amp;AR$201&amp;$B275,Sheet2!$A$1:$A$2723&amp;Sheet2!$B$1:$B$2723&amp;Sheet2!$D$1:$D$2723,0),5),0)</f>
        <v>0</v>
      </c>
      <c r="AS275">
        <f t="array" ref="AS275">IFERROR(INDEX(Sheet2!$A$1:$E$2723,MATCH(AS$200&amp;AS$201&amp;$B275,Sheet2!$A$1:$A$2723&amp;Sheet2!$B$1:$B$2723&amp;Sheet2!$D$1:$D$2723,0),5),0)</f>
        <v>0</v>
      </c>
      <c r="AT275">
        <f t="array" ref="AT275">IFERROR(INDEX(Sheet2!$A$1:$E$2723,MATCH(AT$200&amp;AT$201&amp;$B275,Sheet2!$A$1:$A$2723&amp;Sheet2!$B$1:$B$2723&amp;Sheet2!$D$1:$D$2723,0),5),0)</f>
        <v>0</v>
      </c>
      <c r="AU275">
        <f t="array" ref="AU275">IFERROR(INDEX(Sheet2!$A$1:$E$2723,MATCH(AU$200&amp;AU$201&amp;$B275,Sheet2!$A$1:$A$2723&amp;Sheet2!$B$1:$B$2723&amp;Sheet2!$D$1:$D$2723,0),5),0)</f>
        <v>0</v>
      </c>
      <c r="AV275">
        <f t="array" ref="AV275">IFERROR(INDEX(Sheet2!$A$1:$E$2723,MATCH(AV$200&amp;AV$201&amp;$B275,Sheet2!$A$1:$A$2723&amp;Sheet2!$B$1:$B$2723&amp;Sheet2!$D$1:$D$2723,0),5),0)</f>
        <v>0</v>
      </c>
      <c r="AW275">
        <f t="array" ref="AW275">IFERROR(INDEX(Sheet2!$A$1:$E$2723,MATCH(AW$200&amp;AW$201&amp;$B275,Sheet2!$A$1:$A$2723&amp;Sheet2!$B$1:$B$2723&amp;Sheet2!$D$1:$D$2723,0),5),0)</f>
        <v>0</v>
      </c>
      <c r="AX275">
        <f t="array" ref="AX275">IFERROR(INDEX(Sheet2!$A$1:$E$2723,MATCH(AX$200&amp;AX$201&amp;$B275,Sheet2!$A$1:$A$2723&amp;Sheet2!$B$1:$B$2723&amp;Sheet2!$D$1:$D$2723,0),5),0)</f>
        <v>0</v>
      </c>
      <c r="AY275">
        <f t="array" ref="AY275">IFERROR(INDEX(Sheet2!$A$1:$E$2723,MATCH(AY$200&amp;AY$201&amp;$B275,Sheet2!$A$1:$A$2723&amp;Sheet2!$B$1:$B$2723&amp;Sheet2!$D$1:$D$2723,0),5),0)</f>
        <v>0</v>
      </c>
      <c r="AZ275">
        <f t="array" ref="AZ275">IFERROR(INDEX(Sheet2!$A$1:$E$2723,MATCH(AZ$200&amp;AZ$201&amp;$B275,Sheet2!$A$1:$A$2723&amp;Sheet2!$B$1:$B$2723&amp;Sheet2!$D$1:$D$2723,0),5),0)</f>
        <v>0</v>
      </c>
      <c r="BA275">
        <f t="array" ref="BA275">IFERROR(INDEX(Sheet2!$A$1:$E$2723,MATCH(BA$200&amp;BA$201&amp;$B275,Sheet2!$A$1:$A$2723&amp;Sheet2!$B$1:$B$2723&amp;Sheet2!$D$1:$D$2723,0),5),0)</f>
        <v>0</v>
      </c>
      <c r="BB275">
        <f t="array" ref="BB275">IFERROR(INDEX(Sheet2!$A$1:$E$2723,MATCH(BB$200&amp;BB$201&amp;$B275,Sheet2!$A$1:$A$2723&amp;Sheet2!$B$1:$B$2723&amp;Sheet2!$D$1:$D$2723,0),5),0)</f>
        <v>0</v>
      </c>
      <c r="BC275">
        <f t="array" ref="BC275">IFERROR(INDEX(Sheet2!$A$1:$E$2723,MATCH(BC$200&amp;BC$201&amp;$B275,Sheet2!$A$1:$A$2723&amp;Sheet2!$B$1:$B$2723&amp;Sheet2!$D$1:$D$2723,0),5),0)</f>
        <v>0</v>
      </c>
      <c r="BD275">
        <f t="array" ref="BD275">IFERROR(INDEX(Sheet2!$A$1:$E$2723,MATCH(BD$200&amp;BD$201&amp;$B275,Sheet2!$A$1:$A$2723&amp;Sheet2!$B$1:$B$2723&amp;Sheet2!$D$1:$D$2723,0),5),0)</f>
        <v>0</v>
      </c>
      <c r="BE275">
        <f t="array" ref="BE275">IFERROR(INDEX(Sheet2!$A$1:$E$2723,MATCH(BE$200&amp;BE$201&amp;$B275,Sheet2!$A$1:$A$2723&amp;Sheet2!$B$1:$B$2723&amp;Sheet2!$D$1:$D$2723,0),5),0)</f>
        <v>0</v>
      </c>
      <c r="BF275">
        <f t="array" ref="BF275">IFERROR(INDEX(Sheet2!$A$1:$E$2723,MATCH(BF$200&amp;BF$201&amp;$B275,Sheet2!$A$1:$A$2723&amp;Sheet2!$B$1:$B$2723&amp;Sheet2!$D$1:$D$2723,0),5),0)</f>
        <v>0</v>
      </c>
      <c r="BG275">
        <f t="array" ref="BG275">IFERROR(INDEX(Sheet2!$A$1:$E$2723,MATCH(BG$200&amp;BG$201&amp;$B275,Sheet2!$A$1:$A$2723&amp;Sheet2!$B$1:$B$2723&amp;Sheet2!$D$1:$D$2723,0),5),0)</f>
        <v>0</v>
      </c>
      <c r="BH275">
        <f t="array" ref="BH275">IFERROR(INDEX(Sheet2!$A$1:$E$2723,MATCH(BH$200&amp;BH$201&amp;$B275,Sheet2!$A$1:$A$2723&amp;Sheet2!$B$1:$B$2723&amp;Sheet2!$D$1:$D$2723,0),5),0)</f>
        <v>0</v>
      </c>
      <c r="BI275">
        <f t="array" ref="BI275">IFERROR(INDEX(Sheet2!$A$1:$E$2723,MATCH(BI$200&amp;BI$201&amp;$B275,Sheet2!$A$1:$A$2723&amp;Sheet2!$B$1:$B$2723&amp;Sheet2!$D$1:$D$2723,0),5),0)</f>
        <v>0</v>
      </c>
      <c r="BJ275">
        <f t="array" ref="BJ275">IFERROR(INDEX(Sheet2!$A$1:$E$2723,MATCH(BJ$200&amp;BJ$201&amp;$B275,Sheet2!$A$1:$A$2723&amp;Sheet2!$B$1:$B$2723&amp;Sheet2!$D$1:$D$2723,0),5),0)</f>
        <v>0</v>
      </c>
      <c r="BK275">
        <f t="array" ref="BK275">IFERROR(INDEX(Sheet2!$A$1:$E$2723,MATCH(BK$200&amp;BK$201&amp;$B275,Sheet2!$A$1:$A$2723&amp;Sheet2!$B$1:$B$2723&amp;Sheet2!$D$1:$D$2723,0),5),0)</f>
        <v>0</v>
      </c>
      <c r="BL275">
        <f t="array" ref="BL275">IFERROR(INDEX(Sheet2!$A$1:$E$2723,MATCH(BL$200&amp;BL$201&amp;$B275,Sheet2!$A$1:$A$2723&amp;Sheet2!$B$1:$B$2723&amp;Sheet2!$D$1:$D$2723,0),5),0)</f>
        <v>0</v>
      </c>
    </row>
    <row r="276" spans="2:64" x14ac:dyDescent="0.25">
      <c r="B276" t="s">
        <v>259</v>
      </c>
      <c r="C276">
        <f t="array" ref="C276">IFERROR(INDEX(Sheet2!$A$1:$E$2723,MATCH(C$200&amp;C$201&amp;$B276,Sheet2!$A$1:$A$2723&amp;Sheet2!$B$1:$B$2723&amp;Sheet2!$D$1:$D$2723,0),5),0)</f>
        <v>0</v>
      </c>
      <c r="D276">
        <f t="array" ref="D276">IFERROR(INDEX(Sheet2!$A$1:$E$2723,MATCH(D$200&amp;D$201&amp;$B276,Sheet2!$A$1:$A$2723&amp;Sheet2!$B$1:$B$2723&amp;Sheet2!$D$1:$D$2723,0),5),0)</f>
        <v>0</v>
      </c>
      <c r="E276">
        <f t="array" ref="E276">IFERROR(INDEX(Sheet2!$A$1:$E$2723,MATCH(E$200&amp;E$201&amp;$B276,Sheet2!$A$1:$A$2723&amp;Sheet2!$B$1:$B$2723&amp;Sheet2!$D$1:$D$2723,0),5),0)</f>
        <v>0</v>
      </c>
      <c r="F276">
        <f t="array" ref="F276">IFERROR(INDEX(Sheet2!$A$1:$E$2723,MATCH(F$200&amp;F$201&amp;$B276,Sheet2!$A$1:$A$2723&amp;Sheet2!$B$1:$B$2723&amp;Sheet2!$D$1:$D$2723,0),5),0)</f>
        <v>0</v>
      </c>
      <c r="G276">
        <f t="array" ref="G276">IFERROR(INDEX(Sheet2!$A$1:$E$2723,MATCH(G$200&amp;G$201&amp;$B276,Sheet2!$A$1:$A$2723&amp;Sheet2!$B$1:$B$2723&amp;Sheet2!$D$1:$D$2723,0),5),0)</f>
        <v>0</v>
      </c>
      <c r="H276">
        <f t="array" ref="H276">IFERROR(INDEX(Sheet2!$A$1:$E$2723,MATCH(H$200&amp;H$201&amp;$B276,Sheet2!$A$1:$A$2723&amp;Sheet2!$B$1:$B$2723&amp;Sheet2!$D$1:$D$2723,0),5),0)</f>
        <v>0</v>
      </c>
      <c r="I276">
        <f t="array" ref="I276">IFERROR(INDEX(Sheet2!$A$1:$E$2723,MATCH(I$200&amp;I$201&amp;$B276,Sheet2!$A$1:$A$2723&amp;Sheet2!$B$1:$B$2723&amp;Sheet2!$D$1:$D$2723,0),5),0)</f>
        <v>0</v>
      </c>
      <c r="J276">
        <f t="array" ref="J276">IFERROR(INDEX(Sheet2!$A$1:$E$2723,MATCH(J$200&amp;J$201&amp;$B276,Sheet2!$A$1:$A$2723&amp;Sheet2!$B$1:$B$2723&amp;Sheet2!$D$1:$D$2723,0),5),0)</f>
        <v>0</v>
      </c>
      <c r="K276">
        <f t="array" ref="K276">IFERROR(INDEX(Sheet2!$A$1:$E$2723,MATCH(K$200&amp;K$201&amp;$B276,Sheet2!$A$1:$A$2723&amp;Sheet2!$B$1:$B$2723&amp;Sheet2!$D$1:$D$2723,0),5),0)</f>
        <v>0</v>
      </c>
      <c r="L276">
        <f t="array" ref="L276">IFERROR(INDEX(Sheet2!$A$1:$E$2723,MATCH(L$200&amp;L$201&amp;$B276,Sheet2!$A$1:$A$2723&amp;Sheet2!$B$1:$B$2723&amp;Sheet2!$D$1:$D$2723,0),5),0)</f>
        <v>0</v>
      </c>
      <c r="M276">
        <f t="array" ref="M276">IFERROR(INDEX(Sheet2!$A$1:$E$2723,MATCH(M$200&amp;M$201&amp;$B276,Sheet2!$A$1:$A$2723&amp;Sheet2!$B$1:$B$2723&amp;Sheet2!$D$1:$D$2723,0),5),0)</f>
        <v>0</v>
      </c>
      <c r="N276">
        <f t="array" ref="N276">IFERROR(INDEX(Sheet2!$A$1:$E$2723,MATCH(N$200&amp;N$201&amp;$B276,Sheet2!$A$1:$A$2723&amp;Sheet2!$B$1:$B$2723&amp;Sheet2!$D$1:$D$2723,0),5),0)</f>
        <v>0</v>
      </c>
      <c r="O276">
        <f t="array" ref="O276">IFERROR(INDEX(Sheet2!$A$1:$E$2723,MATCH(O$200&amp;O$201&amp;$B276,Sheet2!$A$1:$A$2723&amp;Sheet2!$B$1:$B$2723&amp;Sheet2!$D$1:$D$2723,0),5),0)</f>
        <v>0</v>
      </c>
      <c r="P276">
        <f t="array" ref="P276">IFERROR(INDEX(Sheet2!$A$1:$E$2723,MATCH(P$200&amp;P$201&amp;$B276,Sheet2!$A$1:$A$2723&amp;Sheet2!$B$1:$B$2723&amp;Sheet2!$D$1:$D$2723,0),5),0)</f>
        <v>0</v>
      </c>
      <c r="Q276">
        <f t="array" ref="Q276">IFERROR(INDEX(Sheet2!$A$1:$E$2723,MATCH(Q$200&amp;Q$201&amp;$B276,Sheet2!$A$1:$A$2723&amp;Sheet2!$B$1:$B$2723&amp;Sheet2!$D$1:$D$2723,0),5),0)</f>
        <v>0</v>
      </c>
      <c r="R276">
        <f t="array" ref="R276">IFERROR(INDEX(Sheet2!$A$1:$E$2723,MATCH(R$200&amp;R$201&amp;$B276,Sheet2!$A$1:$A$2723&amp;Sheet2!$B$1:$B$2723&amp;Sheet2!$D$1:$D$2723,0),5),0)</f>
        <v>0</v>
      </c>
      <c r="S276">
        <f t="array" ref="S276">IFERROR(INDEX(Sheet2!$A$1:$E$2723,MATCH(S$200&amp;S$201&amp;$B276,Sheet2!$A$1:$A$2723&amp;Sheet2!$B$1:$B$2723&amp;Sheet2!$D$1:$D$2723,0),5),0)</f>
        <v>0</v>
      </c>
      <c r="T276">
        <f t="array" ref="T276">IFERROR(INDEX(Sheet2!$A$1:$E$2723,MATCH(T$200&amp;T$201&amp;$B276,Sheet2!$A$1:$A$2723&amp;Sheet2!$B$1:$B$2723&amp;Sheet2!$D$1:$D$2723,0),5),0)</f>
        <v>0</v>
      </c>
      <c r="U276">
        <f t="array" ref="U276">IFERROR(INDEX(Sheet2!$A$1:$E$2723,MATCH(U$200&amp;U$201&amp;$B276,Sheet2!$A$1:$A$2723&amp;Sheet2!$B$1:$B$2723&amp;Sheet2!$D$1:$D$2723,0),5),0)</f>
        <v>0</v>
      </c>
      <c r="V276">
        <f t="array" ref="V276">IFERROR(INDEX(Sheet2!$A$1:$E$2723,MATCH(V$200&amp;V$201&amp;$B276,Sheet2!$A$1:$A$2723&amp;Sheet2!$B$1:$B$2723&amp;Sheet2!$D$1:$D$2723,0),5),0)</f>
        <v>0</v>
      </c>
      <c r="W276">
        <f t="array" ref="W276">IFERROR(INDEX(Sheet2!$A$1:$E$2723,MATCH(W$200&amp;W$201&amp;$B276,Sheet2!$A$1:$A$2723&amp;Sheet2!$B$1:$B$2723&amp;Sheet2!$D$1:$D$2723,0),5),0)</f>
        <v>0</v>
      </c>
      <c r="X276">
        <f t="array" ref="X276">IFERROR(INDEX(Sheet2!$A$1:$E$2723,MATCH(X$200&amp;X$201&amp;$B276,Sheet2!$A$1:$A$2723&amp;Sheet2!$B$1:$B$2723&amp;Sheet2!$D$1:$D$2723,0),5),0)</f>
        <v>0</v>
      </c>
      <c r="Y276">
        <f t="array" ref="Y276">IFERROR(INDEX(Sheet2!$A$1:$E$2723,MATCH(Y$200&amp;Y$201&amp;$B276,Sheet2!$A$1:$A$2723&amp;Sheet2!$B$1:$B$2723&amp;Sheet2!$D$1:$D$2723,0),5),0)</f>
        <v>0</v>
      </c>
      <c r="Z276">
        <f t="array" ref="Z276">IFERROR(INDEX(Sheet2!$A$1:$E$2723,MATCH(Z$200&amp;Z$201&amp;$B276,Sheet2!$A$1:$A$2723&amp;Sheet2!$B$1:$B$2723&amp;Sheet2!$D$1:$D$2723,0),5),0)</f>
        <v>0</v>
      </c>
      <c r="AA276">
        <f t="array" ref="AA276">IFERROR(INDEX(Sheet2!$A$1:$E$2723,MATCH(AA$200&amp;AA$201&amp;$B276,Sheet2!$A$1:$A$2723&amp;Sheet2!$B$1:$B$2723&amp;Sheet2!$D$1:$D$2723,0),5),0)</f>
        <v>0</v>
      </c>
      <c r="AB276">
        <f t="array" ref="AB276">IFERROR(INDEX(Sheet2!$A$1:$E$2723,MATCH(AB$200&amp;AB$201&amp;$B276,Sheet2!$A$1:$A$2723&amp;Sheet2!$B$1:$B$2723&amp;Sheet2!$D$1:$D$2723,0),5),0)</f>
        <v>0</v>
      </c>
      <c r="AC276">
        <f t="array" ref="AC276">IFERROR(INDEX(Sheet2!$A$1:$E$2723,MATCH(AC$200&amp;AC$201&amp;$B276,Sheet2!$A$1:$A$2723&amp;Sheet2!$B$1:$B$2723&amp;Sheet2!$D$1:$D$2723,0),5),0)</f>
        <v>0</v>
      </c>
      <c r="AD276">
        <f t="array" ref="AD276">IFERROR(INDEX(Sheet2!$A$1:$E$2723,MATCH(AD$200&amp;AD$201&amp;$B276,Sheet2!$A$1:$A$2723&amp;Sheet2!$B$1:$B$2723&amp;Sheet2!$D$1:$D$2723,0),5),0)</f>
        <v>0</v>
      </c>
      <c r="AE276">
        <f t="array" ref="AE276">IFERROR(INDEX(Sheet2!$A$1:$E$2723,MATCH(AE$200&amp;AE$201&amp;$B276,Sheet2!$A$1:$A$2723&amp;Sheet2!$B$1:$B$2723&amp;Sheet2!$D$1:$D$2723,0),5),0)</f>
        <v>0</v>
      </c>
      <c r="AF276">
        <f t="array" ref="AF276">IFERROR(INDEX(Sheet2!$A$1:$E$2723,MATCH(AF$200&amp;AF$201&amp;$B276,Sheet2!$A$1:$A$2723&amp;Sheet2!$B$1:$B$2723&amp;Sheet2!$D$1:$D$2723,0),5),0)</f>
        <v>0</v>
      </c>
      <c r="AG276">
        <f t="array" ref="AG276">IFERROR(INDEX(Sheet2!$A$1:$E$2723,MATCH(AG$200&amp;AG$201&amp;$B276,Sheet2!$A$1:$A$2723&amp;Sheet2!$B$1:$B$2723&amp;Sheet2!$D$1:$D$2723,0),5),0)</f>
        <v>0</v>
      </c>
      <c r="AH276">
        <f t="array" ref="AH276">IFERROR(INDEX(Sheet2!$A$1:$E$2723,MATCH(AH$200&amp;AH$201&amp;$B276,Sheet2!$A$1:$A$2723&amp;Sheet2!$B$1:$B$2723&amp;Sheet2!$D$1:$D$2723,0),5),0)</f>
        <v>0</v>
      </c>
      <c r="AI276">
        <f t="array" ref="AI276">IFERROR(INDEX(Sheet2!$A$1:$E$2723,MATCH(AI$200&amp;AI$201&amp;$B276,Sheet2!$A$1:$A$2723&amp;Sheet2!$B$1:$B$2723&amp;Sheet2!$D$1:$D$2723,0),5),0)</f>
        <v>0</v>
      </c>
      <c r="AJ276">
        <f t="array" ref="AJ276">IFERROR(INDEX(Sheet2!$A$1:$E$2723,MATCH(AJ$200&amp;AJ$201&amp;$B276,Sheet2!$A$1:$A$2723&amp;Sheet2!$B$1:$B$2723&amp;Sheet2!$D$1:$D$2723,0),5),0)</f>
        <v>0</v>
      </c>
      <c r="AK276">
        <f t="array" ref="AK276">IFERROR(INDEX(Sheet2!$A$1:$E$2723,MATCH(AK$200&amp;AK$201&amp;$B276,Sheet2!$A$1:$A$2723&amp;Sheet2!$B$1:$B$2723&amp;Sheet2!$D$1:$D$2723,0),5),0)</f>
        <v>0</v>
      </c>
      <c r="AL276">
        <f t="array" ref="AL276">IFERROR(INDEX(Sheet2!$A$1:$E$2723,MATCH(AL$200&amp;AL$201&amp;$B276,Sheet2!$A$1:$A$2723&amp;Sheet2!$B$1:$B$2723&amp;Sheet2!$D$1:$D$2723,0),5),0)</f>
        <v>0</v>
      </c>
      <c r="AM276">
        <f t="array" ref="AM276">IFERROR(INDEX(Sheet2!$A$1:$E$2723,MATCH(AM$200&amp;AM$201&amp;$B276,Sheet2!$A$1:$A$2723&amp;Sheet2!$B$1:$B$2723&amp;Sheet2!$D$1:$D$2723,0),5),0)</f>
        <v>0</v>
      </c>
      <c r="AN276">
        <f t="array" ref="AN276">IFERROR(INDEX(Sheet2!$A$1:$E$2723,MATCH(AN$200&amp;AN$201&amp;$B276,Sheet2!$A$1:$A$2723&amp;Sheet2!$B$1:$B$2723&amp;Sheet2!$D$1:$D$2723,0),5),0)</f>
        <v>0</v>
      </c>
      <c r="AO276">
        <f t="array" ref="AO276">IFERROR(INDEX(Sheet2!$A$1:$E$2723,MATCH(AO$200&amp;AO$201&amp;$B276,Sheet2!$A$1:$A$2723&amp;Sheet2!$B$1:$B$2723&amp;Sheet2!$D$1:$D$2723,0),5),0)</f>
        <v>0</v>
      </c>
      <c r="AP276">
        <f t="array" ref="AP276">IFERROR(INDEX(Sheet2!$A$1:$E$2723,MATCH(AP$200&amp;AP$201&amp;$B276,Sheet2!$A$1:$A$2723&amp;Sheet2!$B$1:$B$2723&amp;Sheet2!$D$1:$D$2723,0),5),0)</f>
        <v>0</v>
      </c>
      <c r="AQ276">
        <f t="array" ref="AQ276">IFERROR(INDEX(Sheet2!$A$1:$E$2723,MATCH(AQ$200&amp;AQ$201&amp;$B276,Sheet2!$A$1:$A$2723&amp;Sheet2!$B$1:$B$2723&amp;Sheet2!$D$1:$D$2723,0),5),0)</f>
        <v>0</v>
      </c>
      <c r="AR276">
        <f t="array" ref="AR276">IFERROR(INDEX(Sheet2!$A$1:$E$2723,MATCH(AR$200&amp;AR$201&amp;$B276,Sheet2!$A$1:$A$2723&amp;Sheet2!$B$1:$B$2723&amp;Sheet2!$D$1:$D$2723,0),5),0)</f>
        <v>0</v>
      </c>
      <c r="AS276">
        <f t="array" ref="AS276">IFERROR(INDEX(Sheet2!$A$1:$E$2723,MATCH(AS$200&amp;AS$201&amp;$B276,Sheet2!$A$1:$A$2723&amp;Sheet2!$B$1:$B$2723&amp;Sheet2!$D$1:$D$2723,0),5),0)</f>
        <v>0</v>
      </c>
      <c r="AT276">
        <f t="array" ref="AT276">IFERROR(INDEX(Sheet2!$A$1:$E$2723,MATCH(AT$200&amp;AT$201&amp;$B276,Sheet2!$A$1:$A$2723&amp;Sheet2!$B$1:$B$2723&amp;Sheet2!$D$1:$D$2723,0),5),0)</f>
        <v>0</v>
      </c>
      <c r="AU276">
        <f t="array" ref="AU276">IFERROR(INDEX(Sheet2!$A$1:$E$2723,MATCH(AU$200&amp;AU$201&amp;$B276,Sheet2!$A$1:$A$2723&amp;Sheet2!$B$1:$B$2723&amp;Sheet2!$D$1:$D$2723,0),5),0)</f>
        <v>0</v>
      </c>
      <c r="AV276">
        <f t="array" ref="AV276">IFERROR(INDEX(Sheet2!$A$1:$E$2723,MATCH(AV$200&amp;AV$201&amp;$B276,Sheet2!$A$1:$A$2723&amp;Sheet2!$B$1:$B$2723&amp;Sheet2!$D$1:$D$2723,0),5),0)</f>
        <v>0</v>
      </c>
      <c r="AW276">
        <f t="array" ref="AW276">IFERROR(INDEX(Sheet2!$A$1:$E$2723,MATCH(AW$200&amp;AW$201&amp;$B276,Sheet2!$A$1:$A$2723&amp;Sheet2!$B$1:$B$2723&amp;Sheet2!$D$1:$D$2723,0),5),0)</f>
        <v>0</v>
      </c>
      <c r="AX276">
        <f t="array" ref="AX276">IFERROR(INDEX(Sheet2!$A$1:$E$2723,MATCH(AX$200&amp;AX$201&amp;$B276,Sheet2!$A$1:$A$2723&amp;Sheet2!$B$1:$B$2723&amp;Sheet2!$D$1:$D$2723,0),5),0)</f>
        <v>0</v>
      </c>
      <c r="AY276">
        <f t="array" ref="AY276">IFERROR(INDEX(Sheet2!$A$1:$E$2723,MATCH(AY$200&amp;AY$201&amp;$B276,Sheet2!$A$1:$A$2723&amp;Sheet2!$B$1:$B$2723&amp;Sheet2!$D$1:$D$2723,0),5),0)</f>
        <v>0</v>
      </c>
      <c r="AZ276">
        <f t="array" ref="AZ276">IFERROR(INDEX(Sheet2!$A$1:$E$2723,MATCH(AZ$200&amp;AZ$201&amp;$B276,Sheet2!$A$1:$A$2723&amp;Sheet2!$B$1:$B$2723&amp;Sheet2!$D$1:$D$2723,0),5),0)</f>
        <v>0</v>
      </c>
      <c r="BA276">
        <f t="array" ref="BA276">IFERROR(INDEX(Sheet2!$A$1:$E$2723,MATCH(BA$200&amp;BA$201&amp;$B276,Sheet2!$A$1:$A$2723&amp;Sheet2!$B$1:$B$2723&amp;Sheet2!$D$1:$D$2723,0),5),0)</f>
        <v>0</v>
      </c>
      <c r="BB276">
        <f t="array" ref="BB276">IFERROR(INDEX(Sheet2!$A$1:$E$2723,MATCH(BB$200&amp;BB$201&amp;$B276,Sheet2!$A$1:$A$2723&amp;Sheet2!$B$1:$B$2723&amp;Sheet2!$D$1:$D$2723,0),5),0)</f>
        <v>0</v>
      </c>
      <c r="BC276">
        <f t="array" ref="BC276">IFERROR(INDEX(Sheet2!$A$1:$E$2723,MATCH(BC$200&amp;BC$201&amp;$B276,Sheet2!$A$1:$A$2723&amp;Sheet2!$B$1:$B$2723&amp;Sheet2!$D$1:$D$2723,0),5),0)</f>
        <v>0</v>
      </c>
      <c r="BD276">
        <f t="array" ref="BD276">IFERROR(INDEX(Sheet2!$A$1:$E$2723,MATCH(BD$200&amp;BD$201&amp;$B276,Sheet2!$A$1:$A$2723&amp;Sheet2!$B$1:$B$2723&amp;Sheet2!$D$1:$D$2723,0),5),0)</f>
        <v>0</v>
      </c>
      <c r="BE276">
        <f t="array" ref="BE276">IFERROR(INDEX(Sheet2!$A$1:$E$2723,MATCH(BE$200&amp;BE$201&amp;$B276,Sheet2!$A$1:$A$2723&amp;Sheet2!$B$1:$B$2723&amp;Sheet2!$D$1:$D$2723,0),5),0)</f>
        <v>0</v>
      </c>
      <c r="BF276">
        <f t="array" ref="BF276">IFERROR(INDEX(Sheet2!$A$1:$E$2723,MATCH(BF$200&amp;BF$201&amp;$B276,Sheet2!$A$1:$A$2723&amp;Sheet2!$B$1:$B$2723&amp;Sheet2!$D$1:$D$2723,0),5),0)</f>
        <v>0</v>
      </c>
      <c r="BG276">
        <f t="array" ref="BG276">IFERROR(INDEX(Sheet2!$A$1:$E$2723,MATCH(BG$200&amp;BG$201&amp;$B276,Sheet2!$A$1:$A$2723&amp;Sheet2!$B$1:$B$2723&amp;Sheet2!$D$1:$D$2723,0),5),0)</f>
        <v>0</v>
      </c>
      <c r="BH276">
        <f t="array" ref="BH276">IFERROR(INDEX(Sheet2!$A$1:$E$2723,MATCH(BH$200&amp;BH$201&amp;$B276,Sheet2!$A$1:$A$2723&amp;Sheet2!$B$1:$B$2723&amp;Sheet2!$D$1:$D$2723,0),5),0)</f>
        <v>0</v>
      </c>
      <c r="BI276">
        <f t="array" ref="BI276">IFERROR(INDEX(Sheet2!$A$1:$E$2723,MATCH(BI$200&amp;BI$201&amp;$B276,Sheet2!$A$1:$A$2723&amp;Sheet2!$B$1:$B$2723&amp;Sheet2!$D$1:$D$2723,0),5),0)</f>
        <v>0</v>
      </c>
      <c r="BJ276">
        <f t="array" ref="BJ276">IFERROR(INDEX(Sheet2!$A$1:$E$2723,MATCH(BJ$200&amp;BJ$201&amp;$B276,Sheet2!$A$1:$A$2723&amp;Sheet2!$B$1:$B$2723&amp;Sheet2!$D$1:$D$2723,0),5),0)</f>
        <v>0</v>
      </c>
      <c r="BK276">
        <f t="array" ref="BK276">IFERROR(INDEX(Sheet2!$A$1:$E$2723,MATCH(BK$200&amp;BK$201&amp;$B276,Sheet2!$A$1:$A$2723&amp;Sheet2!$B$1:$B$2723&amp;Sheet2!$D$1:$D$2723,0),5),0)</f>
        <v>0</v>
      </c>
      <c r="BL276">
        <f t="array" ref="BL276">IFERROR(INDEX(Sheet2!$A$1:$E$2723,MATCH(BL$200&amp;BL$201&amp;$B276,Sheet2!$A$1:$A$2723&amp;Sheet2!$B$1:$B$2723&amp;Sheet2!$D$1:$D$2723,0),5),0)</f>
        <v>0</v>
      </c>
    </row>
    <row r="277" spans="2:64" x14ac:dyDescent="0.25">
      <c r="B277" t="s">
        <v>260</v>
      </c>
      <c r="C277">
        <f t="array" ref="C277">IFERROR(INDEX(Sheet2!$A$1:$E$2723,MATCH(C$200&amp;C$201&amp;$B277,Sheet2!$A$1:$A$2723&amp;Sheet2!$B$1:$B$2723&amp;Sheet2!$D$1:$D$2723,0),5),0)</f>
        <v>0</v>
      </c>
      <c r="D277">
        <f t="array" ref="D277">IFERROR(INDEX(Sheet2!$A$1:$E$2723,MATCH(D$200&amp;D$201&amp;$B277,Sheet2!$A$1:$A$2723&amp;Sheet2!$B$1:$B$2723&amp;Sheet2!$D$1:$D$2723,0),5),0)</f>
        <v>0</v>
      </c>
      <c r="E277">
        <f t="array" ref="E277">IFERROR(INDEX(Sheet2!$A$1:$E$2723,MATCH(E$200&amp;E$201&amp;$B277,Sheet2!$A$1:$A$2723&amp;Sheet2!$B$1:$B$2723&amp;Sheet2!$D$1:$D$2723,0),5),0)</f>
        <v>0</v>
      </c>
      <c r="F277">
        <f t="array" ref="F277">IFERROR(INDEX(Sheet2!$A$1:$E$2723,MATCH(F$200&amp;F$201&amp;$B277,Sheet2!$A$1:$A$2723&amp;Sheet2!$B$1:$B$2723&amp;Sheet2!$D$1:$D$2723,0),5),0)</f>
        <v>0</v>
      </c>
      <c r="G277">
        <f t="array" ref="G277">IFERROR(INDEX(Sheet2!$A$1:$E$2723,MATCH(G$200&amp;G$201&amp;$B277,Sheet2!$A$1:$A$2723&amp;Sheet2!$B$1:$B$2723&amp;Sheet2!$D$1:$D$2723,0),5),0)</f>
        <v>0</v>
      </c>
      <c r="H277">
        <f t="array" ref="H277">IFERROR(INDEX(Sheet2!$A$1:$E$2723,MATCH(H$200&amp;H$201&amp;$B277,Sheet2!$A$1:$A$2723&amp;Sheet2!$B$1:$B$2723&amp;Sheet2!$D$1:$D$2723,0),5),0)</f>
        <v>0</v>
      </c>
      <c r="I277">
        <f t="array" ref="I277">IFERROR(INDEX(Sheet2!$A$1:$E$2723,MATCH(I$200&amp;I$201&amp;$B277,Sheet2!$A$1:$A$2723&amp;Sheet2!$B$1:$B$2723&amp;Sheet2!$D$1:$D$2723,0),5),0)</f>
        <v>0</v>
      </c>
      <c r="J277">
        <f t="array" ref="J277">IFERROR(INDEX(Sheet2!$A$1:$E$2723,MATCH(J$200&amp;J$201&amp;$B277,Sheet2!$A$1:$A$2723&amp;Sheet2!$B$1:$B$2723&amp;Sheet2!$D$1:$D$2723,0),5),0)</f>
        <v>0</v>
      </c>
      <c r="K277">
        <f t="array" ref="K277">IFERROR(INDEX(Sheet2!$A$1:$E$2723,MATCH(K$200&amp;K$201&amp;$B277,Sheet2!$A$1:$A$2723&amp;Sheet2!$B$1:$B$2723&amp;Sheet2!$D$1:$D$2723,0),5),0)</f>
        <v>0</v>
      </c>
      <c r="L277">
        <f t="array" ref="L277">IFERROR(INDEX(Sheet2!$A$1:$E$2723,MATCH(L$200&amp;L$201&amp;$B277,Sheet2!$A$1:$A$2723&amp;Sheet2!$B$1:$B$2723&amp;Sheet2!$D$1:$D$2723,0),5),0)</f>
        <v>0</v>
      </c>
      <c r="M277">
        <f t="array" ref="M277">IFERROR(INDEX(Sheet2!$A$1:$E$2723,MATCH(M$200&amp;M$201&amp;$B277,Sheet2!$A$1:$A$2723&amp;Sheet2!$B$1:$B$2723&amp;Sheet2!$D$1:$D$2723,0),5),0)</f>
        <v>0</v>
      </c>
      <c r="N277">
        <f t="array" ref="N277">IFERROR(INDEX(Sheet2!$A$1:$E$2723,MATCH(N$200&amp;N$201&amp;$B277,Sheet2!$A$1:$A$2723&amp;Sheet2!$B$1:$B$2723&amp;Sheet2!$D$1:$D$2723,0),5),0)</f>
        <v>0</v>
      </c>
      <c r="O277">
        <f t="array" ref="O277">IFERROR(INDEX(Sheet2!$A$1:$E$2723,MATCH(O$200&amp;O$201&amp;$B277,Sheet2!$A$1:$A$2723&amp;Sheet2!$B$1:$B$2723&amp;Sheet2!$D$1:$D$2723,0),5),0)</f>
        <v>0</v>
      </c>
      <c r="P277">
        <f t="array" ref="P277">IFERROR(INDEX(Sheet2!$A$1:$E$2723,MATCH(P$200&amp;P$201&amp;$B277,Sheet2!$A$1:$A$2723&amp;Sheet2!$B$1:$B$2723&amp;Sheet2!$D$1:$D$2723,0),5),0)</f>
        <v>0</v>
      </c>
      <c r="Q277">
        <f t="array" ref="Q277">IFERROR(INDEX(Sheet2!$A$1:$E$2723,MATCH(Q$200&amp;Q$201&amp;$B277,Sheet2!$A$1:$A$2723&amp;Sheet2!$B$1:$B$2723&amp;Sheet2!$D$1:$D$2723,0),5),0)</f>
        <v>0</v>
      </c>
      <c r="R277">
        <f t="array" ref="R277">IFERROR(INDEX(Sheet2!$A$1:$E$2723,MATCH(R$200&amp;R$201&amp;$B277,Sheet2!$A$1:$A$2723&amp;Sheet2!$B$1:$B$2723&amp;Sheet2!$D$1:$D$2723,0),5),0)</f>
        <v>0</v>
      </c>
      <c r="S277">
        <f t="array" ref="S277">IFERROR(INDEX(Sheet2!$A$1:$E$2723,MATCH(S$200&amp;S$201&amp;$B277,Sheet2!$A$1:$A$2723&amp;Sheet2!$B$1:$B$2723&amp;Sheet2!$D$1:$D$2723,0),5),0)</f>
        <v>0</v>
      </c>
      <c r="T277">
        <f t="array" ref="T277">IFERROR(INDEX(Sheet2!$A$1:$E$2723,MATCH(T$200&amp;T$201&amp;$B277,Sheet2!$A$1:$A$2723&amp;Sheet2!$B$1:$B$2723&amp;Sheet2!$D$1:$D$2723,0),5),0)</f>
        <v>0</v>
      </c>
      <c r="U277">
        <f t="array" ref="U277">IFERROR(INDEX(Sheet2!$A$1:$E$2723,MATCH(U$200&amp;U$201&amp;$B277,Sheet2!$A$1:$A$2723&amp;Sheet2!$B$1:$B$2723&amp;Sheet2!$D$1:$D$2723,0),5),0)</f>
        <v>0</v>
      </c>
      <c r="V277">
        <f t="array" ref="V277">IFERROR(INDEX(Sheet2!$A$1:$E$2723,MATCH(V$200&amp;V$201&amp;$B277,Sheet2!$A$1:$A$2723&amp;Sheet2!$B$1:$B$2723&amp;Sheet2!$D$1:$D$2723,0),5),0)</f>
        <v>0</v>
      </c>
      <c r="W277">
        <f t="array" ref="W277">IFERROR(INDEX(Sheet2!$A$1:$E$2723,MATCH(W$200&amp;W$201&amp;$B277,Sheet2!$A$1:$A$2723&amp;Sheet2!$B$1:$B$2723&amp;Sheet2!$D$1:$D$2723,0),5),0)</f>
        <v>0</v>
      </c>
      <c r="X277">
        <f t="array" ref="X277">IFERROR(INDEX(Sheet2!$A$1:$E$2723,MATCH(X$200&amp;X$201&amp;$B277,Sheet2!$A$1:$A$2723&amp;Sheet2!$B$1:$B$2723&amp;Sheet2!$D$1:$D$2723,0),5),0)</f>
        <v>0</v>
      </c>
      <c r="Y277">
        <f t="array" ref="Y277">IFERROR(INDEX(Sheet2!$A$1:$E$2723,MATCH(Y$200&amp;Y$201&amp;$B277,Sheet2!$A$1:$A$2723&amp;Sheet2!$B$1:$B$2723&amp;Sheet2!$D$1:$D$2723,0),5),0)</f>
        <v>0</v>
      </c>
      <c r="Z277">
        <f t="array" ref="Z277">IFERROR(INDEX(Sheet2!$A$1:$E$2723,MATCH(Z$200&amp;Z$201&amp;$B277,Sheet2!$A$1:$A$2723&amp;Sheet2!$B$1:$B$2723&amp;Sheet2!$D$1:$D$2723,0),5),0)</f>
        <v>0</v>
      </c>
      <c r="AA277">
        <f t="array" ref="AA277">IFERROR(INDEX(Sheet2!$A$1:$E$2723,MATCH(AA$200&amp;AA$201&amp;$B277,Sheet2!$A$1:$A$2723&amp;Sheet2!$B$1:$B$2723&amp;Sheet2!$D$1:$D$2723,0),5),0)</f>
        <v>0</v>
      </c>
      <c r="AB277">
        <f t="array" ref="AB277">IFERROR(INDEX(Sheet2!$A$1:$E$2723,MATCH(AB$200&amp;AB$201&amp;$B277,Sheet2!$A$1:$A$2723&amp;Sheet2!$B$1:$B$2723&amp;Sheet2!$D$1:$D$2723,0),5),0)</f>
        <v>0</v>
      </c>
      <c r="AC277">
        <f t="array" ref="AC277">IFERROR(INDEX(Sheet2!$A$1:$E$2723,MATCH(AC$200&amp;AC$201&amp;$B277,Sheet2!$A$1:$A$2723&amp;Sheet2!$B$1:$B$2723&amp;Sheet2!$D$1:$D$2723,0),5),0)</f>
        <v>0</v>
      </c>
      <c r="AD277">
        <f t="array" ref="AD277">IFERROR(INDEX(Sheet2!$A$1:$E$2723,MATCH(AD$200&amp;AD$201&amp;$B277,Sheet2!$A$1:$A$2723&amp;Sheet2!$B$1:$B$2723&amp;Sheet2!$D$1:$D$2723,0),5),0)</f>
        <v>0</v>
      </c>
      <c r="AE277">
        <f t="array" ref="AE277">IFERROR(INDEX(Sheet2!$A$1:$E$2723,MATCH(AE$200&amp;AE$201&amp;$B277,Sheet2!$A$1:$A$2723&amp;Sheet2!$B$1:$B$2723&amp;Sheet2!$D$1:$D$2723,0),5),0)</f>
        <v>0</v>
      </c>
      <c r="AF277">
        <f t="array" ref="AF277">IFERROR(INDEX(Sheet2!$A$1:$E$2723,MATCH(AF$200&amp;AF$201&amp;$B277,Sheet2!$A$1:$A$2723&amp;Sheet2!$B$1:$B$2723&amp;Sheet2!$D$1:$D$2723,0),5),0)</f>
        <v>0</v>
      </c>
      <c r="AG277">
        <f t="array" ref="AG277">IFERROR(INDEX(Sheet2!$A$1:$E$2723,MATCH(AG$200&amp;AG$201&amp;$B277,Sheet2!$A$1:$A$2723&amp;Sheet2!$B$1:$B$2723&amp;Sheet2!$D$1:$D$2723,0),5),0)</f>
        <v>0</v>
      </c>
      <c r="AH277">
        <f t="array" ref="AH277">IFERROR(INDEX(Sheet2!$A$1:$E$2723,MATCH(AH$200&amp;AH$201&amp;$B277,Sheet2!$A$1:$A$2723&amp;Sheet2!$B$1:$B$2723&amp;Sheet2!$D$1:$D$2723,0),5),0)</f>
        <v>0</v>
      </c>
      <c r="AI277">
        <f t="array" ref="AI277">IFERROR(INDEX(Sheet2!$A$1:$E$2723,MATCH(AI$200&amp;AI$201&amp;$B277,Sheet2!$A$1:$A$2723&amp;Sheet2!$B$1:$B$2723&amp;Sheet2!$D$1:$D$2723,0),5),0)</f>
        <v>0</v>
      </c>
      <c r="AJ277">
        <f t="array" ref="AJ277">IFERROR(INDEX(Sheet2!$A$1:$E$2723,MATCH(AJ$200&amp;AJ$201&amp;$B277,Sheet2!$A$1:$A$2723&amp;Sheet2!$B$1:$B$2723&amp;Sheet2!$D$1:$D$2723,0),5),0)</f>
        <v>0</v>
      </c>
      <c r="AK277">
        <f t="array" ref="AK277">IFERROR(INDEX(Sheet2!$A$1:$E$2723,MATCH(AK$200&amp;AK$201&amp;$B277,Sheet2!$A$1:$A$2723&amp;Sheet2!$B$1:$B$2723&amp;Sheet2!$D$1:$D$2723,0),5),0)</f>
        <v>0</v>
      </c>
      <c r="AL277">
        <f t="array" ref="AL277">IFERROR(INDEX(Sheet2!$A$1:$E$2723,MATCH(AL$200&amp;AL$201&amp;$B277,Sheet2!$A$1:$A$2723&amp;Sheet2!$B$1:$B$2723&amp;Sheet2!$D$1:$D$2723,0),5),0)</f>
        <v>0</v>
      </c>
      <c r="AM277">
        <f t="array" ref="AM277">IFERROR(INDEX(Sheet2!$A$1:$E$2723,MATCH(AM$200&amp;AM$201&amp;$B277,Sheet2!$A$1:$A$2723&amp;Sheet2!$B$1:$B$2723&amp;Sheet2!$D$1:$D$2723,0),5),0)</f>
        <v>0</v>
      </c>
      <c r="AN277">
        <f t="array" ref="AN277">IFERROR(INDEX(Sheet2!$A$1:$E$2723,MATCH(AN$200&amp;AN$201&amp;$B277,Sheet2!$A$1:$A$2723&amp;Sheet2!$B$1:$B$2723&amp;Sheet2!$D$1:$D$2723,0),5),0)</f>
        <v>0</v>
      </c>
      <c r="AO277">
        <f t="array" ref="AO277">IFERROR(INDEX(Sheet2!$A$1:$E$2723,MATCH(AO$200&amp;AO$201&amp;$B277,Sheet2!$A$1:$A$2723&amp;Sheet2!$B$1:$B$2723&amp;Sheet2!$D$1:$D$2723,0),5),0)</f>
        <v>0</v>
      </c>
      <c r="AP277">
        <f t="array" ref="AP277">IFERROR(INDEX(Sheet2!$A$1:$E$2723,MATCH(AP$200&amp;AP$201&amp;$B277,Sheet2!$A$1:$A$2723&amp;Sheet2!$B$1:$B$2723&amp;Sheet2!$D$1:$D$2723,0),5),0)</f>
        <v>0</v>
      </c>
      <c r="AQ277">
        <f t="array" ref="AQ277">IFERROR(INDEX(Sheet2!$A$1:$E$2723,MATCH(AQ$200&amp;AQ$201&amp;$B277,Sheet2!$A$1:$A$2723&amp;Sheet2!$B$1:$B$2723&amp;Sheet2!$D$1:$D$2723,0),5),0)</f>
        <v>0</v>
      </c>
      <c r="AR277">
        <f t="array" ref="AR277">IFERROR(INDEX(Sheet2!$A$1:$E$2723,MATCH(AR$200&amp;AR$201&amp;$B277,Sheet2!$A$1:$A$2723&amp;Sheet2!$B$1:$B$2723&amp;Sheet2!$D$1:$D$2723,0),5),0)</f>
        <v>0</v>
      </c>
      <c r="AS277">
        <f t="array" ref="AS277">IFERROR(INDEX(Sheet2!$A$1:$E$2723,MATCH(AS$200&amp;AS$201&amp;$B277,Sheet2!$A$1:$A$2723&amp;Sheet2!$B$1:$B$2723&amp;Sheet2!$D$1:$D$2723,0),5),0)</f>
        <v>0</v>
      </c>
      <c r="AT277">
        <f t="array" ref="AT277">IFERROR(INDEX(Sheet2!$A$1:$E$2723,MATCH(AT$200&amp;AT$201&amp;$B277,Sheet2!$A$1:$A$2723&amp;Sheet2!$B$1:$B$2723&amp;Sheet2!$D$1:$D$2723,0),5),0)</f>
        <v>0</v>
      </c>
      <c r="AU277">
        <f t="array" ref="AU277">IFERROR(INDEX(Sheet2!$A$1:$E$2723,MATCH(AU$200&amp;AU$201&amp;$B277,Sheet2!$A$1:$A$2723&amp;Sheet2!$B$1:$B$2723&amp;Sheet2!$D$1:$D$2723,0),5),0)</f>
        <v>0</v>
      </c>
      <c r="AV277">
        <f t="array" ref="AV277">IFERROR(INDEX(Sheet2!$A$1:$E$2723,MATCH(AV$200&amp;AV$201&amp;$B277,Sheet2!$A$1:$A$2723&amp;Sheet2!$B$1:$B$2723&amp;Sheet2!$D$1:$D$2723,0),5),0)</f>
        <v>0</v>
      </c>
      <c r="AW277">
        <f t="array" ref="AW277">IFERROR(INDEX(Sheet2!$A$1:$E$2723,MATCH(AW$200&amp;AW$201&amp;$B277,Sheet2!$A$1:$A$2723&amp;Sheet2!$B$1:$B$2723&amp;Sheet2!$D$1:$D$2723,0),5),0)</f>
        <v>0</v>
      </c>
      <c r="AX277">
        <f t="array" ref="AX277">IFERROR(INDEX(Sheet2!$A$1:$E$2723,MATCH(AX$200&amp;AX$201&amp;$B277,Sheet2!$A$1:$A$2723&amp;Sheet2!$B$1:$B$2723&amp;Sheet2!$D$1:$D$2723,0),5),0)</f>
        <v>0</v>
      </c>
      <c r="AY277">
        <f t="array" ref="AY277">IFERROR(INDEX(Sheet2!$A$1:$E$2723,MATCH(AY$200&amp;AY$201&amp;$B277,Sheet2!$A$1:$A$2723&amp;Sheet2!$B$1:$B$2723&amp;Sheet2!$D$1:$D$2723,0),5),0)</f>
        <v>0</v>
      </c>
      <c r="AZ277">
        <f t="array" ref="AZ277">IFERROR(INDEX(Sheet2!$A$1:$E$2723,MATCH(AZ$200&amp;AZ$201&amp;$B277,Sheet2!$A$1:$A$2723&amp;Sheet2!$B$1:$B$2723&amp;Sheet2!$D$1:$D$2723,0),5),0)</f>
        <v>0</v>
      </c>
      <c r="BA277">
        <f t="array" ref="BA277">IFERROR(INDEX(Sheet2!$A$1:$E$2723,MATCH(BA$200&amp;BA$201&amp;$B277,Sheet2!$A$1:$A$2723&amp;Sheet2!$B$1:$B$2723&amp;Sheet2!$D$1:$D$2723,0),5),0)</f>
        <v>0</v>
      </c>
      <c r="BB277">
        <f t="array" ref="BB277">IFERROR(INDEX(Sheet2!$A$1:$E$2723,MATCH(BB$200&amp;BB$201&amp;$B277,Sheet2!$A$1:$A$2723&amp;Sheet2!$B$1:$B$2723&amp;Sheet2!$D$1:$D$2723,0),5),0)</f>
        <v>0</v>
      </c>
      <c r="BC277">
        <f t="array" ref="BC277">IFERROR(INDEX(Sheet2!$A$1:$E$2723,MATCH(BC$200&amp;BC$201&amp;$B277,Sheet2!$A$1:$A$2723&amp;Sheet2!$B$1:$B$2723&amp;Sheet2!$D$1:$D$2723,0),5),0)</f>
        <v>0</v>
      </c>
      <c r="BD277">
        <f t="array" ref="BD277">IFERROR(INDEX(Sheet2!$A$1:$E$2723,MATCH(BD$200&amp;BD$201&amp;$B277,Sheet2!$A$1:$A$2723&amp;Sheet2!$B$1:$B$2723&amp;Sheet2!$D$1:$D$2723,0),5),0)</f>
        <v>0</v>
      </c>
      <c r="BE277">
        <f t="array" ref="BE277">IFERROR(INDEX(Sheet2!$A$1:$E$2723,MATCH(BE$200&amp;BE$201&amp;$B277,Sheet2!$A$1:$A$2723&amp;Sheet2!$B$1:$B$2723&amp;Sheet2!$D$1:$D$2723,0),5),0)</f>
        <v>0</v>
      </c>
      <c r="BF277">
        <f t="array" ref="BF277">IFERROR(INDEX(Sheet2!$A$1:$E$2723,MATCH(BF$200&amp;BF$201&amp;$B277,Sheet2!$A$1:$A$2723&amp;Sheet2!$B$1:$B$2723&amp;Sheet2!$D$1:$D$2723,0),5),0)</f>
        <v>0</v>
      </c>
      <c r="BG277">
        <f t="array" ref="BG277">IFERROR(INDEX(Sheet2!$A$1:$E$2723,MATCH(BG$200&amp;BG$201&amp;$B277,Sheet2!$A$1:$A$2723&amp;Sheet2!$B$1:$B$2723&amp;Sheet2!$D$1:$D$2723,0),5),0)</f>
        <v>0</v>
      </c>
      <c r="BH277">
        <f t="array" ref="BH277">IFERROR(INDEX(Sheet2!$A$1:$E$2723,MATCH(BH$200&amp;BH$201&amp;$B277,Sheet2!$A$1:$A$2723&amp;Sheet2!$B$1:$B$2723&amp;Sheet2!$D$1:$D$2723,0),5),0)</f>
        <v>0</v>
      </c>
      <c r="BI277">
        <f t="array" ref="BI277">IFERROR(INDEX(Sheet2!$A$1:$E$2723,MATCH(BI$200&amp;BI$201&amp;$B277,Sheet2!$A$1:$A$2723&amp;Sheet2!$B$1:$B$2723&amp;Sheet2!$D$1:$D$2723,0),5),0)</f>
        <v>0</v>
      </c>
      <c r="BJ277">
        <f t="array" ref="BJ277">IFERROR(INDEX(Sheet2!$A$1:$E$2723,MATCH(BJ$200&amp;BJ$201&amp;$B277,Sheet2!$A$1:$A$2723&amp;Sheet2!$B$1:$B$2723&amp;Sheet2!$D$1:$D$2723,0),5),0)</f>
        <v>0</v>
      </c>
      <c r="BK277">
        <f t="array" ref="BK277">IFERROR(INDEX(Sheet2!$A$1:$E$2723,MATCH(BK$200&amp;BK$201&amp;$B277,Sheet2!$A$1:$A$2723&amp;Sheet2!$B$1:$B$2723&amp;Sheet2!$D$1:$D$2723,0),5),0)</f>
        <v>0</v>
      </c>
      <c r="BL277">
        <f t="array" ref="BL277">IFERROR(INDEX(Sheet2!$A$1:$E$2723,MATCH(BL$200&amp;BL$201&amp;$B277,Sheet2!$A$1:$A$2723&amp;Sheet2!$B$1:$B$2723&amp;Sheet2!$D$1:$D$2723,0),5),0)</f>
        <v>0</v>
      </c>
    </row>
    <row r="278" spans="2:64" x14ac:dyDescent="0.25">
      <c r="B278" t="s">
        <v>261</v>
      </c>
      <c r="C278">
        <f t="array" ref="C278">IFERROR(INDEX(Sheet2!$A$1:$E$2723,MATCH(C$200&amp;C$201&amp;$B278,Sheet2!$A$1:$A$2723&amp;Sheet2!$B$1:$B$2723&amp;Sheet2!$D$1:$D$2723,0),5),0)</f>
        <v>0</v>
      </c>
      <c r="D278">
        <f t="array" ref="D278">IFERROR(INDEX(Sheet2!$A$1:$E$2723,MATCH(D$200&amp;D$201&amp;$B278,Sheet2!$A$1:$A$2723&amp;Sheet2!$B$1:$B$2723&amp;Sheet2!$D$1:$D$2723,0),5),0)</f>
        <v>0</v>
      </c>
      <c r="E278">
        <f t="array" ref="E278">IFERROR(INDEX(Sheet2!$A$1:$E$2723,MATCH(E$200&amp;E$201&amp;$B278,Sheet2!$A$1:$A$2723&amp;Sheet2!$B$1:$B$2723&amp;Sheet2!$D$1:$D$2723,0),5),0)</f>
        <v>0</v>
      </c>
      <c r="F278">
        <f t="array" ref="F278">IFERROR(INDEX(Sheet2!$A$1:$E$2723,MATCH(F$200&amp;F$201&amp;$B278,Sheet2!$A$1:$A$2723&amp;Sheet2!$B$1:$B$2723&amp;Sheet2!$D$1:$D$2723,0),5),0)</f>
        <v>0</v>
      </c>
      <c r="G278">
        <f t="array" ref="G278">IFERROR(INDEX(Sheet2!$A$1:$E$2723,MATCH(G$200&amp;G$201&amp;$B278,Sheet2!$A$1:$A$2723&amp;Sheet2!$B$1:$B$2723&amp;Sheet2!$D$1:$D$2723,0),5),0)</f>
        <v>0</v>
      </c>
      <c r="H278">
        <f t="array" ref="H278">IFERROR(INDEX(Sheet2!$A$1:$E$2723,MATCH(H$200&amp;H$201&amp;$B278,Sheet2!$A$1:$A$2723&amp;Sheet2!$B$1:$B$2723&amp;Sheet2!$D$1:$D$2723,0),5),0)</f>
        <v>0</v>
      </c>
      <c r="I278">
        <f t="array" ref="I278">IFERROR(INDEX(Sheet2!$A$1:$E$2723,MATCH(I$200&amp;I$201&amp;$B278,Sheet2!$A$1:$A$2723&amp;Sheet2!$B$1:$B$2723&amp;Sheet2!$D$1:$D$2723,0),5),0)</f>
        <v>0</v>
      </c>
      <c r="J278">
        <f t="array" ref="J278">IFERROR(INDEX(Sheet2!$A$1:$E$2723,MATCH(J$200&amp;J$201&amp;$B278,Sheet2!$A$1:$A$2723&amp;Sheet2!$B$1:$B$2723&amp;Sheet2!$D$1:$D$2723,0),5),0)</f>
        <v>0</v>
      </c>
      <c r="K278">
        <f t="array" ref="K278">IFERROR(INDEX(Sheet2!$A$1:$E$2723,MATCH(K$200&amp;K$201&amp;$B278,Sheet2!$A$1:$A$2723&amp;Sheet2!$B$1:$B$2723&amp;Sheet2!$D$1:$D$2723,0),5),0)</f>
        <v>0</v>
      </c>
      <c r="L278">
        <f t="array" ref="L278">IFERROR(INDEX(Sheet2!$A$1:$E$2723,MATCH(L$200&amp;L$201&amp;$B278,Sheet2!$A$1:$A$2723&amp;Sheet2!$B$1:$B$2723&amp;Sheet2!$D$1:$D$2723,0),5),0)</f>
        <v>0</v>
      </c>
      <c r="M278">
        <f t="array" ref="M278">IFERROR(INDEX(Sheet2!$A$1:$E$2723,MATCH(M$200&amp;M$201&amp;$B278,Sheet2!$A$1:$A$2723&amp;Sheet2!$B$1:$B$2723&amp;Sheet2!$D$1:$D$2723,0),5),0)</f>
        <v>0</v>
      </c>
      <c r="N278">
        <f t="array" ref="N278">IFERROR(INDEX(Sheet2!$A$1:$E$2723,MATCH(N$200&amp;N$201&amp;$B278,Sheet2!$A$1:$A$2723&amp;Sheet2!$B$1:$B$2723&amp;Sheet2!$D$1:$D$2723,0),5),0)</f>
        <v>0</v>
      </c>
      <c r="O278">
        <f t="array" ref="O278">IFERROR(INDEX(Sheet2!$A$1:$E$2723,MATCH(O$200&amp;O$201&amp;$B278,Sheet2!$A$1:$A$2723&amp;Sheet2!$B$1:$B$2723&amp;Sheet2!$D$1:$D$2723,0),5),0)</f>
        <v>0</v>
      </c>
      <c r="P278">
        <f t="array" ref="P278">IFERROR(INDEX(Sheet2!$A$1:$E$2723,MATCH(P$200&amp;P$201&amp;$B278,Sheet2!$A$1:$A$2723&amp;Sheet2!$B$1:$B$2723&amp;Sheet2!$D$1:$D$2723,0),5),0)</f>
        <v>0</v>
      </c>
      <c r="Q278">
        <f t="array" ref="Q278">IFERROR(INDEX(Sheet2!$A$1:$E$2723,MATCH(Q$200&amp;Q$201&amp;$B278,Sheet2!$A$1:$A$2723&amp;Sheet2!$B$1:$B$2723&amp;Sheet2!$D$1:$D$2723,0),5),0)</f>
        <v>0</v>
      </c>
      <c r="R278">
        <f t="array" ref="R278">IFERROR(INDEX(Sheet2!$A$1:$E$2723,MATCH(R$200&amp;R$201&amp;$B278,Sheet2!$A$1:$A$2723&amp;Sheet2!$B$1:$B$2723&amp;Sheet2!$D$1:$D$2723,0),5),0)</f>
        <v>0</v>
      </c>
      <c r="S278">
        <f t="array" ref="S278">IFERROR(INDEX(Sheet2!$A$1:$E$2723,MATCH(S$200&amp;S$201&amp;$B278,Sheet2!$A$1:$A$2723&amp;Sheet2!$B$1:$B$2723&amp;Sheet2!$D$1:$D$2723,0),5),0)</f>
        <v>0</v>
      </c>
      <c r="T278">
        <f t="array" ref="T278">IFERROR(INDEX(Sheet2!$A$1:$E$2723,MATCH(T$200&amp;T$201&amp;$B278,Sheet2!$A$1:$A$2723&amp;Sheet2!$B$1:$B$2723&amp;Sheet2!$D$1:$D$2723,0),5),0)</f>
        <v>0</v>
      </c>
      <c r="U278">
        <f t="array" ref="U278">IFERROR(INDEX(Sheet2!$A$1:$E$2723,MATCH(U$200&amp;U$201&amp;$B278,Sheet2!$A$1:$A$2723&amp;Sheet2!$B$1:$B$2723&amp;Sheet2!$D$1:$D$2723,0),5),0)</f>
        <v>0</v>
      </c>
      <c r="V278">
        <f t="array" ref="V278">IFERROR(INDEX(Sheet2!$A$1:$E$2723,MATCH(V$200&amp;V$201&amp;$B278,Sheet2!$A$1:$A$2723&amp;Sheet2!$B$1:$B$2723&amp;Sheet2!$D$1:$D$2723,0),5),0)</f>
        <v>0</v>
      </c>
      <c r="W278">
        <f t="array" ref="W278">IFERROR(INDEX(Sheet2!$A$1:$E$2723,MATCH(W$200&amp;W$201&amp;$B278,Sheet2!$A$1:$A$2723&amp;Sheet2!$B$1:$B$2723&amp;Sheet2!$D$1:$D$2723,0),5),0)</f>
        <v>0</v>
      </c>
      <c r="X278">
        <f t="array" ref="X278">IFERROR(INDEX(Sheet2!$A$1:$E$2723,MATCH(X$200&amp;X$201&amp;$B278,Sheet2!$A$1:$A$2723&amp;Sheet2!$B$1:$B$2723&amp;Sheet2!$D$1:$D$2723,0),5),0)</f>
        <v>0</v>
      </c>
      <c r="Y278">
        <f t="array" ref="Y278">IFERROR(INDEX(Sheet2!$A$1:$E$2723,MATCH(Y$200&amp;Y$201&amp;$B278,Sheet2!$A$1:$A$2723&amp;Sheet2!$B$1:$B$2723&amp;Sheet2!$D$1:$D$2723,0),5),0)</f>
        <v>0</v>
      </c>
      <c r="Z278">
        <f t="array" ref="Z278">IFERROR(INDEX(Sheet2!$A$1:$E$2723,MATCH(Z$200&amp;Z$201&amp;$B278,Sheet2!$A$1:$A$2723&amp;Sheet2!$B$1:$B$2723&amp;Sheet2!$D$1:$D$2723,0),5),0)</f>
        <v>0</v>
      </c>
      <c r="AA278">
        <f t="array" ref="AA278">IFERROR(INDEX(Sheet2!$A$1:$E$2723,MATCH(AA$200&amp;AA$201&amp;$B278,Sheet2!$A$1:$A$2723&amp;Sheet2!$B$1:$B$2723&amp;Sheet2!$D$1:$D$2723,0),5),0)</f>
        <v>0</v>
      </c>
      <c r="AB278">
        <f t="array" ref="AB278">IFERROR(INDEX(Sheet2!$A$1:$E$2723,MATCH(AB$200&amp;AB$201&amp;$B278,Sheet2!$A$1:$A$2723&amp;Sheet2!$B$1:$B$2723&amp;Sheet2!$D$1:$D$2723,0),5),0)</f>
        <v>0</v>
      </c>
      <c r="AC278">
        <f t="array" ref="AC278">IFERROR(INDEX(Sheet2!$A$1:$E$2723,MATCH(AC$200&amp;AC$201&amp;$B278,Sheet2!$A$1:$A$2723&amp;Sheet2!$B$1:$B$2723&amp;Sheet2!$D$1:$D$2723,0),5),0)</f>
        <v>0</v>
      </c>
      <c r="AD278">
        <f t="array" ref="AD278">IFERROR(INDEX(Sheet2!$A$1:$E$2723,MATCH(AD$200&amp;AD$201&amp;$B278,Sheet2!$A$1:$A$2723&amp;Sheet2!$B$1:$B$2723&amp;Sheet2!$D$1:$D$2723,0),5),0)</f>
        <v>0</v>
      </c>
      <c r="AE278">
        <f t="array" ref="AE278">IFERROR(INDEX(Sheet2!$A$1:$E$2723,MATCH(AE$200&amp;AE$201&amp;$B278,Sheet2!$A$1:$A$2723&amp;Sheet2!$B$1:$B$2723&amp;Sheet2!$D$1:$D$2723,0),5),0)</f>
        <v>0</v>
      </c>
      <c r="AF278">
        <f t="array" ref="AF278">IFERROR(INDEX(Sheet2!$A$1:$E$2723,MATCH(AF$200&amp;AF$201&amp;$B278,Sheet2!$A$1:$A$2723&amp;Sheet2!$B$1:$B$2723&amp;Sheet2!$D$1:$D$2723,0),5),0)</f>
        <v>0</v>
      </c>
      <c r="AG278">
        <f t="array" ref="AG278">IFERROR(INDEX(Sheet2!$A$1:$E$2723,MATCH(AG$200&amp;AG$201&amp;$B278,Sheet2!$A$1:$A$2723&amp;Sheet2!$B$1:$B$2723&amp;Sheet2!$D$1:$D$2723,0),5),0)</f>
        <v>0</v>
      </c>
      <c r="AH278">
        <f t="array" ref="AH278">IFERROR(INDEX(Sheet2!$A$1:$E$2723,MATCH(AH$200&amp;AH$201&amp;$B278,Sheet2!$A$1:$A$2723&amp;Sheet2!$B$1:$B$2723&amp;Sheet2!$D$1:$D$2723,0),5),0)</f>
        <v>0</v>
      </c>
      <c r="AI278">
        <f t="array" ref="AI278">IFERROR(INDEX(Sheet2!$A$1:$E$2723,MATCH(AI$200&amp;AI$201&amp;$B278,Sheet2!$A$1:$A$2723&amp;Sheet2!$B$1:$B$2723&amp;Sheet2!$D$1:$D$2723,0),5),0)</f>
        <v>0</v>
      </c>
      <c r="AJ278">
        <f t="array" ref="AJ278">IFERROR(INDEX(Sheet2!$A$1:$E$2723,MATCH(AJ$200&amp;AJ$201&amp;$B278,Sheet2!$A$1:$A$2723&amp;Sheet2!$B$1:$B$2723&amp;Sheet2!$D$1:$D$2723,0),5),0)</f>
        <v>0</v>
      </c>
      <c r="AK278">
        <f t="array" ref="AK278">IFERROR(INDEX(Sheet2!$A$1:$E$2723,MATCH(AK$200&amp;AK$201&amp;$B278,Sheet2!$A$1:$A$2723&amp;Sheet2!$B$1:$B$2723&amp;Sheet2!$D$1:$D$2723,0),5),0)</f>
        <v>0</v>
      </c>
      <c r="AL278">
        <f t="array" ref="AL278">IFERROR(INDEX(Sheet2!$A$1:$E$2723,MATCH(AL$200&amp;AL$201&amp;$B278,Sheet2!$A$1:$A$2723&amp;Sheet2!$B$1:$B$2723&amp;Sheet2!$D$1:$D$2723,0),5),0)</f>
        <v>0</v>
      </c>
      <c r="AM278">
        <f t="array" ref="AM278">IFERROR(INDEX(Sheet2!$A$1:$E$2723,MATCH(AM$200&amp;AM$201&amp;$B278,Sheet2!$A$1:$A$2723&amp;Sheet2!$B$1:$B$2723&amp;Sheet2!$D$1:$D$2723,0),5),0)</f>
        <v>0</v>
      </c>
      <c r="AN278">
        <f t="array" ref="AN278">IFERROR(INDEX(Sheet2!$A$1:$E$2723,MATCH(AN$200&amp;AN$201&amp;$B278,Sheet2!$A$1:$A$2723&amp;Sheet2!$B$1:$B$2723&amp;Sheet2!$D$1:$D$2723,0),5),0)</f>
        <v>0</v>
      </c>
      <c r="AO278">
        <f t="array" ref="AO278">IFERROR(INDEX(Sheet2!$A$1:$E$2723,MATCH(AO$200&amp;AO$201&amp;$B278,Sheet2!$A$1:$A$2723&amp;Sheet2!$B$1:$B$2723&amp;Sheet2!$D$1:$D$2723,0),5),0)</f>
        <v>0</v>
      </c>
      <c r="AP278">
        <f t="array" ref="AP278">IFERROR(INDEX(Sheet2!$A$1:$E$2723,MATCH(AP$200&amp;AP$201&amp;$B278,Sheet2!$A$1:$A$2723&amp;Sheet2!$B$1:$B$2723&amp;Sheet2!$D$1:$D$2723,0),5),0)</f>
        <v>0</v>
      </c>
      <c r="AQ278">
        <f t="array" ref="AQ278">IFERROR(INDEX(Sheet2!$A$1:$E$2723,MATCH(AQ$200&amp;AQ$201&amp;$B278,Sheet2!$A$1:$A$2723&amp;Sheet2!$B$1:$B$2723&amp;Sheet2!$D$1:$D$2723,0),5),0)</f>
        <v>0</v>
      </c>
      <c r="AR278">
        <f t="array" ref="AR278">IFERROR(INDEX(Sheet2!$A$1:$E$2723,MATCH(AR$200&amp;AR$201&amp;$B278,Sheet2!$A$1:$A$2723&amp;Sheet2!$B$1:$B$2723&amp;Sheet2!$D$1:$D$2723,0),5),0)</f>
        <v>0</v>
      </c>
      <c r="AS278">
        <f t="array" ref="AS278">IFERROR(INDEX(Sheet2!$A$1:$E$2723,MATCH(AS$200&amp;AS$201&amp;$B278,Sheet2!$A$1:$A$2723&amp;Sheet2!$B$1:$B$2723&amp;Sheet2!$D$1:$D$2723,0),5),0)</f>
        <v>0</v>
      </c>
      <c r="AT278">
        <f t="array" ref="AT278">IFERROR(INDEX(Sheet2!$A$1:$E$2723,MATCH(AT$200&amp;AT$201&amp;$B278,Sheet2!$A$1:$A$2723&amp;Sheet2!$B$1:$B$2723&amp;Sheet2!$D$1:$D$2723,0),5),0)</f>
        <v>0</v>
      </c>
      <c r="AU278">
        <f t="array" ref="AU278">IFERROR(INDEX(Sheet2!$A$1:$E$2723,MATCH(AU$200&amp;AU$201&amp;$B278,Sheet2!$A$1:$A$2723&amp;Sheet2!$B$1:$B$2723&amp;Sheet2!$D$1:$D$2723,0),5),0)</f>
        <v>0</v>
      </c>
      <c r="AV278">
        <f t="array" ref="AV278">IFERROR(INDEX(Sheet2!$A$1:$E$2723,MATCH(AV$200&amp;AV$201&amp;$B278,Sheet2!$A$1:$A$2723&amp;Sheet2!$B$1:$B$2723&amp;Sheet2!$D$1:$D$2723,0),5),0)</f>
        <v>0</v>
      </c>
      <c r="AW278">
        <f t="array" ref="AW278">IFERROR(INDEX(Sheet2!$A$1:$E$2723,MATCH(AW$200&amp;AW$201&amp;$B278,Sheet2!$A$1:$A$2723&amp;Sheet2!$B$1:$B$2723&amp;Sheet2!$D$1:$D$2723,0),5),0)</f>
        <v>0</v>
      </c>
      <c r="AX278">
        <f t="array" ref="AX278">IFERROR(INDEX(Sheet2!$A$1:$E$2723,MATCH(AX$200&amp;AX$201&amp;$B278,Sheet2!$A$1:$A$2723&amp;Sheet2!$B$1:$B$2723&amp;Sheet2!$D$1:$D$2723,0),5),0)</f>
        <v>0</v>
      </c>
      <c r="AY278">
        <f t="array" ref="AY278">IFERROR(INDEX(Sheet2!$A$1:$E$2723,MATCH(AY$200&amp;AY$201&amp;$B278,Sheet2!$A$1:$A$2723&amp;Sheet2!$B$1:$B$2723&amp;Sheet2!$D$1:$D$2723,0),5),0)</f>
        <v>0</v>
      </c>
      <c r="AZ278">
        <f t="array" ref="AZ278">IFERROR(INDEX(Sheet2!$A$1:$E$2723,MATCH(AZ$200&amp;AZ$201&amp;$B278,Sheet2!$A$1:$A$2723&amp;Sheet2!$B$1:$B$2723&amp;Sheet2!$D$1:$D$2723,0),5),0)</f>
        <v>0</v>
      </c>
      <c r="BA278">
        <f t="array" ref="BA278">IFERROR(INDEX(Sheet2!$A$1:$E$2723,MATCH(BA$200&amp;BA$201&amp;$B278,Sheet2!$A$1:$A$2723&amp;Sheet2!$B$1:$B$2723&amp;Sheet2!$D$1:$D$2723,0),5),0)</f>
        <v>0</v>
      </c>
      <c r="BB278">
        <f t="array" ref="BB278">IFERROR(INDEX(Sheet2!$A$1:$E$2723,MATCH(BB$200&amp;BB$201&amp;$B278,Sheet2!$A$1:$A$2723&amp;Sheet2!$B$1:$B$2723&amp;Sheet2!$D$1:$D$2723,0),5),0)</f>
        <v>0</v>
      </c>
      <c r="BC278">
        <f t="array" ref="BC278">IFERROR(INDEX(Sheet2!$A$1:$E$2723,MATCH(BC$200&amp;BC$201&amp;$B278,Sheet2!$A$1:$A$2723&amp;Sheet2!$B$1:$B$2723&amp;Sheet2!$D$1:$D$2723,0),5),0)</f>
        <v>0</v>
      </c>
      <c r="BD278">
        <f t="array" ref="BD278">IFERROR(INDEX(Sheet2!$A$1:$E$2723,MATCH(BD$200&amp;BD$201&amp;$B278,Sheet2!$A$1:$A$2723&amp;Sheet2!$B$1:$B$2723&amp;Sheet2!$D$1:$D$2723,0),5),0)</f>
        <v>0</v>
      </c>
      <c r="BE278">
        <f t="array" ref="BE278">IFERROR(INDEX(Sheet2!$A$1:$E$2723,MATCH(BE$200&amp;BE$201&amp;$B278,Sheet2!$A$1:$A$2723&amp;Sheet2!$B$1:$B$2723&amp;Sheet2!$D$1:$D$2723,0),5),0)</f>
        <v>0</v>
      </c>
      <c r="BF278">
        <f t="array" ref="BF278">IFERROR(INDEX(Sheet2!$A$1:$E$2723,MATCH(BF$200&amp;BF$201&amp;$B278,Sheet2!$A$1:$A$2723&amp;Sheet2!$B$1:$B$2723&amp;Sheet2!$D$1:$D$2723,0),5),0)</f>
        <v>0</v>
      </c>
      <c r="BG278">
        <f t="array" ref="BG278">IFERROR(INDEX(Sheet2!$A$1:$E$2723,MATCH(BG$200&amp;BG$201&amp;$B278,Sheet2!$A$1:$A$2723&amp;Sheet2!$B$1:$B$2723&amp;Sheet2!$D$1:$D$2723,0),5),0)</f>
        <v>0</v>
      </c>
      <c r="BH278">
        <f t="array" ref="BH278">IFERROR(INDEX(Sheet2!$A$1:$E$2723,MATCH(BH$200&amp;BH$201&amp;$B278,Sheet2!$A$1:$A$2723&amp;Sheet2!$B$1:$B$2723&amp;Sheet2!$D$1:$D$2723,0),5),0)</f>
        <v>0</v>
      </c>
      <c r="BI278">
        <f t="array" ref="BI278">IFERROR(INDEX(Sheet2!$A$1:$E$2723,MATCH(BI$200&amp;BI$201&amp;$B278,Sheet2!$A$1:$A$2723&amp;Sheet2!$B$1:$B$2723&amp;Sheet2!$D$1:$D$2723,0),5),0)</f>
        <v>0</v>
      </c>
      <c r="BJ278">
        <f t="array" ref="BJ278">IFERROR(INDEX(Sheet2!$A$1:$E$2723,MATCH(BJ$200&amp;BJ$201&amp;$B278,Sheet2!$A$1:$A$2723&amp;Sheet2!$B$1:$B$2723&amp;Sheet2!$D$1:$D$2723,0),5),0)</f>
        <v>0</v>
      </c>
      <c r="BK278">
        <f t="array" ref="BK278">IFERROR(INDEX(Sheet2!$A$1:$E$2723,MATCH(BK$200&amp;BK$201&amp;$B278,Sheet2!$A$1:$A$2723&amp;Sheet2!$B$1:$B$2723&amp;Sheet2!$D$1:$D$2723,0),5),0)</f>
        <v>0</v>
      </c>
      <c r="BL278">
        <f t="array" ref="BL278">IFERROR(INDEX(Sheet2!$A$1:$E$2723,MATCH(BL$200&amp;BL$201&amp;$B278,Sheet2!$A$1:$A$2723&amp;Sheet2!$B$1:$B$2723&amp;Sheet2!$D$1:$D$2723,0),5),0)</f>
        <v>0</v>
      </c>
    </row>
    <row r="279" spans="2:64" x14ac:dyDescent="0.25">
      <c r="B279" t="s">
        <v>262</v>
      </c>
      <c r="C279">
        <f t="array" ref="C279">IFERROR(INDEX(Sheet2!$A$1:$E$2723,MATCH(C$200&amp;C$201&amp;$B279,Sheet2!$A$1:$A$2723&amp;Sheet2!$B$1:$B$2723&amp;Sheet2!$D$1:$D$2723,0),5),0)</f>
        <v>0</v>
      </c>
      <c r="D279">
        <f t="array" ref="D279">IFERROR(INDEX(Sheet2!$A$1:$E$2723,MATCH(D$200&amp;D$201&amp;$B279,Sheet2!$A$1:$A$2723&amp;Sheet2!$B$1:$B$2723&amp;Sheet2!$D$1:$D$2723,0),5),0)</f>
        <v>0</v>
      </c>
      <c r="E279">
        <f t="array" ref="E279">IFERROR(INDEX(Sheet2!$A$1:$E$2723,MATCH(E$200&amp;E$201&amp;$B279,Sheet2!$A$1:$A$2723&amp;Sheet2!$B$1:$B$2723&amp;Sheet2!$D$1:$D$2723,0),5),0)</f>
        <v>0</v>
      </c>
      <c r="F279">
        <f t="array" ref="F279">IFERROR(INDEX(Sheet2!$A$1:$E$2723,MATCH(F$200&amp;F$201&amp;$B279,Sheet2!$A$1:$A$2723&amp;Sheet2!$B$1:$B$2723&amp;Sheet2!$D$1:$D$2723,0),5),0)</f>
        <v>0</v>
      </c>
      <c r="G279">
        <f t="array" ref="G279">IFERROR(INDEX(Sheet2!$A$1:$E$2723,MATCH(G$200&amp;G$201&amp;$B279,Sheet2!$A$1:$A$2723&amp;Sheet2!$B$1:$B$2723&amp;Sheet2!$D$1:$D$2723,0),5),0)</f>
        <v>0</v>
      </c>
      <c r="H279">
        <f t="array" ref="H279">IFERROR(INDEX(Sheet2!$A$1:$E$2723,MATCH(H$200&amp;H$201&amp;$B279,Sheet2!$A$1:$A$2723&amp;Sheet2!$B$1:$B$2723&amp;Sheet2!$D$1:$D$2723,0),5),0)</f>
        <v>0</v>
      </c>
      <c r="I279">
        <f t="array" ref="I279">IFERROR(INDEX(Sheet2!$A$1:$E$2723,MATCH(I$200&amp;I$201&amp;$B279,Sheet2!$A$1:$A$2723&amp;Sheet2!$B$1:$B$2723&amp;Sheet2!$D$1:$D$2723,0),5),0)</f>
        <v>0</v>
      </c>
      <c r="J279">
        <f t="array" ref="J279">IFERROR(INDEX(Sheet2!$A$1:$E$2723,MATCH(J$200&amp;J$201&amp;$B279,Sheet2!$A$1:$A$2723&amp;Sheet2!$B$1:$B$2723&amp;Sheet2!$D$1:$D$2723,0),5),0)</f>
        <v>0</v>
      </c>
      <c r="K279">
        <f t="array" ref="K279">IFERROR(INDEX(Sheet2!$A$1:$E$2723,MATCH(K$200&amp;K$201&amp;$B279,Sheet2!$A$1:$A$2723&amp;Sheet2!$B$1:$B$2723&amp;Sheet2!$D$1:$D$2723,0),5),0)</f>
        <v>0</v>
      </c>
      <c r="L279">
        <f t="array" ref="L279">IFERROR(INDEX(Sheet2!$A$1:$E$2723,MATCH(L$200&amp;L$201&amp;$B279,Sheet2!$A$1:$A$2723&amp;Sheet2!$B$1:$B$2723&amp;Sheet2!$D$1:$D$2723,0),5),0)</f>
        <v>0</v>
      </c>
      <c r="M279">
        <f t="array" ref="M279">IFERROR(INDEX(Sheet2!$A$1:$E$2723,MATCH(M$200&amp;M$201&amp;$B279,Sheet2!$A$1:$A$2723&amp;Sheet2!$B$1:$B$2723&amp;Sheet2!$D$1:$D$2723,0),5),0)</f>
        <v>0</v>
      </c>
      <c r="N279">
        <f t="array" ref="N279">IFERROR(INDEX(Sheet2!$A$1:$E$2723,MATCH(N$200&amp;N$201&amp;$B279,Sheet2!$A$1:$A$2723&amp;Sheet2!$B$1:$B$2723&amp;Sheet2!$D$1:$D$2723,0),5),0)</f>
        <v>0</v>
      </c>
      <c r="O279">
        <f t="array" ref="O279">IFERROR(INDEX(Sheet2!$A$1:$E$2723,MATCH(O$200&amp;O$201&amp;$B279,Sheet2!$A$1:$A$2723&amp;Sheet2!$B$1:$B$2723&amp;Sheet2!$D$1:$D$2723,0),5),0)</f>
        <v>0</v>
      </c>
      <c r="P279">
        <f t="array" ref="P279">IFERROR(INDEX(Sheet2!$A$1:$E$2723,MATCH(P$200&amp;P$201&amp;$B279,Sheet2!$A$1:$A$2723&amp;Sheet2!$B$1:$B$2723&amp;Sheet2!$D$1:$D$2723,0),5),0)</f>
        <v>0</v>
      </c>
      <c r="Q279">
        <f t="array" ref="Q279">IFERROR(INDEX(Sheet2!$A$1:$E$2723,MATCH(Q$200&amp;Q$201&amp;$B279,Sheet2!$A$1:$A$2723&amp;Sheet2!$B$1:$B$2723&amp;Sheet2!$D$1:$D$2723,0),5),0)</f>
        <v>0</v>
      </c>
      <c r="R279">
        <f t="array" ref="R279">IFERROR(INDEX(Sheet2!$A$1:$E$2723,MATCH(R$200&amp;R$201&amp;$B279,Sheet2!$A$1:$A$2723&amp;Sheet2!$B$1:$B$2723&amp;Sheet2!$D$1:$D$2723,0),5),0)</f>
        <v>0</v>
      </c>
      <c r="S279">
        <f t="array" ref="S279">IFERROR(INDEX(Sheet2!$A$1:$E$2723,MATCH(S$200&amp;S$201&amp;$B279,Sheet2!$A$1:$A$2723&amp;Sheet2!$B$1:$B$2723&amp;Sheet2!$D$1:$D$2723,0),5),0)</f>
        <v>0</v>
      </c>
      <c r="T279">
        <f t="array" ref="T279">IFERROR(INDEX(Sheet2!$A$1:$E$2723,MATCH(T$200&amp;T$201&amp;$B279,Sheet2!$A$1:$A$2723&amp;Sheet2!$B$1:$B$2723&amp;Sheet2!$D$1:$D$2723,0),5),0)</f>
        <v>0</v>
      </c>
      <c r="U279">
        <f t="array" ref="U279">IFERROR(INDEX(Sheet2!$A$1:$E$2723,MATCH(U$200&amp;U$201&amp;$B279,Sheet2!$A$1:$A$2723&amp;Sheet2!$B$1:$B$2723&amp;Sheet2!$D$1:$D$2723,0),5),0)</f>
        <v>0</v>
      </c>
      <c r="V279">
        <f t="array" ref="V279">IFERROR(INDEX(Sheet2!$A$1:$E$2723,MATCH(V$200&amp;V$201&amp;$B279,Sheet2!$A$1:$A$2723&amp;Sheet2!$B$1:$B$2723&amp;Sheet2!$D$1:$D$2723,0),5),0)</f>
        <v>0</v>
      </c>
      <c r="W279">
        <f t="array" ref="W279">IFERROR(INDEX(Sheet2!$A$1:$E$2723,MATCH(W$200&amp;W$201&amp;$B279,Sheet2!$A$1:$A$2723&amp;Sheet2!$B$1:$B$2723&amp;Sheet2!$D$1:$D$2723,0),5),0)</f>
        <v>0</v>
      </c>
      <c r="X279">
        <f t="array" ref="X279">IFERROR(INDEX(Sheet2!$A$1:$E$2723,MATCH(X$200&amp;X$201&amp;$B279,Sheet2!$A$1:$A$2723&amp;Sheet2!$B$1:$B$2723&amp;Sheet2!$D$1:$D$2723,0),5),0)</f>
        <v>0</v>
      </c>
      <c r="Y279">
        <f t="array" ref="Y279">IFERROR(INDEX(Sheet2!$A$1:$E$2723,MATCH(Y$200&amp;Y$201&amp;$B279,Sheet2!$A$1:$A$2723&amp;Sheet2!$B$1:$B$2723&amp;Sheet2!$D$1:$D$2723,0),5),0)</f>
        <v>0</v>
      </c>
      <c r="Z279">
        <f t="array" ref="Z279">IFERROR(INDEX(Sheet2!$A$1:$E$2723,MATCH(Z$200&amp;Z$201&amp;$B279,Sheet2!$A$1:$A$2723&amp;Sheet2!$B$1:$B$2723&amp;Sheet2!$D$1:$D$2723,0),5),0)</f>
        <v>0</v>
      </c>
      <c r="AA279">
        <f t="array" ref="AA279">IFERROR(INDEX(Sheet2!$A$1:$E$2723,MATCH(AA$200&amp;AA$201&amp;$B279,Sheet2!$A$1:$A$2723&amp;Sheet2!$B$1:$B$2723&amp;Sheet2!$D$1:$D$2723,0),5),0)</f>
        <v>0</v>
      </c>
      <c r="AB279">
        <f t="array" ref="AB279">IFERROR(INDEX(Sheet2!$A$1:$E$2723,MATCH(AB$200&amp;AB$201&amp;$B279,Sheet2!$A$1:$A$2723&amp;Sheet2!$B$1:$B$2723&amp;Sheet2!$D$1:$D$2723,0),5),0)</f>
        <v>0</v>
      </c>
      <c r="AC279">
        <f t="array" ref="AC279">IFERROR(INDEX(Sheet2!$A$1:$E$2723,MATCH(AC$200&amp;AC$201&amp;$B279,Sheet2!$A$1:$A$2723&amp;Sheet2!$B$1:$B$2723&amp;Sheet2!$D$1:$D$2723,0),5),0)</f>
        <v>0</v>
      </c>
      <c r="AD279">
        <f t="array" ref="AD279">IFERROR(INDEX(Sheet2!$A$1:$E$2723,MATCH(AD$200&amp;AD$201&amp;$B279,Sheet2!$A$1:$A$2723&amp;Sheet2!$B$1:$B$2723&amp;Sheet2!$D$1:$D$2723,0),5),0)</f>
        <v>0</v>
      </c>
      <c r="AE279">
        <f t="array" ref="AE279">IFERROR(INDEX(Sheet2!$A$1:$E$2723,MATCH(AE$200&amp;AE$201&amp;$B279,Sheet2!$A$1:$A$2723&amp;Sheet2!$B$1:$B$2723&amp;Sheet2!$D$1:$D$2723,0),5),0)</f>
        <v>0</v>
      </c>
      <c r="AF279">
        <f t="array" ref="AF279">IFERROR(INDEX(Sheet2!$A$1:$E$2723,MATCH(AF$200&amp;AF$201&amp;$B279,Sheet2!$A$1:$A$2723&amp;Sheet2!$B$1:$B$2723&amp;Sheet2!$D$1:$D$2723,0),5),0)</f>
        <v>0</v>
      </c>
      <c r="AG279">
        <f t="array" ref="AG279">IFERROR(INDEX(Sheet2!$A$1:$E$2723,MATCH(AG$200&amp;AG$201&amp;$B279,Sheet2!$A$1:$A$2723&amp;Sheet2!$B$1:$B$2723&amp;Sheet2!$D$1:$D$2723,0),5),0)</f>
        <v>0</v>
      </c>
      <c r="AH279">
        <f t="array" ref="AH279">IFERROR(INDEX(Sheet2!$A$1:$E$2723,MATCH(AH$200&amp;AH$201&amp;$B279,Sheet2!$A$1:$A$2723&amp;Sheet2!$B$1:$B$2723&amp;Sheet2!$D$1:$D$2723,0),5),0)</f>
        <v>0</v>
      </c>
      <c r="AI279">
        <f t="array" ref="AI279">IFERROR(INDEX(Sheet2!$A$1:$E$2723,MATCH(AI$200&amp;AI$201&amp;$B279,Sheet2!$A$1:$A$2723&amp;Sheet2!$B$1:$B$2723&amp;Sheet2!$D$1:$D$2723,0),5),0)</f>
        <v>0</v>
      </c>
      <c r="AJ279">
        <f t="array" ref="AJ279">IFERROR(INDEX(Sheet2!$A$1:$E$2723,MATCH(AJ$200&amp;AJ$201&amp;$B279,Sheet2!$A$1:$A$2723&amp;Sheet2!$B$1:$B$2723&amp;Sheet2!$D$1:$D$2723,0),5),0)</f>
        <v>0</v>
      </c>
      <c r="AK279">
        <f t="array" ref="AK279">IFERROR(INDEX(Sheet2!$A$1:$E$2723,MATCH(AK$200&amp;AK$201&amp;$B279,Sheet2!$A$1:$A$2723&amp;Sheet2!$B$1:$B$2723&amp;Sheet2!$D$1:$D$2723,0),5),0)</f>
        <v>0</v>
      </c>
      <c r="AL279">
        <f t="array" ref="AL279">IFERROR(INDEX(Sheet2!$A$1:$E$2723,MATCH(AL$200&amp;AL$201&amp;$B279,Sheet2!$A$1:$A$2723&amp;Sheet2!$B$1:$B$2723&amp;Sheet2!$D$1:$D$2723,0),5),0)</f>
        <v>0</v>
      </c>
      <c r="AM279">
        <f t="array" ref="AM279">IFERROR(INDEX(Sheet2!$A$1:$E$2723,MATCH(AM$200&amp;AM$201&amp;$B279,Sheet2!$A$1:$A$2723&amp;Sheet2!$B$1:$B$2723&amp;Sheet2!$D$1:$D$2723,0),5),0)</f>
        <v>0</v>
      </c>
      <c r="AN279">
        <f t="array" ref="AN279">IFERROR(INDEX(Sheet2!$A$1:$E$2723,MATCH(AN$200&amp;AN$201&amp;$B279,Sheet2!$A$1:$A$2723&amp;Sheet2!$B$1:$B$2723&amp;Sheet2!$D$1:$D$2723,0),5),0)</f>
        <v>0</v>
      </c>
      <c r="AO279">
        <f t="array" ref="AO279">IFERROR(INDEX(Sheet2!$A$1:$E$2723,MATCH(AO$200&amp;AO$201&amp;$B279,Sheet2!$A$1:$A$2723&amp;Sheet2!$B$1:$B$2723&amp;Sheet2!$D$1:$D$2723,0),5),0)</f>
        <v>0</v>
      </c>
      <c r="AP279">
        <f t="array" ref="AP279">IFERROR(INDEX(Sheet2!$A$1:$E$2723,MATCH(AP$200&amp;AP$201&amp;$B279,Sheet2!$A$1:$A$2723&amp;Sheet2!$B$1:$B$2723&amp;Sheet2!$D$1:$D$2723,0),5),0)</f>
        <v>0</v>
      </c>
      <c r="AQ279">
        <f t="array" ref="AQ279">IFERROR(INDEX(Sheet2!$A$1:$E$2723,MATCH(AQ$200&amp;AQ$201&amp;$B279,Sheet2!$A$1:$A$2723&amp;Sheet2!$B$1:$B$2723&amp;Sheet2!$D$1:$D$2723,0),5),0)</f>
        <v>0</v>
      </c>
      <c r="AR279">
        <f t="array" ref="AR279">IFERROR(INDEX(Sheet2!$A$1:$E$2723,MATCH(AR$200&amp;AR$201&amp;$B279,Sheet2!$A$1:$A$2723&amp;Sheet2!$B$1:$B$2723&amp;Sheet2!$D$1:$D$2723,0),5),0)</f>
        <v>0</v>
      </c>
      <c r="AS279">
        <f t="array" ref="AS279">IFERROR(INDEX(Sheet2!$A$1:$E$2723,MATCH(AS$200&amp;AS$201&amp;$B279,Sheet2!$A$1:$A$2723&amp;Sheet2!$B$1:$B$2723&amp;Sheet2!$D$1:$D$2723,0),5),0)</f>
        <v>0</v>
      </c>
      <c r="AT279">
        <f t="array" ref="AT279">IFERROR(INDEX(Sheet2!$A$1:$E$2723,MATCH(AT$200&amp;AT$201&amp;$B279,Sheet2!$A$1:$A$2723&amp;Sheet2!$B$1:$B$2723&amp;Sheet2!$D$1:$D$2723,0),5),0)</f>
        <v>0</v>
      </c>
      <c r="AU279">
        <f t="array" ref="AU279">IFERROR(INDEX(Sheet2!$A$1:$E$2723,MATCH(AU$200&amp;AU$201&amp;$B279,Sheet2!$A$1:$A$2723&amp;Sheet2!$B$1:$B$2723&amp;Sheet2!$D$1:$D$2723,0),5),0)</f>
        <v>0</v>
      </c>
      <c r="AV279">
        <f t="array" ref="AV279">IFERROR(INDEX(Sheet2!$A$1:$E$2723,MATCH(AV$200&amp;AV$201&amp;$B279,Sheet2!$A$1:$A$2723&amp;Sheet2!$B$1:$B$2723&amp;Sheet2!$D$1:$D$2723,0),5),0)</f>
        <v>0</v>
      </c>
      <c r="AW279">
        <f t="array" ref="AW279">IFERROR(INDEX(Sheet2!$A$1:$E$2723,MATCH(AW$200&amp;AW$201&amp;$B279,Sheet2!$A$1:$A$2723&amp;Sheet2!$B$1:$B$2723&amp;Sheet2!$D$1:$D$2723,0),5),0)</f>
        <v>0</v>
      </c>
      <c r="AX279">
        <f t="array" ref="AX279">IFERROR(INDEX(Sheet2!$A$1:$E$2723,MATCH(AX$200&amp;AX$201&amp;$B279,Sheet2!$A$1:$A$2723&amp;Sheet2!$B$1:$B$2723&amp;Sheet2!$D$1:$D$2723,0),5),0)</f>
        <v>0</v>
      </c>
      <c r="AY279">
        <f t="array" ref="AY279">IFERROR(INDEX(Sheet2!$A$1:$E$2723,MATCH(AY$200&amp;AY$201&amp;$B279,Sheet2!$A$1:$A$2723&amp;Sheet2!$B$1:$B$2723&amp;Sheet2!$D$1:$D$2723,0),5),0)</f>
        <v>0</v>
      </c>
      <c r="AZ279">
        <f t="array" ref="AZ279">IFERROR(INDEX(Sheet2!$A$1:$E$2723,MATCH(AZ$200&amp;AZ$201&amp;$B279,Sheet2!$A$1:$A$2723&amp;Sheet2!$B$1:$B$2723&amp;Sheet2!$D$1:$D$2723,0),5),0)</f>
        <v>0</v>
      </c>
      <c r="BA279">
        <f t="array" ref="BA279">IFERROR(INDEX(Sheet2!$A$1:$E$2723,MATCH(BA$200&amp;BA$201&amp;$B279,Sheet2!$A$1:$A$2723&amp;Sheet2!$B$1:$B$2723&amp;Sheet2!$D$1:$D$2723,0),5),0)</f>
        <v>0</v>
      </c>
      <c r="BB279">
        <f t="array" ref="BB279">IFERROR(INDEX(Sheet2!$A$1:$E$2723,MATCH(BB$200&amp;BB$201&amp;$B279,Sheet2!$A$1:$A$2723&amp;Sheet2!$B$1:$B$2723&amp;Sheet2!$D$1:$D$2723,0),5),0)</f>
        <v>0</v>
      </c>
      <c r="BC279">
        <f t="array" ref="BC279">IFERROR(INDEX(Sheet2!$A$1:$E$2723,MATCH(BC$200&amp;BC$201&amp;$B279,Sheet2!$A$1:$A$2723&amp;Sheet2!$B$1:$B$2723&amp;Sheet2!$D$1:$D$2723,0),5),0)</f>
        <v>0</v>
      </c>
      <c r="BD279">
        <f t="array" ref="BD279">IFERROR(INDEX(Sheet2!$A$1:$E$2723,MATCH(BD$200&amp;BD$201&amp;$B279,Sheet2!$A$1:$A$2723&amp;Sheet2!$B$1:$B$2723&amp;Sheet2!$D$1:$D$2723,0),5),0)</f>
        <v>0</v>
      </c>
      <c r="BE279">
        <f t="array" ref="BE279">IFERROR(INDEX(Sheet2!$A$1:$E$2723,MATCH(BE$200&amp;BE$201&amp;$B279,Sheet2!$A$1:$A$2723&amp;Sheet2!$B$1:$B$2723&amp;Sheet2!$D$1:$D$2723,0),5),0)</f>
        <v>0</v>
      </c>
      <c r="BF279">
        <f t="array" ref="BF279">IFERROR(INDEX(Sheet2!$A$1:$E$2723,MATCH(BF$200&amp;BF$201&amp;$B279,Sheet2!$A$1:$A$2723&amp;Sheet2!$B$1:$B$2723&amp;Sheet2!$D$1:$D$2723,0),5),0)</f>
        <v>0</v>
      </c>
      <c r="BG279">
        <f t="array" ref="BG279">IFERROR(INDEX(Sheet2!$A$1:$E$2723,MATCH(BG$200&amp;BG$201&amp;$B279,Sheet2!$A$1:$A$2723&amp;Sheet2!$B$1:$B$2723&amp;Sheet2!$D$1:$D$2723,0),5),0)</f>
        <v>0</v>
      </c>
      <c r="BH279">
        <f t="array" ref="BH279">IFERROR(INDEX(Sheet2!$A$1:$E$2723,MATCH(BH$200&amp;BH$201&amp;$B279,Sheet2!$A$1:$A$2723&amp;Sheet2!$B$1:$B$2723&amp;Sheet2!$D$1:$D$2723,0),5),0)</f>
        <v>0</v>
      </c>
      <c r="BI279">
        <f t="array" ref="BI279">IFERROR(INDEX(Sheet2!$A$1:$E$2723,MATCH(BI$200&amp;BI$201&amp;$B279,Sheet2!$A$1:$A$2723&amp;Sheet2!$B$1:$B$2723&amp;Sheet2!$D$1:$D$2723,0),5),0)</f>
        <v>0</v>
      </c>
      <c r="BJ279">
        <f t="array" ref="BJ279">IFERROR(INDEX(Sheet2!$A$1:$E$2723,MATCH(BJ$200&amp;BJ$201&amp;$B279,Sheet2!$A$1:$A$2723&amp;Sheet2!$B$1:$B$2723&amp;Sheet2!$D$1:$D$2723,0),5),0)</f>
        <v>0</v>
      </c>
      <c r="BK279">
        <f t="array" ref="BK279">IFERROR(INDEX(Sheet2!$A$1:$E$2723,MATCH(BK$200&amp;BK$201&amp;$B279,Sheet2!$A$1:$A$2723&amp;Sheet2!$B$1:$B$2723&amp;Sheet2!$D$1:$D$2723,0),5),0)</f>
        <v>0</v>
      </c>
      <c r="BL279">
        <f t="array" ref="BL279">IFERROR(INDEX(Sheet2!$A$1:$E$2723,MATCH(BL$200&amp;BL$201&amp;$B279,Sheet2!$A$1:$A$2723&amp;Sheet2!$B$1:$B$2723&amp;Sheet2!$D$1:$D$2723,0),5),0)</f>
        <v>0</v>
      </c>
    </row>
    <row r="280" spans="2:64" x14ac:dyDescent="0.25">
      <c r="B280" t="s">
        <v>263</v>
      </c>
      <c r="C280">
        <f t="array" ref="C280">IFERROR(INDEX(Sheet2!$A$1:$E$2723,MATCH(C$200&amp;C$201&amp;$B280,Sheet2!$A$1:$A$2723&amp;Sheet2!$B$1:$B$2723&amp;Sheet2!$D$1:$D$2723,0),5),0)</f>
        <v>0</v>
      </c>
      <c r="D280">
        <f t="array" ref="D280">IFERROR(INDEX(Sheet2!$A$1:$E$2723,MATCH(D$200&amp;D$201&amp;$B280,Sheet2!$A$1:$A$2723&amp;Sheet2!$B$1:$B$2723&amp;Sheet2!$D$1:$D$2723,0),5),0)</f>
        <v>0</v>
      </c>
      <c r="E280">
        <f t="array" ref="E280">IFERROR(INDEX(Sheet2!$A$1:$E$2723,MATCH(E$200&amp;E$201&amp;$B280,Sheet2!$A$1:$A$2723&amp;Sheet2!$B$1:$B$2723&amp;Sheet2!$D$1:$D$2723,0),5),0)</f>
        <v>0</v>
      </c>
      <c r="F280">
        <f t="array" ref="F280">IFERROR(INDEX(Sheet2!$A$1:$E$2723,MATCH(F$200&amp;F$201&amp;$B280,Sheet2!$A$1:$A$2723&amp;Sheet2!$B$1:$B$2723&amp;Sheet2!$D$1:$D$2723,0),5),0)</f>
        <v>0</v>
      </c>
      <c r="G280">
        <f t="array" ref="G280">IFERROR(INDEX(Sheet2!$A$1:$E$2723,MATCH(G$200&amp;G$201&amp;$B280,Sheet2!$A$1:$A$2723&amp;Sheet2!$B$1:$B$2723&amp;Sheet2!$D$1:$D$2723,0),5),0)</f>
        <v>0</v>
      </c>
      <c r="H280">
        <f t="array" ref="H280">IFERROR(INDEX(Sheet2!$A$1:$E$2723,MATCH(H$200&amp;H$201&amp;$B280,Sheet2!$A$1:$A$2723&amp;Sheet2!$B$1:$B$2723&amp;Sheet2!$D$1:$D$2723,0),5),0)</f>
        <v>0</v>
      </c>
      <c r="I280">
        <f t="array" ref="I280">IFERROR(INDEX(Sheet2!$A$1:$E$2723,MATCH(I$200&amp;I$201&amp;$B280,Sheet2!$A$1:$A$2723&amp;Sheet2!$B$1:$B$2723&amp;Sheet2!$D$1:$D$2723,0),5),0)</f>
        <v>0</v>
      </c>
      <c r="J280">
        <f t="array" ref="J280">IFERROR(INDEX(Sheet2!$A$1:$E$2723,MATCH(J$200&amp;J$201&amp;$B280,Sheet2!$A$1:$A$2723&amp;Sheet2!$B$1:$B$2723&amp;Sheet2!$D$1:$D$2723,0),5),0)</f>
        <v>0</v>
      </c>
      <c r="K280">
        <f t="array" ref="K280">IFERROR(INDEX(Sheet2!$A$1:$E$2723,MATCH(K$200&amp;K$201&amp;$B280,Sheet2!$A$1:$A$2723&amp;Sheet2!$B$1:$B$2723&amp;Sheet2!$D$1:$D$2723,0),5),0)</f>
        <v>0</v>
      </c>
      <c r="L280">
        <f t="array" ref="L280">IFERROR(INDEX(Sheet2!$A$1:$E$2723,MATCH(L$200&amp;L$201&amp;$B280,Sheet2!$A$1:$A$2723&amp;Sheet2!$B$1:$B$2723&amp;Sheet2!$D$1:$D$2723,0),5),0)</f>
        <v>0</v>
      </c>
      <c r="M280">
        <f t="array" ref="M280">IFERROR(INDEX(Sheet2!$A$1:$E$2723,MATCH(M$200&amp;M$201&amp;$B280,Sheet2!$A$1:$A$2723&amp;Sheet2!$B$1:$B$2723&amp;Sheet2!$D$1:$D$2723,0),5),0)</f>
        <v>0</v>
      </c>
      <c r="N280">
        <f t="array" ref="N280">IFERROR(INDEX(Sheet2!$A$1:$E$2723,MATCH(N$200&amp;N$201&amp;$B280,Sheet2!$A$1:$A$2723&amp;Sheet2!$B$1:$B$2723&amp;Sheet2!$D$1:$D$2723,0),5),0)</f>
        <v>0</v>
      </c>
      <c r="O280">
        <f t="array" ref="O280">IFERROR(INDEX(Sheet2!$A$1:$E$2723,MATCH(O$200&amp;O$201&amp;$B280,Sheet2!$A$1:$A$2723&amp;Sheet2!$B$1:$B$2723&amp;Sheet2!$D$1:$D$2723,0),5),0)</f>
        <v>0</v>
      </c>
      <c r="P280">
        <f t="array" ref="P280">IFERROR(INDEX(Sheet2!$A$1:$E$2723,MATCH(P$200&amp;P$201&amp;$B280,Sheet2!$A$1:$A$2723&amp;Sheet2!$B$1:$B$2723&amp;Sheet2!$D$1:$D$2723,0),5),0)</f>
        <v>0</v>
      </c>
      <c r="Q280">
        <f t="array" ref="Q280">IFERROR(INDEX(Sheet2!$A$1:$E$2723,MATCH(Q$200&amp;Q$201&amp;$B280,Sheet2!$A$1:$A$2723&amp;Sheet2!$B$1:$B$2723&amp;Sheet2!$D$1:$D$2723,0),5),0)</f>
        <v>0</v>
      </c>
      <c r="R280">
        <f t="array" ref="R280">IFERROR(INDEX(Sheet2!$A$1:$E$2723,MATCH(R$200&amp;R$201&amp;$B280,Sheet2!$A$1:$A$2723&amp;Sheet2!$B$1:$B$2723&amp;Sheet2!$D$1:$D$2723,0),5),0)</f>
        <v>0</v>
      </c>
      <c r="S280">
        <f t="array" ref="S280">IFERROR(INDEX(Sheet2!$A$1:$E$2723,MATCH(S$200&amp;S$201&amp;$B280,Sheet2!$A$1:$A$2723&amp;Sheet2!$B$1:$B$2723&amp;Sheet2!$D$1:$D$2723,0),5),0)</f>
        <v>0</v>
      </c>
      <c r="T280">
        <f t="array" ref="T280">IFERROR(INDEX(Sheet2!$A$1:$E$2723,MATCH(T$200&amp;T$201&amp;$B280,Sheet2!$A$1:$A$2723&amp;Sheet2!$B$1:$B$2723&amp;Sheet2!$D$1:$D$2723,0),5),0)</f>
        <v>0</v>
      </c>
      <c r="U280">
        <f t="array" ref="U280">IFERROR(INDEX(Sheet2!$A$1:$E$2723,MATCH(U$200&amp;U$201&amp;$B280,Sheet2!$A$1:$A$2723&amp;Sheet2!$B$1:$B$2723&amp;Sheet2!$D$1:$D$2723,0),5),0)</f>
        <v>0</v>
      </c>
      <c r="V280">
        <f t="array" ref="V280">IFERROR(INDEX(Sheet2!$A$1:$E$2723,MATCH(V$200&amp;V$201&amp;$B280,Sheet2!$A$1:$A$2723&amp;Sheet2!$B$1:$B$2723&amp;Sheet2!$D$1:$D$2723,0),5),0)</f>
        <v>0</v>
      </c>
      <c r="W280">
        <f t="array" ref="W280">IFERROR(INDEX(Sheet2!$A$1:$E$2723,MATCH(W$200&amp;W$201&amp;$B280,Sheet2!$A$1:$A$2723&amp;Sheet2!$B$1:$B$2723&amp;Sheet2!$D$1:$D$2723,0),5),0)</f>
        <v>0</v>
      </c>
      <c r="X280">
        <f t="array" ref="X280">IFERROR(INDEX(Sheet2!$A$1:$E$2723,MATCH(X$200&amp;X$201&amp;$B280,Sheet2!$A$1:$A$2723&amp;Sheet2!$B$1:$B$2723&amp;Sheet2!$D$1:$D$2723,0),5),0)</f>
        <v>0</v>
      </c>
      <c r="Y280">
        <f t="array" ref="Y280">IFERROR(INDEX(Sheet2!$A$1:$E$2723,MATCH(Y$200&amp;Y$201&amp;$B280,Sheet2!$A$1:$A$2723&amp;Sheet2!$B$1:$B$2723&amp;Sheet2!$D$1:$D$2723,0),5),0)</f>
        <v>0</v>
      </c>
      <c r="Z280">
        <f t="array" ref="Z280">IFERROR(INDEX(Sheet2!$A$1:$E$2723,MATCH(Z$200&amp;Z$201&amp;$B280,Sheet2!$A$1:$A$2723&amp;Sheet2!$B$1:$B$2723&amp;Sheet2!$D$1:$D$2723,0),5),0)</f>
        <v>0</v>
      </c>
      <c r="AA280">
        <f t="array" ref="AA280">IFERROR(INDEX(Sheet2!$A$1:$E$2723,MATCH(AA$200&amp;AA$201&amp;$B280,Sheet2!$A$1:$A$2723&amp;Sheet2!$B$1:$B$2723&amp;Sheet2!$D$1:$D$2723,0),5),0)</f>
        <v>0</v>
      </c>
      <c r="AB280">
        <f t="array" ref="AB280">IFERROR(INDEX(Sheet2!$A$1:$E$2723,MATCH(AB$200&amp;AB$201&amp;$B280,Sheet2!$A$1:$A$2723&amp;Sheet2!$B$1:$B$2723&amp;Sheet2!$D$1:$D$2723,0),5),0)</f>
        <v>0</v>
      </c>
      <c r="AC280">
        <f t="array" ref="AC280">IFERROR(INDEX(Sheet2!$A$1:$E$2723,MATCH(AC$200&amp;AC$201&amp;$B280,Sheet2!$A$1:$A$2723&amp;Sheet2!$B$1:$B$2723&amp;Sheet2!$D$1:$D$2723,0),5),0)</f>
        <v>0</v>
      </c>
      <c r="AD280">
        <f t="array" ref="AD280">IFERROR(INDEX(Sheet2!$A$1:$E$2723,MATCH(AD$200&amp;AD$201&amp;$B280,Sheet2!$A$1:$A$2723&amp;Sheet2!$B$1:$B$2723&amp;Sheet2!$D$1:$D$2723,0),5),0)</f>
        <v>0</v>
      </c>
      <c r="AE280">
        <f t="array" ref="AE280">IFERROR(INDEX(Sheet2!$A$1:$E$2723,MATCH(AE$200&amp;AE$201&amp;$B280,Sheet2!$A$1:$A$2723&amp;Sheet2!$B$1:$B$2723&amp;Sheet2!$D$1:$D$2723,0),5),0)</f>
        <v>0</v>
      </c>
      <c r="AF280">
        <f t="array" ref="AF280">IFERROR(INDEX(Sheet2!$A$1:$E$2723,MATCH(AF$200&amp;AF$201&amp;$B280,Sheet2!$A$1:$A$2723&amp;Sheet2!$B$1:$B$2723&amp;Sheet2!$D$1:$D$2723,0),5),0)</f>
        <v>0</v>
      </c>
      <c r="AG280">
        <f t="array" ref="AG280">IFERROR(INDEX(Sheet2!$A$1:$E$2723,MATCH(AG$200&amp;AG$201&amp;$B280,Sheet2!$A$1:$A$2723&amp;Sheet2!$B$1:$B$2723&amp;Sheet2!$D$1:$D$2723,0),5),0)</f>
        <v>0</v>
      </c>
      <c r="AH280">
        <f t="array" ref="AH280">IFERROR(INDEX(Sheet2!$A$1:$E$2723,MATCH(AH$200&amp;AH$201&amp;$B280,Sheet2!$A$1:$A$2723&amp;Sheet2!$B$1:$B$2723&amp;Sheet2!$D$1:$D$2723,0),5),0)</f>
        <v>0</v>
      </c>
      <c r="AI280">
        <f t="array" ref="AI280">IFERROR(INDEX(Sheet2!$A$1:$E$2723,MATCH(AI$200&amp;AI$201&amp;$B280,Sheet2!$A$1:$A$2723&amp;Sheet2!$B$1:$B$2723&amp;Sheet2!$D$1:$D$2723,0),5),0)</f>
        <v>0</v>
      </c>
      <c r="AJ280">
        <f t="array" ref="AJ280">IFERROR(INDEX(Sheet2!$A$1:$E$2723,MATCH(AJ$200&amp;AJ$201&amp;$B280,Sheet2!$A$1:$A$2723&amp;Sheet2!$B$1:$B$2723&amp;Sheet2!$D$1:$D$2723,0),5),0)</f>
        <v>0</v>
      </c>
      <c r="AK280">
        <f t="array" ref="AK280">IFERROR(INDEX(Sheet2!$A$1:$E$2723,MATCH(AK$200&amp;AK$201&amp;$B280,Sheet2!$A$1:$A$2723&amp;Sheet2!$B$1:$B$2723&amp;Sheet2!$D$1:$D$2723,0),5),0)</f>
        <v>0</v>
      </c>
      <c r="AL280">
        <f t="array" ref="AL280">IFERROR(INDEX(Sheet2!$A$1:$E$2723,MATCH(AL$200&amp;AL$201&amp;$B280,Sheet2!$A$1:$A$2723&amp;Sheet2!$B$1:$B$2723&amp;Sheet2!$D$1:$D$2723,0),5),0)</f>
        <v>0</v>
      </c>
      <c r="AM280">
        <f t="array" ref="AM280">IFERROR(INDEX(Sheet2!$A$1:$E$2723,MATCH(AM$200&amp;AM$201&amp;$B280,Sheet2!$A$1:$A$2723&amp;Sheet2!$B$1:$B$2723&amp;Sheet2!$D$1:$D$2723,0),5),0)</f>
        <v>0</v>
      </c>
      <c r="AN280">
        <f t="array" ref="AN280">IFERROR(INDEX(Sheet2!$A$1:$E$2723,MATCH(AN$200&amp;AN$201&amp;$B280,Sheet2!$A$1:$A$2723&amp;Sheet2!$B$1:$B$2723&amp;Sheet2!$D$1:$D$2723,0),5),0)</f>
        <v>0</v>
      </c>
      <c r="AO280">
        <f t="array" ref="AO280">IFERROR(INDEX(Sheet2!$A$1:$E$2723,MATCH(AO$200&amp;AO$201&amp;$B280,Sheet2!$A$1:$A$2723&amp;Sheet2!$B$1:$B$2723&amp;Sheet2!$D$1:$D$2723,0),5),0)</f>
        <v>0</v>
      </c>
      <c r="AP280">
        <f t="array" ref="AP280">IFERROR(INDEX(Sheet2!$A$1:$E$2723,MATCH(AP$200&amp;AP$201&amp;$B280,Sheet2!$A$1:$A$2723&amp;Sheet2!$B$1:$B$2723&amp;Sheet2!$D$1:$D$2723,0),5),0)</f>
        <v>0</v>
      </c>
      <c r="AQ280">
        <f t="array" ref="AQ280">IFERROR(INDEX(Sheet2!$A$1:$E$2723,MATCH(AQ$200&amp;AQ$201&amp;$B280,Sheet2!$A$1:$A$2723&amp;Sheet2!$B$1:$B$2723&amp;Sheet2!$D$1:$D$2723,0),5),0)</f>
        <v>0</v>
      </c>
      <c r="AR280">
        <f t="array" ref="AR280">IFERROR(INDEX(Sheet2!$A$1:$E$2723,MATCH(AR$200&amp;AR$201&amp;$B280,Sheet2!$A$1:$A$2723&amp;Sheet2!$B$1:$B$2723&amp;Sheet2!$D$1:$D$2723,0),5),0)</f>
        <v>0</v>
      </c>
      <c r="AS280">
        <f t="array" ref="AS280">IFERROR(INDEX(Sheet2!$A$1:$E$2723,MATCH(AS$200&amp;AS$201&amp;$B280,Sheet2!$A$1:$A$2723&amp;Sheet2!$B$1:$B$2723&amp;Sheet2!$D$1:$D$2723,0),5),0)</f>
        <v>0</v>
      </c>
      <c r="AT280">
        <f t="array" ref="AT280">IFERROR(INDEX(Sheet2!$A$1:$E$2723,MATCH(AT$200&amp;AT$201&amp;$B280,Sheet2!$A$1:$A$2723&amp;Sheet2!$B$1:$B$2723&amp;Sheet2!$D$1:$D$2723,0),5),0)</f>
        <v>0</v>
      </c>
      <c r="AU280">
        <f t="array" ref="AU280">IFERROR(INDEX(Sheet2!$A$1:$E$2723,MATCH(AU$200&amp;AU$201&amp;$B280,Sheet2!$A$1:$A$2723&amp;Sheet2!$B$1:$B$2723&amp;Sheet2!$D$1:$D$2723,0),5),0)</f>
        <v>0</v>
      </c>
      <c r="AV280">
        <f t="array" ref="AV280">IFERROR(INDEX(Sheet2!$A$1:$E$2723,MATCH(AV$200&amp;AV$201&amp;$B280,Sheet2!$A$1:$A$2723&amp;Sheet2!$B$1:$B$2723&amp;Sheet2!$D$1:$D$2723,0),5),0)</f>
        <v>0</v>
      </c>
      <c r="AW280">
        <f t="array" ref="AW280">IFERROR(INDEX(Sheet2!$A$1:$E$2723,MATCH(AW$200&amp;AW$201&amp;$B280,Sheet2!$A$1:$A$2723&amp;Sheet2!$B$1:$B$2723&amp;Sheet2!$D$1:$D$2723,0),5),0)</f>
        <v>0</v>
      </c>
      <c r="AX280">
        <f t="array" ref="AX280">IFERROR(INDEX(Sheet2!$A$1:$E$2723,MATCH(AX$200&amp;AX$201&amp;$B280,Sheet2!$A$1:$A$2723&amp;Sheet2!$B$1:$B$2723&amp;Sheet2!$D$1:$D$2723,0),5),0)</f>
        <v>0</v>
      </c>
      <c r="AY280">
        <f t="array" ref="AY280">IFERROR(INDEX(Sheet2!$A$1:$E$2723,MATCH(AY$200&amp;AY$201&amp;$B280,Sheet2!$A$1:$A$2723&amp;Sheet2!$B$1:$B$2723&amp;Sheet2!$D$1:$D$2723,0),5),0)</f>
        <v>0</v>
      </c>
      <c r="AZ280">
        <f t="array" ref="AZ280">IFERROR(INDEX(Sheet2!$A$1:$E$2723,MATCH(AZ$200&amp;AZ$201&amp;$B280,Sheet2!$A$1:$A$2723&amp;Sheet2!$B$1:$B$2723&amp;Sheet2!$D$1:$D$2723,0),5),0)</f>
        <v>0</v>
      </c>
      <c r="BA280">
        <f t="array" ref="BA280">IFERROR(INDEX(Sheet2!$A$1:$E$2723,MATCH(BA$200&amp;BA$201&amp;$B280,Sheet2!$A$1:$A$2723&amp;Sheet2!$B$1:$B$2723&amp;Sheet2!$D$1:$D$2723,0),5),0)</f>
        <v>0</v>
      </c>
      <c r="BB280">
        <f t="array" ref="BB280">IFERROR(INDEX(Sheet2!$A$1:$E$2723,MATCH(BB$200&amp;BB$201&amp;$B280,Sheet2!$A$1:$A$2723&amp;Sheet2!$B$1:$B$2723&amp;Sheet2!$D$1:$D$2723,0),5),0)</f>
        <v>0</v>
      </c>
      <c r="BC280">
        <f t="array" ref="BC280">IFERROR(INDEX(Sheet2!$A$1:$E$2723,MATCH(BC$200&amp;BC$201&amp;$B280,Sheet2!$A$1:$A$2723&amp;Sheet2!$B$1:$B$2723&amp;Sheet2!$D$1:$D$2723,0),5),0)</f>
        <v>0</v>
      </c>
      <c r="BD280">
        <f t="array" ref="BD280">IFERROR(INDEX(Sheet2!$A$1:$E$2723,MATCH(BD$200&amp;BD$201&amp;$B280,Sheet2!$A$1:$A$2723&amp;Sheet2!$B$1:$B$2723&amp;Sheet2!$D$1:$D$2723,0),5),0)</f>
        <v>0</v>
      </c>
      <c r="BE280">
        <f t="array" ref="BE280">IFERROR(INDEX(Sheet2!$A$1:$E$2723,MATCH(BE$200&amp;BE$201&amp;$B280,Sheet2!$A$1:$A$2723&amp;Sheet2!$B$1:$B$2723&amp;Sheet2!$D$1:$D$2723,0),5),0)</f>
        <v>0</v>
      </c>
      <c r="BF280">
        <f t="array" ref="BF280">IFERROR(INDEX(Sheet2!$A$1:$E$2723,MATCH(BF$200&amp;BF$201&amp;$B280,Sheet2!$A$1:$A$2723&amp;Sheet2!$B$1:$B$2723&amp;Sheet2!$D$1:$D$2723,0),5),0)</f>
        <v>0</v>
      </c>
      <c r="BG280">
        <f t="array" ref="BG280">IFERROR(INDEX(Sheet2!$A$1:$E$2723,MATCH(BG$200&amp;BG$201&amp;$B280,Sheet2!$A$1:$A$2723&amp;Sheet2!$B$1:$B$2723&amp;Sheet2!$D$1:$D$2723,0),5),0)</f>
        <v>0</v>
      </c>
      <c r="BH280">
        <f t="array" ref="BH280">IFERROR(INDEX(Sheet2!$A$1:$E$2723,MATCH(BH$200&amp;BH$201&amp;$B280,Sheet2!$A$1:$A$2723&amp;Sheet2!$B$1:$B$2723&amp;Sheet2!$D$1:$D$2723,0),5),0)</f>
        <v>0</v>
      </c>
      <c r="BI280">
        <f t="array" ref="BI280">IFERROR(INDEX(Sheet2!$A$1:$E$2723,MATCH(BI$200&amp;BI$201&amp;$B280,Sheet2!$A$1:$A$2723&amp;Sheet2!$B$1:$B$2723&amp;Sheet2!$D$1:$D$2723,0),5),0)</f>
        <v>0</v>
      </c>
      <c r="BJ280">
        <f t="array" ref="BJ280">IFERROR(INDEX(Sheet2!$A$1:$E$2723,MATCH(BJ$200&amp;BJ$201&amp;$B280,Sheet2!$A$1:$A$2723&amp;Sheet2!$B$1:$B$2723&amp;Sheet2!$D$1:$D$2723,0),5),0)</f>
        <v>0</v>
      </c>
      <c r="BK280">
        <f t="array" ref="BK280">IFERROR(INDEX(Sheet2!$A$1:$E$2723,MATCH(BK$200&amp;BK$201&amp;$B280,Sheet2!$A$1:$A$2723&amp;Sheet2!$B$1:$B$2723&amp;Sheet2!$D$1:$D$2723,0),5),0)</f>
        <v>0</v>
      </c>
      <c r="BL280">
        <f t="array" ref="BL280">IFERROR(INDEX(Sheet2!$A$1:$E$2723,MATCH(BL$200&amp;BL$201&amp;$B280,Sheet2!$A$1:$A$2723&amp;Sheet2!$B$1:$B$2723&amp;Sheet2!$D$1:$D$2723,0),5),0)</f>
        <v>0</v>
      </c>
    </row>
    <row r="281" spans="2:64" x14ac:dyDescent="0.25">
      <c r="B281" t="s">
        <v>264</v>
      </c>
      <c r="C281">
        <f t="array" ref="C281">IFERROR(INDEX(Sheet2!$A$1:$E$2723,MATCH(C$200&amp;C$201&amp;$B281,Sheet2!$A$1:$A$2723&amp;Sheet2!$B$1:$B$2723&amp;Sheet2!$D$1:$D$2723,0),5),0)</f>
        <v>0</v>
      </c>
      <c r="D281">
        <f t="array" ref="D281">IFERROR(INDEX(Sheet2!$A$1:$E$2723,MATCH(D$200&amp;D$201&amp;$B281,Sheet2!$A$1:$A$2723&amp;Sheet2!$B$1:$B$2723&amp;Sheet2!$D$1:$D$2723,0),5),0)</f>
        <v>0</v>
      </c>
      <c r="E281">
        <f t="array" ref="E281">IFERROR(INDEX(Sheet2!$A$1:$E$2723,MATCH(E$200&amp;E$201&amp;$B281,Sheet2!$A$1:$A$2723&amp;Sheet2!$B$1:$B$2723&amp;Sheet2!$D$1:$D$2723,0),5),0)</f>
        <v>0</v>
      </c>
      <c r="F281">
        <f t="array" ref="F281">IFERROR(INDEX(Sheet2!$A$1:$E$2723,MATCH(F$200&amp;F$201&amp;$B281,Sheet2!$A$1:$A$2723&amp;Sheet2!$B$1:$B$2723&amp;Sheet2!$D$1:$D$2723,0),5),0)</f>
        <v>0</v>
      </c>
      <c r="G281">
        <f t="array" ref="G281">IFERROR(INDEX(Sheet2!$A$1:$E$2723,MATCH(G$200&amp;G$201&amp;$B281,Sheet2!$A$1:$A$2723&amp;Sheet2!$B$1:$B$2723&amp;Sheet2!$D$1:$D$2723,0),5),0)</f>
        <v>0</v>
      </c>
      <c r="H281">
        <f t="array" ref="H281">IFERROR(INDEX(Sheet2!$A$1:$E$2723,MATCH(H$200&amp;H$201&amp;$B281,Sheet2!$A$1:$A$2723&amp;Sheet2!$B$1:$B$2723&amp;Sheet2!$D$1:$D$2723,0),5),0)</f>
        <v>0</v>
      </c>
      <c r="I281">
        <f t="array" ref="I281">IFERROR(INDEX(Sheet2!$A$1:$E$2723,MATCH(I$200&amp;I$201&amp;$B281,Sheet2!$A$1:$A$2723&amp;Sheet2!$B$1:$B$2723&amp;Sheet2!$D$1:$D$2723,0),5),0)</f>
        <v>0</v>
      </c>
      <c r="J281">
        <f t="array" ref="J281">IFERROR(INDEX(Sheet2!$A$1:$E$2723,MATCH(J$200&amp;J$201&amp;$B281,Sheet2!$A$1:$A$2723&amp;Sheet2!$B$1:$B$2723&amp;Sheet2!$D$1:$D$2723,0),5),0)</f>
        <v>0</v>
      </c>
      <c r="K281">
        <f t="array" ref="K281">IFERROR(INDEX(Sheet2!$A$1:$E$2723,MATCH(K$200&amp;K$201&amp;$B281,Sheet2!$A$1:$A$2723&amp;Sheet2!$B$1:$B$2723&amp;Sheet2!$D$1:$D$2723,0),5),0)</f>
        <v>0</v>
      </c>
      <c r="L281">
        <f t="array" ref="L281">IFERROR(INDEX(Sheet2!$A$1:$E$2723,MATCH(L$200&amp;L$201&amp;$B281,Sheet2!$A$1:$A$2723&amp;Sheet2!$B$1:$B$2723&amp;Sheet2!$D$1:$D$2723,0),5),0)</f>
        <v>0</v>
      </c>
      <c r="M281">
        <f t="array" ref="M281">IFERROR(INDEX(Sheet2!$A$1:$E$2723,MATCH(M$200&amp;M$201&amp;$B281,Sheet2!$A$1:$A$2723&amp;Sheet2!$B$1:$B$2723&amp;Sheet2!$D$1:$D$2723,0),5),0)</f>
        <v>0</v>
      </c>
      <c r="N281">
        <f t="array" ref="N281">IFERROR(INDEX(Sheet2!$A$1:$E$2723,MATCH(N$200&amp;N$201&amp;$B281,Sheet2!$A$1:$A$2723&amp;Sheet2!$B$1:$B$2723&amp;Sheet2!$D$1:$D$2723,0),5),0)</f>
        <v>0</v>
      </c>
      <c r="O281">
        <f t="array" ref="O281">IFERROR(INDEX(Sheet2!$A$1:$E$2723,MATCH(O$200&amp;O$201&amp;$B281,Sheet2!$A$1:$A$2723&amp;Sheet2!$B$1:$B$2723&amp;Sheet2!$D$1:$D$2723,0),5),0)</f>
        <v>0</v>
      </c>
      <c r="P281">
        <f t="array" ref="P281">IFERROR(INDEX(Sheet2!$A$1:$E$2723,MATCH(P$200&amp;P$201&amp;$B281,Sheet2!$A$1:$A$2723&amp;Sheet2!$B$1:$B$2723&amp;Sheet2!$D$1:$D$2723,0),5),0)</f>
        <v>0</v>
      </c>
      <c r="Q281">
        <f t="array" ref="Q281">IFERROR(INDEX(Sheet2!$A$1:$E$2723,MATCH(Q$200&amp;Q$201&amp;$B281,Sheet2!$A$1:$A$2723&amp;Sheet2!$B$1:$B$2723&amp;Sheet2!$D$1:$D$2723,0),5),0)</f>
        <v>0</v>
      </c>
      <c r="R281">
        <f t="array" ref="R281">IFERROR(INDEX(Sheet2!$A$1:$E$2723,MATCH(R$200&amp;R$201&amp;$B281,Sheet2!$A$1:$A$2723&amp;Sheet2!$B$1:$B$2723&amp;Sheet2!$D$1:$D$2723,0),5),0)</f>
        <v>0</v>
      </c>
      <c r="S281">
        <f t="array" ref="S281">IFERROR(INDEX(Sheet2!$A$1:$E$2723,MATCH(S$200&amp;S$201&amp;$B281,Sheet2!$A$1:$A$2723&amp;Sheet2!$B$1:$B$2723&amp;Sheet2!$D$1:$D$2723,0),5),0)</f>
        <v>0</v>
      </c>
      <c r="T281">
        <f t="array" ref="T281">IFERROR(INDEX(Sheet2!$A$1:$E$2723,MATCH(T$200&amp;T$201&amp;$B281,Sheet2!$A$1:$A$2723&amp;Sheet2!$B$1:$B$2723&amp;Sheet2!$D$1:$D$2723,0),5),0)</f>
        <v>0</v>
      </c>
      <c r="U281">
        <f t="array" ref="U281">IFERROR(INDEX(Sheet2!$A$1:$E$2723,MATCH(U$200&amp;U$201&amp;$B281,Sheet2!$A$1:$A$2723&amp;Sheet2!$B$1:$B$2723&amp;Sheet2!$D$1:$D$2723,0),5),0)</f>
        <v>0</v>
      </c>
      <c r="V281">
        <f t="array" ref="V281">IFERROR(INDEX(Sheet2!$A$1:$E$2723,MATCH(V$200&amp;V$201&amp;$B281,Sheet2!$A$1:$A$2723&amp;Sheet2!$B$1:$B$2723&amp;Sheet2!$D$1:$D$2723,0),5),0)</f>
        <v>0</v>
      </c>
      <c r="W281">
        <f t="array" ref="W281">IFERROR(INDEX(Sheet2!$A$1:$E$2723,MATCH(W$200&amp;W$201&amp;$B281,Sheet2!$A$1:$A$2723&amp;Sheet2!$B$1:$B$2723&amp;Sheet2!$D$1:$D$2723,0),5),0)</f>
        <v>0</v>
      </c>
      <c r="X281">
        <f t="array" ref="X281">IFERROR(INDEX(Sheet2!$A$1:$E$2723,MATCH(X$200&amp;X$201&amp;$B281,Sheet2!$A$1:$A$2723&amp;Sheet2!$B$1:$B$2723&amp;Sheet2!$D$1:$D$2723,0),5),0)</f>
        <v>0</v>
      </c>
      <c r="Y281">
        <f t="array" ref="Y281">IFERROR(INDEX(Sheet2!$A$1:$E$2723,MATCH(Y$200&amp;Y$201&amp;$B281,Sheet2!$A$1:$A$2723&amp;Sheet2!$B$1:$B$2723&amp;Sheet2!$D$1:$D$2723,0),5),0)</f>
        <v>0</v>
      </c>
      <c r="Z281">
        <f t="array" ref="Z281">IFERROR(INDEX(Sheet2!$A$1:$E$2723,MATCH(Z$200&amp;Z$201&amp;$B281,Sheet2!$A$1:$A$2723&amp;Sheet2!$B$1:$B$2723&amp;Sheet2!$D$1:$D$2723,0),5),0)</f>
        <v>0</v>
      </c>
      <c r="AA281">
        <f t="array" ref="AA281">IFERROR(INDEX(Sheet2!$A$1:$E$2723,MATCH(AA$200&amp;AA$201&amp;$B281,Sheet2!$A$1:$A$2723&amp;Sheet2!$B$1:$B$2723&amp;Sheet2!$D$1:$D$2723,0),5),0)</f>
        <v>0</v>
      </c>
      <c r="AB281">
        <f t="array" ref="AB281">IFERROR(INDEX(Sheet2!$A$1:$E$2723,MATCH(AB$200&amp;AB$201&amp;$B281,Sheet2!$A$1:$A$2723&amp;Sheet2!$B$1:$B$2723&amp;Sheet2!$D$1:$D$2723,0),5),0)</f>
        <v>0</v>
      </c>
      <c r="AC281">
        <f t="array" ref="AC281">IFERROR(INDEX(Sheet2!$A$1:$E$2723,MATCH(AC$200&amp;AC$201&amp;$B281,Sheet2!$A$1:$A$2723&amp;Sheet2!$B$1:$B$2723&amp;Sheet2!$D$1:$D$2723,0),5),0)</f>
        <v>0</v>
      </c>
      <c r="AD281">
        <f t="array" ref="AD281">IFERROR(INDEX(Sheet2!$A$1:$E$2723,MATCH(AD$200&amp;AD$201&amp;$B281,Sheet2!$A$1:$A$2723&amp;Sheet2!$B$1:$B$2723&amp;Sheet2!$D$1:$D$2723,0),5),0)</f>
        <v>0</v>
      </c>
      <c r="AE281">
        <f t="array" ref="AE281">IFERROR(INDEX(Sheet2!$A$1:$E$2723,MATCH(AE$200&amp;AE$201&amp;$B281,Sheet2!$A$1:$A$2723&amp;Sheet2!$B$1:$B$2723&amp;Sheet2!$D$1:$D$2723,0),5),0)</f>
        <v>0</v>
      </c>
      <c r="AF281">
        <f t="array" ref="AF281">IFERROR(INDEX(Sheet2!$A$1:$E$2723,MATCH(AF$200&amp;AF$201&amp;$B281,Sheet2!$A$1:$A$2723&amp;Sheet2!$B$1:$B$2723&amp;Sheet2!$D$1:$D$2723,0),5),0)</f>
        <v>0</v>
      </c>
      <c r="AG281">
        <f t="array" ref="AG281">IFERROR(INDEX(Sheet2!$A$1:$E$2723,MATCH(AG$200&amp;AG$201&amp;$B281,Sheet2!$A$1:$A$2723&amp;Sheet2!$B$1:$B$2723&amp;Sheet2!$D$1:$D$2723,0),5),0)</f>
        <v>0</v>
      </c>
      <c r="AH281">
        <f t="array" ref="AH281">IFERROR(INDEX(Sheet2!$A$1:$E$2723,MATCH(AH$200&amp;AH$201&amp;$B281,Sheet2!$A$1:$A$2723&amp;Sheet2!$B$1:$B$2723&amp;Sheet2!$D$1:$D$2723,0),5),0)</f>
        <v>0</v>
      </c>
      <c r="AI281">
        <f t="array" ref="AI281">IFERROR(INDEX(Sheet2!$A$1:$E$2723,MATCH(AI$200&amp;AI$201&amp;$B281,Sheet2!$A$1:$A$2723&amp;Sheet2!$B$1:$B$2723&amp;Sheet2!$D$1:$D$2723,0),5),0)</f>
        <v>0</v>
      </c>
      <c r="AJ281">
        <f t="array" ref="AJ281">IFERROR(INDEX(Sheet2!$A$1:$E$2723,MATCH(AJ$200&amp;AJ$201&amp;$B281,Sheet2!$A$1:$A$2723&amp;Sheet2!$B$1:$B$2723&amp;Sheet2!$D$1:$D$2723,0),5),0)</f>
        <v>0</v>
      </c>
      <c r="AK281">
        <f t="array" ref="AK281">IFERROR(INDEX(Sheet2!$A$1:$E$2723,MATCH(AK$200&amp;AK$201&amp;$B281,Sheet2!$A$1:$A$2723&amp;Sheet2!$B$1:$B$2723&amp;Sheet2!$D$1:$D$2723,0),5),0)</f>
        <v>0</v>
      </c>
      <c r="AL281">
        <f t="array" ref="AL281">IFERROR(INDEX(Sheet2!$A$1:$E$2723,MATCH(AL$200&amp;AL$201&amp;$B281,Sheet2!$A$1:$A$2723&amp;Sheet2!$B$1:$B$2723&amp;Sheet2!$D$1:$D$2723,0),5),0)</f>
        <v>0</v>
      </c>
      <c r="AM281">
        <f t="array" ref="AM281">IFERROR(INDEX(Sheet2!$A$1:$E$2723,MATCH(AM$200&amp;AM$201&amp;$B281,Sheet2!$A$1:$A$2723&amp;Sheet2!$B$1:$B$2723&amp;Sheet2!$D$1:$D$2723,0),5),0)</f>
        <v>0</v>
      </c>
      <c r="AN281">
        <f t="array" ref="AN281">IFERROR(INDEX(Sheet2!$A$1:$E$2723,MATCH(AN$200&amp;AN$201&amp;$B281,Sheet2!$A$1:$A$2723&amp;Sheet2!$B$1:$B$2723&amp;Sheet2!$D$1:$D$2723,0),5),0)</f>
        <v>0</v>
      </c>
      <c r="AO281">
        <f t="array" ref="AO281">IFERROR(INDEX(Sheet2!$A$1:$E$2723,MATCH(AO$200&amp;AO$201&amp;$B281,Sheet2!$A$1:$A$2723&amp;Sheet2!$B$1:$B$2723&amp;Sheet2!$D$1:$D$2723,0),5),0)</f>
        <v>0</v>
      </c>
      <c r="AP281">
        <f t="array" ref="AP281">IFERROR(INDEX(Sheet2!$A$1:$E$2723,MATCH(AP$200&amp;AP$201&amp;$B281,Sheet2!$A$1:$A$2723&amp;Sheet2!$B$1:$B$2723&amp;Sheet2!$D$1:$D$2723,0),5),0)</f>
        <v>0</v>
      </c>
      <c r="AQ281">
        <f t="array" ref="AQ281">IFERROR(INDEX(Sheet2!$A$1:$E$2723,MATCH(AQ$200&amp;AQ$201&amp;$B281,Sheet2!$A$1:$A$2723&amp;Sheet2!$B$1:$B$2723&amp;Sheet2!$D$1:$D$2723,0),5),0)</f>
        <v>0</v>
      </c>
      <c r="AR281">
        <f t="array" ref="AR281">IFERROR(INDEX(Sheet2!$A$1:$E$2723,MATCH(AR$200&amp;AR$201&amp;$B281,Sheet2!$A$1:$A$2723&amp;Sheet2!$B$1:$B$2723&amp;Sheet2!$D$1:$D$2723,0),5),0)</f>
        <v>0</v>
      </c>
      <c r="AS281">
        <f t="array" ref="AS281">IFERROR(INDEX(Sheet2!$A$1:$E$2723,MATCH(AS$200&amp;AS$201&amp;$B281,Sheet2!$A$1:$A$2723&amp;Sheet2!$B$1:$B$2723&amp;Sheet2!$D$1:$D$2723,0),5),0)</f>
        <v>0</v>
      </c>
      <c r="AT281">
        <f t="array" ref="AT281">IFERROR(INDEX(Sheet2!$A$1:$E$2723,MATCH(AT$200&amp;AT$201&amp;$B281,Sheet2!$A$1:$A$2723&amp;Sheet2!$B$1:$B$2723&amp;Sheet2!$D$1:$D$2723,0),5),0)</f>
        <v>0</v>
      </c>
      <c r="AU281">
        <f t="array" ref="AU281">IFERROR(INDEX(Sheet2!$A$1:$E$2723,MATCH(AU$200&amp;AU$201&amp;$B281,Sheet2!$A$1:$A$2723&amp;Sheet2!$B$1:$B$2723&amp;Sheet2!$D$1:$D$2723,0),5),0)</f>
        <v>0</v>
      </c>
      <c r="AV281">
        <f t="array" ref="AV281">IFERROR(INDEX(Sheet2!$A$1:$E$2723,MATCH(AV$200&amp;AV$201&amp;$B281,Sheet2!$A$1:$A$2723&amp;Sheet2!$B$1:$B$2723&amp;Sheet2!$D$1:$D$2723,0),5),0)</f>
        <v>0</v>
      </c>
      <c r="AW281">
        <f t="array" ref="AW281">IFERROR(INDEX(Sheet2!$A$1:$E$2723,MATCH(AW$200&amp;AW$201&amp;$B281,Sheet2!$A$1:$A$2723&amp;Sheet2!$B$1:$B$2723&amp;Sheet2!$D$1:$D$2723,0),5),0)</f>
        <v>0</v>
      </c>
      <c r="AX281">
        <f t="array" ref="AX281">IFERROR(INDEX(Sheet2!$A$1:$E$2723,MATCH(AX$200&amp;AX$201&amp;$B281,Sheet2!$A$1:$A$2723&amp;Sheet2!$B$1:$B$2723&amp;Sheet2!$D$1:$D$2723,0),5),0)</f>
        <v>0</v>
      </c>
      <c r="AY281">
        <f t="array" ref="AY281">IFERROR(INDEX(Sheet2!$A$1:$E$2723,MATCH(AY$200&amp;AY$201&amp;$B281,Sheet2!$A$1:$A$2723&amp;Sheet2!$B$1:$B$2723&amp;Sheet2!$D$1:$D$2723,0),5),0)</f>
        <v>0</v>
      </c>
      <c r="AZ281">
        <f t="array" ref="AZ281">IFERROR(INDEX(Sheet2!$A$1:$E$2723,MATCH(AZ$200&amp;AZ$201&amp;$B281,Sheet2!$A$1:$A$2723&amp;Sheet2!$B$1:$B$2723&amp;Sheet2!$D$1:$D$2723,0),5),0)</f>
        <v>0</v>
      </c>
      <c r="BA281">
        <f t="array" ref="BA281">IFERROR(INDEX(Sheet2!$A$1:$E$2723,MATCH(BA$200&amp;BA$201&amp;$B281,Sheet2!$A$1:$A$2723&amp;Sheet2!$B$1:$B$2723&amp;Sheet2!$D$1:$D$2723,0),5),0)</f>
        <v>0</v>
      </c>
      <c r="BB281">
        <f t="array" ref="BB281">IFERROR(INDEX(Sheet2!$A$1:$E$2723,MATCH(BB$200&amp;BB$201&amp;$B281,Sheet2!$A$1:$A$2723&amp;Sheet2!$B$1:$B$2723&amp;Sheet2!$D$1:$D$2723,0),5),0)</f>
        <v>0</v>
      </c>
      <c r="BC281">
        <f t="array" ref="BC281">IFERROR(INDEX(Sheet2!$A$1:$E$2723,MATCH(BC$200&amp;BC$201&amp;$B281,Sheet2!$A$1:$A$2723&amp;Sheet2!$B$1:$B$2723&amp;Sheet2!$D$1:$D$2723,0),5),0)</f>
        <v>0</v>
      </c>
      <c r="BD281">
        <f t="array" ref="BD281">IFERROR(INDEX(Sheet2!$A$1:$E$2723,MATCH(BD$200&amp;BD$201&amp;$B281,Sheet2!$A$1:$A$2723&amp;Sheet2!$B$1:$B$2723&amp;Sheet2!$D$1:$D$2723,0),5),0)</f>
        <v>0</v>
      </c>
      <c r="BE281">
        <f t="array" ref="BE281">IFERROR(INDEX(Sheet2!$A$1:$E$2723,MATCH(BE$200&amp;BE$201&amp;$B281,Sheet2!$A$1:$A$2723&amp;Sheet2!$B$1:$B$2723&amp;Sheet2!$D$1:$D$2723,0),5),0)</f>
        <v>0</v>
      </c>
      <c r="BF281">
        <f t="array" ref="BF281">IFERROR(INDEX(Sheet2!$A$1:$E$2723,MATCH(BF$200&amp;BF$201&amp;$B281,Sheet2!$A$1:$A$2723&amp;Sheet2!$B$1:$B$2723&amp;Sheet2!$D$1:$D$2723,0),5),0)</f>
        <v>0</v>
      </c>
      <c r="BG281">
        <f t="array" ref="BG281">IFERROR(INDEX(Sheet2!$A$1:$E$2723,MATCH(BG$200&amp;BG$201&amp;$B281,Sheet2!$A$1:$A$2723&amp;Sheet2!$B$1:$B$2723&amp;Sheet2!$D$1:$D$2723,0),5),0)</f>
        <v>0</v>
      </c>
      <c r="BH281">
        <f t="array" ref="BH281">IFERROR(INDEX(Sheet2!$A$1:$E$2723,MATCH(BH$200&amp;BH$201&amp;$B281,Sheet2!$A$1:$A$2723&amp;Sheet2!$B$1:$B$2723&amp;Sheet2!$D$1:$D$2723,0),5),0)</f>
        <v>0</v>
      </c>
      <c r="BI281">
        <f t="array" ref="BI281">IFERROR(INDEX(Sheet2!$A$1:$E$2723,MATCH(BI$200&amp;BI$201&amp;$B281,Sheet2!$A$1:$A$2723&amp;Sheet2!$B$1:$B$2723&amp;Sheet2!$D$1:$D$2723,0),5),0)</f>
        <v>0</v>
      </c>
      <c r="BJ281">
        <f t="array" ref="BJ281">IFERROR(INDEX(Sheet2!$A$1:$E$2723,MATCH(BJ$200&amp;BJ$201&amp;$B281,Sheet2!$A$1:$A$2723&amp;Sheet2!$B$1:$B$2723&amp;Sheet2!$D$1:$D$2723,0),5),0)</f>
        <v>0</v>
      </c>
      <c r="BK281">
        <f t="array" ref="BK281">IFERROR(INDEX(Sheet2!$A$1:$E$2723,MATCH(BK$200&amp;BK$201&amp;$B281,Sheet2!$A$1:$A$2723&amp;Sheet2!$B$1:$B$2723&amp;Sheet2!$D$1:$D$2723,0),5),0)</f>
        <v>0</v>
      </c>
      <c r="BL281">
        <f t="array" ref="BL281">IFERROR(INDEX(Sheet2!$A$1:$E$2723,MATCH(BL$200&amp;BL$201&amp;$B281,Sheet2!$A$1:$A$2723&amp;Sheet2!$B$1:$B$2723&amp;Sheet2!$D$1:$D$2723,0),5),0)</f>
        <v>0</v>
      </c>
    </row>
    <row r="282" spans="2:64" x14ac:dyDescent="0.25">
      <c r="B282" t="s">
        <v>265</v>
      </c>
      <c r="C282">
        <f t="array" ref="C282">IFERROR(INDEX(Sheet2!$A$1:$E$2723,MATCH(C$200&amp;C$201&amp;$B282,Sheet2!$A$1:$A$2723&amp;Sheet2!$B$1:$B$2723&amp;Sheet2!$D$1:$D$2723,0),5),0)</f>
        <v>0</v>
      </c>
      <c r="D282">
        <f t="array" ref="D282">IFERROR(INDEX(Sheet2!$A$1:$E$2723,MATCH(D$200&amp;D$201&amp;$B282,Sheet2!$A$1:$A$2723&amp;Sheet2!$B$1:$B$2723&amp;Sheet2!$D$1:$D$2723,0),5),0)</f>
        <v>0</v>
      </c>
      <c r="E282">
        <f t="array" ref="E282">IFERROR(INDEX(Sheet2!$A$1:$E$2723,MATCH(E$200&amp;E$201&amp;$B282,Sheet2!$A$1:$A$2723&amp;Sheet2!$B$1:$B$2723&amp;Sheet2!$D$1:$D$2723,0),5),0)</f>
        <v>0</v>
      </c>
      <c r="F282">
        <f t="array" ref="F282">IFERROR(INDEX(Sheet2!$A$1:$E$2723,MATCH(F$200&amp;F$201&amp;$B282,Sheet2!$A$1:$A$2723&amp;Sheet2!$B$1:$B$2723&amp;Sheet2!$D$1:$D$2723,0),5),0)</f>
        <v>0</v>
      </c>
      <c r="G282">
        <f t="array" ref="G282">IFERROR(INDEX(Sheet2!$A$1:$E$2723,MATCH(G$200&amp;G$201&amp;$B282,Sheet2!$A$1:$A$2723&amp;Sheet2!$B$1:$B$2723&amp;Sheet2!$D$1:$D$2723,0),5),0)</f>
        <v>0</v>
      </c>
      <c r="H282">
        <f t="array" ref="H282">IFERROR(INDEX(Sheet2!$A$1:$E$2723,MATCH(H$200&amp;H$201&amp;$B282,Sheet2!$A$1:$A$2723&amp;Sheet2!$B$1:$B$2723&amp;Sheet2!$D$1:$D$2723,0),5),0)</f>
        <v>0</v>
      </c>
      <c r="I282">
        <f t="array" ref="I282">IFERROR(INDEX(Sheet2!$A$1:$E$2723,MATCH(I$200&amp;I$201&amp;$B282,Sheet2!$A$1:$A$2723&amp;Sheet2!$B$1:$B$2723&amp;Sheet2!$D$1:$D$2723,0),5),0)</f>
        <v>0</v>
      </c>
      <c r="J282">
        <f t="array" ref="J282">IFERROR(INDEX(Sheet2!$A$1:$E$2723,MATCH(J$200&amp;J$201&amp;$B282,Sheet2!$A$1:$A$2723&amp;Sheet2!$B$1:$B$2723&amp;Sheet2!$D$1:$D$2723,0),5),0)</f>
        <v>0</v>
      </c>
      <c r="K282">
        <f t="array" ref="K282">IFERROR(INDEX(Sheet2!$A$1:$E$2723,MATCH(K$200&amp;K$201&amp;$B282,Sheet2!$A$1:$A$2723&amp;Sheet2!$B$1:$B$2723&amp;Sheet2!$D$1:$D$2723,0),5),0)</f>
        <v>0</v>
      </c>
      <c r="L282">
        <f t="array" ref="L282">IFERROR(INDEX(Sheet2!$A$1:$E$2723,MATCH(L$200&amp;L$201&amp;$B282,Sheet2!$A$1:$A$2723&amp;Sheet2!$B$1:$B$2723&amp;Sheet2!$D$1:$D$2723,0),5),0)</f>
        <v>0</v>
      </c>
      <c r="M282">
        <f t="array" ref="M282">IFERROR(INDEX(Sheet2!$A$1:$E$2723,MATCH(M$200&amp;M$201&amp;$B282,Sheet2!$A$1:$A$2723&amp;Sheet2!$B$1:$B$2723&amp;Sheet2!$D$1:$D$2723,0),5),0)</f>
        <v>0</v>
      </c>
      <c r="N282">
        <f t="array" ref="N282">IFERROR(INDEX(Sheet2!$A$1:$E$2723,MATCH(N$200&amp;N$201&amp;$B282,Sheet2!$A$1:$A$2723&amp;Sheet2!$B$1:$B$2723&amp;Sheet2!$D$1:$D$2723,0),5),0)</f>
        <v>0</v>
      </c>
      <c r="O282">
        <f t="array" ref="O282">IFERROR(INDEX(Sheet2!$A$1:$E$2723,MATCH(O$200&amp;O$201&amp;$B282,Sheet2!$A$1:$A$2723&amp;Sheet2!$B$1:$B$2723&amp;Sheet2!$D$1:$D$2723,0),5),0)</f>
        <v>0</v>
      </c>
      <c r="P282">
        <f t="array" ref="P282">IFERROR(INDEX(Sheet2!$A$1:$E$2723,MATCH(P$200&amp;P$201&amp;$B282,Sheet2!$A$1:$A$2723&amp;Sheet2!$B$1:$B$2723&amp;Sheet2!$D$1:$D$2723,0),5),0)</f>
        <v>0</v>
      </c>
      <c r="Q282">
        <f t="array" ref="Q282">IFERROR(INDEX(Sheet2!$A$1:$E$2723,MATCH(Q$200&amp;Q$201&amp;$B282,Sheet2!$A$1:$A$2723&amp;Sheet2!$B$1:$B$2723&amp;Sheet2!$D$1:$D$2723,0),5),0)</f>
        <v>0</v>
      </c>
      <c r="R282">
        <f t="array" ref="R282">IFERROR(INDEX(Sheet2!$A$1:$E$2723,MATCH(R$200&amp;R$201&amp;$B282,Sheet2!$A$1:$A$2723&amp;Sheet2!$B$1:$B$2723&amp;Sheet2!$D$1:$D$2723,0),5),0)</f>
        <v>0</v>
      </c>
      <c r="S282">
        <f t="array" ref="S282">IFERROR(INDEX(Sheet2!$A$1:$E$2723,MATCH(S$200&amp;S$201&amp;$B282,Sheet2!$A$1:$A$2723&amp;Sheet2!$B$1:$B$2723&amp;Sheet2!$D$1:$D$2723,0),5),0)</f>
        <v>0</v>
      </c>
      <c r="T282">
        <f t="array" ref="T282">IFERROR(INDEX(Sheet2!$A$1:$E$2723,MATCH(T$200&amp;T$201&amp;$B282,Sheet2!$A$1:$A$2723&amp;Sheet2!$B$1:$B$2723&amp;Sheet2!$D$1:$D$2723,0),5),0)</f>
        <v>0</v>
      </c>
      <c r="U282">
        <f t="array" ref="U282">IFERROR(INDEX(Sheet2!$A$1:$E$2723,MATCH(U$200&amp;U$201&amp;$B282,Sheet2!$A$1:$A$2723&amp;Sheet2!$B$1:$B$2723&amp;Sheet2!$D$1:$D$2723,0),5),0)</f>
        <v>0</v>
      </c>
      <c r="V282">
        <f t="array" ref="V282">IFERROR(INDEX(Sheet2!$A$1:$E$2723,MATCH(V$200&amp;V$201&amp;$B282,Sheet2!$A$1:$A$2723&amp;Sheet2!$B$1:$B$2723&amp;Sheet2!$D$1:$D$2723,0),5),0)</f>
        <v>0</v>
      </c>
      <c r="W282">
        <f t="array" ref="W282">IFERROR(INDEX(Sheet2!$A$1:$E$2723,MATCH(W$200&amp;W$201&amp;$B282,Sheet2!$A$1:$A$2723&amp;Sheet2!$B$1:$B$2723&amp;Sheet2!$D$1:$D$2723,0),5),0)</f>
        <v>0</v>
      </c>
      <c r="X282">
        <f t="array" ref="X282">IFERROR(INDEX(Sheet2!$A$1:$E$2723,MATCH(X$200&amp;X$201&amp;$B282,Sheet2!$A$1:$A$2723&amp;Sheet2!$B$1:$B$2723&amp;Sheet2!$D$1:$D$2723,0),5),0)</f>
        <v>0</v>
      </c>
      <c r="Y282">
        <f t="array" ref="Y282">IFERROR(INDEX(Sheet2!$A$1:$E$2723,MATCH(Y$200&amp;Y$201&amp;$B282,Sheet2!$A$1:$A$2723&amp;Sheet2!$B$1:$B$2723&amp;Sheet2!$D$1:$D$2723,0),5),0)</f>
        <v>0</v>
      </c>
      <c r="Z282">
        <f t="array" ref="Z282">IFERROR(INDEX(Sheet2!$A$1:$E$2723,MATCH(Z$200&amp;Z$201&amp;$B282,Sheet2!$A$1:$A$2723&amp;Sheet2!$B$1:$B$2723&amp;Sheet2!$D$1:$D$2723,0),5),0)</f>
        <v>0</v>
      </c>
      <c r="AA282">
        <f t="array" ref="AA282">IFERROR(INDEX(Sheet2!$A$1:$E$2723,MATCH(AA$200&amp;AA$201&amp;$B282,Sheet2!$A$1:$A$2723&amp;Sheet2!$B$1:$B$2723&amp;Sheet2!$D$1:$D$2723,0),5),0)</f>
        <v>0</v>
      </c>
      <c r="AB282">
        <f t="array" ref="AB282">IFERROR(INDEX(Sheet2!$A$1:$E$2723,MATCH(AB$200&amp;AB$201&amp;$B282,Sheet2!$A$1:$A$2723&amp;Sheet2!$B$1:$B$2723&amp;Sheet2!$D$1:$D$2723,0),5),0)</f>
        <v>0</v>
      </c>
      <c r="AC282">
        <f t="array" ref="AC282">IFERROR(INDEX(Sheet2!$A$1:$E$2723,MATCH(AC$200&amp;AC$201&amp;$B282,Sheet2!$A$1:$A$2723&amp;Sheet2!$B$1:$B$2723&amp;Sheet2!$D$1:$D$2723,0),5),0)</f>
        <v>0</v>
      </c>
      <c r="AD282">
        <f t="array" ref="AD282">IFERROR(INDEX(Sheet2!$A$1:$E$2723,MATCH(AD$200&amp;AD$201&amp;$B282,Sheet2!$A$1:$A$2723&amp;Sheet2!$B$1:$B$2723&amp;Sheet2!$D$1:$D$2723,0),5),0)</f>
        <v>0</v>
      </c>
      <c r="AE282">
        <f t="array" ref="AE282">IFERROR(INDEX(Sheet2!$A$1:$E$2723,MATCH(AE$200&amp;AE$201&amp;$B282,Sheet2!$A$1:$A$2723&amp;Sheet2!$B$1:$B$2723&amp;Sheet2!$D$1:$D$2723,0),5),0)</f>
        <v>0</v>
      </c>
      <c r="AF282">
        <f t="array" ref="AF282">IFERROR(INDEX(Sheet2!$A$1:$E$2723,MATCH(AF$200&amp;AF$201&amp;$B282,Sheet2!$A$1:$A$2723&amp;Sheet2!$B$1:$B$2723&amp;Sheet2!$D$1:$D$2723,0),5),0)</f>
        <v>0</v>
      </c>
      <c r="AG282">
        <f t="array" ref="AG282">IFERROR(INDEX(Sheet2!$A$1:$E$2723,MATCH(AG$200&amp;AG$201&amp;$B282,Sheet2!$A$1:$A$2723&amp;Sheet2!$B$1:$B$2723&amp;Sheet2!$D$1:$D$2723,0),5),0)</f>
        <v>0</v>
      </c>
      <c r="AH282">
        <f t="array" ref="AH282">IFERROR(INDEX(Sheet2!$A$1:$E$2723,MATCH(AH$200&amp;AH$201&amp;$B282,Sheet2!$A$1:$A$2723&amp;Sheet2!$B$1:$B$2723&amp;Sheet2!$D$1:$D$2723,0),5),0)</f>
        <v>0</v>
      </c>
      <c r="AI282">
        <f t="array" ref="AI282">IFERROR(INDEX(Sheet2!$A$1:$E$2723,MATCH(AI$200&amp;AI$201&amp;$B282,Sheet2!$A$1:$A$2723&amp;Sheet2!$B$1:$B$2723&amp;Sheet2!$D$1:$D$2723,0),5),0)</f>
        <v>0</v>
      </c>
      <c r="AJ282">
        <f t="array" ref="AJ282">IFERROR(INDEX(Sheet2!$A$1:$E$2723,MATCH(AJ$200&amp;AJ$201&amp;$B282,Sheet2!$A$1:$A$2723&amp;Sheet2!$B$1:$B$2723&amp;Sheet2!$D$1:$D$2723,0),5),0)</f>
        <v>0</v>
      </c>
      <c r="AK282">
        <f t="array" ref="AK282">IFERROR(INDEX(Sheet2!$A$1:$E$2723,MATCH(AK$200&amp;AK$201&amp;$B282,Sheet2!$A$1:$A$2723&amp;Sheet2!$B$1:$B$2723&amp;Sheet2!$D$1:$D$2723,0),5),0)</f>
        <v>0</v>
      </c>
      <c r="AL282">
        <f t="array" ref="AL282">IFERROR(INDEX(Sheet2!$A$1:$E$2723,MATCH(AL$200&amp;AL$201&amp;$B282,Sheet2!$A$1:$A$2723&amp;Sheet2!$B$1:$B$2723&amp;Sheet2!$D$1:$D$2723,0),5),0)</f>
        <v>0</v>
      </c>
      <c r="AM282">
        <f t="array" ref="AM282">IFERROR(INDEX(Sheet2!$A$1:$E$2723,MATCH(AM$200&amp;AM$201&amp;$B282,Sheet2!$A$1:$A$2723&amp;Sheet2!$B$1:$B$2723&amp;Sheet2!$D$1:$D$2723,0),5),0)</f>
        <v>0</v>
      </c>
      <c r="AN282">
        <f t="array" ref="AN282">IFERROR(INDEX(Sheet2!$A$1:$E$2723,MATCH(AN$200&amp;AN$201&amp;$B282,Sheet2!$A$1:$A$2723&amp;Sheet2!$B$1:$B$2723&amp;Sheet2!$D$1:$D$2723,0),5),0)</f>
        <v>0</v>
      </c>
      <c r="AO282">
        <f t="array" ref="AO282">IFERROR(INDEX(Sheet2!$A$1:$E$2723,MATCH(AO$200&amp;AO$201&amp;$B282,Sheet2!$A$1:$A$2723&amp;Sheet2!$B$1:$B$2723&amp;Sheet2!$D$1:$D$2723,0),5),0)</f>
        <v>0</v>
      </c>
      <c r="AP282">
        <f t="array" ref="AP282">IFERROR(INDEX(Sheet2!$A$1:$E$2723,MATCH(AP$200&amp;AP$201&amp;$B282,Sheet2!$A$1:$A$2723&amp;Sheet2!$B$1:$B$2723&amp;Sheet2!$D$1:$D$2723,0),5),0)</f>
        <v>0</v>
      </c>
      <c r="AQ282">
        <f t="array" ref="AQ282">IFERROR(INDEX(Sheet2!$A$1:$E$2723,MATCH(AQ$200&amp;AQ$201&amp;$B282,Sheet2!$A$1:$A$2723&amp;Sheet2!$B$1:$B$2723&amp;Sheet2!$D$1:$D$2723,0),5),0)</f>
        <v>0</v>
      </c>
      <c r="AR282">
        <f t="array" ref="AR282">IFERROR(INDEX(Sheet2!$A$1:$E$2723,MATCH(AR$200&amp;AR$201&amp;$B282,Sheet2!$A$1:$A$2723&amp;Sheet2!$B$1:$B$2723&amp;Sheet2!$D$1:$D$2723,0),5),0)</f>
        <v>0</v>
      </c>
      <c r="AS282">
        <f t="array" ref="AS282">IFERROR(INDEX(Sheet2!$A$1:$E$2723,MATCH(AS$200&amp;AS$201&amp;$B282,Sheet2!$A$1:$A$2723&amp;Sheet2!$B$1:$B$2723&amp;Sheet2!$D$1:$D$2723,0),5),0)</f>
        <v>0</v>
      </c>
      <c r="AT282">
        <f t="array" ref="AT282">IFERROR(INDEX(Sheet2!$A$1:$E$2723,MATCH(AT$200&amp;AT$201&amp;$B282,Sheet2!$A$1:$A$2723&amp;Sheet2!$B$1:$B$2723&amp;Sheet2!$D$1:$D$2723,0),5),0)</f>
        <v>0</v>
      </c>
      <c r="AU282">
        <f t="array" ref="AU282">IFERROR(INDEX(Sheet2!$A$1:$E$2723,MATCH(AU$200&amp;AU$201&amp;$B282,Sheet2!$A$1:$A$2723&amp;Sheet2!$B$1:$B$2723&amp;Sheet2!$D$1:$D$2723,0),5),0)</f>
        <v>0</v>
      </c>
      <c r="AV282">
        <f t="array" ref="AV282">IFERROR(INDEX(Sheet2!$A$1:$E$2723,MATCH(AV$200&amp;AV$201&amp;$B282,Sheet2!$A$1:$A$2723&amp;Sheet2!$B$1:$B$2723&amp;Sheet2!$D$1:$D$2723,0),5),0)</f>
        <v>0</v>
      </c>
      <c r="AW282">
        <f t="array" ref="AW282">IFERROR(INDEX(Sheet2!$A$1:$E$2723,MATCH(AW$200&amp;AW$201&amp;$B282,Sheet2!$A$1:$A$2723&amp;Sheet2!$B$1:$B$2723&amp;Sheet2!$D$1:$D$2723,0),5),0)</f>
        <v>0</v>
      </c>
      <c r="AX282">
        <f t="array" ref="AX282">IFERROR(INDEX(Sheet2!$A$1:$E$2723,MATCH(AX$200&amp;AX$201&amp;$B282,Sheet2!$A$1:$A$2723&amp;Sheet2!$B$1:$B$2723&amp;Sheet2!$D$1:$D$2723,0),5),0)</f>
        <v>0</v>
      </c>
      <c r="AY282">
        <f t="array" ref="AY282">IFERROR(INDEX(Sheet2!$A$1:$E$2723,MATCH(AY$200&amp;AY$201&amp;$B282,Sheet2!$A$1:$A$2723&amp;Sheet2!$B$1:$B$2723&amp;Sheet2!$D$1:$D$2723,0),5),0)</f>
        <v>0</v>
      </c>
      <c r="AZ282">
        <f t="array" ref="AZ282">IFERROR(INDEX(Sheet2!$A$1:$E$2723,MATCH(AZ$200&amp;AZ$201&amp;$B282,Sheet2!$A$1:$A$2723&amp;Sheet2!$B$1:$B$2723&amp;Sheet2!$D$1:$D$2723,0),5),0)</f>
        <v>0</v>
      </c>
      <c r="BA282">
        <f t="array" ref="BA282">IFERROR(INDEX(Sheet2!$A$1:$E$2723,MATCH(BA$200&amp;BA$201&amp;$B282,Sheet2!$A$1:$A$2723&amp;Sheet2!$B$1:$B$2723&amp;Sheet2!$D$1:$D$2723,0),5),0)</f>
        <v>0</v>
      </c>
      <c r="BB282">
        <f t="array" ref="BB282">IFERROR(INDEX(Sheet2!$A$1:$E$2723,MATCH(BB$200&amp;BB$201&amp;$B282,Sheet2!$A$1:$A$2723&amp;Sheet2!$B$1:$B$2723&amp;Sheet2!$D$1:$D$2723,0),5),0)</f>
        <v>0</v>
      </c>
      <c r="BC282">
        <f t="array" ref="BC282">IFERROR(INDEX(Sheet2!$A$1:$E$2723,MATCH(BC$200&amp;BC$201&amp;$B282,Sheet2!$A$1:$A$2723&amp;Sheet2!$B$1:$B$2723&amp;Sheet2!$D$1:$D$2723,0),5),0)</f>
        <v>0</v>
      </c>
      <c r="BD282">
        <f t="array" ref="BD282">IFERROR(INDEX(Sheet2!$A$1:$E$2723,MATCH(BD$200&amp;BD$201&amp;$B282,Sheet2!$A$1:$A$2723&amp;Sheet2!$B$1:$B$2723&amp;Sheet2!$D$1:$D$2723,0),5),0)</f>
        <v>0</v>
      </c>
      <c r="BE282">
        <f t="array" ref="BE282">IFERROR(INDEX(Sheet2!$A$1:$E$2723,MATCH(BE$200&amp;BE$201&amp;$B282,Sheet2!$A$1:$A$2723&amp;Sheet2!$B$1:$B$2723&amp;Sheet2!$D$1:$D$2723,0),5),0)</f>
        <v>0</v>
      </c>
      <c r="BF282">
        <f t="array" ref="BF282">IFERROR(INDEX(Sheet2!$A$1:$E$2723,MATCH(BF$200&amp;BF$201&amp;$B282,Sheet2!$A$1:$A$2723&amp;Sheet2!$B$1:$B$2723&amp;Sheet2!$D$1:$D$2723,0),5),0)</f>
        <v>0</v>
      </c>
      <c r="BG282">
        <f t="array" ref="BG282">IFERROR(INDEX(Sheet2!$A$1:$E$2723,MATCH(BG$200&amp;BG$201&amp;$B282,Sheet2!$A$1:$A$2723&amp;Sheet2!$B$1:$B$2723&amp;Sheet2!$D$1:$D$2723,0),5),0)</f>
        <v>0</v>
      </c>
      <c r="BH282">
        <f t="array" ref="BH282">IFERROR(INDEX(Sheet2!$A$1:$E$2723,MATCH(BH$200&amp;BH$201&amp;$B282,Sheet2!$A$1:$A$2723&amp;Sheet2!$B$1:$B$2723&amp;Sheet2!$D$1:$D$2723,0),5),0)</f>
        <v>0</v>
      </c>
      <c r="BI282">
        <f t="array" ref="BI282">IFERROR(INDEX(Sheet2!$A$1:$E$2723,MATCH(BI$200&amp;BI$201&amp;$B282,Sheet2!$A$1:$A$2723&amp;Sheet2!$B$1:$B$2723&amp;Sheet2!$D$1:$D$2723,0),5),0)</f>
        <v>0</v>
      </c>
      <c r="BJ282">
        <f t="array" ref="BJ282">IFERROR(INDEX(Sheet2!$A$1:$E$2723,MATCH(BJ$200&amp;BJ$201&amp;$B282,Sheet2!$A$1:$A$2723&amp;Sheet2!$B$1:$B$2723&amp;Sheet2!$D$1:$D$2723,0),5),0)</f>
        <v>0</v>
      </c>
      <c r="BK282">
        <f t="array" ref="BK282">IFERROR(INDEX(Sheet2!$A$1:$E$2723,MATCH(BK$200&amp;BK$201&amp;$B282,Sheet2!$A$1:$A$2723&amp;Sheet2!$B$1:$B$2723&amp;Sheet2!$D$1:$D$2723,0),5),0)</f>
        <v>0</v>
      </c>
      <c r="BL282">
        <f t="array" ref="BL282">IFERROR(INDEX(Sheet2!$A$1:$E$2723,MATCH(BL$200&amp;BL$201&amp;$B282,Sheet2!$A$1:$A$2723&amp;Sheet2!$B$1:$B$2723&amp;Sheet2!$D$1:$D$2723,0),5),0)</f>
        <v>0</v>
      </c>
    </row>
    <row r="283" spans="2:64" x14ac:dyDescent="0.25">
      <c r="B283" t="s">
        <v>266</v>
      </c>
      <c r="C283">
        <f t="array" ref="C283">IFERROR(INDEX(Sheet2!$A$1:$E$2723,MATCH(C$200&amp;C$201&amp;$B283,Sheet2!$A$1:$A$2723&amp;Sheet2!$B$1:$B$2723&amp;Sheet2!$D$1:$D$2723,0),5),0)</f>
        <v>0</v>
      </c>
      <c r="D283">
        <f t="array" ref="D283">IFERROR(INDEX(Sheet2!$A$1:$E$2723,MATCH(D$200&amp;D$201&amp;$B283,Sheet2!$A$1:$A$2723&amp;Sheet2!$B$1:$B$2723&amp;Sheet2!$D$1:$D$2723,0),5),0)</f>
        <v>0</v>
      </c>
      <c r="E283">
        <f t="array" ref="E283">IFERROR(INDEX(Sheet2!$A$1:$E$2723,MATCH(E$200&amp;E$201&amp;$B283,Sheet2!$A$1:$A$2723&amp;Sheet2!$B$1:$B$2723&amp;Sheet2!$D$1:$D$2723,0),5),0)</f>
        <v>0</v>
      </c>
      <c r="F283">
        <f t="array" ref="F283">IFERROR(INDEX(Sheet2!$A$1:$E$2723,MATCH(F$200&amp;F$201&amp;$B283,Sheet2!$A$1:$A$2723&amp;Sheet2!$B$1:$B$2723&amp;Sheet2!$D$1:$D$2723,0),5),0)</f>
        <v>0</v>
      </c>
      <c r="G283">
        <f t="array" ref="G283">IFERROR(INDEX(Sheet2!$A$1:$E$2723,MATCH(G$200&amp;G$201&amp;$B283,Sheet2!$A$1:$A$2723&amp;Sheet2!$B$1:$B$2723&amp;Sheet2!$D$1:$D$2723,0),5),0)</f>
        <v>0</v>
      </c>
      <c r="H283">
        <f t="array" ref="H283">IFERROR(INDEX(Sheet2!$A$1:$E$2723,MATCH(H$200&amp;H$201&amp;$B283,Sheet2!$A$1:$A$2723&amp;Sheet2!$B$1:$B$2723&amp;Sheet2!$D$1:$D$2723,0),5),0)</f>
        <v>0</v>
      </c>
      <c r="I283">
        <f t="array" ref="I283">IFERROR(INDEX(Sheet2!$A$1:$E$2723,MATCH(I$200&amp;I$201&amp;$B283,Sheet2!$A$1:$A$2723&amp;Sheet2!$B$1:$B$2723&amp;Sheet2!$D$1:$D$2723,0),5),0)</f>
        <v>0</v>
      </c>
      <c r="J283">
        <f t="array" ref="J283">IFERROR(INDEX(Sheet2!$A$1:$E$2723,MATCH(J$200&amp;J$201&amp;$B283,Sheet2!$A$1:$A$2723&amp;Sheet2!$B$1:$B$2723&amp;Sheet2!$D$1:$D$2723,0),5),0)</f>
        <v>0</v>
      </c>
      <c r="K283">
        <f t="array" ref="K283">IFERROR(INDEX(Sheet2!$A$1:$E$2723,MATCH(K$200&amp;K$201&amp;$B283,Sheet2!$A$1:$A$2723&amp;Sheet2!$B$1:$B$2723&amp;Sheet2!$D$1:$D$2723,0),5),0)</f>
        <v>0</v>
      </c>
      <c r="L283">
        <f t="array" ref="L283">IFERROR(INDEX(Sheet2!$A$1:$E$2723,MATCH(L$200&amp;L$201&amp;$B283,Sheet2!$A$1:$A$2723&amp;Sheet2!$B$1:$B$2723&amp;Sheet2!$D$1:$D$2723,0),5),0)</f>
        <v>0</v>
      </c>
      <c r="M283">
        <f t="array" ref="M283">IFERROR(INDEX(Sheet2!$A$1:$E$2723,MATCH(M$200&amp;M$201&amp;$B283,Sheet2!$A$1:$A$2723&amp;Sheet2!$B$1:$B$2723&amp;Sheet2!$D$1:$D$2723,0),5),0)</f>
        <v>0</v>
      </c>
      <c r="N283">
        <f t="array" ref="N283">IFERROR(INDEX(Sheet2!$A$1:$E$2723,MATCH(N$200&amp;N$201&amp;$B283,Sheet2!$A$1:$A$2723&amp;Sheet2!$B$1:$B$2723&amp;Sheet2!$D$1:$D$2723,0),5),0)</f>
        <v>0</v>
      </c>
      <c r="O283">
        <f t="array" ref="O283">IFERROR(INDEX(Sheet2!$A$1:$E$2723,MATCH(O$200&amp;O$201&amp;$B283,Sheet2!$A$1:$A$2723&amp;Sheet2!$B$1:$B$2723&amp;Sheet2!$D$1:$D$2723,0),5),0)</f>
        <v>0</v>
      </c>
      <c r="P283">
        <f t="array" ref="P283">IFERROR(INDEX(Sheet2!$A$1:$E$2723,MATCH(P$200&amp;P$201&amp;$B283,Sheet2!$A$1:$A$2723&amp;Sheet2!$B$1:$B$2723&amp;Sheet2!$D$1:$D$2723,0),5),0)</f>
        <v>0</v>
      </c>
      <c r="Q283">
        <f t="array" ref="Q283">IFERROR(INDEX(Sheet2!$A$1:$E$2723,MATCH(Q$200&amp;Q$201&amp;$B283,Sheet2!$A$1:$A$2723&amp;Sheet2!$B$1:$B$2723&amp;Sheet2!$D$1:$D$2723,0),5),0)</f>
        <v>0</v>
      </c>
      <c r="R283">
        <f t="array" ref="R283">IFERROR(INDEX(Sheet2!$A$1:$E$2723,MATCH(R$200&amp;R$201&amp;$B283,Sheet2!$A$1:$A$2723&amp;Sheet2!$B$1:$B$2723&amp;Sheet2!$D$1:$D$2723,0),5),0)</f>
        <v>0</v>
      </c>
      <c r="S283">
        <f t="array" ref="S283">IFERROR(INDEX(Sheet2!$A$1:$E$2723,MATCH(S$200&amp;S$201&amp;$B283,Sheet2!$A$1:$A$2723&amp;Sheet2!$B$1:$B$2723&amp;Sheet2!$D$1:$D$2723,0),5),0)</f>
        <v>0</v>
      </c>
      <c r="T283">
        <f t="array" ref="T283">IFERROR(INDEX(Sheet2!$A$1:$E$2723,MATCH(T$200&amp;T$201&amp;$B283,Sheet2!$A$1:$A$2723&amp;Sheet2!$B$1:$B$2723&amp;Sheet2!$D$1:$D$2723,0),5),0)</f>
        <v>0</v>
      </c>
      <c r="U283">
        <f t="array" ref="U283">IFERROR(INDEX(Sheet2!$A$1:$E$2723,MATCH(U$200&amp;U$201&amp;$B283,Sheet2!$A$1:$A$2723&amp;Sheet2!$B$1:$B$2723&amp;Sheet2!$D$1:$D$2723,0),5),0)</f>
        <v>0</v>
      </c>
      <c r="V283">
        <f t="array" ref="V283">IFERROR(INDEX(Sheet2!$A$1:$E$2723,MATCH(V$200&amp;V$201&amp;$B283,Sheet2!$A$1:$A$2723&amp;Sheet2!$B$1:$B$2723&amp;Sheet2!$D$1:$D$2723,0),5),0)</f>
        <v>0</v>
      </c>
      <c r="W283">
        <f t="array" ref="W283">IFERROR(INDEX(Sheet2!$A$1:$E$2723,MATCH(W$200&amp;W$201&amp;$B283,Sheet2!$A$1:$A$2723&amp;Sheet2!$B$1:$B$2723&amp;Sheet2!$D$1:$D$2723,0),5),0)</f>
        <v>0</v>
      </c>
      <c r="X283">
        <f t="array" ref="X283">IFERROR(INDEX(Sheet2!$A$1:$E$2723,MATCH(X$200&amp;X$201&amp;$B283,Sheet2!$A$1:$A$2723&amp;Sheet2!$B$1:$B$2723&amp;Sheet2!$D$1:$D$2723,0),5),0)</f>
        <v>0</v>
      </c>
      <c r="Y283">
        <f t="array" ref="Y283">IFERROR(INDEX(Sheet2!$A$1:$E$2723,MATCH(Y$200&amp;Y$201&amp;$B283,Sheet2!$A$1:$A$2723&amp;Sheet2!$B$1:$B$2723&amp;Sheet2!$D$1:$D$2723,0),5),0)</f>
        <v>0</v>
      </c>
      <c r="Z283">
        <f t="array" ref="Z283">IFERROR(INDEX(Sheet2!$A$1:$E$2723,MATCH(Z$200&amp;Z$201&amp;$B283,Sheet2!$A$1:$A$2723&amp;Sheet2!$B$1:$B$2723&amp;Sheet2!$D$1:$D$2723,0),5),0)</f>
        <v>0</v>
      </c>
      <c r="AA283">
        <f t="array" ref="AA283">IFERROR(INDEX(Sheet2!$A$1:$E$2723,MATCH(AA$200&amp;AA$201&amp;$B283,Sheet2!$A$1:$A$2723&amp;Sheet2!$B$1:$B$2723&amp;Sheet2!$D$1:$D$2723,0),5),0)</f>
        <v>0</v>
      </c>
      <c r="AB283">
        <f t="array" ref="AB283">IFERROR(INDEX(Sheet2!$A$1:$E$2723,MATCH(AB$200&amp;AB$201&amp;$B283,Sheet2!$A$1:$A$2723&amp;Sheet2!$B$1:$B$2723&amp;Sheet2!$D$1:$D$2723,0),5),0)</f>
        <v>0</v>
      </c>
      <c r="AC283">
        <f t="array" ref="AC283">IFERROR(INDEX(Sheet2!$A$1:$E$2723,MATCH(AC$200&amp;AC$201&amp;$B283,Sheet2!$A$1:$A$2723&amp;Sheet2!$B$1:$B$2723&amp;Sheet2!$D$1:$D$2723,0),5),0)</f>
        <v>0</v>
      </c>
      <c r="AD283">
        <f t="array" ref="AD283">IFERROR(INDEX(Sheet2!$A$1:$E$2723,MATCH(AD$200&amp;AD$201&amp;$B283,Sheet2!$A$1:$A$2723&amp;Sheet2!$B$1:$B$2723&amp;Sheet2!$D$1:$D$2723,0),5),0)</f>
        <v>0</v>
      </c>
      <c r="AE283">
        <f t="array" ref="AE283">IFERROR(INDEX(Sheet2!$A$1:$E$2723,MATCH(AE$200&amp;AE$201&amp;$B283,Sheet2!$A$1:$A$2723&amp;Sheet2!$B$1:$B$2723&amp;Sheet2!$D$1:$D$2723,0),5),0)</f>
        <v>0</v>
      </c>
      <c r="AF283">
        <f t="array" ref="AF283">IFERROR(INDEX(Sheet2!$A$1:$E$2723,MATCH(AF$200&amp;AF$201&amp;$B283,Sheet2!$A$1:$A$2723&amp;Sheet2!$B$1:$B$2723&amp;Sheet2!$D$1:$D$2723,0),5),0)</f>
        <v>0</v>
      </c>
      <c r="AG283">
        <f t="array" ref="AG283">IFERROR(INDEX(Sheet2!$A$1:$E$2723,MATCH(AG$200&amp;AG$201&amp;$B283,Sheet2!$A$1:$A$2723&amp;Sheet2!$B$1:$B$2723&amp;Sheet2!$D$1:$D$2723,0),5),0)</f>
        <v>0</v>
      </c>
      <c r="AH283">
        <f t="array" ref="AH283">IFERROR(INDEX(Sheet2!$A$1:$E$2723,MATCH(AH$200&amp;AH$201&amp;$B283,Sheet2!$A$1:$A$2723&amp;Sheet2!$B$1:$B$2723&amp;Sheet2!$D$1:$D$2723,0),5),0)</f>
        <v>0</v>
      </c>
      <c r="AI283">
        <f t="array" ref="AI283">IFERROR(INDEX(Sheet2!$A$1:$E$2723,MATCH(AI$200&amp;AI$201&amp;$B283,Sheet2!$A$1:$A$2723&amp;Sheet2!$B$1:$B$2723&amp;Sheet2!$D$1:$D$2723,0),5),0)</f>
        <v>0</v>
      </c>
      <c r="AJ283">
        <f t="array" ref="AJ283">IFERROR(INDEX(Sheet2!$A$1:$E$2723,MATCH(AJ$200&amp;AJ$201&amp;$B283,Sheet2!$A$1:$A$2723&amp;Sheet2!$B$1:$B$2723&amp;Sheet2!$D$1:$D$2723,0),5),0)</f>
        <v>0</v>
      </c>
      <c r="AK283">
        <f t="array" ref="AK283">IFERROR(INDEX(Sheet2!$A$1:$E$2723,MATCH(AK$200&amp;AK$201&amp;$B283,Sheet2!$A$1:$A$2723&amp;Sheet2!$B$1:$B$2723&amp;Sheet2!$D$1:$D$2723,0),5),0)</f>
        <v>0</v>
      </c>
      <c r="AL283">
        <f t="array" ref="AL283">IFERROR(INDEX(Sheet2!$A$1:$E$2723,MATCH(AL$200&amp;AL$201&amp;$B283,Sheet2!$A$1:$A$2723&amp;Sheet2!$B$1:$B$2723&amp;Sheet2!$D$1:$D$2723,0),5),0)</f>
        <v>0</v>
      </c>
      <c r="AM283">
        <f t="array" ref="AM283">IFERROR(INDEX(Sheet2!$A$1:$E$2723,MATCH(AM$200&amp;AM$201&amp;$B283,Sheet2!$A$1:$A$2723&amp;Sheet2!$B$1:$B$2723&amp;Sheet2!$D$1:$D$2723,0),5),0)</f>
        <v>0</v>
      </c>
      <c r="AN283">
        <f t="array" ref="AN283">IFERROR(INDEX(Sheet2!$A$1:$E$2723,MATCH(AN$200&amp;AN$201&amp;$B283,Sheet2!$A$1:$A$2723&amp;Sheet2!$B$1:$B$2723&amp;Sheet2!$D$1:$D$2723,0),5),0)</f>
        <v>0</v>
      </c>
      <c r="AO283">
        <f t="array" ref="AO283">IFERROR(INDEX(Sheet2!$A$1:$E$2723,MATCH(AO$200&amp;AO$201&amp;$B283,Sheet2!$A$1:$A$2723&amp;Sheet2!$B$1:$B$2723&amp;Sheet2!$D$1:$D$2723,0),5),0)</f>
        <v>0</v>
      </c>
      <c r="AP283">
        <f t="array" ref="AP283">IFERROR(INDEX(Sheet2!$A$1:$E$2723,MATCH(AP$200&amp;AP$201&amp;$B283,Sheet2!$A$1:$A$2723&amp;Sheet2!$B$1:$B$2723&amp;Sheet2!$D$1:$D$2723,0),5),0)</f>
        <v>0</v>
      </c>
      <c r="AQ283">
        <f t="array" ref="AQ283">IFERROR(INDEX(Sheet2!$A$1:$E$2723,MATCH(AQ$200&amp;AQ$201&amp;$B283,Sheet2!$A$1:$A$2723&amp;Sheet2!$B$1:$B$2723&amp;Sheet2!$D$1:$D$2723,0),5),0)</f>
        <v>0</v>
      </c>
      <c r="AR283">
        <f t="array" ref="AR283">IFERROR(INDEX(Sheet2!$A$1:$E$2723,MATCH(AR$200&amp;AR$201&amp;$B283,Sheet2!$A$1:$A$2723&amp;Sheet2!$B$1:$B$2723&amp;Sheet2!$D$1:$D$2723,0),5),0)</f>
        <v>0</v>
      </c>
      <c r="AS283">
        <f t="array" ref="AS283">IFERROR(INDEX(Sheet2!$A$1:$E$2723,MATCH(AS$200&amp;AS$201&amp;$B283,Sheet2!$A$1:$A$2723&amp;Sheet2!$B$1:$B$2723&amp;Sheet2!$D$1:$D$2723,0),5),0)</f>
        <v>0</v>
      </c>
      <c r="AT283">
        <f t="array" ref="AT283">IFERROR(INDEX(Sheet2!$A$1:$E$2723,MATCH(AT$200&amp;AT$201&amp;$B283,Sheet2!$A$1:$A$2723&amp;Sheet2!$B$1:$B$2723&amp;Sheet2!$D$1:$D$2723,0),5),0)</f>
        <v>0</v>
      </c>
      <c r="AU283">
        <f t="array" ref="AU283">IFERROR(INDEX(Sheet2!$A$1:$E$2723,MATCH(AU$200&amp;AU$201&amp;$B283,Sheet2!$A$1:$A$2723&amp;Sheet2!$B$1:$B$2723&amp;Sheet2!$D$1:$D$2723,0),5),0)</f>
        <v>0</v>
      </c>
      <c r="AV283">
        <f t="array" ref="AV283">IFERROR(INDEX(Sheet2!$A$1:$E$2723,MATCH(AV$200&amp;AV$201&amp;$B283,Sheet2!$A$1:$A$2723&amp;Sheet2!$B$1:$B$2723&amp;Sheet2!$D$1:$D$2723,0),5),0)</f>
        <v>0</v>
      </c>
      <c r="AW283">
        <f t="array" ref="AW283">IFERROR(INDEX(Sheet2!$A$1:$E$2723,MATCH(AW$200&amp;AW$201&amp;$B283,Sheet2!$A$1:$A$2723&amp;Sheet2!$B$1:$B$2723&amp;Sheet2!$D$1:$D$2723,0),5),0)</f>
        <v>0</v>
      </c>
      <c r="AX283">
        <f t="array" ref="AX283">IFERROR(INDEX(Sheet2!$A$1:$E$2723,MATCH(AX$200&amp;AX$201&amp;$B283,Sheet2!$A$1:$A$2723&amp;Sheet2!$B$1:$B$2723&amp;Sheet2!$D$1:$D$2723,0),5),0)</f>
        <v>0</v>
      </c>
      <c r="AY283">
        <f t="array" ref="AY283">IFERROR(INDEX(Sheet2!$A$1:$E$2723,MATCH(AY$200&amp;AY$201&amp;$B283,Sheet2!$A$1:$A$2723&amp;Sheet2!$B$1:$B$2723&amp;Sheet2!$D$1:$D$2723,0),5),0)</f>
        <v>0</v>
      </c>
      <c r="AZ283">
        <f t="array" ref="AZ283">IFERROR(INDEX(Sheet2!$A$1:$E$2723,MATCH(AZ$200&amp;AZ$201&amp;$B283,Sheet2!$A$1:$A$2723&amp;Sheet2!$B$1:$B$2723&amp;Sheet2!$D$1:$D$2723,0),5),0)</f>
        <v>0</v>
      </c>
      <c r="BA283">
        <f t="array" ref="BA283">IFERROR(INDEX(Sheet2!$A$1:$E$2723,MATCH(BA$200&amp;BA$201&amp;$B283,Sheet2!$A$1:$A$2723&amp;Sheet2!$B$1:$B$2723&amp;Sheet2!$D$1:$D$2723,0),5),0)</f>
        <v>0</v>
      </c>
      <c r="BB283">
        <f t="array" ref="BB283">IFERROR(INDEX(Sheet2!$A$1:$E$2723,MATCH(BB$200&amp;BB$201&amp;$B283,Sheet2!$A$1:$A$2723&amp;Sheet2!$B$1:$B$2723&amp;Sheet2!$D$1:$D$2723,0),5),0)</f>
        <v>0</v>
      </c>
      <c r="BC283">
        <f t="array" ref="BC283">IFERROR(INDEX(Sheet2!$A$1:$E$2723,MATCH(BC$200&amp;BC$201&amp;$B283,Sheet2!$A$1:$A$2723&amp;Sheet2!$B$1:$B$2723&amp;Sheet2!$D$1:$D$2723,0),5),0)</f>
        <v>0</v>
      </c>
      <c r="BD283">
        <f t="array" ref="BD283">IFERROR(INDEX(Sheet2!$A$1:$E$2723,MATCH(BD$200&amp;BD$201&amp;$B283,Sheet2!$A$1:$A$2723&amp;Sheet2!$B$1:$B$2723&amp;Sheet2!$D$1:$D$2723,0),5),0)</f>
        <v>0</v>
      </c>
      <c r="BE283">
        <f t="array" ref="BE283">IFERROR(INDEX(Sheet2!$A$1:$E$2723,MATCH(BE$200&amp;BE$201&amp;$B283,Sheet2!$A$1:$A$2723&amp;Sheet2!$B$1:$B$2723&amp;Sheet2!$D$1:$D$2723,0),5),0)</f>
        <v>0</v>
      </c>
      <c r="BF283">
        <f t="array" ref="BF283">IFERROR(INDEX(Sheet2!$A$1:$E$2723,MATCH(BF$200&amp;BF$201&amp;$B283,Sheet2!$A$1:$A$2723&amp;Sheet2!$B$1:$B$2723&amp;Sheet2!$D$1:$D$2723,0),5),0)</f>
        <v>0</v>
      </c>
      <c r="BG283">
        <f t="array" ref="BG283">IFERROR(INDEX(Sheet2!$A$1:$E$2723,MATCH(BG$200&amp;BG$201&amp;$B283,Sheet2!$A$1:$A$2723&amp;Sheet2!$B$1:$B$2723&amp;Sheet2!$D$1:$D$2723,0),5),0)</f>
        <v>0</v>
      </c>
      <c r="BH283">
        <f t="array" ref="BH283">IFERROR(INDEX(Sheet2!$A$1:$E$2723,MATCH(BH$200&amp;BH$201&amp;$B283,Sheet2!$A$1:$A$2723&amp;Sheet2!$B$1:$B$2723&amp;Sheet2!$D$1:$D$2723,0),5),0)</f>
        <v>0</v>
      </c>
      <c r="BI283">
        <f t="array" ref="BI283">IFERROR(INDEX(Sheet2!$A$1:$E$2723,MATCH(BI$200&amp;BI$201&amp;$B283,Sheet2!$A$1:$A$2723&amp;Sheet2!$B$1:$B$2723&amp;Sheet2!$D$1:$D$2723,0),5),0)</f>
        <v>0</v>
      </c>
      <c r="BJ283">
        <f t="array" ref="BJ283">IFERROR(INDEX(Sheet2!$A$1:$E$2723,MATCH(BJ$200&amp;BJ$201&amp;$B283,Sheet2!$A$1:$A$2723&amp;Sheet2!$B$1:$B$2723&amp;Sheet2!$D$1:$D$2723,0),5),0)</f>
        <v>0</v>
      </c>
      <c r="BK283">
        <f t="array" ref="BK283">IFERROR(INDEX(Sheet2!$A$1:$E$2723,MATCH(BK$200&amp;BK$201&amp;$B283,Sheet2!$A$1:$A$2723&amp;Sheet2!$B$1:$B$2723&amp;Sheet2!$D$1:$D$2723,0),5),0)</f>
        <v>0</v>
      </c>
      <c r="BL283">
        <f t="array" ref="BL283">IFERROR(INDEX(Sheet2!$A$1:$E$2723,MATCH(BL$200&amp;BL$201&amp;$B283,Sheet2!$A$1:$A$2723&amp;Sheet2!$B$1:$B$2723&amp;Sheet2!$D$1:$D$2723,0),5),0)</f>
        <v>0</v>
      </c>
    </row>
    <row r="284" spans="2:64" x14ac:dyDescent="0.25">
      <c r="B284" t="s">
        <v>267</v>
      </c>
      <c r="C284">
        <f t="array" ref="C284">IFERROR(INDEX(Sheet2!$A$1:$E$2723,MATCH(C$200&amp;C$201&amp;$B284,Sheet2!$A$1:$A$2723&amp;Sheet2!$B$1:$B$2723&amp;Sheet2!$D$1:$D$2723,0),5),0)</f>
        <v>0</v>
      </c>
      <c r="D284">
        <f t="array" ref="D284">IFERROR(INDEX(Sheet2!$A$1:$E$2723,MATCH(D$200&amp;D$201&amp;$B284,Sheet2!$A$1:$A$2723&amp;Sheet2!$B$1:$B$2723&amp;Sheet2!$D$1:$D$2723,0),5),0)</f>
        <v>0</v>
      </c>
      <c r="E284">
        <f t="array" ref="E284">IFERROR(INDEX(Sheet2!$A$1:$E$2723,MATCH(E$200&amp;E$201&amp;$B284,Sheet2!$A$1:$A$2723&amp;Sheet2!$B$1:$B$2723&amp;Sheet2!$D$1:$D$2723,0),5),0)</f>
        <v>0</v>
      </c>
      <c r="F284">
        <f t="array" ref="F284">IFERROR(INDEX(Sheet2!$A$1:$E$2723,MATCH(F$200&amp;F$201&amp;$B284,Sheet2!$A$1:$A$2723&amp;Sheet2!$B$1:$B$2723&amp;Sheet2!$D$1:$D$2723,0),5),0)</f>
        <v>0</v>
      </c>
      <c r="G284">
        <f t="array" ref="G284">IFERROR(INDEX(Sheet2!$A$1:$E$2723,MATCH(G$200&amp;G$201&amp;$B284,Sheet2!$A$1:$A$2723&amp;Sheet2!$B$1:$B$2723&amp;Sheet2!$D$1:$D$2723,0),5),0)</f>
        <v>0</v>
      </c>
      <c r="H284">
        <f t="array" ref="H284">IFERROR(INDEX(Sheet2!$A$1:$E$2723,MATCH(H$200&amp;H$201&amp;$B284,Sheet2!$A$1:$A$2723&amp;Sheet2!$B$1:$B$2723&amp;Sheet2!$D$1:$D$2723,0),5),0)</f>
        <v>0</v>
      </c>
      <c r="I284">
        <f t="array" ref="I284">IFERROR(INDEX(Sheet2!$A$1:$E$2723,MATCH(I$200&amp;I$201&amp;$B284,Sheet2!$A$1:$A$2723&amp;Sheet2!$B$1:$B$2723&amp;Sheet2!$D$1:$D$2723,0),5),0)</f>
        <v>0</v>
      </c>
      <c r="J284">
        <f t="array" ref="J284">IFERROR(INDEX(Sheet2!$A$1:$E$2723,MATCH(J$200&amp;J$201&amp;$B284,Sheet2!$A$1:$A$2723&amp;Sheet2!$B$1:$B$2723&amp;Sheet2!$D$1:$D$2723,0),5),0)</f>
        <v>0</v>
      </c>
      <c r="K284">
        <f t="array" ref="K284">IFERROR(INDEX(Sheet2!$A$1:$E$2723,MATCH(K$200&amp;K$201&amp;$B284,Sheet2!$A$1:$A$2723&amp;Sheet2!$B$1:$B$2723&amp;Sheet2!$D$1:$D$2723,0),5),0)</f>
        <v>0</v>
      </c>
      <c r="L284">
        <f t="array" ref="L284">IFERROR(INDEX(Sheet2!$A$1:$E$2723,MATCH(L$200&amp;L$201&amp;$B284,Sheet2!$A$1:$A$2723&amp;Sheet2!$B$1:$B$2723&amp;Sheet2!$D$1:$D$2723,0),5),0)</f>
        <v>0</v>
      </c>
      <c r="M284">
        <f t="array" ref="M284">IFERROR(INDEX(Sheet2!$A$1:$E$2723,MATCH(M$200&amp;M$201&amp;$B284,Sheet2!$A$1:$A$2723&amp;Sheet2!$B$1:$B$2723&amp;Sheet2!$D$1:$D$2723,0),5),0)</f>
        <v>0</v>
      </c>
      <c r="N284">
        <f t="array" ref="N284">IFERROR(INDEX(Sheet2!$A$1:$E$2723,MATCH(N$200&amp;N$201&amp;$B284,Sheet2!$A$1:$A$2723&amp;Sheet2!$B$1:$B$2723&amp;Sheet2!$D$1:$D$2723,0),5),0)</f>
        <v>0</v>
      </c>
      <c r="O284">
        <f t="array" ref="O284">IFERROR(INDEX(Sheet2!$A$1:$E$2723,MATCH(O$200&amp;O$201&amp;$B284,Sheet2!$A$1:$A$2723&amp;Sheet2!$B$1:$B$2723&amp;Sheet2!$D$1:$D$2723,0),5),0)</f>
        <v>0</v>
      </c>
      <c r="P284">
        <f t="array" ref="P284">IFERROR(INDEX(Sheet2!$A$1:$E$2723,MATCH(P$200&amp;P$201&amp;$B284,Sheet2!$A$1:$A$2723&amp;Sheet2!$B$1:$B$2723&amp;Sheet2!$D$1:$D$2723,0),5),0)</f>
        <v>0</v>
      </c>
      <c r="Q284">
        <f t="array" ref="Q284">IFERROR(INDEX(Sheet2!$A$1:$E$2723,MATCH(Q$200&amp;Q$201&amp;$B284,Sheet2!$A$1:$A$2723&amp;Sheet2!$B$1:$B$2723&amp;Sheet2!$D$1:$D$2723,0),5),0)</f>
        <v>0</v>
      </c>
      <c r="R284">
        <f t="array" ref="R284">IFERROR(INDEX(Sheet2!$A$1:$E$2723,MATCH(R$200&amp;R$201&amp;$B284,Sheet2!$A$1:$A$2723&amp;Sheet2!$B$1:$B$2723&amp;Sheet2!$D$1:$D$2723,0),5),0)</f>
        <v>0</v>
      </c>
      <c r="S284">
        <f t="array" ref="S284">IFERROR(INDEX(Sheet2!$A$1:$E$2723,MATCH(S$200&amp;S$201&amp;$B284,Sheet2!$A$1:$A$2723&amp;Sheet2!$B$1:$B$2723&amp;Sheet2!$D$1:$D$2723,0),5),0)</f>
        <v>0</v>
      </c>
      <c r="T284">
        <f t="array" ref="T284">IFERROR(INDEX(Sheet2!$A$1:$E$2723,MATCH(T$200&amp;T$201&amp;$B284,Sheet2!$A$1:$A$2723&amp;Sheet2!$B$1:$B$2723&amp;Sheet2!$D$1:$D$2723,0),5),0)</f>
        <v>0</v>
      </c>
      <c r="U284">
        <f t="array" ref="U284">IFERROR(INDEX(Sheet2!$A$1:$E$2723,MATCH(U$200&amp;U$201&amp;$B284,Sheet2!$A$1:$A$2723&amp;Sheet2!$B$1:$B$2723&amp;Sheet2!$D$1:$D$2723,0),5),0)</f>
        <v>0</v>
      </c>
      <c r="V284">
        <f t="array" ref="V284">IFERROR(INDEX(Sheet2!$A$1:$E$2723,MATCH(V$200&amp;V$201&amp;$B284,Sheet2!$A$1:$A$2723&amp;Sheet2!$B$1:$B$2723&amp;Sheet2!$D$1:$D$2723,0),5),0)</f>
        <v>0</v>
      </c>
      <c r="W284">
        <f t="array" ref="W284">IFERROR(INDEX(Sheet2!$A$1:$E$2723,MATCH(W$200&amp;W$201&amp;$B284,Sheet2!$A$1:$A$2723&amp;Sheet2!$B$1:$B$2723&amp;Sheet2!$D$1:$D$2723,0),5),0)</f>
        <v>0</v>
      </c>
      <c r="X284">
        <f t="array" ref="X284">IFERROR(INDEX(Sheet2!$A$1:$E$2723,MATCH(X$200&amp;X$201&amp;$B284,Sheet2!$A$1:$A$2723&amp;Sheet2!$B$1:$B$2723&amp;Sheet2!$D$1:$D$2723,0),5),0)</f>
        <v>0</v>
      </c>
      <c r="Y284">
        <f t="array" ref="Y284">IFERROR(INDEX(Sheet2!$A$1:$E$2723,MATCH(Y$200&amp;Y$201&amp;$B284,Sheet2!$A$1:$A$2723&amp;Sheet2!$B$1:$B$2723&amp;Sheet2!$D$1:$D$2723,0),5),0)</f>
        <v>0</v>
      </c>
      <c r="Z284">
        <f t="array" ref="Z284">IFERROR(INDEX(Sheet2!$A$1:$E$2723,MATCH(Z$200&amp;Z$201&amp;$B284,Sheet2!$A$1:$A$2723&amp;Sheet2!$B$1:$B$2723&amp;Sheet2!$D$1:$D$2723,0),5),0)</f>
        <v>0</v>
      </c>
      <c r="AA284">
        <f t="array" ref="AA284">IFERROR(INDEX(Sheet2!$A$1:$E$2723,MATCH(AA$200&amp;AA$201&amp;$B284,Sheet2!$A$1:$A$2723&amp;Sheet2!$B$1:$B$2723&amp;Sheet2!$D$1:$D$2723,0),5),0)</f>
        <v>0</v>
      </c>
      <c r="AB284">
        <f t="array" ref="AB284">IFERROR(INDEX(Sheet2!$A$1:$E$2723,MATCH(AB$200&amp;AB$201&amp;$B284,Sheet2!$A$1:$A$2723&amp;Sheet2!$B$1:$B$2723&amp;Sheet2!$D$1:$D$2723,0),5),0)</f>
        <v>0</v>
      </c>
      <c r="AC284">
        <f t="array" ref="AC284">IFERROR(INDEX(Sheet2!$A$1:$E$2723,MATCH(AC$200&amp;AC$201&amp;$B284,Sheet2!$A$1:$A$2723&amp;Sheet2!$B$1:$B$2723&amp;Sheet2!$D$1:$D$2723,0),5),0)</f>
        <v>0</v>
      </c>
      <c r="AD284">
        <f t="array" ref="AD284">IFERROR(INDEX(Sheet2!$A$1:$E$2723,MATCH(AD$200&amp;AD$201&amp;$B284,Sheet2!$A$1:$A$2723&amp;Sheet2!$B$1:$B$2723&amp;Sheet2!$D$1:$D$2723,0),5),0)</f>
        <v>0</v>
      </c>
      <c r="AE284">
        <f t="array" ref="AE284">IFERROR(INDEX(Sheet2!$A$1:$E$2723,MATCH(AE$200&amp;AE$201&amp;$B284,Sheet2!$A$1:$A$2723&amp;Sheet2!$B$1:$B$2723&amp;Sheet2!$D$1:$D$2723,0),5),0)</f>
        <v>0</v>
      </c>
      <c r="AF284">
        <f t="array" ref="AF284">IFERROR(INDEX(Sheet2!$A$1:$E$2723,MATCH(AF$200&amp;AF$201&amp;$B284,Sheet2!$A$1:$A$2723&amp;Sheet2!$B$1:$B$2723&amp;Sheet2!$D$1:$D$2723,0),5),0)</f>
        <v>0</v>
      </c>
      <c r="AG284">
        <f t="array" ref="AG284">IFERROR(INDEX(Sheet2!$A$1:$E$2723,MATCH(AG$200&amp;AG$201&amp;$B284,Sheet2!$A$1:$A$2723&amp;Sheet2!$B$1:$B$2723&amp;Sheet2!$D$1:$D$2723,0),5),0)</f>
        <v>0</v>
      </c>
      <c r="AH284">
        <f t="array" ref="AH284">IFERROR(INDEX(Sheet2!$A$1:$E$2723,MATCH(AH$200&amp;AH$201&amp;$B284,Sheet2!$A$1:$A$2723&amp;Sheet2!$B$1:$B$2723&amp;Sheet2!$D$1:$D$2723,0),5),0)</f>
        <v>0</v>
      </c>
      <c r="AI284">
        <f t="array" ref="AI284">IFERROR(INDEX(Sheet2!$A$1:$E$2723,MATCH(AI$200&amp;AI$201&amp;$B284,Sheet2!$A$1:$A$2723&amp;Sheet2!$B$1:$B$2723&amp;Sheet2!$D$1:$D$2723,0),5),0)</f>
        <v>0</v>
      </c>
      <c r="AJ284">
        <f t="array" ref="AJ284">IFERROR(INDEX(Sheet2!$A$1:$E$2723,MATCH(AJ$200&amp;AJ$201&amp;$B284,Sheet2!$A$1:$A$2723&amp;Sheet2!$B$1:$B$2723&amp;Sheet2!$D$1:$D$2723,0),5),0)</f>
        <v>0</v>
      </c>
      <c r="AK284">
        <f t="array" ref="AK284">IFERROR(INDEX(Sheet2!$A$1:$E$2723,MATCH(AK$200&amp;AK$201&amp;$B284,Sheet2!$A$1:$A$2723&amp;Sheet2!$B$1:$B$2723&amp;Sheet2!$D$1:$D$2723,0),5),0)</f>
        <v>0</v>
      </c>
      <c r="AL284">
        <f t="array" ref="AL284">IFERROR(INDEX(Sheet2!$A$1:$E$2723,MATCH(AL$200&amp;AL$201&amp;$B284,Sheet2!$A$1:$A$2723&amp;Sheet2!$B$1:$B$2723&amp;Sheet2!$D$1:$D$2723,0),5),0)</f>
        <v>0</v>
      </c>
      <c r="AM284">
        <f t="array" ref="AM284">IFERROR(INDEX(Sheet2!$A$1:$E$2723,MATCH(AM$200&amp;AM$201&amp;$B284,Sheet2!$A$1:$A$2723&amp;Sheet2!$B$1:$B$2723&amp;Sheet2!$D$1:$D$2723,0),5),0)</f>
        <v>0</v>
      </c>
      <c r="AN284">
        <f t="array" ref="AN284">IFERROR(INDEX(Sheet2!$A$1:$E$2723,MATCH(AN$200&amp;AN$201&amp;$B284,Sheet2!$A$1:$A$2723&amp;Sheet2!$B$1:$B$2723&amp;Sheet2!$D$1:$D$2723,0),5),0)</f>
        <v>0</v>
      </c>
      <c r="AO284">
        <f t="array" ref="AO284">IFERROR(INDEX(Sheet2!$A$1:$E$2723,MATCH(AO$200&amp;AO$201&amp;$B284,Sheet2!$A$1:$A$2723&amp;Sheet2!$B$1:$B$2723&amp;Sheet2!$D$1:$D$2723,0),5),0)</f>
        <v>0</v>
      </c>
      <c r="AP284">
        <f t="array" ref="AP284">IFERROR(INDEX(Sheet2!$A$1:$E$2723,MATCH(AP$200&amp;AP$201&amp;$B284,Sheet2!$A$1:$A$2723&amp;Sheet2!$B$1:$B$2723&amp;Sheet2!$D$1:$D$2723,0),5),0)</f>
        <v>0</v>
      </c>
      <c r="AQ284">
        <f t="array" ref="AQ284">IFERROR(INDEX(Sheet2!$A$1:$E$2723,MATCH(AQ$200&amp;AQ$201&amp;$B284,Sheet2!$A$1:$A$2723&amp;Sheet2!$B$1:$B$2723&amp;Sheet2!$D$1:$D$2723,0),5),0)</f>
        <v>0</v>
      </c>
      <c r="AR284">
        <f t="array" ref="AR284">IFERROR(INDEX(Sheet2!$A$1:$E$2723,MATCH(AR$200&amp;AR$201&amp;$B284,Sheet2!$A$1:$A$2723&amp;Sheet2!$B$1:$B$2723&amp;Sheet2!$D$1:$D$2723,0),5),0)</f>
        <v>0</v>
      </c>
      <c r="AS284">
        <f t="array" ref="AS284">IFERROR(INDEX(Sheet2!$A$1:$E$2723,MATCH(AS$200&amp;AS$201&amp;$B284,Sheet2!$A$1:$A$2723&amp;Sheet2!$B$1:$B$2723&amp;Sheet2!$D$1:$D$2723,0),5),0)</f>
        <v>0</v>
      </c>
      <c r="AT284">
        <f t="array" ref="AT284">IFERROR(INDEX(Sheet2!$A$1:$E$2723,MATCH(AT$200&amp;AT$201&amp;$B284,Sheet2!$A$1:$A$2723&amp;Sheet2!$B$1:$B$2723&amp;Sheet2!$D$1:$D$2723,0),5),0)</f>
        <v>0</v>
      </c>
      <c r="AU284">
        <f t="array" ref="AU284">IFERROR(INDEX(Sheet2!$A$1:$E$2723,MATCH(AU$200&amp;AU$201&amp;$B284,Sheet2!$A$1:$A$2723&amp;Sheet2!$B$1:$B$2723&amp;Sheet2!$D$1:$D$2723,0),5),0)</f>
        <v>0</v>
      </c>
      <c r="AV284">
        <f t="array" ref="AV284">IFERROR(INDEX(Sheet2!$A$1:$E$2723,MATCH(AV$200&amp;AV$201&amp;$B284,Sheet2!$A$1:$A$2723&amp;Sheet2!$B$1:$B$2723&amp;Sheet2!$D$1:$D$2723,0),5),0)</f>
        <v>0</v>
      </c>
      <c r="AW284">
        <f t="array" ref="AW284">IFERROR(INDEX(Sheet2!$A$1:$E$2723,MATCH(AW$200&amp;AW$201&amp;$B284,Sheet2!$A$1:$A$2723&amp;Sheet2!$B$1:$B$2723&amp;Sheet2!$D$1:$D$2723,0),5),0)</f>
        <v>0</v>
      </c>
      <c r="AX284">
        <f t="array" ref="AX284">IFERROR(INDEX(Sheet2!$A$1:$E$2723,MATCH(AX$200&amp;AX$201&amp;$B284,Sheet2!$A$1:$A$2723&amp;Sheet2!$B$1:$B$2723&amp;Sheet2!$D$1:$D$2723,0),5),0)</f>
        <v>0</v>
      </c>
      <c r="AY284">
        <f t="array" ref="AY284">IFERROR(INDEX(Sheet2!$A$1:$E$2723,MATCH(AY$200&amp;AY$201&amp;$B284,Sheet2!$A$1:$A$2723&amp;Sheet2!$B$1:$B$2723&amp;Sheet2!$D$1:$D$2723,0),5),0)</f>
        <v>0</v>
      </c>
      <c r="AZ284">
        <f t="array" ref="AZ284">IFERROR(INDEX(Sheet2!$A$1:$E$2723,MATCH(AZ$200&amp;AZ$201&amp;$B284,Sheet2!$A$1:$A$2723&amp;Sheet2!$B$1:$B$2723&amp;Sheet2!$D$1:$D$2723,0),5),0)</f>
        <v>0</v>
      </c>
      <c r="BA284">
        <f t="array" ref="BA284">IFERROR(INDEX(Sheet2!$A$1:$E$2723,MATCH(BA$200&amp;BA$201&amp;$B284,Sheet2!$A$1:$A$2723&amp;Sheet2!$B$1:$B$2723&amp;Sheet2!$D$1:$D$2723,0),5),0)</f>
        <v>0</v>
      </c>
      <c r="BB284">
        <f t="array" ref="BB284">IFERROR(INDEX(Sheet2!$A$1:$E$2723,MATCH(BB$200&amp;BB$201&amp;$B284,Sheet2!$A$1:$A$2723&amp;Sheet2!$B$1:$B$2723&amp;Sheet2!$D$1:$D$2723,0),5),0)</f>
        <v>0</v>
      </c>
      <c r="BC284">
        <f t="array" ref="BC284">IFERROR(INDEX(Sheet2!$A$1:$E$2723,MATCH(BC$200&amp;BC$201&amp;$B284,Sheet2!$A$1:$A$2723&amp;Sheet2!$B$1:$B$2723&amp;Sheet2!$D$1:$D$2723,0),5),0)</f>
        <v>0</v>
      </c>
      <c r="BD284">
        <f t="array" ref="BD284">IFERROR(INDEX(Sheet2!$A$1:$E$2723,MATCH(BD$200&amp;BD$201&amp;$B284,Sheet2!$A$1:$A$2723&amp;Sheet2!$B$1:$B$2723&amp;Sheet2!$D$1:$D$2723,0),5),0)</f>
        <v>0</v>
      </c>
      <c r="BE284">
        <f t="array" ref="BE284">IFERROR(INDEX(Sheet2!$A$1:$E$2723,MATCH(BE$200&amp;BE$201&amp;$B284,Sheet2!$A$1:$A$2723&amp;Sheet2!$B$1:$B$2723&amp;Sheet2!$D$1:$D$2723,0),5),0)</f>
        <v>0</v>
      </c>
      <c r="BF284">
        <f t="array" ref="BF284">IFERROR(INDEX(Sheet2!$A$1:$E$2723,MATCH(BF$200&amp;BF$201&amp;$B284,Sheet2!$A$1:$A$2723&amp;Sheet2!$B$1:$B$2723&amp;Sheet2!$D$1:$D$2723,0),5),0)</f>
        <v>0</v>
      </c>
      <c r="BG284">
        <f t="array" ref="BG284">IFERROR(INDEX(Sheet2!$A$1:$E$2723,MATCH(BG$200&amp;BG$201&amp;$B284,Sheet2!$A$1:$A$2723&amp;Sheet2!$B$1:$B$2723&amp;Sheet2!$D$1:$D$2723,0),5),0)</f>
        <v>0</v>
      </c>
      <c r="BH284">
        <f t="array" ref="BH284">IFERROR(INDEX(Sheet2!$A$1:$E$2723,MATCH(BH$200&amp;BH$201&amp;$B284,Sheet2!$A$1:$A$2723&amp;Sheet2!$B$1:$B$2723&amp;Sheet2!$D$1:$D$2723,0),5),0)</f>
        <v>0</v>
      </c>
      <c r="BI284">
        <f t="array" ref="BI284">IFERROR(INDEX(Sheet2!$A$1:$E$2723,MATCH(BI$200&amp;BI$201&amp;$B284,Sheet2!$A$1:$A$2723&amp;Sheet2!$B$1:$B$2723&amp;Sheet2!$D$1:$D$2723,0),5),0)</f>
        <v>0</v>
      </c>
      <c r="BJ284">
        <f t="array" ref="BJ284">IFERROR(INDEX(Sheet2!$A$1:$E$2723,MATCH(BJ$200&amp;BJ$201&amp;$B284,Sheet2!$A$1:$A$2723&amp;Sheet2!$B$1:$B$2723&amp;Sheet2!$D$1:$D$2723,0),5),0)</f>
        <v>0</v>
      </c>
      <c r="BK284">
        <f t="array" ref="BK284">IFERROR(INDEX(Sheet2!$A$1:$E$2723,MATCH(BK$200&amp;BK$201&amp;$B284,Sheet2!$A$1:$A$2723&amp;Sheet2!$B$1:$B$2723&amp;Sheet2!$D$1:$D$2723,0),5),0)</f>
        <v>0</v>
      </c>
      <c r="BL284">
        <f t="array" ref="BL284">IFERROR(INDEX(Sheet2!$A$1:$E$2723,MATCH(BL$200&amp;BL$201&amp;$B284,Sheet2!$A$1:$A$2723&amp;Sheet2!$B$1:$B$2723&amp;Sheet2!$D$1:$D$2723,0),5),0)</f>
        <v>0</v>
      </c>
    </row>
    <row r="285" spans="2:64" x14ac:dyDescent="0.25">
      <c r="B285" t="s">
        <v>268</v>
      </c>
      <c r="C285">
        <f t="array" ref="C285">IFERROR(INDEX(Sheet2!$A$1:$E$2723,MATCH(C$200&amp;C$201&amp;$B285,Sheet2!$A$1:$A$2723&amp;Sheet2!$B$1:$B$2723&amp;Sheet2!$D$1:$D$2723,0),5),0)</f>
        <v>0</v>
      </c>
      <c r="D285">
        <f t="array" ref="D285">IFERROR(INDEX(Sheet2!$A$1:$E$2723,MATCH(D$200&amp;D$201&amp;$B285,Sheet2!$A$1:$A$2723&amp;Sheet2!$B$1:$B$2723&amp;Sheet2!$D$1:$D$2723,0),5),0)</f>
        <v>0</v>
      </c>
      <c r="E285">
        <f t="array" ref="E285">IFERROR(INDEX(Sheet2!$A$1:$E$2723,MATCH(E$200&amp;E$201&amp;$B285,Sheet2!$A$1:$A$2723&amp;Sheet2!$B$1:$B$2723&amp;Sheet2!$D$1:$D$2723,0),5),0)</f>
        <v>0</v>
      </c>
      <c r="F285">
        <f t="array" ref="F285">IFERROR(INDEX(Sheet2!$A$1:$E$2723,MATCH(F$200&amp;F$201&amp;$B285,Sheet2!$A$1:$A$2723&amp;Sheet2!$B$1:$B$2723&amp;Sheet2!$D$1:$D$2723,0),5),0)</f>
        <v>0</v>
      </c>
      <c r="G285">
        <f t="array" ref="G285">IFERROR(INDEX(Sheet2!$A$1:$E$2723,MATCH(G$200&amp;G$201&amp;$B285,Sheet2!$A$1:$A$2723&amp;Sheet2!$B$1:$B$2723&amp;Sheet2!$D$1:$D$2723,0),5),0)</f>
        <v>0</v>
      </c>
      <c r="H285">
        <f t="array" ref="H285">IFERROR(INDEX(Sheet2!$A$1:$E$2723,MATCH(H$200&amp;H$201&amp;$B285,Sheet2!$A$1:$A$2723&amp;Sheet2!$B$1:$B$2723&amp;Sheet2!$D$1:$D$2723,0),5),0)</f>
        <v>0</v>
      </c>
      <c r="I285">
        <f t="array" ref="I285">IFERROR(INDEX(Sheet2!$A$1:$E$2723,MATCH(I$200&amp;I$201&amp;$B285,Sheet2!$A$1:$A$2723&amp;Sheet2!$B$1:$B$2723&amp;Sheet2!$D$1:$D$2723,0),5),0)</f>
        <v>0</v>
      </c>
      <c r="J285">
        <f t="array" ref="J285">IFERROR(INDEX(Sheet2!$A$1:$E$2723,MATCH(J$200&amp;J$201&amp;$B285,Sheet2!$A$1:$A$2723&amp;Sheet2!$B$1:$B$2723&amp;Sheet2!$D$1:$D$2723,0),5),0)</f>
        <v>0</v>
      </c>
      <c r="K285">
        <f t="array" ref="K285">IFERROR(INDEX(Sheet2!$A$1:$E$2723,MATCH(K$200&amp;K$201&amp;$B285,Sheet2!$A$1:$A$2723&amp;Sheet2!$B$1:$B$2723&amp;Sheet2!$D$1:$D$2723,0),5),0)</f>
        <v>0</v>
      </c>
      <c r="L285">
        <f t="array" ref="L285">IFERROR(INDEX(Sheet2!$A$1:$E$2723,MATCH(L$200&amp;L$201&amp;$B285,Sheet2!$A$1:$A$2723&amp;Sheet2!$B$1:$B$2723&amp;Sheet2!$D$1:$D$2723,0),5),0)</f>
        <v>0</v>
      </c>
      <c r="M285">
        <f t="array" ref="M285">IFERROR(INDEX(Sheet2!$A$1:$E$2723,MATCH(M$200&amp;M$201&amp;$B285,Sheet2!$A$1:$A$2723&amp;Sheet2!$B$1:$B$2723&amp;Sheet2!$D$1:$D$2723,0),5),0)</f>
        <v>0</v>
      </c>
      <c r="N285">
        <f t="array" ref="N285">IFERROR(INDEX(Sheet2!$A$1:$E$2723,MATCH(N$200&amp;N$201&amp;$B285,Sheet2!$A$1:$A$2723&amp;Sheet2!$B$1:$B$2723&amp;Sheet2!$D$1:$D$2723,0),5),0)</f>
        <v>0</v>
      </c>
      <c r="O285">
        <f t="array" ref="O285">IFERROR(INDEX(Sheet2!$A$1:$E$2723,MATCH(O$200&amp;O$201&amp;$B285,Sheet2!$A$1:$A$2723&amp;Sheet2!$B$1:$B$2723&amp;Sheet2!$D$1:$D$2723,0),5),0)</f>
        <v>0</v>
      </c>
      <c r="P285">
        <f t="array" ref="P285">IFERROR(INDEX(Sheet2!$A$1:$E$2723,MATCH(P$200&amp;P$201&amp;$B285,Sheet2!$A$1:$A$2723&amp;Sheet2!$B$1:$B$2723&amp;Sheet2!$D$1:$D$2723,0),5),0)</f>
        <v>0</v>
      </c>
      <c r="Q285">
        <f t="array" ref="Q285">IFERROR(INDEX(Sheet2!$A$1:$E$2723,MATCH(Q$200&amp;Q$201&amp;$B285,Sheet2!$A$1:$A$2723&amp;Sheet2!$B$1:$B$2723&amp;Sheet2!$D$1:$D$2723,0),5),0)</f>
        <v>0</v>
      </c>
      <c r="R285">
        <f t="array" ref="R285">IFERROR(INDEX(Sheet2!$A$1:$E$2723,MATCH(R$200&amp;R$201&amp;$B285,Sheet2!$A$1:$A$2723&amp;Sheet2!$B$1:$B$2723&amp;Sheet2!$D$1:$D$2723,0),5),0)</f>
        <v>0</v>
      </c>
      <c r="S285">
        <f t="array" ref="S285">IFERROR(INDEX(Sheet2!$A$1:$E$2723,MATCH(S$200&amp;S$201&amp;$B285,Sheet2!$A$1:$A$2723&amp;Sheet2!$B$1:$B$2723&amp;Sheet2!$D$1:$D$2723,0),5),0)</f>
        <v>0</v>
      </c>
      <c r="T285">
        <f t="array" ref="T285">IFERROR(INDEX(Sheet2!$A$1:$E$2723,MATCH(T$200&amp;T$201&amp;$B285,Sheet2!$A$1:$A$2723&amp;Sheet2!$B$1:$B$2723&amp;Sheet2!$D$1:$D$2723,0),5),0)</f>
        <v>0</v>
      </c>
      <c r="U285">
        <f t="array" ref="U285">IFERROR(INDEX(Sheet2!$A$1:$E$2723,MATCH(U$200&amp;U$201&amp;$B285,Sheet2!$A$1:$A$2723&amp;Sheet2!$B$1:$B$2723&amp;Sheet2!$D$1:$D$2723,0),5),0)</f>
        <v>0</v>
      </c>
      <c r="V285">
        <f t="array" ref="V285">IFERROR(INDEX(Sheet2!$A$1:$E$2723,MATCH(V$200&amp;V$201&amp;$B285,Sheet2!$A$1:$A$2723&amp;Sheet2!$B$1:$B$2723&amp;Sheet2!$D$1:$D$2723,0),5),0)</f>
        <v>0</v>
      </c>
      <c r="W285">
        <f t="array" ref="W285">IFERROR(INDEX(Sheet2!$A$1:$E$2723,MATCH(W$200&amp;W$201&amp;$B285,Sheet2!$A$1:$A$2723&amp;Sheet2!$B$1:$B$2723&amp;Sheet2!$D$1:$D$2723,0),5),0)</f>
        <v>0</v>
      </c>
      <c r="X285">
        <f t="array" ref="X285">IFERROR(INDEX(Sheet2!$A$1:$E$2723,MATCH(X$200&amp;X$201&amp;$B285,Sheet2!$A$1:$A$2723&amp;Sheet2!$B$1:$B$2723&amp;Sheet2!$D$1:$D$2723,0),5),0)</f>
        <v>0</v>
      </c>
      <c r="Y285">
        <f t="array" ref="Y285">IFERROR(INDEX(Sheet2!$A$1:$E$2723,MATCH(Y$200&amp;Y$201&amp;$B285,Sheet2!$A$1:$A$2723&amp;Sheet2!$B$1:$B$2723&amp;Sheet2!$D$1:$D$2723,0),5),0)</f>
        <v>0</v>
      </c>
      <c r="Z285">
        <f t="array" ref="Z285">IFERROR(INDEX(Sheet2!$A$1:$E$2723,MATCH(Z$200&amp;Z$201&amp;$B285,Sheet2!$A$1:$A$2723&amp;Sheet2!$B$1:$B$2723&amp;Sheet2!$D$1:$D$2723,0),5),0)</f>
        <v>0</v>
      </c>
      <c r="AA285">
        <f t="array" ref="AA285">IFERROR(INDEX(Sheet2!$A$1:$E$2723,MATCH(AA$200&amp;AA$201&amp;$B285,Sheet2!$A$1:$A$2723&amp;Sheet2!$B$1:$B$2723&amp;Sheet2!$D$1:$D$2723,0),5),0)</f>
        <v>0</v>
      </c>
      <c r="AB285">
        <f t="array" ref="AB285">IFERROR(INDEX(Sheet2!$A$1:$E$2723,MATCH(AB$200&amp;AB$201&amp;$B285,Sheet2!$A$1:$A$2723&amp;Sheet2!$B$1:$B$2723&amp;Sheet2!$D$1:$D$2723,0),5),0)</f>
        <v>0</v>
      </c>
      <c r="AC285">
        <f t="array" ref="AC285">IFERROR(INDEX(Sheet2!$A$1:$E$2723,MATCH(AC$200&amp;AC$201&amp;$B285,Sheet2!$A$1:$A$2723&amp;Sheet2!$B$1:$B$2723&amp;Sheet2!$D$1:$D$2723,0),5),0)</f>
        <v>0</v>
      </c>
      <c r="AD285">
        <f t="array" ref="AD285">IFERROR(INDEX(Sheet2!$A$1:$E$2723,MATCH(AD$200&amp;AD$201&amp;$B285,Sheet2!$A$1:$A$2723&amp;Sheet2!$B$1:$B$2723&amp;Sheet2!$D$1:$D$2723,0),5),0)</f>
        <v>0</v>
      </c>
      <c r="AE285">
        <f t="array" ref="AE285">IFERROR(INDEX(Sheet2!$A$1:$E$2723,MATCH(AE$200&amp;AE$201&amp;$B285,Sheet2!$A$1:$A$2723&amp;Sheet2!$B$1:$B$2723&amp;Sheet2!$D$1:$D$2723,0),5),0)</f>
        <v>0</v>
      </c>
      <c r="AF285">
        <f t="array" ref="AF285">IFERROR(INDEX(Sheet2!$A$1:$E$2723,MATCH(AF$200&amp;AF$201&amp;$B285,Sheet2!$A$1:$A$2723&amp;Sheet2!$B$1:$B$2723&amp;Sheet2!$D$1:$D$2723,0),5),0)</f>
        <v>0</v>
      </c>
      <c r="AG285">
        <f t="array" ref="AG285">IFERROR(INDEX(Sheet2!$A$1:$E$2723,MATCH(AG$200&amp;AG$201&amp;$B285,Sheet2!$A$1:$A$2723&amp;Sheet2!$B$1:$B$2723&amp;Sheet2!$D$1:$D$2723,0),5),0)</f>
        <v>0</v>
      </c>
      <c r="AH285">
        <f t="array" ref="AH285">IFERROR(INDEX(Sheet2!$A$1:$E$2723,MATCH(AH$200&amp;AH$201&amp;$B285,Sheet2!$A$1:$A$2723&amp;Sheet2!$B$1:$B$2723&amp;Sheet2!$D$1:$D$2723,0),5),0)</f>
        <v>0</v>
      </c>
      <c r="AI285">
        <f t="array" ref="AI285">IFERROR(INDEX(Sheet2!$A$1:$E$2723,MATCH(AI$200&amp;AI$201&amp;$B285,Sheet2!$A$1:$A$2723&amp;Sheet2!$B$1:$B$2723&amp;Sheet2!$D$1:$D$2723,0),5),0)</f>
        <v>0</v>
      </c>
      <c r="AJ285">
        <f t="array" ref="AJ285">IFERROR(INDEX(Sheet2!$A$1:$E$2723,MATCH(AJ$200&amp;AJ$201&amp;$B285,Sheet2!$A$1:$A$2723&amp;Sheet2!$B$1:$B$2723&amp;Sheet2!$D$1:$D$2723,0),5),0)</f>
        <v>0</v>
      </c>
      <c r="AK285">
        <f t="array" ref="AK285">IFERROR(INDEX(Sheet2!$A$1:$E$2723,MATCH(AK$200&amp;AK$201&amp;$B285,Sheet2!$A$1:$A$2723&amp;Sheet2!$B$1:$B$2723&amp;Sheet2!$D$1:$D$2723,0),5),0)</f>
        <v>0</v>
      </c>
      <c r="AL285">
        <f t="array" ref="AL285">IFERROR(INDEX(Sheet2!$A$1:$E$2723,MATCH(AL$200&amp;AL$201&amp;$B285,Sheet2!$A$1:$A$2723&amp;Sheet2!$B$1:$B$2723&amp;Sheet2!$D$1:$D$2723,0),5),0)</f>
        <v>0</v>
      </c>
      <c r="AM285">
        <f t="array" ref="AM285">IFERROR(INDEX(Sheet2!$A$1:$E$2723,MATCH(AM$200&amp;AM$201&amp;$B285,Sheet2!$A$1:$A$2723&amp;Sheet2!$B$1:$B$2723&amp;Sheet2!$D$1:$D$2723,0),5),0)</f>
        <v>0</v>
      </c>
      <c r="AN285">
        <f t="array" ref="AN285">IFERROR(INDEX(Sheet2!$A$1:$E$2723,MATCH(AN$200&amp;AN$201&amp;$B285,Sheet2!$A$1:$A$2723&amp;Sheet2!$B$1:$B$2723&amp;Sheet2!$D$1:$D$2723,0),5),0)</f>
        <v>0</v>
      </c>
      <c r="AO285">
        <f t="array" ref="AO285">IFERROR(INDEX(Sheet2!$A$1:$E$2723,MATCH(AO$200&amp;AO$201&amp;$B285,Sheet2!$A$1:$A$2723&amp;Sheet2!$B$1:$B$2723&amp;Sheet2!$D$1:$D$2723,0),5),0)</f>
        <v>0</v>
      </c>
      <c r="AP285">
        <f t="array" ref="AP285">IFERROR(INDEX(Sheet2!$A$1:$E$2723,MATCH(AP$200&amp;AP$201&amp;$B285,Sheet2!$A$1:$A$2723&amp;Sheet2!$B$1:$B$2723&amp;Sheet2!$D$1:$D$2723,0),5),0)</f>
        <v>0</v>
      </c>
      <c r="AQ285">
        <f t="array" ref="AQ285">IFERROR(INDEX(Sheet2!$A$1:$E$2723,MATCH(AQ$200&amp;AQ$201&amp;$B285,Sheet2!$A$1:$A$2723&amp;Sheet2!$B$1:$B$2723&amp;Sheet2!$D$1:$D$2723,0),5),0)</f>
        <v>0</v>
      </c>
      <c r="AR285">
        <f t="array" ref="AR285">IFERROR(INDEX(Sheet2!$A$1:$E$2723,MATCH(AR$200&amp;AR$201&amp;$B285,Sheet2!$A$1:$A$2723&amp;Sheet2!$B$1:$B$2723&amp;Sheet2!$D$1:$D$2723,0),5),0)</f>
        <v>0</v>
      </c>
      <c r="AS285">
        <f t="array" ref="AS285">IFERROR(INDEX(Sheet2!$A$1:$E$2723,MATCH(AS$200&amp;AS$201&amp;$B285,Sheet2!$A$1:$A$2723&amp;Sheet2!$B$1:$B$2723&amp;Sheet2!$D$1:$D$2723,0),5),0)</f>
        <v>0</v>
      </c>
      <c r="AT285">
        <f t="array" ref="AT285">IFERROR(INDEX(Sheet2!$A$1:$E$2723,MATCH(AT$200&amp;AT$201&amp;$B285,Sheet2!$A$1:$A$2723&amp;Sheet2!$B$1:$B$2723&amp;Sheet2!$D$1:$D$2723,0),5),0)</f>
        <v>0</v>
      </c>
      <c r="AU285">
        <f t="array" ref="AU285">IFERROR(INDEX(Sheet2!$A$1:$E$2723,MATCH(AU$200&amp;AU$201&amp;$B285,Sheet2!$A$1:$A$2723&amp;Sheet2!$B$1:$B$2723&amp;Sheet2!$D$1:$D$2723,0),5),0)</f>
        <v>0</v>
      </c>
      <c r="AV285">
        <f t="array" ref="AV285">IFERROR(INDEX(Sheet2!$A$1:$E$2723,MATCH(AV$200&amp;AV$201&amp;$B285,Sheet2!$A$1:$A$2723&amp;Sheet2!$B$1:$B$2723&amp;Sheet2!$D$1:$D$2723,0),5),0)</f>
        <v>0</v>
      </c>
      <c r="AW285">
        <f t="array" ref="AW285">IFERROR(INDEX(Sheet2!$A$1:$E$2723,MATCH(AW$200&amp;AW$201&amp;$B285,Sheet2!$A$1:$A$2723&amp;Sheet2!$B$1:$B$2723&amp;Sheet2!$D$1:$D$2723,0),5),0)</f>
        <v>0</v>
      </c>
      <c r="AX285">
        <f t="array" ref="AX285">IFERROR(INDEX(Sheet2!$A$1:$E$2723,MATCH(AX$200&amp;AX$201&amp;$B285,Sheet2!$A$1:$A$2723&amp;Sheet2!$B$1:$B$2723&amp;Sheet2!$D$1:$D$2723,0),5),0)</f>
        <v>0</v>
      </c>
      <c r="AY285">
        <f t="array" ref="AY285">IFERROR(INDEX(Sheet2!$A$1:$E$2723,MATCH(AY$200&amp;AY$201&amp;$B285,Sheet2!$A$1:$A$2723&amp;Sheet2!$B$1:$B$2723&amp;Sheet2!$D$1:$D$2723,0),5),0)</f>
        <v>0</v>
      </c>
      <c r="AZ285">
        <f t="array" ref="AZ285">IFERROR(INDEX(Sheet2!$A$1:$E$2723,MATCH(AZ$200&amp;AZ$201&amp;$B285,Sheet2!$A$1:$A$2723&amp;Sheet2!$B$1:$B$2723&amp;Sheet2!$D$1:$D$2723,0),5),0)</f>
        <v>0</v>
      </c>
      <c r="BA285">
        <f t="array" ref="BA285">IFERROR(INDEX(Sheet2!$A$1:$E$2723,MATCH(BA$200&amp;BA$201&amp;$B285,Sheet2!$A$1:$A$2723&amp;Sheet2!$B$1:$B$2723&amp;Sheet2!$D$1:$D$2723,0),5),0)</f>
        <v>0</v>
      </c>
      <c r="BB285">
        <f t="array" ref="BB285">IFERROR(INDEX(Sheet2!$A$1:$E$2723,MATCH(BB$200&amp;BB$201&amp;$B285,Sheet2!$A$1:$A$2723&amp;Sheet2!$B$1:$B$2723&amp;Sheet2!$D$1:$D$2723,0),5),0)</f>
        <v>0</v>
      </c>
      <c r="BC285">
        <f t="array" ref="BC285">IFERROR(INDEX(Sheet2!$A$1:$E$2723,MATCH(BC$200&amp;BC$201&amp;$B285,Sheet2!$A$1:$A$2723&amp;Sheet2!$B$1:$B$2723&amp;Sheet2!$D$1:$D$2723,0),5),0)</f>
        <v>0</v>
      </c>
      <c r="BD285">
        <f t="array" ref="BD285">IFERROR(INDEX(Sheet2!$A$1:$E$2723,MATCH(BD$200&amp;BD$201&amp;$B285,Sheet2!$A$1:$A$2723&amp;Sheet2!$B$1:$B$2723&amp;Sheet2!$D$1:$D$2723,0),5),0)</f>
        <v>0</v>
      </c>
      <c r="BE285">
        <f t="array" ref="BE285">IFERROR(INDEX(Sheet2!$A$1:$E$2723,MATCH(BE$200&amp;BE$201&amp;$B285,Sheet2!$A$1:$A$2723&amp;Sheet2!$B$1:$B$2723&amp;Sheet2!$D$1:$D$2723,0),5),0)</f>
        <v>0</v>
      </c>
      <c r="BF285">
        <f t="array" ref="BF285">IFERROR(INDEX(Sheet2!$A$1:$E$2723,MATCH(BF$200&amp;BF$201&amp;$B285,Sheet2!$A$1:$A$2723&amp;Sheet2!$B$1:$B$2723&amp;Sheet2!$D$1:$D$2723,0),5),0)</f>
        <v>0</v>
      </c>
      <c r="BG285">
        <f t="array" ref="BG285">IFERROR(INDEX(Sheet2!$A$1:$E$2723,MATCH(BG$200&amp;BG$201&amp;$B285,Sheet2!$A$1:$A$2723&amp;Sheet2!$B$1:$B$2723&amp;Sheet2!$D$1:$D$2723,0),5),0)</f>
        <v>0</v>
      </c>
      <c r="BH285">
        <f t="array" ref="BH285">IFERROR(INDEX(Sheet2!$A$1:$E$2723,MATCH(BH$200&amp;BH$201&amp;$B285,Sheet2!$A$1:$A$2723&amp;Sheet2!$B$1:$B$2723&amp;Sheet2!$D$1:$D$2723,0),5),0)</f>
        <v>0</v>
      </c>
      <c r="BI285">
        <f t="array" ref="BI285">IFERROR(INDEX(Sheet2!$A$1:$E$2723,MATCH(BI$200&amp;BI$201&amp;$B285,Sheet2!$A$1:$A$2723&amp;Sheet2!$B$1:$B$2723&amp;Sheet2!$D$1:$D$2723,0),5),0)</f>
        <v>0</v>
      </c>
      <c r="BJ285">
        <f t="array" ref="BJ285">IFERROR(INDEX(Sheet2!$A$1:$E$2723,MATCH(BJ$200&amp;BJ$201&amp;$B285,Sheet2!$A$1:$A$2723&amp;Sheet2!$B$1:$B$2723&amp;Sheet2!$D$1:$D$2723,0),5),0)</f>
        <v>0</v>
      </c>
      <c r="BK285">
        <f t="array" ref="BK285">IFERROR(INDEX(Sheet2!$A$1:$E$2723,MATCH(BK$200&amp;BK$201&amp;$B285,Sheet2!$A$1:$A$2723&amp;Sheet2!$B$1:$B$2723&amp;Sheet2!$D$1:$D$2723,0),5),0)</f>
        <v>0</v>
      </c>
      <c r="BL285">
        <f t="array" ref="BL285">IFERROR(INDEX(Sheet2!$A$1:$E$2723,MATCH(BL$200&amp;BL$201&amp;$B285,Sheet2!$A$1:$A$2723&amp;Sheet2!$B$1:$B$2723&amp;Sheet2!$D$1:$D$2723,0),5),0)</f>
        <v>0</v>
      </c>
    </row>
    <row r="286" spans="2:64" x14ac:dyDescent="0.25">
      <c r="B286" t="s">
        <v>36</v>
      </c>
      <c r="C286">
        <f t="array" ref="C286">IFERROR(INDEX(Sheet2!$A$1:$E$2723,MATCH(C$200&amp;C$201&amp;$B286,Sheet2!$A$1:$A$2723&amp;Sheet2!$B$1:$B$2723&amp;Sheet2!$D$1:$D$2723,0),5),0)</f>
        <v>0</v>
      </c>
      <c r="D286">
        <f t="array" ref="D286">IFERROR(INDEX(Sheet2!$A$1:$E$2723,MATCH(D$200&amp;D$201&amp;$B286,Sheet2!$A$1:$A$2723&amp;Sheet2!$B$1:$B$2723&amp;Sheet2!$D$1:$D$2723,0),5),0)</f>
        <v>0</v>
      </c>
      <c r="E286">
        <f t="array" ref="E286">IFERROR(INDEX(Sheet2!$A$1:$E$2723,MATCH(E$200&amp;E$201&amp;$B286,Sheet2!$A$1:$A$2723&amp;Sheet2!$B$1:$B$2723&amp;Sheet2!$D$1:$D$2723,0),5),0)</f>
        <v>0</v>
      </c>
      <c r="F286">
        <f t="array" ref="F286">IFERROR(INDEX(Sheet2!$A$1:$E$2723,MATCH(F$200&amp;F$201&amp;$B286,Sheet2!$A$1:$A$2723&amp;Sheet2!$B$1:$B$2723&amp;Sheet2!$D$1:$D$2723,0),5),0)</f>
        <v>0</v>
      </c>
      <c r="G286">
        <f t="array" ref="G286">IFERROR(INDEX(Sheet2!$A$1:$E$2723,MATCH(G$200&amp;G$201&amp;$B286,Sheet2!$A$1:$A$2723&amp;Sheet2!$B$1:$B$2723&amp;Sheet2!$D$1:$D$2723,0),5),0)</f>
        <v>0</v>
      </c>
      <c r="H286">
        <f t="array" ref="H286">IFERROR(INDEX(Sheet2!$A$1:$E$2723,MATCH(H$200&amp;H$201&amp;$B286,Sheet2!$A$1:$A$2723&amp;Sheet2!$B$1:$B$2723&amp;Sheet2!$D$1:$D$2723,0),5),0)</f>
        <v>0</v>
      </c>
      <c r="I286">
        <f t="array" ref="I286">IFERROR(INDEX(Sheet2!$A$1:$E$2723,MATCH(I$200&amp;I$201&amp;$B286,Sheet2!$A$1:$A$2723&amp;Sheet2!$B$1:$B$2723&amp;Sheet2!$D$1:$D$2723,0),5),0)</f>
        <v>0</v>
      </c>
      <c r="J286">
        <f t="array" ref="J286">IFERROR(INDEX(Sheet2!$A$1:$E$2723,MATCH(J$200&amp;J$201&amp;$B286,Sheet2!$A$1:$A$2723&amp;Sheet2!$B$1:$B$2723&amp;Sheet2!$D$1:$D$2723,0),5),0)</f>
        <v>0</v>
      </c>
      <c r="K286">
        <f t="array" ref="K286">IFERROR(INDEX(Sheet2!$A$1:$E$2723,MATCH(K$200&amp;K$201&amp;$B286,Sheet2!$A$1:$A$2723&amp;Sheet2!$B$1:$B$2723&amp;Sheet2!$D$1:$D$2723,0),5),0)</f>
        <v>0</v>
      </c>
      <c r="L286">
        <f t="array" ref="L286">IFERROR(INDEX(Sheet2!$A$1:$E$2723,MATCH(L$200&amp;L$201&amp;$B286,Sheet2!$A$1:$A$2723&amp;Sheet2!$B$1:$B$2723&amp;Sheet2!$D$1:$D$2723,0),5),0)</f>
        <v>0</v>
      </c>
      <c r="M286">
        <f t="array" ref="M286">IFERROR(INDEX(Sheet2!$A$1:$E$2723,MATCH(M$200&amp;M$201&amp;$B286,Sheet2!$A$1:$A$2723&amp;Sheet2!$B$1:$B$2723&amp;Sheet2!$D$1:$D$2723,0),5),0)</f>
        <v>224</v>
      </c>
      <c r="N286">
        <f t="array" ref="N286">IFERROR(INDEX(Sheet2!$A$1:$E$2723,MATCH(N$200&amp;N$201&amp;$B286,Sheet2!$A$1:$A$2723&amp;Sheet2!$B$1:$B$2723&amp;Sheet2!$D$1:$D$2723,0),5),0)</f>
        <v>192</v>
      </c>
      <c r="O286">
        <f t="array" ref="O286">IFERROR(INDEX(Sheet2!$A$1:$E$2723,MATCH(O$200&amp;O$201&amp;$B286,Sheet2!$A$1:$A$2723&amp;Sheet2!$B$1:$B$2723&amp;Sheet2!$D$1:$D$2723,0),5),0)</f>
        <v>392</v>
      </c>
      <c r="P286">
        <f t="array" ref="P286">IFERROR(INDEX(Sheet2!$A$1:$E$2723,MATCH(P$200&amp;P$201&amp;$B286,Sheet2!$A$1:$A$2723&amp;Sheet2!$B$1:$B$2723&amp;Sheet2!$D$1:$D$2723,0),5),0)</f>
        <v>267</v>
      </c>
      <c r="Q286">
        <f t="array" ref="Q286">IFERROR(INDEX(Sheet2!$A$1:$E$2723,MATCH(Q$200&amp;Q$201&amp;$B286,Sheet2!$A$1:$A$2723&amp;Sheet2!$B$1:$B$2723&amp;Sheet2!$D$1:$D$2723,0),5),0)</f>
        <v>234</v>
      </c>
      <c r="R286">
        <f t="array" ref="R286">IFERROR(INDEX(Sheet2!$A$1:$E$2723,MATCH(R$200&amp;R$201&amp;$B286,Sheet2!$A$1:$A$2723&amp;Sheet2!$B$1:$B$2723&amp;Sheet2!$D$1:$D$2723,0),5),0)</f>
        <v>387</v>
      </c>
      <c r="S286">
        <f t="array" ref="S286">IFERROR(INDEX(Sheet2!$A$1:$E$2723,MATCH(S$200&amp;S$201&amp;$B286,Sheet2!$A$1:$A$2723&amp;Sheet2!$B$1:$B$2723&amp;Sheet2!$D$1:$D$2723,0),5),0)</f>
        <v>396</v>
      </c>
      <c r="T286">
        <f t="array" ref="T286">IFERROR(INDEX(Sheet2!$A$1:$E$2723,MATCH(T$200&amp;T$201&amp;$B286,Sheet2!$A$1:$A$2723&amp;Sheet2!$B$1:$B$2723&amp;Sheet2!$D$1:$D$2723,0),5),0)</f>
        <v>260</v>
      </c>
      <c r="U286">
        <f t="array" ref="U286">IFERROR(INDEX(Sheet2!$A$1:$E$2723,MATCH(U$200&amp;U$201&amp;$B286,Sheet2!$A$1:$A$2723&amp;Sheet2!$B$1:$B$2723&amp;Sheet2!$D$1:$D$2723,0),5),0)</f>
        <v>228</v>
      </c>
      <c r="V286">
        <f t="array" ref="V286">IFERROR(INDEX(Sheet2!$A$1:$E$2723,MATCH(V$200&amp;V$201&amp;$B286,Sheet2!$A$1:$A$2723&amp;Sheet2!$B$1:$B$2723&amp;Sheet2!$D$1:$D$2723,0),5),0)</f>
        <v>188</v>
      </c>
      <c r="W286">
        <f t="array" ref="W286">IFERROR(INDEX(Sheet2!$A$1:$E$2723,MATCH(W$200&amp;W$201&amp;$B286,Sheet2!$A$1:$A$2723&amp;Sheet2!$B$1:$B$2723&amp;Sheet2!$D$1:$D$2723,0),5),0)</f>
        <v>165</v>
      </c>
      <c r="X286">
        <f t="array" ref="X286">IFERROR(INDEX(Sheet2!$A$1:$E$2723,MATCH(X$200&amp;X$201&amp;$B286,Sheet2!$A$1:$A$2723&amp;Sheet2!$B$1:$B$2723&amp;Sheet2!$D$1:$D$2723,0),5),0)</f>
        <v>177</v>
      </c>
      <c r="Y286">
        <f t="array" ref="Y286">IFERROR(INDEX(Sheet2!$A$1:$E$2723,MATCH(Y$200&amp;Y$201&amp;$B286,Sheet2!$A$1:$A$2723&amp;Sheet2!$B$1:$B$2723&amp;Sheet2!$D$1:$D$2723,0),5),0)</f>
        <v>145</v>
      </c>
      <c r="Z286">
        <f t="array" ref="Z286">IFERROR(INDEX(Sheet2!$A$1:$E$2723,MATCH(Z$200&amp;Z$201&amp;$B286,Sheet2!$A$1:$A$2723&amp;Sheet2!$B$1:$B$2723&amp;Sheet2!$D$1:$D$2723,0),5),0)</f>
        <v>150</v>
      </c>
      <c r="AA286">
        <f t="array" ref="AA286">IFERROR(INDEX(Sheet2!$A$1:$E$2723,MATCH(AA$200&amp;AA$201&amp;$B286,Sheet2!$A$1:$A$2723&amp;Sheet2!$B$1:$B$2723&amp;Sheet2!$D$1:$D$2723,0),5),0)</f>
        <v>174</v>
      </c>
      <c r="AB286">
        <f t="array" ref="AB286">IFERROR(INDEX(Sheet2!$A$1:$E$2723,MATCH(AB$200&amp;AB$201&amp;$B286,Sheet2!$A$1:$A$2723&amp;Sheet2!$B$1:$B$2723&amp;Sheet2!$D$1:$D$2723,0),5),0)</f>
        <v>238</v>
      </c>
      <c r="AC286">
        <f t="array" ref="AC286">IFERROR(INDEX(Sheet2!$A$1:$E$2723,MATCH(AC$200&amp;AC$201&amp;$B286,Sheet2!$A$1:$A$2723&amp;Sheet2!$B$1:$B$2723&amp;Sheet2!$D$1:$D$2723,0),5),0)</f>
        <v>341</v>
      </c>
      <c r="AD286">
        <f t="array" ref="AD286">IFERROR(INDEX(Sheet2!$A$1:$E$2723,MATCH(AD$200&amp;AD$201&amp;$B286,Sheet2!$A$1:$A$2723&amp;Sheet2!$B$1:$B$2723&amp;Sheet2!$D$1:$D$2723,0),5),0)</f>
        <v>311</v>
      </c>
      <c r="AE286">
        <f t="array" ref="AE286">IFERROR(INDEX(Sheet2!$A$1:$E$2723,MATCH(AE$200&amp;AE$201&amp;$B286,Sheet2!$A$1:$A$2723&amp;Sheet2!$B$1:$B$2723&amp;Sheet2!$D$1:$D$2723,0),5),0)</f>
        <v>248</v>
      </c>
      <c r="AF286">
        <f t="array" ref="AF286">IFERROR(INDEX(Sheet2!$A$1:$E$2723,MATCH(AF$200&amp;AF$201&amp;$B286,Sheet2!$A$1:$A$2723&amp;Sheet2!$B$1:$B$2723&amp;Sheet2!$D$1:$D$2723,0),5),0)</f>
        <v>211</v>
      </c>
      <c r="AG286">
        <f t="array" ref="AG286">IFERROR(INDEX(Sheet2!$A$1:$E$2723,MATCH(AG$200&amp;AG$201&amp;$B286,Sheet2!$A$1:$A$2723&amp;Sheet2!$B$1:$B$2723&amp;Sheet2!$D$1:$D$2723,0),5),0)</f>
        <v>217</v>
      </c>
      <c r="AH286">
        <f t="array" ref="AH286">IFERROR(INDEX(Sheet2!$A$1:$E$2723,MATCH(AH$200&amp;AH$201&amp;$B286,Sheet2!$A$1:$A$2723&amp;Sheet2!$B$1:$B$2723&amp;Sheet2!$D$1:$D$2723,0),5),0)</f>
        <v>280</v>
      </c>
      <c r="AI286">
        <f t="array" ref="AI286">IFERROR(INDEX(Sheet2!$A$1:$E$2723,MATCH(AI$200&amp;AI$201&amp;$B286,Sheet2!$A$1:$A$2723&amp;Sheet2!$B$1:$B$2723&amp;Sheet2!$D$1:$D$2723,0),5),0)</f>
        <v>346</v>
      </c>
      <c r="AJ286">
        <f t="array" ref="AJ286">IFERROR(INDEX(Sheet2!$A$1:$E$2723,MATCH(AJ$200&amp;AJ$201&amp;$B286,Sheet2!$A$1:$A$2723&amp;Sheet2!$B$1:$B$2723&amp;Sheet2!$D$1:$D$2723,0),5),0)</f>
        <v>229</v>
      </c>
      <c r="AK286">
        <f t="array" ref="AK286">IFERROR(INDEX(Sheet2!$A$1:$E$2723,MATCH(AK$200&amp;AK$201&amp;$B286,Sheet2!$A$1:$A$2723&amp;Sheet2!$B$1:$B$2723&amp;Sheet2!$D$1:$D$2723,0),5),0)</f>
        <v>230</v>
      </c>
      <c r="AL286">
        <f t="array" ref="AL286">IFERROR(INDEX(Sheet2!$A$1:$E$2723,MATCH(AL$200&amp;AL$201&amp;$B286,Sheet2!$A$1:$A$2723&amp;Sheet2!$B$1:$B$2723&amp;Sheet2!$D$1:$D$2723,0),5),0)</f>
        <v>163</v>
      </c>
      <c r="AM286">
        <f t="array" ref="AM286">IFERROR(INDEX(Sheet2!$A$1:$E$2723,MATCH(AM$200&amp;AM$201&amp;$B286,Sheet2!$A$1:$A$2723&amp;Sheet2!$B$1:$B$2723&amp;Sheet2!$D$1:$D$2723,0),5),0)</f>
        <v>326</v>
      </c>
      <c r="AN286">
        <f t="array" ref="AN286">IFERROR(INDEX(Sheet2!$A$1:$E$2723,MATCH(AN$200&amp;AN$201&amp;$B286,Sheet2!$A$1:$A$2723&amp;Sheet2!$B$1:$B$2723&amp;Sheet2!$D$1:$D$2723,0),5),0)</f>
        <v>157</v>
      </c>
      <c r="AO286">
        <f t="array" ref="AO286">IFERROR(INDEX(Sheet2!$A$1:$E$2723,MATCH(AO$200&amp;AO$201&amp;$B286,Sheet2!$A$1:$A$2723&amp;Sheet2!$B$1:$B$2723&amp;Sheet2!$D$1:$D$2723,0),5),0)</f>
        <v>204</v>
      </c>
      <c r="AP286">
        <f t="array" ref="AP286">IFERROR(INDEX(Sheet2!$A$1:$E$2723,MATCH(AP$200&amp;AP$201&amp;$B286,Sheet2!$A$1:$A$2723&amp;Sheet2!$B$1:$B$2723&amp;Sheet2!$D$1:$D$2723,0),5),0)</f>
        <v>280</v>
      </c>
      <c r="AQ286">
        <f t="array" ref="AQ286">IFERROR(INDEX(Sheet2!$A$1:$E$2723,MATCH(AQ$200&amp;AQ$201&amp;$B286,Sheet2!$A$1:$A$2723&amp;Sheet2!$B$1:$B$2723&amp;Sheet2!$D$1:$D$2723,0),5),0)</f>
        <v>399</v>
      </c>
      <c r="AR286">
        <f t="array" ref="AR286">IFERROR(INDEX(Sheet2!$A$1:$E$2723,MATCH(AR$200&amp;AR$201&amp;$B286,Sheet2!$A$1:$A$2723&amp;Sheet2!$B$1:$B$2723&amp;Sheet2!$D$1:$D$2723,0),5),0)</f>
        <v>487</v>
      </c>
      <c r="AS286">
        <f t="array" ref="AS286">IFERROR(INDEX(Sheet2!$A$1:$E$2723,MATCH(AS$200&amp;AS$201&amp;$B286,Sheet2!$A$1:$A$2723&amp;Sheet2!$B$1:$B$2723&amp;Sheet2!$D$1:$D$2723,0),5),0)</f>
        <v>126</v>
      </c>
      <c r="AT286">
        <f t="array" ref="AT286">IFERROR(INDEX(Sheet2!$A$1:$E$2723,MATCH(AT$200&amp;AT$201&amp;$B286,Sheet2!$A$1:$A$2723&amp;Sheet2!$B$1:$B$2723&amp;Sheet2!$D$1:$D$2723,0),5),0)</f>
        <v>88</v>
      </c>
      <c r="AU286">
        <f t="array" ref="AU286">IFERROR(INDEX(Sheet2!$A$1:$E$2723,MATCH(AU$200&amp;AU$201&amp;$B286,Sheet2!$A$1:$A$2723&amp;Sheet2!$B$1:$B$2723&amp;Sheet2!$D$1:$D$2723,0),5),0)</f>
        <v>222</v>
      </c>
      <c r="AV286">
        <f t="array" ref="AV286">IFERROR(INDEX(Sheet2!$A$1:$E$2723,MATCH(AV$200&amp;AV$201&amp;$B286,Sheet2!$A$1:$A$2723&amp;Sheet2!$B$1:$B$2723&amp;Sheet2!$D$1:$D$2723,0),5),0)</f>
        <v>527</v>
      </c>
      <c r="AW286">
        <f t="array" ref="AW286">IFERROR(INDEX(Sheet2!$A$1:$E$2723,MATCH(AW$200&amp;AW$201&amp;$B286,Sheet2!$A$1:$A$2723&amp;Sheet2!$B$1:$B$2723&amp;Sheet2!$D$1:$D$2723,0),5),0)</f>
        <v>578</v>
      </c>
      <c r="AX286">
        <f t="array" ref="AX286">IFERROR(INDEX(Sheet2!$A$1:$E$2723,MATCH(AX$200&amp;AX$201&amp;$B286,Sheet2!$A$1:$A$2723&amp;Sheet2!$B$1:$B$2723&amp;Sheet2!$D$1:$D$2723,0),5),0)</f>
        <v>561</v>
      </c>
      <c r="AY286">
        <f t="array" ref="AY286">IFERROR(INDEX(Sheet2!$A$1:$E$2723,MATCH(AY$200&amp;AY$201&amp;$B286,Sheet2!$A$1:$A$2723&amp;Sheet2!$B$1:$B$2723&amp;Sheet2!$D$1:$D$2723,0),5),0)</f>
        <v>145</v>
      </c>
      <c r="AZ286">
        <f t="array" ref="AZ286">IFERROR(INDEX(Sheet2!$A$1:$E$2723,MATCH(AZ$200&amp;AZ$201&amp;$B286,Sheet2!$A$1:$A$2723&amp;Sheet2!$B$1:$B$2723&amp;Sheet2!$D$1:$D$2723,0),5),0)</f>
        <v>553</v>
      </c>
      <c r="BA286">
        <f t="array" ref="BA286">IFERROR(INDEX(Sheet2!$A$1:$E$2723,MATCH(BA$200&amp;BA$201&amp;$B286,Sheet2!$A$1:$A$2723&amp;Sheet2!$B$1:$B$2723&amp;Sheet2!$D$1:$D$2723,0),5),0)</f>
        <v>739</v>
      </c>
      <c r="BB286">
        <f t="array" ref="BB286">IFERROR(INDEX(Sheet2!$A$1:$E$2723,MATCH(BB$200&amp;BB$201&amp;$B286,Sheet2!$A$1:$A$2723&amp;Sheet2!$B$1:$B$2723&amp;Sheet2!$D$1:$D$2723,0),5),0)</f>
        <v>569</v>
      </c>
      <c r="BC286">
        <f t="array" ref="BC286">IFERROR(INDEX(Sheet2!$A$1:$E$2723,MATCH(BC$200&amp;BC$201&amp;$B286,Sheet2!$A$1:$A$2723&amp;Sheet2!$B$1:$B$2723&amp;Sheet2!$D$1:$D$2723,0),5),0)</f>
        <v>553</v>
      </c>
      <c r="BD286">
        <f t="array" ref="BD286">IFERROR(INDEX(Sheet2!$A$1:$E$2723,MATCH(BD$200&amp;BD$201&amp;$B286,Sheet2!$A$1:$A$2723&amp;Sheet2!$B$1:$B$2723&amp;Sheet2!$D$1:$D$2723,0),5),0)</f>
        <v>590</v>
      </c>
      <c r="BE286">
        <f t="array" ref="BE286">IFERROR(INDEX(Sheet2!$A$1:$E$2723,MATCH(BE$200&amp;BE$201&amp;$B286,Sheet2!$A$1:$A$2723&amp;Sheet2!$B$1:$B$2723&amp;Sheet2!$D$1:$D$2723,0),5),0)</f>
        <v>552</v>
      </c>
      <c r="BF286">
        <f t="array" ref="BF286">IFERROR(INDEX(Sheet2!$A$1:$E$2723,MATCH(BF$200&amp;BF$201&amp;$B286,Sheet2!$A$1:$A$2723&amp;Sheet2!$B$1:$B$2723&amp;Sheet2!$D$1:$D$2723,0),5),0)</f>
        <v>405</v>
      </c>
      <c r="BG286">
        <f t="array" ref="BG286">IFERROR(INDEX(Sheet2!$A$1:$E$2723,MATCH(BG$200&amp;BG$201&amp;$B286,Sheet2!$A$1:$A$2723&amp;Sheet2!$B$1:$B$2723&amp;Sheet2!$D$1:$D$2723,0),5),0)</f>
        <v>455</v>
      </c>
      <c r="BH286">
        <f t="array" ref="BH286">IFERROR(INDEX(Sheet2!$A$1:$E$2723,MATCH(BH$200&amp;BH$201&amp;$B286,Sheet2!$A$1:$A$2723&amp;Sheet2!$B$1:$B$2723&amp;Sheet2!$D$1:$D$2723,0),5),0)</f>
        <v>365</v>
      </c>
      <c r="BI286">
        <f t="array" ref="BI286">IFERROR(INDEX(Sheet2!$A$1:$E$2723,MATCH(BI$200&amp;BI$201&amp;$B286,Sheet2!$A$1:$A$2723&amp;Sheet2!$B$1:$B$2723&amp;Sheet2!$D$1:$D$2723,0),5),0)</f>
        <v>406</v>
      </c>
      <c r="BJ286">
        <f t="array" ref="BJ286">IFERROR(INDEX(Sheet2!$A$1:$E$2723,MATCH(BJ$200&amp;BJ$201&amp;$B286,Sheet2!$A$1:$A$2723&amp;Sheet2!$B$1:$B$2723&amp;Sheet2!$D$1:$D$2723,0),5),0)</f>
        <v>355</v>
      </c>
      <c r="BK286">
        <f t="array" ref="BK286">IFERROR(INDEX(Sheet2!$A$1:$E$2723,MATCH(BK$200&amp;BK$201&amp;$B286,Sheet2!$A$1:$A$2723&amp;Sheet2!$B$1:$B$2723&amp;Sheet2!$D$1:$D$2723,0),5),0)</f>
        <v>0</v>
      </c>
      <c r="BL286">
        <f t="array" ref="BL286">IFERROR(INDEX(Sheet2!$A$1:$E$2723,MATCH(BL$200&amp;BL$201&amp;$B286,Sheet2!$A$1:$A$2723&amp;Sheet2!$B$1:$B$2723&amp;Sheet2!$D$1:$D$2723,0),5),0)</f>
        <v>414</v>
      </c>
    </row>
    <row r="287" spans="2:64" x14ac:dyDescent="0.25">
      <c r="B287" t="s">
        <v>269</v>
      </c>
      <c r="C287">
        <f t="array" ref="C287">IFERROR(INDEX(Sheet2!$A$1:$E$2723,MATCH(C$200&amp;C$201&amp;$B287,Sheet2!$A$1:$A$2723&amp;Sheet2!$B$1:$B$2723&amp;Sheet2!$D$1:$D$2723,0),5),0)</f>
        <v>0</v>
      </c>
      <c r="D287">
        <f t="array" ref="D287">IFERROR(INDEX(Sheet2!$A$1:$E$2723,MATCH(D$200&amp;D$201&amp;$B287,Sheet2!$A$1:$A$2723&amp;Sheet2!$B$1:$B$2723&amp;Sheet2!$D$1:$D$2723,0),5),0)</f>
        <v>0</v>
      </c>
      <c r="E287">
        <f t="array" ref="E287">IFERROR(INDEX(Sheet2!$A$1:$E$2723,MATCH(E$200&amp;E$201&amp;$B287,Sheet2!$A$1:$A$2723&amp;Sheet2!$B$1:$B$2723&amp;Sheet2!$D$1:$D$2723,0),5),0)</f>
        <v>0</v>
      </c>
      <c r="F287">
        <f t="array" ref="F287">IFERROR(INDEX(Sheet2!$A$1:$E$2723,MATCH(F$200&amp;F$201&amp;$B287,Sheet2!$A$1:$A$2723&amp;Sheet2!$B$1:$B$2723&amp;Sheet2!$D$1:$D$2723,0),5),0)</f>
        <v>0</v>
      </c>
      <c r="G287">
        <f t="array" ref="G287">IFERROR(INDEX(Sheet2!$A$1:$E$2723,MATCH(G$200&amp;G$201&amp;$B287,Sheet2!$A$1:$A$2723&amp;Sheet2!$B$1:$B$2723&amp;Sheet2!$D$1:$D$2723,0),5),0)</f>
        <v>0</v>
      </c>
      <c r="H287">
        <f t="array" ref="H287">IFERROR(INDEX(Sheet2!$A$1:$E$2723,MATCH(H$200&amp;H$201&amp;$B287,Sheet2!$A$1:$A$2723&amp;Sheet2!$B$1:$B$2723&amp;Sheet2!$D$1:$D$2723,0),5),0)</f>
        <v>0</v>
      </c>
      <c r="I287">
        <f t="array" ref="I287">IFERROR(INDEX(Sheet2!$A$1:$E$2723,MATCH(I$200&amp;I$201&amp;$B287,Sheet2!$A$1:$A$2723&amp;Sheet2!$B$1:$B$2723&amp;Sheet2!$D$1:$D$2723,0),5),0)</f>
        <v>0</v>
      </c>
      <c r="J287">
        <f t="array" ref="J287">IFERROR(INDEX(Sheet2!$A$1:$E$2723,MATCH(J$200&amp;J$201&amp;$B287,Sheet2!$A$1:$A$2723&amp;Sheet2!$B$1:$B$2723&amp;Sheet2!$D$1:$D$2723,0),5),0)</f>
        <v>0</v>
      </c>
      <c r="K287">
        <f t="array" ref="K287">IFERROR(INDEX(Sheet2!$A$1:$E$2723,MATCH(K$200&amp;K$201&amp;$B287,Sheet2!$A$1:$A$2723&amp;Sheet2!$B$1:$B$2723&amp;Sheet2!$D$1:$D$2723,0),5),0)</f>
        <v>0</v>
      </c>
      <c r="L287">
        <f t="array" ref="L287">IFERROR(INDEX(Sheet2!$A$1:$E$2723,MATCH(L$200&amp;L$201&amp;$B287,Sheet2!$A$1:$A$2723&amp;Sheet2!$B$1:$B$2723&amp;Sheet2!$D$1:$D$2723,0),5),0)</f>
        <v>0</v>
      </c>
      <c r="M287">
        <f t="array" ref="M287">IFERROR(INDEX(Sheet2!$A$1:$E$2723,MATCH(M$200&amp;M$201&amp;$B287,Sheet2!$A$1:$A$2723&amp;Sheet2!$B$1:$B$2723&amp;Sheet2!$D$1:$D$2723,0),5),0)</f>
        <v>0</v>
      </c>
      <c r="N287">
        <f t="array" ref="N287">IFERROR(INDEX(Sheet2!$A$1:$E$2723,MATCH(N$200&amp;N$201&amp;$B287,Sheet2!$A$1:$A$2723&amp;Sheet2!$B$1:$B$2723&amp;Sheet2!$D$1:$D$2723,0),5),0)</f>
        <v>0</v>
      </c>
      <c r="O287">
        <f t="array" ref="O287">IFERROR(INDEX(Sheet2!$A$1:$E$2723,MATCH(O$200&amp;O$201&amp;$B287,Sheet2!$A$1:$A$2723&amp;Sheet2!$B$1:$B$2723&amp;Sheet2!$D$1:$D$2723,0),5),0)</f>
        <v>0</v>
      </c>
      <c r="P287">
        <f t="array" ref="P287">IFERROR(INDEX(Sheet2!$A$1:$E$2723,MATCH(P$200&amp;P$201&amp;$B287,Sheet2!$A$1:$A$2723&amp;Sheet2!$B$1:$B$2723&amp;Sheet2!$D$1:$D$2723,0),5),0)</f>
        <v>0</v>
      </c>
      <c r="Q287">
        <f t="array" ref="Q287">IFERROR(INDEX(Sheet2!$A$1:$E$2723,MATCH(Q$200&amp;Q$201&amp;$B287,Sheet2!$A$1:$A$2723&amp;Sheet2!$B$1:$B$2723&amp;Sheet2!$D$1:$D$2723,0),5),0)</f>
        <v>0</v>
      </c>
      <c r="R287">
        <f t="array" ref="R287">IFERROR(INDEX(Sheet2!$A$1:$E$2723,MATCH(R$200&amp;R$201&amp;$B287,Sheet2!$A$1:$A$2723&amp;Sheet2!$B$1:$B$2723&amp;Sheet2!$D$1:$D$2723,0),5),0)</f>
        <v>0</v>
      </c>
      <c r="S287">
        <f t="array" ref="S287">IFERROR(INDEX(Sheet2!$A$1:$E$2723,MATCH(S$200&amp;S$201&amp;$B287,Sheet2!$A$1:$A$2723&amp;Sheet2!$B$1:$B$2723&amp;Sheet2!$D$1:$D$2723,0),5),0)</f>
        <v>0</v>
      </c>
      <c r="T287">
        <f t="array" ref="T287">IFERROR(INDEX(Sheet2!$A$1:$E$2723,MATCH(T$200&amp;T$201&amp;$B287,Sheet2!$A$1:$A$2723&amp;Sheet2!$B$1:$B$2723&amp;Sheet2!$D$1:$D$2723,0),5),0)</f>
        <v>0</v>
      </c>
      <c r="U287">
        <f t="array" ref="U287">IFERROR(INDEX(Sheet2!$A$1:$E$2723,MATCH(U$200&amp;U$201&amp;$B287,Sheet2!$A$1:$A$2723&amp;Sheet2!$B$1:$B$2723&amp;Sheet2!$D$1:$D$2723,0),5),0)</f>
        <v>0</v>
      </c>
      <c r="V287">
        <f t="array" ref="V287">IFERROR(INDEX(Sheet2!$A$1:$E$2723,MATCH(V$200&amp;V$201&amp;$B287,Sheet2!$A$1:$A$2723&amp;Sheet2!$B$1:$B$2723&amp;Sheet2!$D$1:$D$2723,0),5),0)</f>
        <v>0</v>
      </c>
      <c r="W287">
        <f t="array" ref="W287">IFERROR(INDEX(Sheet2!$A$1:$E$2723,MATCH(W$200&amp;W$201&amp;$B287,Sheet2!$A$1:$A$2723&amp;Sheet2!$B$1:$B$2723&amp;Sheet2!$D$1:$D$2723,0),5),0)</f>
        <v>0</v>
      </c>
      <c r="X287">
        <f t="array" ref="X287">IFERROR(INDEX(Sheet2!$A$1:$E$2723,MATCH(X$200&amp;X$201&amp;$B287,Sheet2!$A$1:$A$2723&amp;Sheet2!$B$1:$B$2723&amp;Sheet2!$D$1:$D$2723,0),5),0)</f>
        <v>0</v>
      </c>
      <c r="Y287">
        <f t="array" ref="Y287">IFERROR(INDEX(Sheet2!$A$1:$E$2723,MATCH(Y$200&amp;Y$201&amp;$B287,Sheet2!$A$1:$A$2723&amp;Sheet2!$B$1:$B$2723&amp;Sheet2!$D$1:$D$2723,0),5),0)</f>
        <v>0</v>
      </c>
      <c r="Z287">
        <f t="array" ref="Z287">IFERROR(INDEX(Sheet2!$A$1:$E$2723,MATCH(Z$200&amp;Z$201&amp;$B287,Sheet2!$A$1:$A$2723&amp;Sheet2!$B$1:$B$2723&amp;Sheet2!$D$1:$D$2723,0),5),0)</f>
        <v>0</v>
      </c>
      <c r="AA287">
        <f t="array" ref="AA287">IFERROR(INDEX(Sheet2!$A$1:$E$2723,MATCH(AA$200&amp;AA$201&amp;$B287,Sheet2!$A$1:$A$2723&amp;Sheet2!$B$1:$B$2723&amp;Sheet2!$D$1:$D$2723,0),5),0)</f>
        <v>0</v>
      </c>
      <c r="AB287">
        <f t="array" ref="AB287">IFERROR(INDEX(Sheet2!$A$1:$E$2723,MATCH(AB$200&amp;AB$201&amp;$B287,Sheet2!$A$1:$A$2723&amp;Sheet2!$B$1:$B$2723&amp;Sheet2!$D$1:$D$2723,0),5),0)</f>
        <v>0</v>
      </c>
      <c r="AC287">
        <f t="array" ref="AC287">IFERROR(INDEX(Sheet2!$A$1:$E$2723,MATCH(AC$200&amp;AC$201&amp;$B287,Sheet2!$A$1:$A$2723&amp;Sheet2!$B$1:$B$2723&amp;Sheet2!$D$1:$D$2723,0),5),0)</f>
        <v>0</v>
      </c>
      <c r="AD287">
        <f t="array" ref="AD287">IFERROR(INDEX(Sheet2!$A$1:$E$2723,MATCH(AD$200&amp;AD$201&amp;$B287,Sheet2!$A$1:$A$2723&amp;Sheet2!$B$1:$B$2723&amp;Sheet2!$D$1:$D$2723,0),5),0)</f>
        <v>0</v>
      </c>
      <c r="AE287">
        <f t="array" ref="AE287">IFERROR(INDEX(Sheet2!$A$1:$E$2723,MATCH(AE$200&amp;AE$201&amp;$B287,Sheet2!$A$1:$A$2723&amp;Sheet2!$B$1:$B$2723&amp;Sheet2!$D$1:$D$2723,0),5),0)</f>
        <v>0</v>
      </c>
      <c r="AF287">
        <f t="array" ref="AF287">IFERROR(INDEX(Sheet2!$A$1:$E$2723,MATCH(AF$200&amp;AF$201&amp;$B287,Sheet2!$A$1:$A$2723&amp;Sheet2!$B$1:$B$2723&amp;Sheet2!$D$1:$D$2723,0),5),0)</f>
        <v>0</v>
      </c>
      <c r="AG287">
        <f t="array" ref="AG287">IFERROR(INDEX(Sheet2!$A$1:$E$2723,MATCH(AG$200&amp;AG$201&amp;$B287,Sheet2!$A$1:$A$2723&amp;Sheet2!$B$1:$B$2723&amp;Sheet2!$D$1:$D$2723,0),5),0)</f>
        <v>0</v>
      </c>
      <c r="AH287">
        <f t="array" ref="AH287">IFERROR(INDEX(Sheet2!$A$1:$E$2723,MATCH(AH$200&amp;AH$201&amp;$B287,Sheet2!$A$1:$A$2723&amp;Sheet2!$B$1:$B$2723&amp;Sheet2!$D$1:$D$2723,0),5),0)</f>
        <v>0</v>
      </c>
      <c r="AI287">
        <f t="array" ref="AI287">IFERROR(INDEX(Sheet2!$A$1:$E$2723,MATCH(AI$200&amp;AI$201&amp;$B287,Sheet2!$A$1:$A$2723&amp;Sheet2!$B$1:$B$2723&amp;Sheet2!$D$1:$D$2723,0),5),0)</f>
        <v>0</v>
      </c>
      <c r="AJ287">
        <f t="array" ref="AJ287">IFERROR(INDEX(Sheet2!$A$1:$E$2723,MATCH(AJ$200&amp;AJ$201&amp;$B287,Sheet2!$A$1:$A$2723&amp;Sheet2!$B$1:$B$2723&amp;Sheet2!$D$1:$D$2723,0),5),0)</f>
        <v>0</v>
      </c>
      <c r="AK287">
        <f t="array" ref="AK287">IFERROR(INDEX(Sheet2!$A$1:$E$2723,MATCH(AK$200&amp;AK$201&amp;$B287,Sheet2!$A$1:$A$2723&amp;Sheet2!$B$1:$B$2723&amp;Sheet2!$D$1:$D$2723,0),5),0)</f>
        <v>0</v>
      </c>
      <c r="AL287">
        <f t="array" ref="AL287">IFERROR(INDEX(Sheet2!$A$1:$E$2723,MATCH(AL$200&amp;AL$201&amp;$B287,Sheet2!$A$1:$A$2723&amp;Sheet2!$B$1:$B$2723&amp;Sheet2!$D$1:$D$2723,0),5),0)</f>
        <v>0</v>
      </c>
      <c r="AM287">
        <f t="array" ref="AM287">IFERROR(INDEX(Sheet2!$A$1:$E$2723,MATCH(AM$200&amp;AM$201&amp;$B287,Sheet2!$A$1:$A$2723&amp;Sheet2!$B$1:$B$2723&amp;Sheet2!$D$1:$D$2723,0),5),0)</f>
        <v>0</v>
      </c>
      <c r="AN287">
        <f t="array" ref="AN287">IFERROR(INDEX(Sheet2!$A$1:$E$2723,MATCH(AN$200&amp;AN$201&amp;$B287,Sheet2!$A$1:$A$2723&amp;Sheet2!$B$1:$B$2723&amp;Sheet2!$D$1:$D$2723,0),5),0)</f>
        <v>0</v>
      </c>
      <c r="AO287">
        <f t="array" ref="AO287">IFERROR(INDEX(Sheet2!$A$1:$E$2723,MATCH(AO$200&amp;AO$201&amp;$B287,Sheet2!$A$1:$A$2723&amp;Sheet2!$B$1:$B$2723&amp;Sheet2!$D$1:$D$2723,0),5),0)</f>
        <v>0</v>
      </c>
      <c r="AP287">
        <f t="array" ref="AP287">IFERROR(INDEX(Sheet2!$A$1:$E$2723,MATCH(AP$200&amp;AP$201&amp;$B287,Sheet2!$A$1:$A$2723&amp;Sheet2!$B$1:$B$2723&amp;Sheet2!$D$1:$D$2723,0),5),0)</f>
        <v>0</v>
      </c>
      <c r="AQ287">
        <f t="array" ref="AQ287">IFERROR(INDEX(Sheet2!$A$1:$E$2723,MATCH(AQ$200&amp;AQ$201&amp;$B287,Sheet2!$A$1:$A$2723&amp;Sheet2!$B$1:$B$2723&amp;Sheet2!$D$1:$D$2723,0),5),0)</f>
        <v>0</v>
      </c>
      <c r="AR287">
        <f t="array" ref="AR287">IFERROR(INDEX(Sheet2!$A$1:$E$2723,MATCH(AR$200&amp;AR$201&amp;$B287,Sheet2!$A$1:$A$2723&amp;Sheet2!$B$1:$B$2723&amp;Sheet2!$D$1:$D$2723,0),5),0)</f>
        <v>0</v>
      </c>
      <c r="AS287">
        <f t="array" ref="AS287">IFERROR(INDEX(Sheet2!$A$1:$E$2723,MATCH(AS$200&amp;AS$201&amp;$B287,Sheet2!$A$1:$A$2723&amp;Sheet2!$B$1:$B$2723&amp;Sheet2!$D$1:$D$2723,0),5),0)</f>
        <v>0</v>
      </c>
      <c r="AT287">
        <f t="array" ref="AT287">IFERROR(INDEX(Sheet2!$A$1:$E$2723,MATCH(AT$200&amp;AT$201&amp;$B287,Sheet2!$A$1:$A$2723&amp;Sheet2!$B$1:$B$2723&amp;Sheet2!$D$1:$D$2723,0),5),0)</f>
        <v>0</v>
      </c>
      <c r="AU287">
        <f t="array" ref="AU287">IFERROR(INDEX(Sheet2!$A$1:$E$2723,MATCH(AU$200&amp;AU$201&amp;$B287,Sheet2!$A$1:$A$2723&amp;Sheet2!$B$1:$B$2723&amp;Sheet2!$D$1:$D$2723,0),5),0)</f>
        <v>0</v>
      </c>
      <c r="AV287">
        <f t="array" ref="AV287">IFERROR(INDEX(Sheet2!$A$1:$E$2723,MATCH(AV$200&amp;AV$201&amp;$B287,Sheet2!$A$1:$A$2723&amp;Sheet2!$B$1:$B$2723&amp;Sheet2!$D$1:$D$2723,0),5),0)</f>
        <v>0</v>
      </c>
      <c r="AW287">
        <f t="array" ref="AW287">IFERROR(INDEX(Sheet2!$A$1:$E$2723,MATCH(AW$200&amp;AW$201&amp;$B287,Sheet2!$A$1:$A$2723&amp;Sheet2!$B$1:$B$2723&amp;Sheet2!$D$1:$D$2723,0),5),0)</f>
        <v>0</v>
      </c>
      <c r="AX287">
        <f t="array" ref="AX287">IFERROR(INDEX(Sheet2!$A$1:$E$2723,MATCH(AX$200&amp;AX$201&amp;$B287,Sheet2!$A$1:$A$2723&amp;Sheet2!$B$1:$B$2723&amp;Sheet2!$D$1:$D$2723,0),5),0)</f>
        <v>0</v>
      </c>
      <c r="AY287">
        <f t="array" ref="AY287">IFERROR(INDEX(Sheet2!$A$1:$E$2723,MATCH(AY$200&amp;AY$201&amp;$B287,Sheet2!$A$1:$A$2723&amp;Sheet2!$B$1:$B$2723&amp;Sheet2!$D$1:$D$2723,0),5),0)</f>
        <v>0</v>
      </c>
      <c r="AZ287">
        <f t="array" ref="AZ287">IFERROR(INDEX(Sheet2!$A$1:$E$2723,MATCH(AZ$200&amp;AZ$201&amp;$B287,Sheet2!$A$1:$A$2723&amp;Sheet2!$B$1:$B$2723&amp;Sheet2!$D$1:$D$2723,0),5),0)</f>
        <v>0</v>
      </c>
      <c r="BA287">
        <f t="array" ref="BA287">IFERROR(INDEX(Sheet2!$A$1:$E$2723,MATCH(BA$200&amp;BA$201&amp;$B287,Sheet2!$A$1:$A$2723&amp;Sheet2!$B$1:$B$2723&amp;Sheet2!$D$1:$D$2723,0),5),0)</f>
        <v>0</v>
      </c>
      <c r="BB287">
        <f t="array" ref="BB287">IFERROR(INDEX(Sheet2!$A$1:$E$2723,MATCH(BB$200&amp;BB$201&amp;$B287,Sheet2!$A$1:$A$2723&amp;Sheet2!$B$1:$B$2723&amp;Sheet2!$D$1:$D$2723,0),5),0)</f>
        <v>0</v>
      </c>
      <c r="BC287">
        <f t="array" ref="BC287">IFERROR(INDEX(Sheet2!$A$1:$E$2723,MATCH(BC$200&amp;BC$201&amp;$B287,Sheet2!$A$1:$A$2723&amp;Sheet2!$B$1:$B$2723&amp;Sheet2!$D$1:$D$2723,0),5),0)</f>
        <v>0</v>
      </c>
      <c r="BD287">
        <f t="array" ref="BD287">IFERROR(INDEX(Sheet2!$A$1:$E$2723,MATCH(BD$200&amp;BD$201&amp;$B287,Sheet2!$A$1:$A$2723&amp;Sheet2!$B$1:$B$2723&amp;Sheet2!$D$1:$D$2723,0),5),0)</f>
        <v>0</v>
      </c>
      <c r="BE287">
        <f t="array" ref="BE287">IFERROR(INDEX(Sheet2!$A$1:$E$2723,MATCH(BE$200&amp;BE$201&amp;$B287,Sheet2!$A$1:$A$2723&amp;Sheet2!$B$1:$B$2723&amp;Sheet2!$D$1:$D$2723,0),5),0)</f>
        <v>0</v>
      </c>
      <c r="BF287">
        <f t="array" ref="BF287">IFERROR(INDEX(Sheet2!$A$1:$E$2723,MATCH(BF$200&amp;BF$201&amp;$B287,Sheet2!$A$1:$A$2723&amp;Sheet2!$B$1:$B$2723&amp;Sheet2!$D$1:$D$2723,0),5),0)</f>
        <v>0</v>
      </c>
      <c r="BG287">
        <f t="array" ref="BG287">IFERROR(INDEX(Sheet2!$A$1:$E$2723,MATCH(BG$200&amp;BG$201&amp;$B287,Sheet2!$A$1:$A$2723&amp;Sheet2!$B$1:$B$2723&amp;Sheet2!$D$1:$D$2723,0),5),0)</f>
        <v>0</v>
      </c>
      <c r="BH287">
        <f t="array" ref="BH287">IFERROR(INDEX(Sheet2!$A$1:$E$2723,MATCH(BH$200&amp;BH$201&amp;$B287,Sheet2!$A$1:$A$2723&amp;Sheet2!$B$1:$B$2723&amp;Sheet2!$D$1:$D$2723,0),5),0)</f>
        <v>0</v>
      </c>
      <c r="BI287">
        <f t="array" ref="BI287">IFERROR(INDEX(Sheet2!$A$1:$E$2723,MATCH(BI$200&amp;BI$201&amp;$B287,Sheet2!$A$1:$A$2723&amp;Sheet2!$B$1:$B$2723&amp;Sheet2!$D$1:$D$2723,0),5),0)</f>
        <v>0</v>
      </c>
      <c r="BJ287">
        <f t="array" ref="BJ287">IFERROR(INDEX(Sheet2!$A$1:$E$2723,MATCH(BJ$200&amp;BJ$201&amp;$B287,Sheet2!$A$1:$A$2723&amp;Sheet2!$B$1:$B$2723&amp;Sheet2!$D$1:$D$2723,0),5),0)</f>
        <v>0</v>
      </c>
      <c r="BK287">
        <f t="array" ref="BK287">IFERROR(INDEX(Sheet2!$A$1:$E$2723,MATCH(BK$200&amp;BK$201&amp;$B287,Sheet2!$A$1:$A$2723&amp;Sheet2!$B$1:$B$2723&amp;Sheet2!$D$1:$D$2723,0),5),0)</f>
        <v>0</v>
      </c>
      <c r="BL287">
        <f t="array" ref="BL287">IFERROR(INDEX(Sheet2!$A$1:$E$2723,MATCH(BL$200&amp;BL$201&amp;$B287,Sheet2!$A$1:$A$2723&amp;Sheet2!$B$1:$B$2723&amp;Sheet2!$D$1:$D$2723,0),5),0)</f>
        <v>0</v>
      </c>
    </row>
    <row r="288" spans="2:64" x14ac:dyDescent="0.25">
      <c r="B288" t="s">
        <v>30</v>
      </c>
      <c r="C288">
        <f t="array" ref="C288">IFERROR(INDEX(Sheet2!$A$1:$E$2723,MATCH(C$200&amp;C$201&amp;$B288,Sheet2!$A$1:$A$2723&amp;Sheet2!$B$1:$B$2723&amp;Sheet2!$D$1:$D$2723,0),5),0)</f>
        <v>210</v>
      </c>
      <c r="D288">
        <f t="array" ref="D288">IFERROR(INDEX(Sheet2!$A$1:$E$2723,MATCH(D$200&amp;D$201&amp;$B288,Sheet2!$A$1:$A$2723&amp;Sheet2!$B$1:$B$2723&amp;Sheet2!$D$1:$D$2723,0),5),0)</f>
        <v>214</v>
      </c>
      <c r="E288">
        <f t="array" ref="E288">IFERROR(INDEX(Sheet2!$A$1:$E$2723,MATCH(E$200&amp;E$201&amp;$B288,Sheet2!$A$1:$A$2723&amp;Sheet2!$B$1:$B$2723&amp;Sheet2!$D$1:$D$2723,0),5),0)</f>
        <v>179</v>
      </c>
      <c r="F288">
        <f t="array" ref="F288">IFERROR(INDEX(Sheet2!$A$1:$E$2723,MATCH(F$200&amp;F$201&amp;$B288,Sheet2!$A$1:$A$2723&amp;Sheet2!$B$1:$B$2723&amp;Sheet2!$D$1:$D$2723,0),5),0)</f>
        <v>113</v>
      </c>
      <c r="G288">
        <f t="array" ref="G288">IFERROR(INDEX(Sheet2!$A$1:$E$2723,MATCH(G$200&amp;G$201&amp;$B288,Sheet2!$A$1:$A$2723&amp;Sheet2!$B$1:$B$2723&amp;Sheet2!$D$1:$D$2723,0),5),0)</f>
        <v>179</v>
      </c>
      <c r="H288">
        <f t="array" ref="H288">IFERROR(INDEX(Sheet2!$A$1:$E$2723,MATCH(H$200&amp;H$201&amp;$B288,Sheet2!$A$1:$A$2723&amp;Sheet2!$B$1:$B$2723&amp;Sheet2!$D$1:$D$2723,0),5),0)</f>
        <v>138</v>
      </c>
      <c r="I288">
        <f t="array" ref="I288">IFERROR(INDEX(Sheet2!$A$1:$E$2723,MATCH(I$200&amp;I$201&amp;$B288,Sheet2!$A$1:$A$2723&amp;Sheet2!$B$1:$B$2723&amp;Sheet2!$D$1:$D$2723,0),5),0)</f>
        <v>174</v>
      </c>
      <c r="J288">
        <f t="array" ref="J288">IFERROR(INDEX(Sheet2!$A$1:$E$2723,MATCH(J$200&amp;J$201&amp;$B288,Sheet2!$A$1:$A$2723&amp;Sheet2!$B$1:$B$2723&amp;Sheet2!$D$1:$D$2723,0),5),0)</f>
        <v>213</v>
      </c>
      <c r="K288">
        <f t="array" ref="K288">IFERROR(INDEX(Sheet2!$A$1:$E$2723,MATCH(K$200&amp;K$201&amp;$B288,Sheet2!$A$1:$A$2723&amp;Sheet2!$B$1:$B$2723&amp;Sheet2!$D$1:$D$2723,0),5),0)</f>
        <v>257</v>
      </c>
      <c r="L288">
        <f t="array" ref="L288">IFERROR(INDEX(Sheet2!$A$1:$E$2723,MATCH(L$200&amp;L$201&amp;$B288,Sheet2!$A$1:$A$2723&amp;Sheet2!$B$1:$B$2723&amp;Sheet2!$D$1:$D$2723,0),5),0)</f>
        <v>277</v>
      </c>
      <c r="M288">
        <f t="array" ref="M288">IFERROR(INDEX(Sheet2!$A$1:$E$2723,MATCH(M$200&amp;M$201&amp;$B288,Sheet2!$A$1:$A$2723&amp;Sheet2!$B$1:$B$2723&amp;Sheet2!$D$1:$D$2723,0),5),0)</f>
        <v>206</v>
      </c>
      <c r="N288">
        <f t="array" ref="N288">IFERROR(INDEX(Sheet2!$A$1:$E$2723,MATCH(N$200&amp;N$201&amp;$B288,Sheet2!$A$1:$A$2723&amp;Sheet2!$B$1:$B$2723&amp;Sheet2!$D$1:$D$2723,0),5),0)</f>
        <v>138</v>
      </c>
      <c r="O288">
        <f t="array" ref="O288">IFERROR(INDEX(Sheet2!$A$1:$E$2723,MATCH(O$200&amp;O$201&amp;$B288,Sheet2!$A$1:$A$2723&amp;Sheet2!$B$1:$B$2723&amp;Sheet2!$D$1:$D$2723,0),5),0)</f>
        <v>265</v>
      </c>
      <c r="P288">
        <f t="array" ref="P288">IFERROR(INDEX(Sheet2!$A$1:$E$2723,MATCH(P$200&amp;P$201&amp;$B288,Sheet2!$A$1:$A$2723&amp;Sheet2!$B$1:$B$2723&amp;Sheet2!$D$1:$D$2723,0),5),0)</f>
        <v>287</v>
      </c>
      <c r="Q288">
        <f t="array" ref="Q288">IFERROR(INDEX(Sheet2!$A$1:$E$2723,MATCH(Q$200&amp;Q$201&amp;$B288,Sheet2!$A$1:$A$2723&amp;Sheet2!$B$1:$B$2723&amp;Sheet2!$D$1:$D$2723,0),5),0)</f>
        <v>297</v>
      </c>
      <c r="R288">
        <f t="array" ref="R288">IFERROR(INDEX(Sheet2!$A$1:$E$2723,MATCH(R$200&amp;R$201&amp;$B288,Sheet2!$A$1:$A$2723&amp;Sheet2!$B$1:$B$2723&amp;Sheet2!$D$1:$D$2723,0),5),0)</f>
        <v>455</v>
      </c>
      <c r="S288">
        <f t="array" ref="S288">IFERROR(INDEX(Sheet2!$A$1:$E$2723,MATCH(S$200&amp;S$201&amp;$B288,Sheet2!$A$1:$A$2723&amp;Sheet2!$B$1:$B$2723&amp;Sheet2!$D$1:$D$2723,0),5),0)</f>
        <v>330</v>
      </c>
      <c r="T288">
        <f t="array" ref="T288">IFERROR(INDEX(Sheet2!$A$1:$E$2723,MATCH(T$200&amp;T$201&amp;$B288,Sheet2!$A$1:$A$2723&amp;Sheet2!$B$1:$B$2723&amp;Sheet2!$D$1:$D$2723,0),5),0)</f>
        <v>340</v>
      </c>
      <c r="U288">
        <f t="array" ref="U288">IFERROR(INDEX(Sheet2!$A$1:$E$2723,MATCH(U$200&amp;U$201&amp;$B288,Sheet2!$A$1:$A$2723&amp;Sheet2!$B$1:$B$2723&amp;Sheet2!$D$1:$D$2723,0),5),0)</f>
        <v>268</v>
      </c>
      <c r="V288">
        <f t="array" ref="V288">IFERROR(INDEX(Sheet2!$A$1:$E$2723,MATCH(V$200&amp;V$201&amp;$B288,Sheet2!$A$1:$A$2723&amp;Sheet2!$B$1:$B$2723&amp;Sheet2!$D$1:$D$2723,0),5),0)</f>
        <v>448</v>
      </c>
      <c r="W288">
        <f t="array" ref="W288">IFERROR(INDEX(Sheet2!$A$1:$E$2723,MATCH(W$200&amp;W$201&amp;$B288,Sheet2!$A$1:$A$2723&amp;Sheet2!$B$1:$B$2723&amp;Sheet2!$D$1:$D$2723,0),5),0)</f>
        <v>349</v>
      </c>
      <c r="X288">
        <f t="array" ref="X288">IFERROR(INDEX(Sheet2!$A$1:$E$2723,MATCH(X$200&amp;X$201&amp;$B288,Sheet2!$A$1:$A$2723&amp;Sheet2!$B$1:$B$2723&amp;Sheet2!$D$1:$D$2723,0),5),0)</f>
        <v>716</v>
      </c>
      <c r="Y288">
        <f t="array" ref="Y288">IFERROR(INDEX(Sheet2!$A$1:$E$2723,MATCH(Y$200&amp;Y$201&amp;$B288,Sheet2!$A$1:$A$2723&amp;Sheet2!$B$1:$B$2723&amp;Sheet2!$D$1:$D$2723,0),5),0)</f>
        <v>512</v>
      </c>
      <c r="Z288">
        <f t="array" ref="Z288">IFERROR(INDEX(Sheet2!$A$1:$E$2723,MATCH(Z$200&amp;Z$201&amp;$B288,Sheet2!$A$1:$A$2723&amp;Sheet2!$B$1:$B$2723&amp;Sheet2!$D$1:$D$2723,0),5),0)</f>
        <v>337</v>
      </c>
      <c r="AA288">
        <f t="array" ref="AA288">IFERROR(INDEX(Sheet2!$A$1:$E$2723,MATCH(AA$200&amp;AA$201&amp;$B288,Sheet2!$A$1:$A$2723&amp;Sheet2!$B$1:$B$2723&amp;Sheet2!$D$1:$D$2723,0),5),0)</f>
        <v>650</v>
      </c>
      <c r="AB288">
        <f t="array" ref="AB288">IFERROR(INDEX(Sheet2!$A$1:$E$2723,MATCH(AB$200&amp;AB$201&amp;$B288,Sheet2!$A$1:$A$2723&amp;Sheet2!$B$1:$B$2723&amp;Sheet2!$D$1:$D$2723,0),5),0)</f>
        <v>484</v>
      </c>
      <c r="AC288">
        <f t="array" ref="AC288">IFERROR(INDEX(Sheet2!$A$1:$E$2723,MATCH(AC$200&amp;AC$201&amp;$B288,Sheet2!$A$1:$A$2723&amp;Sheet2!$B$1:$B$2723&amp;Sheet2!$D$1:$D$2723,0),5),0)</f>
        <v>425</v>
      </c>
      <c r="AD288">
        <f t="array" ref="AD288">IFERROR(INDEX(Sheet2!$A$1:$E$2723,MATCH(AD$200&amp;AD$201&amp;$B288,Sheet2!$A$1:$A$2723&amp;Sheet2!$B$1:$B$2723&amp;Sheet2!$D$1:$D$2723,0),5),0)</f>
        <v>451</v>
      </c>
      <c r="AE288">
        <f t="array" ref="AE288">IFERROR(INDEX(Sheet2!$A$1:$E$2723,MATCH(AE$200&amp;AE$201&amp;$B288,Sheet2!$A$1:$A$2723&amp;Sheet2!$B$1:$B$2723&amp;Sheet2!$D$1:$D$2723,0),5),0)</f>
        <v>342</v>
      </c>
      <c r="AF288">
        <f t="array" ref="AF288">IFERROR(INDEX(Sheet2!$A$1:$E$2723,MATCH(AF$200&amp;AF$201&amp;$B288,Sheet2!$A$1:$A$2723&amp;Sheet2!$B$1:$B$2723&amp;Sheet2!$D$1:$D$2723,0),5),0)</f>
        <v>313</v>
      </c>
      <c r="AG288">
        <f t="array" ref="AG288">IFERROR(INDEX(Sheet2!$A$1:$E$2723,MATCH(AG$200&amp;AG$201&amp;$B288,Sheet2!$A$1:$A$2723&amp;Sheet2!$B$1:$B$2723&amp;Sheet2!$D$1:$D$2723,0),5),0)</f>
        <v>313</v>
      </c>
      <c r="AH288">
        <f t="array" ref="AH288">IFERROR(INDEX(Sheet2!$A$1:$E$2723,MATCH(AH$200&amp;AH$201&amp;$B288,Sheet2!$A$1:$A$2723&amp;Sheet2!$B$1:$B$2723&amp;Sheet2!$D$1:$D$2723,0),5),0)</f>
        <v>400</v>
      </c>
      <c r="AI288">
        <f t="array" ref="AI288">IFERROR(INDEX(Sheet2!$A$1:$E$2723,MATCH(AI$200&amp;AI$201&amp;$B288,Sheet2!$A$1:$A$2723&amp;Sheet2!$B$1:$B$2723&amp;Sheet2!$D$1:$D$2723,0),5),0)</f>
        <v>367</v>
      </c>
      <c r="AJ288">
        <f t="array" ref="AJ288">IFERROR(INDEX(Sheet2!$A$1:$E$2723,MATCH(AJ$200&amp;AJ$201&amp;$B288,Sheet2!$A$1:$A$2723&amp;Sheet2!$B$1:$B$2723&amp;Sheet2!$D$1:$D$2723,0),5),0)</f>
        <v>372</v>
      </c>
      <c r="AK288">
        <f t="array" ref="AK288">IFERROR(INDEX(Sheet2!$A$1:$E$2723,MATCH(AK$200&amp;AK$201&amp;$B288,Sheet2!$A$1:$A$2723&amp;Sheet2!$B$1:$B$2723&amp;Sheet2!$D$1:$D$2723,0),5),0)</f>
        <v>311</v>
      </c>
      <c r="AL288">
        <f t="array" ref="AL288">IFERROR(INDEX(Sheet2!$A$1:$E$2723,MATCH(AL$200&amp;AL$201&amp;$B288,Sheet2!$A$1:$A$2723&amp;Sheet2!$B$1:$B$2723&amp;Sheet2!$D$1:$D$2723,0),5),0)</f>
        <v>353</v>
      </c>
      <c r="AM288">
        <f t="array" ref="AM288">IFERROR(INDEX(Sheet2!$A$1:$E$2723,MATCH(AM$200&amp;AM$201&amp;$B288,Sheet2!$A$1:$A$2723&amp;Sheet2!$B$1:$B$2723&amp;Sheet2!$D$1:$D$2723,0),5),0)</f>
        <v>309</v>
      </c>
      <c r="AN288">
        <f t="array" ref="AN288">IFERROR(INDEX(Sheet2!$A$1:$E$2723,MATCH(AN$200&amp;AN$201&amp;$B288,Sheet2!$A$1:$A$2723&amp;Sheet2!$B$1:$B$2723&amp;Sheet2!$D$1:$D$2723,0),5),0)</f>
        <v>247</v>
      </c>
      <c r="AO288">
        <f t="array" ref="AO288">IFERROR(INDEX(Sheet2!$A$1:$E$2723,MATCH(AO$200&amp;AO$201&amp;$B288,Sheet2!$A$1:$A$2723&amp;Sheet2!$B$1:$B$2723&amp;Sheet2!$D$1:$D$2723,0),5),0)</f>
        <v>526</v>
      </c>
      <c r="AP288">
        <f t="array" ref="AP288">IFERROR(INDEX(Sheet2!$A$1:$E$2723,MATCH(AP$200&amp;AP$201&amp;$B288,Sheet2!$A$1:$A$2723&amp;Sheet2!$B$1:$B$2723&amp;Sheet2!$D$1:$D$2723,0),5),0)</f>
        <v>167</v>
      </c>
      <c r="AQ288">
        <f t="array" ref="AQ288">IFERROR(INDEX(Sheet2!$A$1:$E$2723,MATCH(AQ$200&amp;AQ$201&amp;$B288,Sheet2!$A$1:$A$2723&amp;Sheet2!$B$1:$B$2723&amp;Sheet2!$D$1:$D$2723,0),5),0)</f>
        <v>176</v>
      </c>
      <c r="AR288">
        <f t="array" ref="AR288">IFERROR(INDEX(Sheet2!$A$1:$E$2723,MATCH(AR$200&amp;AR$201&amp;$B288,Sheet2!$A$1:$A$2723&amp;Sheet2!$B$1:$B$2723&amp;Sheet2!$D$1:$D$2723,0),5),0)</f>
        <v>186</v>
      </c>
      <c r="AS288">
        <f t="array" ref="AS288">IFERROR(INDEX(Sheet2!$A$1:$E$2723,MATCH(AS$200&amp;AS$201&amp;$B288,Sheet2!$A$1:$A$2723&amp;Sheet2!$B$1:$B$2723&amp;Sheet2!$D$1:$D$2723,0),5),0)</f>
        <v>239</v>
      </c>
      <c r="AT288">
        <f t="array" ref="AT288">IFERROR(INDEX(Sheet2!$A$1:$E$2723,MATCH(AT$200&amp;AT$201&amp;$B288,Sheet2!$A$1:$A$2723&amp;Sheet2!$B$1:$B$2723&amp;Sheet2!$D$1:$D$2723,0),5),0)</f>
        <v>338</v>
      </c>
      <c r="AU288">
        <f t="array" ref="AU288">IFERROR(INDEX(Sheet2!$A$1:$E$2723,MATCH(AU$200&amp;AU$201&amp;$B288,Sheet2!$A$1:$A$2723&amp;Sheet2!$B$1:$B$2723&amp;Sheet2!$D$1:$D$2723,0),5),0)</f>
        <v>492</v>
      </c>
      <c r="AV288">
        <f t="array" ref="AV288">IFERROR(INDEX(Sheet2!$A$1:$E$2723,MATCH(AV$200&amp;AV$201&amp;$B288,Sheet2!$A$1:$A$2723&amp;Sheet2!$B$1:$B$2723&amp;Sheet2!$D$1:$D$2723,0),5),0)</f>
        <v>355</v>
      </c>
      <c r="AW288">
        <f t="array" ref="AW288">IFERROR(INDEX(Sheet2!$A$1:$E$2723,MATCH(AW$200&amp;AW$201&amp;$B288,Sheet2!$A$1:$A$2723&amp;Sheet2!$B$1:$B$2723&amp;Sheet2!$D$1:$D$2723,0),5),0)</f>
        <v>135</v>
      </c>
      <c r="AX288">
        <f t="array" ref="AX288">IFERROR(INDEX(Sheet2!$A$1:$E$2723,MATCH(AX$200&amp;AX$201&amp;$B288,Sheet2!$A$1:$A$2723&amp;Sheet2!$B$1:$B$2723&amp;Sheet2!$D$1:$D$2723,0),5),0)</f>
        <v>19</v>
      </c>
      <c r="AY288">
        <f t="array" ref="AY288">IFERROR(INDEX(Sheet2!$A$1:$E$2723,MATCH(AY$200&amp;AY$201&amp;$B288,Sheet2!$A$1:$A$2723&amp;Sheet2!$B$1:$B$2723&amp;Sheet2!$D$1:$D$2723,0),5),0)</f>
        <v>284</v>
      </c>
      <c r="AZ288">
        <f t="array" ref="AZ288">IFERROR(INDEX(Sheet2!$A$1:$E$2723,MATCH(AZ$200&amp;AZ$201&amp;$B288,Sheet2!$A$1:$A$2723&amp;Sheet2!$B$1:$B$2723&amp;Sheet2!$D$1:$D$2723,0),5),0)</f>
        <v>453</v>
      </c>
      <c r="BA288">
        <f t="array" ref="BA288">IFERROR(INDEX(Sheet2!$A$1:$E$2723,MATCH(BA$200&amp;BA$201&amp;$B288,Sheet2!$A$1:$A$2723&amp;Sheet2!$B$1:$B$2723&amp;Sheet2!$D$1:$D$2723,0),5),0)</f>
        <v>676</v>
      </c>
      <c r="BB288">
        <f t="array" ref="BB288">IFERROR(INDEX(Sheet2!$A$1:$E$2723,MATCH(BB$200&amp;BB$201&amp;$B288,Sheet2!$A$1:$A$2723&amp;Sheet2!$B$1:$B$2723&amp;Sheet2!$D$1:$D$2723,0),5),0)</f>
        <v>541</v>
      </c>
      <c r="BC288">
        <f t="array" ref="BC288">IFERROR(INDEX(Sheet2!$A$1:$E$2723,MATCH(BC$200&amp;BC$201&amp;$B288,Sheet2!$A$1:$A$2723&amp;Sheet2!$B$1:$B$2723&amp;Sheet2!$D$1:$D$2723,0),5),0)</f>
        <v>320</v>
      </c>
      <c r="BD288">
        <f t="array" ref="BD288">IFERROR(INDEX(Sheet2!$A$1:$E$2723,MATCH(BD$200&amp;BD$201&amp;$B288,Sheet2!$A$1:$A$2723&amp;Sheet2!$B$1:$B$2723&amp;Sheet2!$D$1:$D$2723,0),5),0)</f>
        <v>318</v>
      </c>
      <c r="BE288">
        <f t="array" ref="BE288">IFERROR(INDEX(Sheet2!$A$1:$E$2723,MATCH(BE$200&amp;BE$201&amp;$B288,Sheet2!$A$1:$A$2723&amp;Sheet2!$B$1:$B$2723&amp;Sheet2!$D$1:$D$2723,0),5),0)</f>
        <v>237</v>
      </c>
      <c r="BF288">
        <f t="array" ref="BF288">IFERROR(INDEX(Sheet2!$A$1:$E$2723,MATCH(BF$200&amp;BF$201&amp;$B288,Sheet2!$A$1:$A$2723&amp;Sheet2!$B$1:$B$2723&amp;Sheet2!$D$1:$D$2723,0),5),0)</f>
        <v>318</v>
      </c>
      <c r="BG288">
        <f t="array" ref="BG288">IFERROR(INDEX(Sheet2!$A$1:$E$2723,MATCH(BG$200&amp;BG$201&amp;$B288,Sheet2!$A$1:$A$2723&amp;Sheet2!$B$1:$B$2723&amp;Sheet2!$D$1:$D$2723,0),5),0)</f>
        <v>199</v>
      </c>
      <c r="BH288">
        <f t="array" ref="BH288">IFERROR(INDEX(Sheet2!$A$1:$E$2723,MATCH(BH$200&amp;BH$201&amp;$B288,Sheet2!$A$1:$A$2723&amp;Sheet2!$B$1:$B$2723&amp;Sheet2!$D$1:$D$2723,0),5),0)</f>
        <v>321</v>
      </c>
      <c r="BI288">
        <f t="array" ref="BI288">IFERROR(INDEX(Sheet2!$A$1:$E$2723,MATCH(BI$200&amp;BI$201&amp;$B288,Sheet2!$A$1:$A$2723&amp;Sheet2!$B$1:$B$2723&amp;Sheet2!$D$1:$D$2723,0),5),0)</f>
        <v>238</v>
      </c>
      <c r="BJ288">
        <f t="array" ref="BJ288">IFERROR(INDEX(Sheet2!$A$1:$E$2723,MATCH(BJ$200&amp;BJ$201&amp;$B288,Sheet2!$A$1:$A$2723&amp;Sheet2!$B$1:$B$2723&amp;Sheet2!$D$1:$D$2723,0),5),0)</f>
        <v>257</v>
      </c>
      <c r="BK288">
        <f t="array" ref="BK288">IFERROR(INDEX(Sheet2!$A$1:$E$2723,MATCH(BK$200&amp;BK$201&amp;$B288,Sheet2!$A$1:$A$2723&amp;Sheet2!$B$1:$B$2723&amp;Sheet2!$D$1:$D$2723,0),5),0)</f>
        <v>352</v>
      </c>
      <c r="BL288">
        <f t="array" ref="BL288">IFERROR(INDEX(Sheet2!$A$1:$E$2723,MATCH(BL$200&amp;BL$201&amp;$B288,Sheet2!$A$1:$A$2723&amp;Sheet2!$B$1:$B$2723&amp;Sheet2!$D$1:$D$2723,0),5),0)</f>
        <v>408</v>
      </c>
    </row>
    <row r="289" spans="2:64" x14ac:dyDescent="0.25">
      <c r="B289" t="s">
        <v>270</v>
      </c>
      <c r="C289">
        <f t="array" ref="C289">IFERROR(INDEX(Sheet2!$A$1:$E$2723,MATCH(C$200&amp;C$201&amp;$B289,Sheet2!$A$1:$A$2723&amp;Sheet2!$B$1:$B$2723&amp;Sheet2!$D$1:$D$2723,0),5),0)</f>
        <v>0</v>
      </c>
      <c r="D289">
        <f t="array" ref="D289">IFERROR(INDEX(Sheet2!$A$1:$E$2723,MATCH(D$200&amp;D$201&amp;$B289,Sheet2!$A$1:$A$2723&amp;Sheet2!$B$1:$B$2723&amp;Sheet2!$D$1:$D$2723,0),5),0)</f>
        <v>0</v>
      </c>
      <c r="E289">
        <f t="array" ref="E289">IFERROR(INDEX(Sheet2!$A$1:$E$2723,MATCH(E$200&amp;E$201&amp;$B289,Sheet2!$A$1:$A$2723&amp;Sheet2!$B$1:$B$2723&amp;Sheet2!$D$1:$D$2723,0),5),0)</f>
        <v>0</v>
      </c>
      <c r="F289">
        <f t="array" ref="F289">IFERROR(INDEX(Sheet2!$A$1:$E$2723,MATCH(F$200&amp;F$201&amp;$B289,Sheet2!$A$1:$A$2723&amp;Sheet2!$B$1:$B$2723&amp;Sheet2!$D$1:$D$2723,0),5),0)</f>
        <v>0</v>
      </c>
      <c r="G289">
        <f t="array" ref="G289">IFERROR(INDEX(Sheet2!$A$1:$E$2723,MATCH(G$200&amp;G$201&amp;$B289,Sheet2!$A$1:$A$2723&amp;Sheet2!$B$1:$B$2723&amp;Sheet2!$D$1:$D$2723,0),5),0)</f>
        <v>0</v>
      </c>
      <c r="H289">
        <f t="array" ref="H289">IFERROR(INDEX(Sheet2!$A$1:$E$2723,MATCH(H$200&amp;H$201&amp;$B289,Sheet2!$A$1:$A$2723&amp;Sheet2!$B$1:$B$2723&amp;Sheet2!$D$1:$D$2723,0),5),0)</f>
        <v>0</v>
      </c>
      <c r="I289">
        <f t="array" ref="I289">IFERROR(INDEX(Sheet2!$A$1:$E$2723,MATCH(I$200&amp;I$201&amp;$B289,Sheet2!$A$1:$A$2723&amp;Sheet2!$B$1:$B$2723&amp;Sheet2!$D$1:$D$2723,0),5),0)</f>
        <v>0</v>
      </c>
      <c r="J289">
        <f t="array" ref="J289">IFERROR(INDEX(Sheet2!$A$1:$E$2723,MATCH(J$200&amp;J$201&amp;$B289,Sheet2!$A$1:$A$2723&amp;Sheet2!$B$1:$B$2723&amp;Sheet2!$D$1:$D$2723,0),5),0)</f>
        <v>0</v>
      </c>
      <c r="K289">
        <f t="array" ref="K289">IFERROR(INDEX(Sheet2!$A$1:$E$2723,MATCH(K$200&amp;K$201&amp;$B289,Sheet2!$A$1:$A$2723&amp;Sheet2!$B$1:$B$2723&amp;Sheet2!$D$1:$D$2723,0),5),0)</f>
        <v>0</v>
      </c>
      <c r="L289">
        <f t="array" ref="L289">IFERROR(INDEX(Sheet2!$A$1:$E$2723,MATCH(L$200&amp;L$201&amp;$B289,Sheet2!$A$1:$A$2723&amp;Sheet2!$B$1:$B$2723&amp;Sheet2!$D$1:$D$2723,0),5),0)</f>
        <v>0</v>
      </c>
      <c r="M289">
        <f t="array" ref="M289">IFERROR(INDEX(Sheet2!$A$1:$E$2723,MATCH(M$200&amp;M$201&amp;$B289,Sheet2!$A$1:$A$2723&amp;Sheet2!$B$1:$B$2723&amp;Sheet2!$D$1:$D$2723,0),5),0)</f>
        <v>0</v>
      </c>
      <c r="N289">
        <f t="array" ref="N289">IFERROR(INDEX(Sheet2!$A$1:$E$2723,MATCH(N$200&amp;N$201&amp;$B289,Sheet2!$A$1:$A$2723&amp;Sheet2!$B$1:$B$2723&amp;Sheet2!$D$1:$D$2723,0),5),0)</f>
        <v>0</v>
      </c>
      <c r="O289">
        <f t="array" ref="O289">IFERROR(INDEX(Sheet2!$A$1:$E$2723,MATCH(O$200&amp;O$201&amp;$B289,Sheet2!$A$1:$A$2723&amp;Sheet2!$B$1:$B$2723&amp;Sheet2!$D$1:$D$2723,0),5),0)</f>
        <v>0</v>
      </c>
      <c r="P289">
        <f t="array" ref="P289">IFERROR(INDEX(Sheet2!$A$1:$E$2723,MATCH(P$200&amp;P$201&amp;$B289,Sheet2!$A$1:$A$2723&amp;Sheet2!$B$1:$B$2723&amp;Sheet2!$D$1:$D$2723,0),5),0)</f>
        <v>0</v>
      </c>
      <c r="Q289">
        <f t="array" ref="Q289">IFERROR(INDEX(Sheet2!$A$1:$E$2723,MATCH(Q$200&amp;Q$201&amp;$B289,Sheet2!$A$1:$A$2723&amp;Sheet2!$B$1:$B$2723&amp;Sheet2!$D$1:$D$2723,0),5),0)</f>
        <v>0</v>
      </c>
      <c r="R289">
        <f t="array" ref="R289">IFERROR(INDEX(Sheet2!$A$1:$E$2723,MATCH(R$200&amp;R$201&amp;$B289,Sheet2!$A$1:$A$2723&amp;Sheet2!$B$1:$B$2723&amp;Sheet2!$D$1:$D$2723,0),5),0)</f>
        <v>0</v>
      </c>
      <c r="S289">
        <f t="array" ref="S289">IFERROR(INDEX(Sheet2!$A$1:$E$2723,MATCH(S$200&amp;S$201&amp;$B289,Sheet2!$A$1:$A$2723&amp;Sheet2!$B$1:$B$2723&amp;Sheet2!$D$1:$D$2723,0),5),0)</f>
        <v>0</v>
      </c>
      <c r="T289">
        <f t="array" ref="T289">IFERROR(INDEX(Sheet2!$A$1:$E$2723,MATCH(T$200&amp;T$201&amp;$B289,Sheet2!$A$1:$A$2723&amp;Sheet2!$B$1:$B$2723&amp;Sheet2!$D$1:$D$2723,0),5),0)</f>
        <v>0</v>
      </c>
      <c r="U289">
        <f t="array" ref="U289">IFERROR(INDEX(Sheet2!$A$1:$E$2723,MATCH(U$200&amp;U$201&amp;$B289,Sheet2!$A$1:$A$2723&amp;Sheet2!$B$1:$B$2723&amp;Sheet2!$D$1:$D$2723,0),5),0)</f>
        <v>0</v>
      </c>
      <c r="V289">
        <f t="array" ref="V289">IFERROR(INDEX(Sheet2!$A$1:$E$2723,MATCH(V$200&amp;V$201&amp;$B289,Sheet2!$A$1:$A$2723&amp;Sheet2!$B$1:$B$2723&amp;Sheet2!$D$1:$D$2723,0),5),0)</f>
        <v>0</v>
      </c>
      <c r="W289">
        <f t="array" ref="W289">IFERROR(INDEX(Sheet2!$A$1:$E$2723,MATCH(W$200&amp;W$201&amp;$B289,Sheet2!$A$1:$A$2723&amp;Sheet2!$B$1:$B$2723&amp;Sheet2!$D$1:$D$2723,0),5),0)</f>
        <v>0</v>
      </c>
      <c r="X289">
        <f t="array" ref="X289">IFERROR(INDEX(Sheet2!$A$1:$E$2723,MATCH(X$200&amp;X$201&amp;$B289,Sheet2!$A$1:$A$2723&amp;Sheet2!$B$1:$B$2723&amp;Sheet2!$D$1:$D$2723,0),5),0)</f>
        <v>0</v>
      </c>
      <c r="Y289">
        <f t="array" ref="Y289">IFERROR(INDEX(Sheet2!$A$1:$E$2723,MATCH(Y$200&amp;Y$201&amp;$B289,Sheet2!$A$1:$A$2723&amp;Sheet2!$B$1:$B$2723&amp;Sheet2!$D$1:$D$2723,0),5),0)</f>
        <v>0</v>
      </c>
      <c r="Z289">
        <f t="array" ref="Z289">IFERROR(INDEX(Sheet2!$A$1:$E$2723,MATCH(Z$200&amp;Z$201&amp;$B289,Sheet2!$A$1:$A$2723&amp;Sheet2!$B$1:$B$2723&amp;Sheet2!$D$1:$D$2723,0),5),0)</f>
        <v>0</v>
      </c>
      <c r="AA289">
        <f t="array" ref="AA289">IFERROR(INDEX(Sheet2!$A$1:$E$2723,MATCH(AA$200&amp;AA$201&amp;$B289,Sheet2!$A$1:$A$2723&amp;Sheet2!$B$1:$B$2723&amp;Sheet2!$D$1:$D$2723,0),5),0)</f>
        <v>0</v>
      </c>
      <c r="AB289">
        <f t="array" ref="AB289">IFERROR(INDEX(Sheet2!$A$1:$E$2723,MATCH(AB$200&amp;AB$201&amp;$B289,Sheet2!$A$1:$A$2723&amp;Sheet2!$B$1:$B$2723&amp;Sheet2!$D$1:$D$2723,0),5),0)</f>
        <v>0</v>
      </c>
      <c r="AC289">
        <f t="array" ref="AC289">IFERROR(INDEX(Sheet2!$A$1:$E$2723,MATCH(AC$200&amp;AC$201&amp;$B289,Sheet2!$A$1:$A$2723&amp;Sheet2!$B$1:$B$2723&amp;Sheet2!$D$1:$D$2723,0),5),0)</f>
        <v>0</v>
      </c>
      <c r="AD289">
        <f t="array" ref="AD289">IFERROR(INDEX(Sheet2!$A$1:$E$2723,MATCH(AD$200&amp;AD$201&amp;$B289,Sheet2!$A$1:$A$2723&amp;Sheet2!$B$1:$B$2723&amp;Sheet2!$D$1:$D$2723,0),5),0)</f>
        <v>0</v>
      </c>
      <c r="AE289">
        <f t="array" ref="AE289">IFERROR(INDEX(Sheet2!$A$1:$E$2723,MATCH(AE$200&amp;AE$201&amp;$B289,Sheet2!$A$1:$A$2723&amp;Sheet2!$B$1:$B$2723&amp;Sheet2!$D$1:$D$2723,0),5),0)</f>
        <v>0</v>
      </c>
      <c r="AF289">
        <f t="array" ref="AF289">IFERROR(INDEX(Sheet2!$A$1:$E$2723,MATCH(AF$200&amp;AF$201&amp;$B289,Sheet2!$A$1:$A$2723&amp;Sheet2!$B$1:$B$2723&amp;Sheet2!$D$1:$D$2723,0),5),0)</f>
        <v>0</v>
      </c>
      <c r="AG289">
        <f t="array" ref="AG289">IFERROR(INDEX(Sheet2!$A$1:$E$2723,MATCH(AG$200&amp;AG$201&amp;$B289,Sheet2!$A$1:$A$2723&amp;Sheet2!$B$1:$B$2723&amp;Sheet2!$D$1:$D$2723,0),5),0)</f>
        <v>0</v>
      </c>
      <c r="AH289">
        <f t="array" ref="AH289">IFERROR(INDEX(Sheet2!$A$1:$E$2723,MATCH(AH$200&amp;AH$201&amp;$B289,Sheet2!$A$1:$A$2723&amp;Sheet2!$B$1:$B$2723&amp;Sheet2!$D$1:$D$2723,0),5),0)</f>
        <v>0</v>
      </c>
      <c r="AI289">
        <f t="array" ref="AI289">IFERROR(INDEX(Sheet2!$A$1:$E$2723,MATCH(AI$200&amp;AI$201&amp;$B289,Sheet2!$A$1:$A$2723&amp;Sheet2!$B$1:$B$2723&amp;Sheet2!$D$1:$D$2723,0),5),0)</f>
        <v>0</v>
      </c>
      <c r="AJ289">
        <f t="array" ref="AJ289">IFERROR(INDEX(Sheet2!$A$1:$E$2723,MATCH(AJ$200&amp;AJ$201&amp;$B289,Sheet2!$A$1:$A$2723&amp;Sheet2!$B$1:$B$2723&amp;Sheet2!$D$1:$D$2723,0),5),0)</f>
        <v>0</v>
      </c>
      <c r="AK289">
        <f t="array" ref="AK289">IFERROR(INDEX(Sheet2!$A$1:$E$2723,MATCH(AK$200&amp;AK$201&amp;$B289,Sheet2!$A$1:$A$2723&amp;Sheet2!$B$1:$B$2723&amp;Sheet2!$D$1:$D$2723,0),5),0)</f>
        <v>0</v>
      </c>
      <c r="AL289">
        <f t="array" ref="AL289">IFERROR(INDEX(Sheet2!$A$1:$E$2723,MATCH(AL$200&amp;AL$201&amp;$B289,Sheet2!$A$1:$A$2723&amp;Sheet2!$B$1:$B$2723&amp;Sheet2!$D$1:$D$2723,0),5),0)</f>
        <v>0</v>
      </c>
      <c r="AM289">
        <f t="array" ref="AM289">IFERROR(INDEX(Sheet2!$A$1:$E$2723,MATCH(AM$200&amp;AM$201&amp;$B289,Sheet2!$A$1:$A$2723&amp;Sheet2!$B$1:$B$2723&amp;Sheet2!$D$1:$D$2723,0),5),0)</f>
        <v>0</v>
      </c>
      <c r="AN289">
        <f t="array" ref="AN289">IFERROR(INDEX(Sheet2!$A$1:$E$2723,MATCH(AN$200&amp;AN$201&amp;$B289,Sheet2!$A$1:$A$2723&amp;Sheet2!$B$1:$B$2723&amp;Sheet2!$D$1:$D$2723,0),5),0)</f>
        <v>0</v>
      </c>
      <c r="AO289">
        <f t="array" ref="AO289">IFERROR(INDEX(Sheet2!$A$1:$E$2723,MATCH(AO$200&amp;AO$201&amp;$B289,Sheet2!$A$1:$A$2723&amp;Sheet2!$B$1:$B$2723&amp;Sheet2!$D$1:$D$2723,0),5),0)</f>
        <v>0</v>
      </c>
      <c r="AP289">
        <f t="array" ref="AP289">IFERROR(INDEX(Sheet2!$A$1:$E$2723,MATCH(AP$200&amp;AP$201&amp;$B289,Sheet2!$A$1:$A$2723&amp;Sheet2!$B$1:$B$2723&amp;Sheet2!$D$1:$D$2723,0),5),0)</f>
        <v>0</v>
      </c>
      <c r="AQ289">
        <f t="array" ref="AQ289">IFERROR(INDEX(Sheet2!$A$1:$E$2723,MATCH(AQ$200&amp;AQ$201&amp;$B289,Sheet2!$A$1:$A$2723&amp;Sheet2!$B$1:$B$2723&amp;Sheet2!$D$1:$D$2723,0),5),0)</f>
        <v>0</v>
      </c>
      <c r="AR289">
        <f t="array" ref="AR289">IFERROR(INDEX(Sheet2!$A$1:$E$2723,MATCH(AR$200&amp;AR$201&amp;$B289,Sheet2!$A$1:$A$2723&amp;Sheet2!$B$1:$B$2723&amp;Sheet2!$D$1:$D$2723,0),5),0)</f>
        <v>0</v>
      </c>
      <c r="AS289">
        <f t="array" ref="AS289">IFERROR(INDEX(Sheet2!$A$1:$E$2723,MATCH(AS$200&amp;AS$201&amp;$B289,Sheet2!$A$1:$A$2723&amp;Sheet2!$B$1:$B$2723&amp;Sheet2!$D$1:$D$2723,0),5),0)</f>
        <v>0</v>
      </c>
      <c r="AT289">
        <f t="array" ref="AT289">IFERROR(INDEX(Sheet2!$A$1:$E$2723,MATCH(AT$200&amp;AT$201&amp;$B289,Sheet2!$A$1:$A$2723&amp;Sheet2!$B$1:$B$2723&amp;Sheet2!$D$1:$D$2723,0),5),0)</f>
        <v>0</v>
      </c>
      <c r="AU289">
        <f t="array" ref="AU289">IFERROR(INDEX(Sheet2!$A$1:$E$2723,MATCH(AU$200&amp;AU$201&amp;$B289,Sheet2!$A$1:$A$2723&amp;Sheet2!$B$1:$B$2723&amp;Sheet2!$D$1:$D$2723,0),5),0)</f>
        <v>0</v>
      </c>
      <c r="AV289">
        <f t="array" ref="AV289">IFERROR(INDEX(Sheet2!$A$1:$E$2723,MATCH(AV$200&amp;AV$201&amp;$B289,Sheet2!$A$1:$A$2723&amp;Sheet2!$B$1:$B$2723&amp;Sheet2!$D$1:$D$2723,0),5),0)</f>
        <v>0</v>
      </c>
      <c r="AW289">
        <f t="array" ref="AW289">IFERROR(INDEX(Sheet2!$A$1:$E$2723,MATCH(AW$200&amp;AW$201&amp;$B289,Sheet2!$A$1:$A$2723&amp;Sheet2!$B$1:$B$2723&amp;Sheet2!$D$1:$D$2723,0),5),0)</f>
        <v>0</v>
      </c>
      <c r="AX289">
        <f t="array" ref="AX289">IFERROR(INDEX(Sheet2!$A$1:$E$2723,MATCH(AX$200&amp;AX$201&amp;$B289,Sheet2!$A$1:$A$2723&amp;Sheet2!$B$1:$B$2723&amp;Sheet2!$D$1:$D$2723,0),5),0)</f>
        <v>0</v>
      </c>
      <c r="AY289">
        <f t="array" ref="AY289">IFERROR(INDEX(Sheet2!$A$1:$E$2723,MATCH(AY$200&amp;AY$201&amp;$B289,Sheet2!$A$1:$A$2723&amp;Sheet2!$B$1:$B$2723&amp;Sheet2!$D$1:$D$2723,0),5),0)</f>
        <v>0</v>
      </c>
      <c r="AZ289">
        <f t="array" ref="AZ289">IFERROR(INDEX(Sheet2!$A$1:$E$2723,MATCH(AZ$200&amp;AZ$201&amp;$B289,Sheet2!$A$1:$A$2723&amp;Sheet2!$B$1:$B$2723&amp;Sheet2!$D$1:$D$2723,0),5),0)</f>
        <v>0</v>
      </c>
      <c r="BA289">
        <f t="array" ref="BA289">IFERROR(INDEX(Sheet2!$A$1:$E$2723,MATCH(BA$200&amp;BA$201&amp;$B289,Sheet2!$A$1:$A$2723&amp;Sheet2!$B$1:$B$2723&amp;Sheet2!$D$1:$D$2723,0),5),0)</f>
        <v>0</v>
      </c>
      <c r="BB289">
        <f t="array" ref="BB289">IFERROR(INDEX(Sheet2!$A$1:$E$2723,MATCH(BB$200&amp;BB$201&amp;$B289,Sheet2!$A$1:$A$2723&amp;Sheet2!$B$1:$B$2723&amp;Sheet2!$D$1:$D$2723,0),5),0)</f>
        <v>0</v>
      </c>
      <c r="BC289">
        <f t="array" ref="BC289">IFERROR(INDEX(Sheet2!$A$1:$E$2723,MATCH(BC$200&amp;BC$201&amp;$B289,Sheet2!$A$1:$A$2723&amp;Sheet2!$B$1:$B$2723&amp;Sheet2!$D$1:$D$2723,0),5),0)</f>
        <v>0</v>
      </c>
      <c r="BD289">
        <f t="array" ref="BD289">IFERROR(INDEX(Sheet2!$A$1:$E$2723,MATCH(BD$200&amp;BD$201&amp;$B289,Sheet2!$A$1:$A$2723&amp;Sheet2!$B$1:$B$2723&amp;Sheet2!$D$1:$D$2723,0),5),0)</f>
        <v>0</v>
      </c>
      <c r="BE289">
        <f t="array" ref="BE289">IFERROR(INDEX(Sheet2!$A$1:$E$2723,MATCH(BE$200&amp;BE$201&amp;$B289,Sheet2!$A$1:$A$2723&amp;Sheet2!$B$1:$B$2723&amp;Sheet2!$D$1:$D$2723,0),5),0)</f>
        <v>0</v>
      </c>
      <c r="BF289">
        <f t="array" ref="BF289">IFERROR(INDEX(Sheet2!$A$1:$E$2723,MATCH(BF$200&amp;BF$201&amp;$B289,Sheet2!$A$1:$A$2723&amp;Sheet2!$B$1:$B$2723&amp;Sheet2!$D$1:$D$2723,0),5),0)</f>
        <v>0</v>
      </c>
      <c r="BG289">
        <f t="array" ref="BG289">IFERROR(INDEX(Sheet2!$A$1:$E$2723,MATCH(BG$200&amp;BG$201&amp;$B289,Sheet2!$A$1:$A$2723&amp;Sheet2!$B$1:$B$2723&amp;Sheet2!$D$1:$D$2723,0),5),0)</f>
        <v>0</v>
      </c>
      <c r="BH289">
        <f t="array" ref="BH289">IFERROR(INDEX(Sheet2!$A$1:$E$2723,MATCH(BH$200&amp;BH$201&amp;$B289,Sheet2!$A$1:$A$2723&amp;Sheet2!$B$1:$B$2723&amp;Sheet2!$D$1:$D$2723,0),5),0)</f>
        <v>0</v>
      </c>
      <c r="BI289">
        <f t="array" ref="BI289">IFERROR(INDEX(Sheet2!$A$1:$E$2723,MATCH(BI$200&amp;BI$201&amp;$B289,Sheet2!$A$1:$A$2723&amp;Sheet2!$B$1:$B$2723&amp;Sheet2!$D$1:$D$2723,0),5),0)</f>
        <v>0</v>
      </c>
      <c r="BJ289">
        <f t="array" ref="BJ289">IFERROR(INDEX(Sheet2!$A$1:$E$2723,MATCH(BJ$200&amp;BJ$201&amp;$B289,Sheet2!$A$1:$A$2723&amp;Sheet2!$B$1:$B$2723&amp;Sheet2!$D$1:$D$2723,0),5),0)</f>
        <v>0</v>
      </c>
      <c r="BK289">
        <f t="array" ref="BK289">IFERROR(INDEX(Sheet2!$A$1:$E$2723,MATCH(BK$200&amp;BK$201&amp;$B289,Sheet2!$A$1:$A$2723&amp;Sheet2!$B$1:$B$2723&amp;Sheet2!$D$1:$D$2723,0),5),0)</f>
        <v>0</v>
      </c>
      <c r="BL289">
        <f t="array" ref="BL289">IFERROR(INDEX(Sheet2!$A$1:$E$2723,MATCH(BL$200&amp;BL$201&amp;$B289,Sheet2!$A$1:$A$2723&amp;Sheet2!$B$1:$B$2723&amp;Sheet2!$D$1:$D$2723,0),5),0)</f>
        <v>0</v>
      </c>
    </row>
    <row r="290" spans="2:64" x14ac:dyDescent="0.25">
      <c r="B290" t="s">
        <v>271</v>
      </c>
      <c r="C290">
        <f t="array" ref="C290">IFERROR(INDEX(Sheet2!$A$1:$E$2723,MATCH(C$200&amp;C$201&amp;$B290,Sheet2!$A$1:$A$2723&amp;Sheet2!$B$1:$B$2723&amp;Sheet2!$D$1:$D$2723,0),5),0)</f>
        <v>0</v>
      </c>
      <c r="D290">
        <f t="array" ref="D290">IFERROR(INDEX(Sheet2!$A$1:$E$2723,MATCH(D$200&amp;D$201&amp;$B290,Sheet2!$A$1:$A$2723&amp;Sheet2!$B$1:$B$2723&amp;Sheet2!$D$1:$D$2723,0),5),0)</f>
        <v>0</v>
      </c>
      <c r="E290">
        <f t="array" ref="E290">IFERROR(INDEX(Sheet2!$A$1:$E$2723,MATCH(E$200&amp;E$201&amp;$B290,Sheet2!$A$1:$A$2723&amp;Sheet2!$B$1:$B$2723&amp;Sheet2!$D$1:$D$2723,0),5),0)</f>
        <v>0</v>
      </c>
      <c r="F290">
        <f t="array" ref="F290">IFERROR(INDEX(Sheet2!$A$1:$E$2723,MATCH(F$200&amp;F$201&amp;$B290,Sheet2!$A$1:$A$2723&amp;Sheet2!$B$1:$B$2723&amp;Sheet2!$D$1:$D$2723,0),5),0)</f>
        <v>0</v>
      </c>
      <c r="G290">
        <f t="array" ref="G290">IFERROR(INDEX(Sheet2!$A$1:$E$2723,MATCH(G$200&amp;G$201&amp;$B290,Sheet2!$A$1:$A$2723&amp;Sheet2!$B$1:$B$2723&amp;Sheet2!$D$1:$D$2723,0),5),0)</f>
        <v>0</v>
      </c>
      <c r="H290">
        <f t="array" ref="H290">IFERROR(INDEX(Sheet2!$A$1:$E$2723,MATCH(H$200&amp;H$201&amp;$B290,Sheet2!$A$1:$A$2723&amp;Sheet2!$B$1:$B$2723&amp;Sheet2!$D$1:$D$2723,0),5),0)</f>
        <v>0</v>
      </c>
      <c r="I290">
        <f t="array" ref="I290">IFERROR(INDEX(Sheet2!$A$1:$E$2723,MATCH(I$200&amp;I$201&amp;$B290,Sheet2!$A$1:$A$2723&amp;Sheet2!$B$1:$B$2723&amp;Sheet2!$D$1:$D$2723,0),5),0)</f>
        <v>0</v>
      </c>
      <c r="J290">
        <f t="array" ref="J290">IFERROR(INDEX(Sheet2!$A$1:$E$2723,MATCH(J$200&amp;J$201&amp;$B290,Sheet2!$A$1:$A$2723&amp;Sheet2!$B$1:$B$2723&amp;Sheet2!$D$1:$D$2723,0),5),0)</f>
        <v>0</v>
      </c>
      <c r="K290">
        <f t="array" ref="K290">IFERROR(INDEX(Sheet2!$A$1:$E$2723,MATCH(K$200&amp;K$201&amp;$B290,Sheet2!$A$1:$A$2723&amp;Sheet2!$B$1:$B$2723&amp;Sheet2!$D$1:$D$2723,0),5),0)</f>
        <v>0</v>
      </c>
      <c r="L290">
        <f t="array" ref="L290">IFERROR(INDEX(Sheet2!$A$1:$E$2723,MATCH(L$200&amp;L$201&amp;$B290,Sheet2!$A$1:$A$2723&amp;Sheet2!$B$1:$B$2723&amp;Sheet2!$D$1:$D$2723,0),5),0)</f>
        <v>0</v>
      </c>
      <c r="M290">
        <f t="array" ref="M290">IFERROR(INDEX(Sheet2!$A$1:$E$2723,MATCH(M$200&amp;M$201&amp;$B290,Sheet2!$A$1:$A$2723&amp;Sheet2!$B$1:$B$2723&amp;Sheet2!$D$1:$D$2723,0),5),0)</f>
        <v>0</v>
      </c>
      <c r="N290">
        <f t="array" ref="N290">IFERROR(INDEX(Sheet2!$A$1:$E$2723,MATCH(N$200&amp;N$201&amp;$B290,Sheet2!$A$1:$A$2723&amp;Sheet2!$B$1:$B$2723&amp;Sheet2!$D$1:$D$2723,0),5),0)</f>
        <v>0</v>
      </c>
      <c r="O290">
        <f t="array" ref="O290">IFERROR(INDEX(Sheet2!$A$1:$E$2723,MATCH(O$200&amp;O$201&amp;$B290,Sheet2!$A$1:$A$2723&amp;Sheet2!$B$1:$B$2723&amp;Sheet2!$D$1:$D$2723,0),5),0)</f>
        <v>0</v>
      </c>
      <c r="P290">
        <f t="array" ref="P290">IFERROR(INDEX(Sheet2!$A$1:$E$2723,MATCH(P$200&amp;P$201&amp;$B290,Sheet2!$A$1:$A$2723&amp;Sheet2!$B$1:$B$2723&amp;Sheet2!$D$1:$D$2723,0),5),0)</f>
        <v>0</v>
      </c>
      <c r="Q290">
        <f t="array" ref="Q290">IFERROR(INDEX(Sheet2!$A$1:$E$2723,MATCH(Q$200&amp;Q$201&amp;$B290,Sheet2!$A$1:$A$2723&amp;Sheet2!$B$1:$B$2723&amp;Sheet2!$D$1:$D$2723,0),5),0)</f>
        <v>0</v>
      </c>
      <c r="R290">
        <f t="array" ref="R290">IFERROR(INDEX(Sheet2!$A$1:$E$2723,MATCH(R$200&amp;R$201&amp;$B290,Sheet2!$A$1:$A$2723&amp;Sheet2!$B$1:$B$2723&amp;Sheet2!$D$1:$D$2723,0),5),0)</f>
        <v>0</v>
      </c>
      <c r="S290">
        <f t="array" ref="S290">IFERROR(INDEX(Sheet2!$A$1:$E$2723,MATCH(S$200&amp;S$201&amp;$B290,Sheet2!$A$1:$A$2723&amp;Sheet2!$B$1:$B$2723&amp;Sheet2!$D$1:$D$2723,0),5),0)</f>
        <v>0</v>
      </c>
      <c r="T290">
        <f t="array" ref="T290">IFERROR(INDEX(Sheet2!$A$1:$E$2723,MATCH(T$200&amp;T$201&amp;$B290,Sheet2!$A$1:$A$2723&amp;Sheet2!$B$1:$B$2723&amp;Sheet2!$D$1:$D$2723,0),5),0)</f>
        <v>0</v>
      </c>
      <c r="U290">
        <f t="array" ref="U290">IFERROR(INDEX(Sheet2!$A$1:$E$2723,MATCH(U$200&amp;U$201&amp;$B290,Sheet2!$A$1:$A$2723&amp;Sheet2!$B$1:$B$2723&amp;Sheet2!$D$1:$D$2723,0),5),0)</f>
        <v>0</v>
      </c>
      <c r="V290">
        <f t="array" ref="V290">IFERROR(INDEX(Sheet2!$A$1:$E$2723,MATCH(V$200&amp;V$201&amp;$B290,Sheet2!$A$1:$A$2723&amp;Sheet2!$B$1:$B$2723&amp;Sheet2!$D$1:$D$2723,0),5),0)</f>
        <v>0</v>
      </c>
      <c r="W290">
        <f t="array" ref="W290">IFERROR(INDEX(Sheet2!$A$1:$E$2723,MATCH(W$200&amp;W$201&amp;$B290,Sheet2!$A$1:$A$2723&amp;Sheet2!$B$1:$B$2723&amp;Sheet2!$D$1:$D$2723,0),5),0)</f>
        <v>0</v>
      </c>
      <c r="X290">
        <f t="array" ref="X290">IFERROR(INDEX(Sheet2!$A$1:$E$2723,MATCH(X$200&amp;X$201&amp;$B290,Sheet2!$A$1:$A$2723&amp;Sheet2!$B$1:$B$2723&amp;Sheet2!$D$1:$D$2723,0),5),0)</f>
        <v>0</v>
      </c>
      <c r="Y290">
        <f t="array" ref="Y290">IFERROR(INDEX(Sheet2!$A$1:$E$2723,MATCH(Y$200&amp;Y$201&amp;$B290,Sheet2!$A$1:$A$2723&amp;Sheet2!$B$1:$B$2723&amp;Sheet2!$D$1:$D$2723,0),5),0)</f>
        <v>0</v>
      </c>
      <c r="Z290">
        <f t="array" ref="Z290">IFERROR(INDEX(Sheet2!$A$1:$E$2723,MATCH(Z$200&amp;Z$201&amp;$B290,Sheet2!$A$1:$A$2723&amp;Sheet2!$B$1:$B$2723&amp;Sheet2!$D$1:$D$2723,0),5),0)</f>
        <v>0</v>
      </c>
      <c r="AA290">
        <f t="array" ref="AA290">IFERROR(INDEX(Sheet2!$A$1:$E$2723,MATCH(AA$200&amp;AA$201&amp;$B290,Sheet2!$A$1:$A$2723&amp;Sheet2!$B$1:$B$2723&amp;Sheet2!$D$1:$D$2723,0),5),0)</f>
        <v>0</v>
      </c>
      <c r="AB290">
        <f t="array" ref="AB290">IFERROR(INDEX(Sheet2!$A$1:$E$2723,MATCH(AB$200&amp;AB$201&amp;$B290,Sheet2!$A$1:$A$2723&amp;Sheet2!$B$1:$B$2723&amp;Sheet2!$D$1:$D$2723,0),5),0)</f>
        <v>0</v>
      </c>
      <c r="AC290">
        <f t="array" ref="AC290">IFERROR(INDEX(Sheet2!$A$1:$E$2723,MATCH(AC$200&amp;AC$201&amp;$B290,Sheet2!$A$1:$A$2723&amp;Sheet2!$B$1:$B$2723&amp;Sheet2!$D$1:$D$2723,0),5),0)</f>
        <v>0</v>
      </c>
      <c r="AD290">
        <f t="array" ref="AD290">IFERROR(INDEX(Sheet2!$A$1:$E$2723,MATCH(AD$200&amp;AD$201&amp;$B290,Sheet2!$A$1:$A$2723&amp;Sheet2!$B$1:$B$2723&amp;Sheet2!$D$1:$D$2723,0),5),0)</f>
        <v>0</v>
      </c>
      <c r="AE290">
        <f t="array" ref="AE290">IFERROR(INDEX(Sheet2!$A$1:$E$2723,MATCH(AE$200&amp;AE$201&amp;$B290,Sheet2!$A$1:$A$2723&amp;Sheet2!$B$1:$B$2723&amp;Sheet2!$D$1:$D$2723,0),5),0)</f>
        <v>0</v>
      </c>
      <c r="AF290">
        <f t="array" ref="AF290">IFERROR(INDEX(Sheet2!$A$1:$E$2723,MATCH(AF$200&amp;AF$201&amp;$B290,Sheet2!$A$1:$A$2723&amp;Sheet2!$B$1:$B$2723&amp;Sheet2!$D$1:$D$2723,0),5),0)</f>
        <v>0</v>
      </c>
      <c r="AG290">
        <f t="array" ref="AG290">IFERROR(INDEX(Sheet2!$A$1:$E$2723,MATCH(AG$200&amp;AG$201&amp;$B290,Sheet2!$A$1:$A$2723&amp;Sheet2!$B$1:$B$2723&amp;Sheet2!$D$1:$D$2723,0),5),0)</f>
        <v>0</v>
      </c>
      <c r="AH290">
        <f t="array" ref="AH290">IFERROR(INDEX(Sheet2!$A$1:$E$2723,MATCH(AH$200&amp;AH$201&amp;$B290,Sheet2!$A$1:$A$2723&amp;Sheet2!$B$1:$B$2723&amp;Sheet2!$D$1:$D$2723,0),5),0)</f>
        <v>0</v>
      </c>
      <c r="AI290">
        <f t="array" ref="AI290">IFERROR(INDEX(Sheet2!$A$1:$E$2723,MATCH(AI$200&amp;AI$201&amp;$B290,Sheet2!$A$1:$A$2723&amp;Sheet2!$B$1:$B$2723&amp;Sheet2!$D$1:$D$2723,0),5),0)</f>
        <v>0</v>
      </c>
      <c r="AJ290">
        <f t="array" ref="AJ290">IFERROR(INDEX(Sheet2!$A$1:$E$2723,MATCH(AJ$200&amp;AJ$201&amp;$B290,Sheet2!$A$1:$A$2723&amp;Sheet2!$B$1:$B$2723&amp;Sheet2!$D$1:$D$2723,0),5),0)</f>
        <v>0</v>
      </c>
      <c r="AK290">
        <f t="array" ref="AK290">IFERROR(INDEX(Sheet2!$A$1:$E$2723,MATCH(AK$200&amp;AK$201&amp;$B290,Sheet2!$A$1:$A$2723&amp;Sheet2!$B$1:$B$2723&amp;Sheet2!$D$1:$D$2723,0),5),0)</f>
        <v>0</v>
      </c>
      <c r="AL290">
        <f t="array" ref="AL290">IFERROR(INDEX(Sheet2!$A$1:$E$2723,MATCH(AL$200&amp;AL$201&amp;$B290,Sheet2!$A$1:$A$2723&amp;Sheet2!$B$1:$B$2723&amp;Sheet2!$D$1:$D$2723,0),5),0)</f>
        <v>0</v>
      </c>
      <c r="AM290">
        <f t="array" ref="AM290">IFERROR(INDEX(Sheet2!$A$1:$E$2723,MATCH(AM$200&amp;AM$201&amp;$B290,Sheet2!$A$1:$A$2723&amp;Sheet2!$B$1:$B$2723&amp;Sheet2!$D$1:$D$2723,0),5),0)</f>
        <v>0</v>
      </c>
      <c r="AN290">
        <f t="array" ref="AN290">IFERROR(INDEX(Sheet2!$A$1:$E$2723,MATCH(AN$200&amp;AN$201&amp;$B290,Sheet2!$A$1:$A$2723&amp;Sheet2!$B$1:$B$2723&amp;Sheet2!$D$1:$D$2723,0),5),0)</f>
        <v>0</v>
      </c>
      <c r="AO290">
        <f t="array" ref="AO290">IFERROR(INDEX(Sheet2!$A$1:$E$2723,MATCH(AO$200&amp;AO$201&amp;$B290,Sheet2!$A$1:$A$2723&amp;Sheet2!$B$1:$B$2723&amp;Sheet2!$D$1:$D$2723,0),5),0)</f>
        <v>0</v>
      </c>
      <c r="AP290">
        <f t="array" ref="AP290">IFERROR(INDEX(Sheet2!$A$1:$E$2723,MATCH(AP$200&amp;AP$201&amp;$B290,Sheet2!$A$1:$A$2723&amp;Sheet2!$B$1:$B$2723&amp;Sheet2!$D$1:$D$2723,0),5),0)</f>
        <v>0</v>
      </c>
      <c r="AQ290">
        <f t="array" ref="AQ290">IFERROR(INDEX(Sheet2!$A$1:$E$2723,MATCH(AQ$200&amp;AQ$201&amp;$B290,Sheet2!$A$1:$A$2723&amp;Sheet2!$B$1:$B$2723&amp;Sheet2!$D$1:$D$2723,0),5),0)</f>
        <v>0</v>
      </c>
      <c r="AR290">
        <f t="array" ref="AR290">IFERROR(INDEX(Sheet2!$A$1:$E$2723,MATCH(AR$200&amp;AR$201&amp;$B290,Sheet2!$A$1:$A$2723&amp;Sheet2!$B$1:$B$2723&amp;Sheet2!$D$1:$D$2723,0),5),0)</f>
        <v>0</v>
      </c>
      <c r="AS290">
        <f t="array" ref="AS290">IFERROR(INDEX(Sheet2!$A$1:$E$2723,MATCH(AS$200&amp;AS$201&amp;$B290,Sheet2!$A$1:$A$2723&amp;Sheet2!$B$1:$B$2723&amp;Sheet2!$D$1:$D$2723,0),5),0)</f>
        <v>0</v>
      </c>
      <c r="AT290">
        <f t="array" ref="AT290">IFERROR(INDEX(Sheet2!$A$1:$E$2723,MATCH(AT$200&amp;AT$201&amp;$B290,Sheet2!$A$1:$A$2723&amp;Sheet2!$B$1:$B$2723&amp;Sheet2!$D$1:$D$2723,0),5),0)</f>
        <v>0</v>
      </c>
      <c r="AU290">
        <f t="array" ref="AU290">IFERROR(INDEX(Sheet2!$A$1:$E$2723,MATCH(AU$200&amp;AU$201&amp;$B290,Sheet2!$A$1:$A$2723&amp;Sheet2!$B$1:$B$2723&amp;Sheet2!$D$1:$D$2723,0),5),0)</f>
        <v>0</v>
      </c>
      <c r="AV290">
        <f t="array" ref="AV290">IFERROR(INDEX(Sheet2!$A$1:$E$2723,MATCH(AV$200&amp;AV$201&amp;$B290,Sheet2!$A$1:$A$2723&amp;Sheet2!$B$1:$B$2723&amp;Sheet2!$D$1:$D$2723,0),5),0)</f>
        <v>0</v>
      </c>
      <c r="AW290">
        <f t="array" ref="AW290">IFERROR(INDEX(Sheet2!$A$1:$E$2723,MATCH(AW$200&amp;AW$201&amp;$B290,Sheet2!$A$1:$A$2723&amp;Sheet2!$B$1:$B$2723&amp;Sheet2!$D$1:$D$2723,0),5),0)</f>
        <v>0</v>
      </c>
      <c r="AX290">
        <f t="array" ref="AX290">IFERROR(INDEX(Sheet2!$A$1:$E$2723,MATCH(AX$200&amp;AX$201&amp;$B290,Sheet2!$A$1:$A$2723&amp;Sheet2!$B$1:$B$2723&amp;Sheet2!$D$1:$D$2723,0),5),0)</f>
        <v>0</v>
      </c>
      <c r="AY290">
        <f t="array" ref="AY290">IFERROR(INDEX(Sheet2!$A$1:$E$2723,MATCH(AY$200&amp;AY$201&amp;$B290,Sheet2!$A$1:$A$2723&amp;Sheet2!$B$1:$B$2723&amp;Sheet2!$D$1:$D$2723,0),5),0)</f>
        <v>0</v>
      </c>
      <c r="AZ290">
        <f t="array" ref="AZ290">IFERROR(INDEX(Sheet2!$A$1:$E$2723,MATCH(AZ$200&amp;AZ$201&amp;$B290,Sheet2!$A$1:$A$2723&amp;Sheet2!$B$1:$B$2723&amp;Sheet2!$D$1:$D$2723,0),5),0)</f>
        <v>0</v>
      </c>
      <c r="BA290">
        <f t="array" ref="BA290">IFERROR(INDEX(Sheet2!$A$1:$E$2723,MATCH(BA$200&amp;BA$201&amp;$B290,Sheet2!$A$1:$A$2723&amp;Sheet2!$B$1:$B$2723&amp;Sheet2!$D$1:$D$2723,0),5),0)</f>
        <v>0</v>
      </c>
      <c r="BB290">
        <f t="array" ref="BB290">IFERROR(INDEX(Sheet2!$A$1:$E$2723,MATCH(BB$200&amp;BB$201&amp;$B290,Sheet2!$A$1:$A$2723&amp;Sheet2!$B$1:$B$2723&amp;Sheet2!$D$1:$D$2723,0),5),0)</f>
        <v>0</v>
      </c>
      <c r="BC290">
        <f t="array" ref="BC290">IFERROR(INDEX(Sheet2!$A$1:$E$2723,MATCH(BC$200&amp;BC$201&amp;$B290,Sheet2!$A$1:$A$2723&amp;Sheet2!$B$1:$B$2723&amp;Sheet2!$D$1:$D$2723,0),5),0)</f>
        <v>0</v>
      </c>
      <c r="BD290">
        <f t="array" ref="BD290">IFERROR(INDEX(Sheet2!$A$1:$E$2723,MATCH(BD$200&amp;BD$201&amp;$B290,Sheet2!$A$1:$A$2723&amp;Sheet2!$B$1:$B$2723&amp;Sheet2!$D$1:$D$2723,0),5),0)</f>
        <v>0</v>
      </c>
      <c r="BE290">
        <f t="array" ref="BE290">IFERROR(INDEX(Sheet2!$A$1:$E$2723,MATCH(BE$200&amp;BE$201&amp;$B290,Sheet2!$A$1:$A$2723&amp;Sheet2!$B$1:$B$2723&amp;Sheet2!$D$1:$D$2723,0),5),0)</f>
        <v>0</v>
      </c>
      <c r="BF290">
        <f t="array" ref="BF290">IFERROR(INDEX(Sheet2!$A$1:$E$2723,MATCH(BF$200&amp;BF$201&amp;$B290,Sheet2!$A$1:$A$2723&amp;Sheet2!$B$1:$B$2723&amp;Sheet2!$D$1:$D$2723,0),5),0)</f>
        <v>0</v>
      </c>
      <c r="BG290">
        <f t="array" ref="BG290">IFERROR(INDEX(Sheet2!$A$1:$E$2723,MATCH(BG$200&amp;BG$201&amp;$B290,Sheet2!$A$1:$A$2723&amp;Sheet2!$B$1:$B$2723&amp;Sheet2!$D$1:$D$2723,0),5),0)</f>
        <v>0</v>
      </c>
      <c r="BH290">
        <f t="array" ref="BH290">IFERROR(INDEX(Sheet2!$A$1:$E$2723,MATCH(BH$200&amp;BH$201&amp;$B290,Sheet2!$A$1:$A$2723&amp;Sheet2!$B$1:$B$2723&amp;Sheet2!$D$1:$D$2723,0),5),0)</f>
        <v>0</v>
      </c>
      <c r="BI290">
        <f t="array" ref="BI290">IFERROR(INDEX(Sheet2!$A$1:$E$2723,MATCH(BI$200&amp;BI$201&amp;$B290,Sheet2!$A$1:$A$2723&amp;Sheet2!$B$1:$B$2723&amp;Sheet2!$D$1:$D$2723,0),5),0)</f>
        <v>0</v>
      </c>
      <c r="BJ290">
        <f t="array" ref="BJ290">IFERROR(INDEX(Sheet2!$A$1:$E$2723,MATCH(BJ$200&amp;BJ$201&amp;$B290,Sheet2!$A$1:$A$2723&amp;Sheet2!$B$1:$B$2723&amp;Sheet2!$D$1:$D$2723,0),5),0)</f>
        <v>0</v>
      </c>
      <c r="BK290">
        <f t="array" ref="BK290">IFERROR(INDEX(Sheet2!$A$1:$E$2723,MATCH(BK$200&amp;BK$201&amp;$B290,Sheet2!$A$1:$A$2723&amp;Sheet2!$B$1:$B$2723&amp;Sheet2!$D$1:$D$2723,0),5),0)</f>
        <v>0</v>
      </c>
      <c r="BL290">
        <f t="array" ref="BL290">IFERROR(INDEX(Sheet2!$A$1:$E$2723,MATCH(BL$200&amp;BL$201&amp;$B290,Sheet2!$A$1:$A$2723&amp;Sheet2!$B$1:$B$2723&amp;Sheet2!$D$1:$D$2723,0),5),0)</f>
        <v>0</v>
      </c>
    </row>
    <row r="291" spans="2:64" x14ac:dyDescent="0.25">
      <c r="B291" t="s">
        <v>272</v>
      </c>
      <c r="C291">
        <f t="array" ref="C291">IFERROR(INDEX(Sheet2!$A$1:$E$2723,MATCH(C$200&amp;C$201&amp;$B291,Sheet2!$A$1:$A$2723&amp;Sheet2!$B$1:$B$2723&amp;Sheet2!$D$1:$D$2723,0),5),0)</f>
        <v>0</v>
      </c>
      <c r="D291">
        <f t="array" ref="D291">IFERROR(INDEX(Sheet2!$A$1:$E$2723,MATCH(D$200&amp;D$201&amp;$B291,Sheet2!$A$1:$A$2723&amp;Sheet2!$B$1:$B$2723&amp;Sheet2!$D$1:$D$2723,0),5),0)</f>
        <v>0</v>
      </c>
      <c r="E291">
        <f t="array" ref="E291">IFERROR(INDEX(Sheet2!$A$1:$E$2723,MATCH(E$200&amp;E$201&amp;$B291,Sheet2!$A$1:$A$2723&amp;Sheet2!$B$1:$B$2723&amp;Sheet2!$D$1:$D$2723,0),5),0)</f>
        <v>0</v>
      </c>
      <c r="F291">
        <f t="array" ref="F291">IFERROR(INDEX(Sheet2!$A$1:$E$2723,MATCH(F$200&amp;F$201&amp;$B291,Sheet2!$A$1:$A$2723&amp;Sheet2!$B$1:$B$2723&amp;Sheet2!$D$1:$D$2723,0),5),0)</f>
        <v>0</v>
      </c>
      <c r="G291">
        <f t="array" ref="G291">IFERROR(INDEX(Sheet2!$A$1:$E$2723,MATCH(G$200&amp;G$201&amp;$B291,Sheet2!$A$1:$A$2723&amp;Sheet2!$B$1:$B$2723&amp;Sheet2!$D$1:$D$2723,0),5),0)</f>
        <v>0</v>
      </c>
      <c r="H291">
        <f t="array" ref="H291">IFERROR(INDEX(Sheet2!$A$1:$E$2723,MATCH(H$200&amp;H$201&amp;$B291,Sheet2!$A$1:$A$2723&amp;Sheet2!$B$1:$B$2723&amp;Sheet2!$D$1:$D$2723,0),5),0)</f>
        <v>0</v>
      </c>
      <c r="I291">
        <f t="array" ref="I291">IFERROR(INDEX(Sheet2!$A$1:$E$2723,MATCH(I$200&amp;I$201&amp;$B291,Sheet2!$A$1:$A$2723&amp;Sheet2!$B$1:$B$2723&amp;Sheet2!$D$1:$D$2723,0),5),0)</f>
        <v>0</v>
      </c>
      <c r="J291">
        <f t="array" ref="J291">IFERROR(INDEX(Sheet2!$A$1:$E$2723,MATCH(J$200&amp;J$201&amp;$B291,Sheet2!$A$1:$A$2723&amp;Sheet2!$B$1:$B$2723&amp;Sheet2!$D$1:$D$2723,0),5),0)</f>
        <v>0</v>
      </c>
      <c r="K291">
        <f t="array" ref="K291">IFERROR(INDEX(Sheet2!$A$1:$E$2723,MATCH(K$200&amp;K$201&amp;$B291,Sheet2!$A$1:$A$2723&amp;Sheet2!$B$1:$B$2723&amp;Sheet2!$D$1:$D$2723,0),5),0)</f>
        <v>0</v>
      </c>
      <c r="L291">
        <f t="array" ref="L291">IFERROR(INDEX(Sheet2!$A$1:$E$2723,MATCH(L$200&amp;L$201&amp;$B291,Sheet2!$A$1:$A$2723&amp;Sheet2!$B$1:$B$2723&amp;Sheet2!$D$1:$D$2723,0),5),0)</f>
        <v>0</v>
      </c>
      <c r="M291">
        <f t="array" ref="M291">IFERROR(INDEX(Sheet2!$A$1:$E$2723,MATCH(M$200&amp;M$201&amp;$B291,Sheet2!$A$1:$A$2723&amp;Sheet2!$B$1:$B$2723&amp;Sheet2!$D$1:$D$2723,0),5),0)</f>
        <v>0</v>
      </c>
      <c r="N291">
        <f t="array" ref="N291">IFERROR(INDEX(Sheet2!$A$1:$E$2723,MATCH(N$200&amp;N$201&amp;$B291,Sheet2!$A$1:$A$2723&amp;Sheet2!$B$1:$B$2723&amp;Sheet2!$D$1:$D$2723,0),5),0)</f>
        <v>0</v>
      </c>
      <c r="O291">
        <f t="array" ref="O291">IFERROR(INDEX(Sheet2!$A$1:$E$2723,MATCH(O$200&amp;O$201&amp;$B291,Sheet2!$A$1:$A$2723&amp;Sheet2!$B$1:$B$2723&amp;Sheet2!$D$1:$D$2723,0),5),0)</f>
        <v>0</v>
      </c>
      <c r="P291">
        <f t="array" ref="P291">IFERROR(INDEX(Sheet2!$A$1:$E$2723,MATCH(P$200&amp;P$201&amp;$B291,Sheet2!$A$1:$A$2723&amp;Sheet2!$B$1:$B$2723&amp;Sheet2!$D$1:$D$2723,0),5),0)</f>
        <v>0</v>
      </c>
      <c r="Q291">
        <f t="array" ref="Q291">IFERROR(INDEX(Sheet2!$A$1:$E$2723,MATCH(Q$200&amp;Q$201&amp;$B291,Sheet2!$A$1:$A$2723&amp;Sheet2!$B$1:$B$2723&amp;Sheet2!$D$1:$D$2723,0),5),0)</f>
        <v>0</v>
      </c>
      <c r="R291">
        <f t="array" ref="R291">IFERROR(INDEX(Sheet2!$A$1:$E$2723,MATCH(R$200&amp;R$201&amp;$B291,Sheet2!$A$1:$A$2723&amp;Sheet2!$B$1:$B$2723&amp;Sheet2!$D$1:$D$2723,0),5),0)</f>
        <v>0</v>
      </c>
      <c r="S291">
        <f t="array" ref="S291">IFERROR(INDEX(Sheet2!$A$1:$E$2723,MATCH(S$200&amp;S$201&amp;$B291,Sheet2!$A$1:$A$2723&amp;Sheet2!$B$1:$B$2723&amp;Sheet2!$D$1:$D$2723,0),5),0)</f>
        <v>0</v>
      </c>
      <c r="T291">
        <f t="array" ref="T291">IFERROR(INDEX(Sheet2!$A$1:$E$2723,MATCH(T$200&amp;T$201&amp;$B291,Sheet2!$A$1:$A$2723&amp;Sheet2!$B$1:$B$2723&amp;Sheet2!$D$1:$D$2723,0),5),0)</f>
        <v>0</v>
      </c>
      <c r="U291">
        <f t="array" ref="U291">IFERROR(INDEX(Sheet2!$A$1:$E$2723,MATCH(U$200&amp;U$201&amp;$B291,Sheet2!$A$1:$A$2723&amp;Sheet2!$B$1:$B$2723&amp;Sheet2!$D$1:$D$2723,0),5),0)</f>
        <v>0</v>
      </c>
      <c r="V291">
        <f t="array" ref="V291">IFERROR(INDEX(Sheet2!$A$1:$E$2723,MATCH(V$200&amp;V$201&amp;$B291,Sheet2!$A$1:$A$2723&amp;Sheet2!$B$1:$B$2723&amp;Sheet2!$D$1:$D$2723,0),5),0)</f>
        <v>0</v>
      </c>
      <c r="W291">
        <f t="array" ref="W291">IFERROR(INDEX(Sheet2!$A$1:$E$2723,MATCH(W$200&amp;W$201&amp;$B291,Sheet2!$A$1:$A$2723&amp;Sheet2!$B$1:$B$2723&amp;Sheet2!$D$1:$D$2723,0),5),0)</f>
        <v>0</v>
      </c>
      <c r="X291">
        <f t="array" ref="X291">IFERROR(INDEX(Sheet2!$A$1:$E$2723,MATCH(X$200&amp;X$201&amp;$B291,Sheet2!$A$1:$A$2723&amp;Sheet2!$B$1:$B$2723&amp;Sheet2!$D$1:$D$2723,0),5),0)</f>
        <v>0</v>
      </c>
      <c r="Y291">
        <f t="array" ref="Y291">IFERROR(INDEX(Sheet2!$A$1:$E$2723,MATCH(Y$200&amp;Y$201&amp;$B291,Sheet2!$A$1:$A$2723&amp;Sheet2!$B$1:$B$2723&amp;Sheet2!$D$1:$D$2723,0),5),0)</f>
        <v>0</v>
      </c>
      <c r="Z291">
        <f t="array" ref="Z291">IFERROR(INDEX(Sheet2!$A$1:$E$2723,MATCH(Z$200&amp;Z$201&amp;$B291,Sheet2!$A$1:$A$2723&amp;Sheet2!$B$1:$B$2723&amp;Sheet2!$D$1:$D$2723,0),5),0)</f>
        <v>0</v>
      </c>
      <c r="AA291">
        <f t="array" ref="AA291">IFERROR(INDEX(Sheet2!$A$1:$E$2723,MATCH(AA$200&amp;AA$201&amp;$B291,Sheet2!$A$1:$A$2723&amp;Sheet2!$B$1:$B$2723&amp;Sheet2!$D$1:$D$2723,0),5),0)</f>
        <v>0</v>
      </c>
      <c r="AB291">
        <f t="array" ref="AB291">IFERROR(INDEX(Sheet2!$A$1:$E$2723,MATCH(AB$200&amp;AB$201&amp;$B291,Sheet2!$A$1:$A$2723&amp;Sheet2!$B$1:$B$2723&amp;Sheet2!$D$1:$D$2723,0),5),0)</f>
        <v>0</v>
      </c>
      <c r="AC291">
        <f t="array" ref="AC291">IFERROR(INDEX(Sheet2!$A$1:$E$2723,MATCH(AC$200&amp;AC$201&amp;$B291,Sheet2!$A$1:$A$2723&amp;Sheet2!$B$1:$B$2723&amp;Sheet2!$D$1:$D$2723,0),5),0)</f>
        <v>0</v>
      </c>
      <c r="AD291">
        <f t="array" ref="AD291">IFERROR(INDEX(Sheet2!$A$1:$E$2723,MATCH(AD$200&amp;AD$201&amp;$B291,Sheet2!$A$1:$A$2723&amp;Sheet2!$B$1:$B$2723&amp;Sheet2!$D$1:$D$2723,0),5),0)</f>
        <v>0</v>
      </c>
      <c r="AE291">
        <f t="array" ref="AE291">IFERROR(INDEX(Sheet2!$A$1:$E$2723,MATCH(AE$200&amp;AE$201&amp;$B291,Sheet2!$A$1:$A$2723&amp;Sheet2!$B$1:$B$2723&amp;Sheet2!$D$1:$D$2723,0),5),0)</f>
        <v>0</v>
      </c>
      <c r="AF291">
        <f t="array" ref="AF291">IFERROR(INDEX(Sheet2!$A$1:$E$2723,MATCH(AF$200&amp;AF$201&amp;$B291,Sheet2!$A$1:$A$2723&amp;Sheet2!$B$1:$B$2723&amp;Sheet2!$D$1:$D$2723,0),5),0)</f>
        <v>0</v>
      </c>
      <c r="AG291">
        <f t="array" ref="AG291">IFERROR(INDEX(Sheet2!$A$1:$E$2723,MATCH(AG$200&amp;AG$201&amp;$B291,Sheet2!$A$1:$A$2723&amp;Sheet2!$B$1:$B$2723&amp;Sheet2!$D$1:$D$2723,0),5),0)</f>
        <v>0</v>
      </c>
      <c r="AH291">
        <f t="array" ref="AH291">IFERROR(INDEX(Sheet2!$A$1:$E$2723,MATCH(AH$200&amp;AH$201&amp;$B291,Sheet2!$A$1:$A$2723&amp;Sheet2!$B$1:$B$2723&amp;Sheet2!$D$1:$D$2723,0),5),0)</f>
        <v>0</v>
      </c>
      <c r="AI291">
        <f t="array" ref="AI291">IFERROR(INDEX(Sheet2!$A$1:$E$2723,MATCH(AI$200&amp;AI$201&amp;$B291,Sheet2!$A$1:$A$2723&amp;Sheet2!$B$1:$B$2723&amp;Sheet2!$D$1:$D$2723,0),5),0)</f>
        <v>0</v>
      </c>
      <c r="AJ291">
        <f t="array" ref="AJ291">IFERROR(INDEX(Sheet2!$A$1:$E$2723,MATCH(AJ$200&amp;AJ$201&amp;$B291,Sheet2!$A$1:$A$2723&amp;Sheet2!$B$1:$B$2723&amp;Sheet2!$D$1:$D$2723,0),5),0)</f>
        <v>0</v>
      </c>
      <c r="AK291">
        <f t="array" ref="AK291">IFERROR(INDEX(Sheet2!$A$1:$E$2723,MATCH(AK$200&amp;AK$201&amp;$B291,Sheet2!$A$1:$A$2723&amp;Sheet2!$B$1:$B$2723&amp;Sheet2!$D$1:$D$2723,0),5),0)</f>
        <v>0</v>
      </c>
      <c r="AL291">
        <f t="array" ref="AL291">IFERROR(INDEX(Sheet2!$A$1:$E$2723,MATCH(AL$200&amp;AL$201&amp;$B291,Sheet2!$A$1:$A$2723&amp;Sheet2!$B$1:$B$2723&amp;Sheet2!$D$1:$D$2723,0),5),0)</f>
        <v>0</v>
      </c>
      <c r="AM291">
        <f t="array" ref="AM291">IFERROR(INDEX(Sheet2!$A$1:$E$2723,MATCH(AM$200&amp;AM$201&amp;$B291,Sheet2!$A$1:$A$2723&amp;Sheet2!$B$1:$B$2723&amp;Sheet2!$D$1:$D$2723,0),5),0)</f>
        <v>0</v>
      </c>
      <c r="AN291">
        <f t="array" ref="AN291">IFERROR(INDEX(Sheet2!$A$1:$E$2723,MATCH(AN$200&amp;AN$201&amp;$B291,Sheet2!$A$1:$A$2723&amp;Sheet2!$B$1:$B$2723&amp;Sheet2!$D$1:$D$2723,0),5),0)</f>
        <v>0</v>
      </c>
      <c r="AO291">
        <f t="array" ref="AO291">IFERROR(INDEX(Sheet2!$A$1:$E$2723,MATCH(AO$200&amp;AO$201&amp;$B291,Sheet2!$A$1:$A$2723&amp;Sheet2!$B$1:$B$2723&amp;Sheet2!$D$1:$D$2723,0),5),0)</f>
        <v>0</v>
      </c>
      <c r="AP291">
        <f t="array" ref="AP291">IFERROR(INDEX(Sheet2!$A$1:$E$2723,MATCH(AP$200&amp;AP$201&amp;$B291,Sheet2!$A$1:$A$2723&amp;Sheet2!$B$1:$B$2723&amp;Sheet2!$D$1:$D$2723,0),5),0)</f>
        <v>0</v>
      </c>
      <c r="AQ291">
        <f t="array" ref="AQ291">IFERROR(INDEX(Sheet2!$A$1:$E$2723,MATCH(AQ$200&amp;AQ$201&amp;$B291,Sheet2!$A$1:$A$2723&amp;Sheet2!$B$1:$B$2723&amp;Sheet2!$D$1:$D$2723,0),5),0)</f>
        <v>0</v>
      </c>
      <c r="AR291">
        <f t="array" ref="AR291">IFERROR(INDEX(Sheet2!$A$1:$E$2723,MATCH(AR$200&amp;AR$201&amp;$B291,Sheet2!$A$1:$A$2723&amp;Sheet2!$B$1:$B$2723&amp;Sheet2!$D$1:$D$2723,0),5),0)</f>
        <v>0</v>
      </c>
      <c r="AS291">
        <f t="array" ref="AS291">IFERROR(INDEX(Sheet2!$A$1:$E$2723,MATCH(AS$200&amp;AS$201&amp;$B291,Sheet2!$A$1:$A$2723&amp;Sheet2!$B$1:$B$2723&amp;Sheet2!$D$1:$D$2723,0),5),0)</f>
        <v>0</v>
      </c>
      <c r="AT291">
        <f t="array" ref="AT291">IFERROR(INDEX(Sheet2!$A$1:$E$2723,MATCH(AT$200&amp;AT$201&amp;$B291,Sheet2!$A$1:$A$2723&amp;Sheet2!$B$1:$B$2723&amp;Sheet2!$D$1:$D$2723,0),5),0)</f>
        <v>0</v>
      </c>
      <c r="AU291">
        <f t="array" ref="AU291">IFERROR(INDEX(Sheet2!$A$1:$E$2723,MATCH(AU$200&amp;AU$201&amp;$B291,Sheet2!$A$1:$A$2723&amp;Sheet2!$B$1:$B$2723&amp;Sheet2!$D$1:$D$2723,0),5),0)</f>
        <v>0</v>
      </c>
      <c r="AV291">
        <f t="array" ref="AV291">IFERROR(INDEX(Sheet2!$A$1:$E$2723,MATCH(AV$200&amp;AV$201&amp;$B291,Sheet2!$A$1:$A$2723&amp;Sheet2!$B$1:$B$2723&amp;Sheet2!$D$1:$D$2723,0),5),0)</f>
        <v>0</v>
      </c>
      <c r="AW291">
        <f t="array" ref="AW291">IFERROR(INDEX(Sheet2!$A$1:$E$2723,MATCH(AW$200&amp;AW$201&amp;$B291,Sheet2!$A$1:$A$2723&amp;Sheet2!$B$1:$B$2723&amp;Sheet2!$D$1:$D$2723,0),5),0)</f>
        <v>0</v>
      </c>
      <c r="AX291">
        <f t="array" ref="AX291">IFERROR(INDEX(Sheet2!$A$1:$E$2723,MATCH(AX$200&amp;AX$201&amp;$B291,Sheet2!$A$1:$A$2723&amp;Sheet2!$B$1:$B$2723&amp;Sheet2!$D$1:$D$2723,0),5),0)</f>
        <v>0</v>
      </c>
      <c r="AY291">
        <f t="array" ref="AY291">IFERROR(INDEX(Sheet2!$A$1:$E$2723,MATCH(AY$200&amp;AY$201&amp;$B291,Sheet2!$A$1:$A$2723&amp;Sheet2!$B$1:$B$2723&amp;Sheet2!$D$1:$D$2723,0),5),0)</f>
        <v>0</v>
      </c>
      <c r="AZ291">
        <f t="array" ref="AZ291">IFERROR(INDEX(Sheet2!$A$1:$E$2723,MATCH(AZ$200&amp;AZ$201&amp;$B291,Sheet2!$A$1:$A$2723&amp;Sheet2!$B$1:$B$2723&amp;Sheet2!$D$1:$D$2723,0),5),0)</f>
        <v>0</v>
      </c>
      <c r="BA291">
        <f t="array" ref="BA291">IFERROR(INDEX(Sheet2!$A$1:$E$2723,MATCH(BA$200&amp;BA$201&amp;$B291,Sheet2!$A$1:$A$2723&amp;Sheet2!$B$1:$B$2723&amp;Sheet2!$D$1:$D$2723,0),5),0)</f>
        <v>0</v>
      </c>
      <c r="BB291">
        <f t="array" ref="BB291">IFERROR(INDEX(Sheet2!$A$1:$E$2723,MATCH(BB$200&amp;BB$201&amp;$B291,Sheet2!$A$1:$A$2723&amp;Sheet2!$B$1:$B$2723&amp;Sheet2!$D$1:$D$2723,0),5),0)</f>
        <v>0</v>
      </c>
      <c r="BC291">
        <f t="array" ref="BC291">IFERROR(INDEX(Sheet2!$A$1:$E$2723,MATCH(BC$200&amp;BC$201&amp;$B291,Sheet2!$A$1:$A$2723&amp;Sheet2!$B$1:$B$2723&amp;Sheet2!$D$1:$D$2723,0),5),0)</f>
        <v>0</v>
      </c>
      <c r="BD291">
        <f t="array" ref="BD291">IFERROR(INDEX(Sheet2!$A$1:$E$2723,MATCH(BD$200&amp;BD$201&amp;$B291,Sheet2!$A$1:$A$2723&amp;Sheet2!$B$1:$B$2723&amp;Sheet2!$D$1:$D$2723,0),5),0)</f>
        <v>0</v>
      </c>
      <c r="BE291">
        <f t="array" ref="BE291">IFERROR(INDEX(Sheet2!$A$1:$E$2723,MATCH(BE$200&amp;BE$201&amp;$B291,Sheet2!$A$1:$A$2723&amp;Sheet2!$B$1:$B$2723&amp;Sheet2!$D$1:$D$2723,0),5),0)</f>
        <v>0</v>
      </c>
      <c r="BF291">
        <f t="array" ref="BF291">IFERROR(INDEX(Sheet2!$A$1:$E$2723,MATCH(BF$200&amp;BF$201&amp;$B291,Sheet2!$A$1:$A$2723&amp;Sheet2!$B$1:$B$2723&amp;Sheet2!$D$1:$D$2723,0),5),0)</f>
        <v>0</v>
      </c>
      <c r="BG291">
        <f t="array" ref="BG291">IFERROR(INDEX(Sheet2!$A$1:$E$2723,MATCH(BG$200&amp;BG$201&amp;$B291,Sheet2!$A$1:$A$2723&amp;Sheet2!$B$1:$B$2723&amp;Sheet2!$D$1:$D$2723,0),5),0)</f>
        <v>0</v>
      </c>
      <c r="BH291">
        <f t="array" ref="BH291">IFERROR(INDEX(Sheet2!$A$1:$E$2723,MATCH(BH$200&amp;BH$201&amp;$B291,Sheet2!$A$1:$A$2723&amp;Sheet2!$B$1:$B$2723&amp;Sheet2!$D$1:$D$2723,0),5),0)</f>
        <v>0</v>
      </c>
      <c r="BI291">
        <f t="array" ref="BI291">IFERROR(INDEX(Sheet2!$A$1:$E$2723,MATCH(BI$200&amp;BI$201&amp;$B291,Sheet2!$A$1:$A$2723&amp;Sheet2!$B$1:$B$2723&amp;Sheet2!$D$1:$D$2723,0),5),0)</f>
        <v>0</v>
      </c>
      <c r="BJ291">
        <f t="array" ref="BJ291">IFERROR(INDEX(Sheet2!$A$1:$E$2723,MATCH(BJ$200&amp;BJ$201&amp;$B291,Sheet2!$A$1:$A$2723&amp;Sheet2!$B$1:$B$2723&amp;Sheet2!$D$1:$D$2723,0),5),0)</f>
        <v>0</v>
      </c>
      <c r="BK291">
        <f t="array" ref="BK291">IFERROR(INDEX(Sheet2!$A$1:$E$2723,MATCH(BK$200&amp;BK$201&amp;$B291,Sheet2!$A$1:$A$2723&amp;Sheet2!$B$1:$B$2723&amp;Sheet2!$D$1:$D$2723,0),5),0)</f>
        <v>0</v>
      </c>
      <c r="BL291">
        <f t="array" ref="BL291">IFERROR(INDEX(Sheet2!$A$1:$E$2723,MATCH(BL$200&amp;BL$201&amp;$B291,Sheet2!$A$1:$A$2723&amp;Sheet2!$B$1:$B$2723&amp;Sheet2!$D$1:$D$2723,0),5),0)</f>
        <v>0</v>
      </c>
    </row>
    <row r="292" spans="2:64" x14ac:dyDescent="0.25">
      <c r="B292" t="s">
        <v>273</v>
      </c>
      <c r="C292">
        <f t="array" ref="C292">IFERROR(INDEX(Sheet2!$A$1:$E$2723,MATCH(C$200&amp;C$201&amp;$B292,Sheet2!$A$1:$A$2723&amp;Sheet2!$B$1:$B$2723&amp;Sheet2!$D$1:$D$2723,0),5),0)</f>
        <v>0</v>
      </c>
      <c r="D292">
        <f t="array" ref="D292">IFERROR(INDEX(Sheet2!$A$1:$E$2723,MATCH(D$200&amp;D$201&amp;$B292,Sheet2!$A$1:$A$2723&amp;Sheet2!$B$1:$B$2723&amp;Sheet2!$D$1:$D$2723,0),5),0)</f>
        <v>0</v>
      </c>
      <c r="E292">
        <f t="array" ref="E292">IFERROR(INDEX(Sheet2!$A$1:$E$2723,MATCH(E$200&amp;E$201&amp;$B292,Sheet2!$A$1:$A$2723&amp;Sheet2!$B$1:$B$2723&amp;Sheet2!$D$1:$D$2723,0),5),0)</f>
        <v>0</v>
      </c>
      <c r="F292">
        <f t="array" ref="F292">IFERROR(INDEX(Sheet2!$A$1:$E$2723,MATCH(F$200&amp;F$201&amp;$B292,Sheet2!$A$1:$A$2723&amp;Sheet2!$B$1:$B$2723&amp;Sheet2!$D$1:$D$2723,0),5),0)</f>
        <v>0</v>
      </c>
      <c r="G292">
        <f t="array" ref="G292">IFERROR(INDEX(Sheet2!$A$1:$E$2723,MATCH(G$200&amp;G$201&amp;$B292,Sheet2!$A$1:$A$2723&amp;Sheet2!$B$1:$B$2723&amp;Sheet2!$D$1:$D$2723,0),5),0)</f>
        <v>0</v>
      </c>
      <c r="H292">
        <f t="array" ref="H292">IFERROR(INDEX(Sheet2!$A$1:$E$2723,MATCH(H$200&amp;H$201&amp;$B292,Sheet2!$A$1:$A$2723&amp;Sheet2!$B$1:$B$2723&amp;Sheet2!$D$1:$D$2723,0),5),0)</f>
        <v>0</v>
      </c>
      <c r="I292">
        <f t="array" ref="I292">IFERROR(INDEX(Sheet2!$A$1:$E$2723,MATCH(I$200&amp;I$201&amp;$B292,Sheet2!$A$1:$A$2723&amp;Sheet2!$B$1:$B$2723&amp;Sheet2!$D$1:$D$2723,0),5),0)</f>
        <v>0</v>
      </c>
      <c r="J292">
        <f t="array" ref="J292">IFERROR(INDEX(Sheet2!$A$1:$E$2723,MATCH(J$200&amp;J$201&amp;$B292,Sheet2!$A$1:$A$2723&amp;Sheet2!$B$1:$B$2723&amp;Sheet2!$D$1:$D$2723,0),5),0)</f>
        <v>0</v>
      </c>
      <c r="K292">
        <f t="array" ref="K292">IFERROR(INDEX(Sheet2!$A$1:$E$2723,MATCH(K$200&amp;K$201&amp;$B292,Sheet2!$A$1:$A$2723&amp;Sheet2!$B$1:$B$2723&amp;Sheet2!$D$1:$D$2723,0),5),0)</f>
        <v>0</v>
      </c>
      <c r="L292">
        <f t="array" ref="L292">IFERROR(INDEX(Sheet2!$A$1:$E$2723,MATCH(L$200&amp;L$201&amp;$B292,Sheet2!$A$1:$A$2723&amp;Sheet2!$B$1:$B$2723&amp;Sheet2!$D$1:$D$2723,0),5),0)</f>
        <v>0</v>
      </c>
      <c r="M292">
        <f t="array" ref="M292">IFERROR(INDEX(Sheet2!$A$1:$E$2723,MATCH(M$200&amp;M$201&amp;$B292,Sheet2!$A$1:$A$2723&amp;Sheet2!$B$1:$B$2723&amp;Sheet2!$D$1:$D$2723,0),5),0)</f>
        <v>0</v>
      </c>
      <c r="N292">
        <f t="array" ref="N292">IFERROR(INDEX(Sheet2!$A$1:$E$2723,MATCH(N$200&amp;N$201&amp;$B292,Sheet2!$A$1:$A$2723&amp;Sheet2!$B$1:$B$2723&amp;Sheet2!$D$1:$D$2723,0),5),0)</f>
        <v>0</v>
      </c>
      <c r="O292">
        <f t="array" ref="O292">IFERROR(INDEX(Sheet2!$A$1:$E$2723,MATCH(O$200&amp;O$201&amp;$B292,Sheet2!$A$1:$A$2723&amp;Sheet2!$B$1:$B$2723&amp;Sheet2!$D$1:$D$2723,0),5),0)</f>
        <v>0</v>
      </c>
      <c r="P292">
        <f t="array" ref="P292">IFERROR(INDEX(Sheet2!$A$1:$E$2723,MATCH(P$200&amp;P$201&amp;$B292,Sheet2!$A$1:$A$2723&amp;Sheet2!$B$1:$B$2723&amp;Sheet2!$D$1:$D$2723,0),5),0)</f>
        <v>0</v>
      </c>
      <c r="Q292">
        <f t="array" ref="Q292">IFERROR(INDEX(Sheet2!$A$1:$E$2723,MATCH(Q$200&amp;Q$201&amp;$B292,Sheet2!$A$1:$A$2723&amp;Sheet2!$B$1:$B$2723&amp;Sheet2!$D$1:$D$2723,0),5),0)</f>
        <v>0</v>
      </c>
      <c r="R292">
        <f t="array" ref="R292">IFERROR(INDEX(Sheet2!$A$1:$E$2723,MATCH(R$200&amp;R$201&amp;$B292,Sheet2!$A$1:$A$2723&amp;Sheet2!$B$1:$B$2723&amp;Sheet2!$D$1:$D$2723,0),5),0)</f>
        <v>0</v>
      </c>
      <c r="S292">
        <f t="array" ref="S292">IFERROR(INDEX(Sheet2!$A$1:$E$2723,MATCH(S$200&amp;S$201&amp;$B292,Sheet2!$A$1:$A$2723&amp;Sheet2!$B$1:$B$2723&amp;Sheet2!$D$1:$D$2723,0),5),0)</f>
        <v>0</v>
      </c>
      <c r="T292">
        <f t="array" ref="T292">IFERROR(INDEX(Sheet2!$A$1:$E$2723,MATCH(T$200&amp;T$201&amp;$B292,Sheet2!$A$1:$A$2723&amp;Sheet2!$B$1:$B$2723&amp;Sheet2!$D$1:$D$2723,0),5),0)</f>
        <v>0</v>
      </c>
      <c r="U292">
        <f t="array" ref="U292">IFERROR(INDEX(Sheet2!$A$1:$E$2723,MATCH(U$200&amp;U$201&amp;$B292,Sheet2!$A$1:$A$2723&amp;Sheet2!$B$1:$B$2723&amp;Sheet2!$D$1:$D$2723,0),5),0)</f>
        <v>0</v>
      </c>
      <c r="V292">
        <f t="array" ref="V292">IFERROR(INDEX(Sheet2!$A$1:$E$2723,MATCH(V$200&amp;V$201&amp;$B292,Sheet2!$A$1:$A$2723&amp;Sheet2!$B$1:$B$2723&amp;Sheet2!$D$1:$D$2723,0),5),0)</f>
        <v>0</v>
      </c>
      <c r="W292">
        <f t="array" ref="W292">IFERROR(INDEX(Sheet2!$A$1:$E$2723,MATCH(W$200&amp;W$201&amp;$B292,Sheet2!$A$1:$A$2723&amp;Sheet2!$B$1:$B$2723&amp;Sheet2!$D$1:$D$2723,0),5),0)</f>
        <v>0</v>
      </c>
      <c r="X292">
        <f t="array" ref="X292">IFERROR(INDEX(Sheet2!$A$1:$E$2723,MATCH(X$200&amp;X$201&amp;$B292,Sheet2!$A$1:$A$2723&amp;Sheet2!$B$1:$B$2723&amp;Sheet2!$D$1:$D$2723,0),5),0)</f>
        <v>0</v>
      </c>
      <c r="Y292">
        <f t="array" ref="Y292">IFERROR(INDEX(Sheet2!$A$1:$E$2723,MATCH(Y$200&amp;Y$201&amp;$B292,Sheet2!$A$1:$A$2723&amp;Sheet2!$B$1:$B$2723&amp;Sheet2!$D$1:$D$2723,0),5),0)</f>
        <v>0</v>
      </c>
      <c r="Z292">
        <f t="array" ref="Z292">IFERROR(INDEX(Sheet2!$A$1:$E$2723,MATCH(Z$200&amp;Z$201&amp;$B292,Sheet2!$A$1:$A$2723&amp;Sheet2!$B$1:$B$2723&amp;Sheet2!$D$1:$D$2723,0),5),0)</f>
        <v>0</v>
      </c>
      <c r="AA292">
        <f t="array" ref="AA292">IFERROR(INDEX(Sheet2!$A$1:$E$2723,MATCH(AA$200&amp;AA$201&amp;$B292,Sheet2!$A$1:$A$2723&amp;Sheet2!$B$1:$B$2723&amp;Sheet2!$D$1:$D$2723,0),5),0)</f>
        <v>0</v>
      </c>
      <c r="AB292">
        <f t="array" ref="AB292">IFERROR(INDEX(Sheet2!$A$1:$E$2723,MATCH(AB$200&amp;AB$201&amp;$B292,Sheet2!$A$1:$A$2723&amp;Sheet2!$B$1:$B$2723&amp;Sheet2!$D$1:$D$2723,0),5),0)</f>
        <v>0</v>
      </c>
      <c r="AC292">
        <f t="array" ref="AC292">IFERROR(INDEX(Sheet2!$A$1:$E$2723,MATCH(AC$200&amp;AC$201&amp;$B292,Sheet2!$A$1:$A$2723&amp;Sheet2!$B$1:$B$2723&amp;Sheet2!$D$1:$D$2723,0),5),0)</f>
        <v>0</v>
      </c>
      <c r="AD292">
        <f t="array" ref="AD292">IFERROR(INDEX(Sheet2!$A$1:$E$2723,MATCH(AD$200&amp;AD$201&amp;$B292,Sheet2!$A$1:$A$2723&amp;Sheet2!$B$1:$B$2723&amp;Sheet2!$D$1:$D$2723,0),5),0)</f>
        <v>0</v>
      </c>
      <c r="AE292">
        <f t="array" ref="AE292">IFERROR(INDEX(Sheet2!$A$1:$E$2723,MATCH(AE$200&amp;AE$201&amp;$B292,Sheet2!$A$1:$A$2723&amp;Sheet2!$B$1:$B$2723&amp;Sheet2!$D$1:$D$2723,0),5),0)</f>
        <v>0</v>
      </c>
      <c r="AF292">
        <f t="array" ref="AF292">IFERROR(INDEX(Sheet2!$A$1:$E$2723,MATCH(AF$200&amp;AF$201&amp;$B292,Sheet2!$A$1:$A$2723&amp;Sheet2!$B$1:$B$2723&amp;Sheet2!$D$1:$D$2723,0),5),0)</f>
        <v>0</v>
      </c>
      <c r="AG292">
        <f t="array" ref="AG292">IFERROR(INDEX(Sheet2!$A$1:$E$2723,MATCH(AG$200&amp;AG$201&amp;$B292,Sheet2!$A$1:$A$2723&amp;Sheet2!$B$1:$B$2723&amp;Sheet2!$D$1:$D$2723,0),5),0)</f>
        <v>0</v>
      </c>
      <c r="AH292">
        <f t="array" ref="AH292">IFERROR(INDEX(Sheet2!$A$1:$E$2723,MATCH(AH$200&amp;AH$201&amp;$B292,Sheet2!$A$1:$A$2723&amp;Sheet2!$B$1:$B$2723&amp;Sheet2!$D$1:$D$2723,0),5),0)</f>
        <v>0</v>
      </c>
      <c r="AI292">
        <f t="array" ref="AI292">IFERROR(INDEX(Sheet2!$A$1:$E$2723,MATCH(AI$200&amp;AI$201&amp;$B292,Sheet2!$A$1:$A$2723&amp;Sheet2!$B$1:$B$2723&amp;Sheet2!$D$1:$D$2723,0),5),0)</f>
        <v>0</v>
      </c>
      <c r="AJ292">
        <f t="array" ref="AJ292">IFERROR(INDEX(Sheet2!$A$1:$E$2723,MATCH(AJ$200&amp;AJ$201&amp;$B292,Sheet2!$A$1:$A$2723&amp;Sheet2!$B$1:$B$2723&amp;Sheet2!$D$1:$D$2723,0),5),0)</f>
        <v>0</v>
      </c>
      <c r="AK292">
        <f t="array" ref="AK292">IFERROR(INDEX(Sheet2!$A$1:$E$2723,MATCH(AK$200&amp;AK$201&amp;$B292,Sheet2!$A$1:$A$2723&amp;Sheet2!$B$1:$B$2723&amp;Sheet2!$D$1:$D$2723,0),5),0)</f>
        <v>0</v>
      </c>
      <c r="AL292">
        <f t="array" ref="AL292">IFERROR(INDEX(Sheet2!$A$1:$E$2723,MATCH(AL$200&amp;AL$201&amp;$B292,Sheet2!$A$1:$A$2723&amp;Sheet2!$B$1:$B$2723&amp;Sheet2!$D$1:$D$2723,0),5),0)</f>
        <v>0</v>
      </c>
      <c r="AM292">
        <f t="array" ref="AM292">IFERROR(INDEX(Sheet2!$A$1:$E$2723,MATCH(AM$200&amp;AM$201&amp;$B292,Sheet2!$A$1:$A$2723&amp;Sheet2!$B$1:$B$2723&amp;Sheet2!$D$1:$D$2723,0),5),0)</f>
        <v>0</v>
      </c>
      <c r="AN292">
        <f t="array" ref="AN292">IFERROR(INDEX(Sheet2!$A$1:$E$2723,MATCH(AN$200&amp;AN$201&amp;$B292,Sheet2!$A$1:$A$2723&amp;Sheet2!$B$1:$B$2723&amp;Sheet2!$D$1:$D$2723,0),5),0)</f>
        <v>0</v>
      </c>
      <c r="AO292">
        <f t="array" ref="AO292">IFERROR(INDEX(Sheet2!$A$1:$E$2723,MATCH(AO$200&amp;AO$201&amp;$B292,Sheet2!$A$1:$A$2723&amp;Sheet2!$B$1:$B$2723&amp;Sheet2!$D$1:$D$2723,0),5),0)</f>
        <v>0</v>
      </c>
      <c r="AP292">
        <f t="array" ref="AP292">IFERROR(INDEX(Sheet2!$A$1:$E$2723,MATCH(AP$200&amp;AP$201&amp;$B292,Sheet2!$A$1:$A$2723&amp;Sheet2!$B$1:$B$2723&amp;Sheet2!$D$1:$D$2723,0),5),0)</f>
        <v>0</v>
      </c>
      <c r="AQ292">
        <f t="array" ref="AQ292">IFERROR(INDEX(Sheet2!$A$1:$E$2723,MATCH(AQ$200&amp;AQ$201&amp;$B292,Sheet2!$A$1:$A$2723&amp;Sheet2!$B$1:$B$2723&amp;Sheet2!$D$1:$D$2723,0),5),0)</f>
        <v>0</v>
      </c>
      <c r="AR292">
        <f t="array" ref="AR292">IFERROR(INDEX(Sheet2!$A$1:$E$2723,MATCH(AR$200&amp;AR$201&amp;$B292,Sheet2!$A$1:$A$2723&amp;Sheet2!$B$1:$B$2723&amp;Sheet2!$D$1:$D$2723,0),5),0)</f>
        <v>0</v>
      </c>
      <c r="AS292">
        <f t="array" ref="AS292">IFERROR(INDEX(Sheet2!$A$1:$E$2723,MATCH(AS$200&amp;AS$201&amp;$B292,Sheet2!$A$1:$A$2723&amp;Sheet2!$B$1:$B$2723&amp;Sheet2!$D$1:$D$2723,0),5),0)</f>
        <v>0</v>
      </c>
      <c r="AT292">
        <f t="array" ref="AT292">IFERROR(INDEX(Sheet2!$A$1:$E$2723,MATCH(AT$200&amp;AT$201&amp;$B292,Sheet2!$A$1:$A$2723&amp;Sheet2!$B$1:$B$2723&amp;Sheet2!$D$1:$D$2723,0),5),0)</f>
        <v>0</v>
      </c>
      <c r="AU292">
        <f t="array" ref="AU292">IFERROR(INDEX(Sheet2!$A$1:$E$2723,MATCH(AU$200&amp;AU$201&amp;$B292,Sheet2!$A$1:$A$2723&amp;Sheet2!$B$1:$B$2723&amp;Sheet2!$D$1:$D$2723,0),5),0)</f>
        <v>0</v>
      </c>
      <c r="AV292">
        <f t="array" ref="AV292">IFERROR(INDEX(Sheet2!$A$1:$E$2723,MATCH(AV$200&amp;AV$201&amp;$B292,Sheet2!$A$1:$A$2723&amp;Sheet2!$B$1:$B$2723&amp;Sheet2!$D$1:$D$2723,0),5),0)</f>
        <v>0</v>
      </c>
      <c r="AW292">
        <f t="array" ref="AW292">IFERROR(INDEX(Sheet2!$A$1:$E$2723,MATCH(AW$200&amp;AW$201&amp;$B292,Sheet2!$A$1:$A$2723&amp;Sheet2!$B$1:$B$2723&amp;Sheet2!$D$1:$D$2723,0),5),0)</f>
        <v>0</v>
      </c>
      <c r="AX292">
        <f t="array" ref="AX292">IFERROR(INDEX(Sheet2!$A$1:$E$2723,MATCH(AX$200&amp;AX$201&amp;$B292,Sheet2!$A$1:$A$2723&amp;Sheet2!$B$1:$B$2723&amp;Sheet2!$D$1:$D$2723,0),5),0)</f>
        <v>0</v>
      </c>
      <c r="AY292">
        <f t="array" ref="AY292">IFERROR(INDEX(Sheet2!$A$1:$E$2723,MATCH(AY$200&amp;AY$201&amp;$B292,Sheet2!$A$1:$A$2723&amp;Sheet2!$B$1:$B$2723&amp;Sheet2!$D$1:$D$2723,0),5),0)</f>
        <v>0</v>
      </c>
      <c r="AZ292">
        <f t="array" ref="AZ292">IFERROR(INDEX(Sheet2!$A$1:$E$2723,MATCH(AZ$200&amp;AZ$201&amp;$B292,Sheet2!$A$1:$A$2723&amp;Sheet2!$B$1:$B$2723&amp;Sheet2!$D$1:$D$2723,0),5),0)</f>
        <v>0</v>
      </c>
      <c r="BA292">
        <f t="array" ref="BA292">IFERROR(INDEX(Sheet2!$A$1:$E$2723,MATCH(BA$200&amp;BA$201&amp;$B292,Sheet2!$A$1:$A$2723&amp;Sheet2!$B$1:$B$2723&amp;Sheet2!$D$1:$D$2723,0),5),0)</f>
        <v>0</v>
      </c>
      <c r="BB292">
        <f t="array" ref="BB292">IFERROR(INDEX(Sheet2!$A$1:$E$2723,MATCH(BB$200&amp;BB$201&amp;$B292,Sheet2!$A$1:$A$2723&amp;Sheet2!$B$1:$B$2723&amp;Sheet2!$D$1:$D$2723,0),5),0)</f>
        <v>0</v>
      </c>
      <c r="BC292">
        <f t="array" ref="BC292">IFERROR(INDEX(Sheet2!$A$1:$E$2723,MATCH(BC$200&amp;BC$201&amp;$B292,Sheet2!$A$1:$A$2723&amp;Sheet2!$B$1:$B$2723&amp;Sheet2!$D$1:$D$2723,0),5),0)</f>
        <v>0</v>
      </c>
      <c r="BD292">
        <f t="array" ref="BD292">IFERROR(INDEX(Sheet2!$A$1:$E$2723,MATCH(BD$200&amp;BD$201&amp;$B292,Sheet2!$A$1:$A$2723&amp;Sheet2!$B$1:$B$2723&amp;Sheet2!$D$1:$D$2723,0),5),0)</f>
        <v>0</v>
      </c>
      <c r="BE292">
        <f t="array" ref="BE292">IFERROR(INDEX(Sheet2!$A$1:$E$2723,MATCH(BE$200&amp;BE$201&amp;$B292,Sheet2!$A$1:$A$2723&amp;Sheet2!$B$1:$B$2723&amp;Sheet2!$D$1:$D$2723,0),5),0)</f>
        <v>0</v>
      </c>
      <c r="BF292">
        <f t="array" ref="BF292">IFERROR(INDEX(Sheet2!$A$1:$E$2723,MATCH(BF$200&amp;BF$201&amp;$B292,Sheet2!$A$1:$A$2723&amp;Sheet2!$B$1:$B$2723&amp;Sheet2!$D$1:$D$2723,0),5),0)</f>
        <v>0</v>
      </c>
      <c r="BG292">
        <f t="array" ref="BG292">IFERROR(INDEX(Sheet2!$A$1:$E$2723,MATCH(BG$200&amp;BG$201&amp;$B292,Sheet2!$A$1:$A$2723&amp;Sheet2!$B$1:$B$2723&amp;Sheet2!$D$1:$D$2723,0),5),0)</f>
        <v>0</v>
      </c>
      <c r="BH292">
        <f t="array" ref="BH292">IFERROR(INDEX(Sheet2!$A$1:$E$2723,MATCH(BH$200&amp;BH$201&amp;$B292,Sheet2!$A$1:$A$2723&amp;Sheet2!$B$1:$B$2723&amp;Sheet2!$D$1:$D$2723,0),5),0)</f>
        <v>0</v>
      </c>
      <c r="BI292">
        <f t="array" ref="BI292">IFERROR(INDEX(Sheet2!$A$1:$E$2723,MATCH(BI$200&amp;BI$201&amp;$B292,Sheet2!$A$1:$A$2723&amp;Sheet2!$B$1:$B$2723&amp;Sheet2!$D$1:$D$2723,0),5),0)</f>
        <v>0</v>
      </c>
      <c r="BJ292">
        <f t="array" ref="BJ292">IFERROR(INDEX(Sheet2!$A$1:$E$2723,MATCH(BJ$200&amp;BJ$201&amp;$B292,Sheet2!$A$1:$A$2723&amp;Sheet2!$B$1:$B$2723&amp;Sheet2!$D$1:$D$2723,0),5),0)</f>
        <v>0</v>
      </c>
      <c r="BK292">
        <f t="array" ref="BK292">IFERROR(INDEX(Sheet2!$A$1:$E$2723,MATCH(BK$200&amp;BK$201&amp;$B292,Sheet2!$A$1:$A$2723&amp;Sheet2!$B$1:$B$2723&amp;Sheet2!$D$1:$D$2723,0),5),0)</f>
        <v>0</v>
      </c>
      <c r="BL292">
        <f t="array" ref="BL292">IFERROR(INDEX(Sheet2!$A$1:$E$2723,MATCH(BL$200&amp;BL$201&amp;$B292,Sheet2!$A$1:$A$2723&amp;Sheet2!$B$1:$B$2723&amp;Sheet2!$D$1:$D$2723,0),5),0)</f>
        <v>0</v>
      </c>
    </row>
    <row r="293" spans="2:64" x14ac:dyDescent="0.25">
      <c r="B293" t="s">
        <v>274</v>
      </c>
      <c r="C293">
        <f t="array" ref="C293">IFERROR(INDEX(Sheet2!$A$1:$E$2723,MATCH(C$200&amp;C$201&amp;$B293,Sheet2!$A$1:$A$2723&amp;Sheet2!$B$1:$B$2723&amp;Sheet2!$D$1:$D$2723,0),5),0)</f>
        <v>0</v>
      </c>
      <c r="D293">
        <f t="array" ref="D293">IFERROR(INDEX(Sheet2!$A$1:$E$2723,MATCH(D$200&amp;D$201&amp;$B293,Sheet2!$A$1:$A$2723&amp;Sheet2!$B$1:$B$2723&amp;Sheet2!$D$1:$D$2723,0),5),0)</f>
        <v>0</v>
      </c>
      <c r="E293">
        <f t="array" ref="E293">IFERROR(INDEX(Sheet2!$A$1:$E$2723,MATCH(E$200&amp;E$201&amp;$B293,Sheet2!$A$1:$A$2723&amp;Sheet2!$B$1:$B$2723&amp;Sheet2!$D$1:$D$2723,0),5),0)</f>
        <v>0</v>
      </c>
      <c r="F293">
        <f t="array" ref="F293">IFERROR(INDEX(Sheet2!$A$1:$E$2723,MATCH(F$200&amp;F$201&amp;$B293,Sheet2!$A$1:$A$2723&amp;Sheet2!$B$1:$B$2723&amp;Sheet2!$D$1:$D$2723,0),5),0)</f>
        <v>0</v>
      </c>
      <c r="G293">
        <f t="array" ref="G293">IFERROR(INDEX(Sheet2!$A$1:$E$2723,MATCH(G$200&amp;G$201&amp;$B293,Sheet2!$A$1:$A$2723&amp;Sheet2!$B$1:$B$2723&amp;Sheet2!$D$1:$D$2723,0),5),0)</f>
        <v>0</v>
      </c>
      <c r="H293">
        <f t="array" ref="H293">IFERROR(INDEX(Sheet2!$A$1:$E$2723,MATCH(H$200&amp;H$201&amp;$B293,Sheet2!$A$1:$A$2723&amp;Sheet2!$B$1:$B$2723&amp;Sheet2!$D$1:$D$2723,0),5),0)</f>
        <v>0</v>
      </c>
      <c r="I293">
        <f t="array" ref="I293">IFERROR(INDEX(Sheet2!$A$1:$E$2723,MATCH(I$200&amp;I$201&amp;$B293,Sheet2!$A$1:$A$2723&amp;Sheet2!$B$1:$B$2723&amp;Sheet2!$D$1:$D$2723,0),5),0)</f>
        <v>0</v>
      </c>
      <c r="J293">
        <f t="array" ref="J293">IFERROR(INDEX(Sheet2!$A$1:$E$2723,MATCH(J$200&amp;J$201&amp;$B293,Sheet2!$A$1:$A$2723&amp;Sheet2!$B$1:$B$2723&amp;Sheet2!$D$1:$D$2723,0),5),0)</f>
        <v>0</v>
      </c>
      <c r="K293">
        <f t="array" ref="K293">IFERROR(INDEX(Sheet2!$A$1:$E$2723,MATCH(K$200&amp;K$201&amp;$B293,Sheet2!$A$1:$A$2723&amp;Sheet2!$B$1:$B$2723&amp;Sheet2!$D$1:$D$2723,0),5),0)</f>
        <v>0</v>
      </c>
      <c r="L293">
        <f t="array" ref="L293">IFERROR(INDEX(Sheet2!$A$1:$E$2723,MATCH(L$200&amp;L$201&amp;$B293,Sheet2!$A$1:$A$2723&amp;Sheet2!$B$1:$B$2723&amp;Sheet2!$D$1:$D$2723,0),5),0)</f>
        <v>0</v>
      </c>
      <c r="M293">
        <f t="array" ref="M293">IFERROR(INDEX(Sheet2!$A$1:$E$2723,MATCH(M$200&amp;M$201&amp;$B293,Sheet2!$A$1:$A$2723&amp;Sheet2!$B$1:$B$2723&amp;Sheet2!$D$1:$D$2723,0),5),0)</f>
        <v>0</v>
      </c>
      <c r="N293">
        <f t="array" ref="N293">IFERROR(INDEX(Sheet2!$A$1:$E$2723,MATCH(N$200&amp;N$201&amp;$B293,Sheet2!$A$1:$A$2723&amp;Sheet2!$B$1:$B$2723&amp;Sheet2!$D$1:$D$2723,0),5),0)</f>
        <v>0</v>
      </c>
      <c r="O293">
        <f t="array" ref="O293">IFERROR(INDEX(Sheet2!$A$1:$E$2723,MATCH(O$200&amp;O$201&amp;$B293,Sheet2!$A$1:$A$2723&amp;Sheet2!$B$1:$B$2723&amp;Sheet2!$D$1:$D$2723,0),5),0)</f>
        <v>0</v>
      </c>
      <c r="P293">
        <f t="array" ref="P293">IFERROR(INDEX(Sheet2!$A$1:$E$2723,MATCH(P$200&amp;P$201&amp;$B293,Sheet2!$A$1:$A$2723&amp;Sheet2!$B$1:$B$2723&amp;Sheet2!$D$1:$D$2723,0),5),0)</f>
        <v>0</v>
      </c>
      <c r="Q293">
        <f t="array" ref="Q293">IFERROR(INDEX(Sheet2!$A$1:$E$2723,MATCH(Q$200&amp;Q$201&amp;$B293,Sheet2!$A$1:$A$2723&amp;Sheet2!$B$1:$B$2723&amp;Sheet2!$D$1:$D$2723,0),5),0)</f>
        <v>0</v>
      </c>
      <c r="R293">
        <f t="array" ref="R293">IFERROR(INDEX(Sheet2!$A$1:$E$2723,MATCH(R$200&amp;R$201&amp;$B293,Sheet2!$A$1:$A$2723&amp;Sheet2!$B$1:$B$2723&amp;Sheet2!$D$1:$D$2723,0),5),0)</f>
        <v>0</v>
      </c>
      <c r="S293">
        <f t="array" ref="S293">IFERROR(INDEX(Sheet2!$A$1:$E$2723,MATCH(S$200&amp;S$201&amp;$B293,Sheet2!$A$1:$A$2723&amp;Sheet2!$B$1:$B$2723&amp;Sheet2!$D$1:$D$2723,0),5),0)</f>
        <v>0</v>
      </c>
      <c r="T293">
        <f t="array" ref="T293">IFERROR(INDEX(Sheet2!$A$1:$E$2723,MATCH(T$200&amp;T$201&amp;$B293,Sheet2!$A$1:$A$2723&amp;Sheet2!$B$1:$B$2723&amp;Sheet2!$D$1:$D$2723,0),5),0)</f>
        <v>0</v>
      </c>
      <c r="U293">
        <f t="array" ref="U293">IFERROR(INDEX(Sheet2!$A$1:$E$2723,MATCH(U$200&amp;U$201&amp;$B293,Sheet2!$A$1:$A$2723&amp;Sheet2!$B$1:$B$2723&amp;Sheet2!$D$1:$D$2723,0),5),0)</f>
        <v>0</v>
      </c>
      <c r="V293">
        <f t="array" ref="V293">IFERROR(INDEX(Sheet2!$A$1:$E$2723,MATCH(V$200&amp;V$201&amp;$B293,Sheet2!$A$1:$A$2723&amp;Sheet2!$B$1:$B$2723&amp;Sheet2!$D$1:$D$2723,0),5),0)</f>
        <v>0</v>
      </c>
      <c r="W293">
        <f t="array" ref="W293">IFERROR(INDEX(Sheet2!$A$1:$E$2723,MATCH(W$200&amp;W$201&amp;$B293,Sheet2!$A$1:$A$2723&amp;Sheet2!$B$1:$B$2723&amp;Sheet2!$D$1:$D$2723,0),5),0)</f>
        <v>0</v>
      </c>
      <c r="X293">
        <f t="array" ref="X293">IFERROR(INDEX(Sheet2!$A$1:$E$2723,MATCH(X$200&amp;X$201&amp;$B293,Sheet2!$A$1:$A$2723&amp;Sheet2!$B$1:$B$2723&amp;Sheet2!$D$1:$D$2723,0),5),0)</f>
        <v>0</v>
      </c>
      <c r="Y293">
        <f t="array" ref="Y293">IFERROR(INDEX(Sheet2!$A$1:$E$2723,MATCH(Y$200&amp;Y$201&amp;$B293,Sheet2!$A$1:$A$2723&amp;Sheet2!$B$1:$B$2723&amp;Sheet2!$D$1:$D$2723,0),5),0)</f>
        <v>0</v>
      </c>
      <c r="Z293">
        <f t="array" ref="Z293">IFERROR(INDEX(Sheet2!$A$1:$E$2723,MATCH(Z$200&amp;Z$201&amp;$B293,Sheet2!$A$1:$A$2723&amp;Sheet2!$B$1:$B$2723&amp;Sheet2!$D$1:$D$2723,0),5),0)</f>
        <v>0</v>
      </c>
      <c r="AA293">
        <f t="array" ref="AA293">IFERROR(INDEX(Sheet2!$A$1:$E$2723,MATCH(AA$200&amp;AA$201&amp;$B293,Sheet2!$A$1:$A$2723&amp;Sheet2!$B$1:$B$2723&amp;Sheet2!$D$1:$D$2723,0),5),0)</f>
        <v>0</v>
      </c>
      <c r="AB293">
        <f t="array" ref="AB293">IFERROR(INDEX(Sheet2!$A$1:$E$2723,MATCH(AB$200&amp;AB$201&amp;$B293,Sheet2!$A$1:$A$2723&amp;Sheet2!$B$1:$B$2723&amp;Sheet2!$D$1:$D$2723,0),5),0)</f>
        <v>0</v>
      </c>
      <c r="AC293">
        <f t="array" ref="AC293">IFERROR(INDEX(Sheet2!$A$1:$E$2723,MATCH(AC$200&amp;AC$201&amp;$B293,Sheet2!$A$1:$A$2723&amp;Sheet2!$B$1:$B$2723&amp;Sheet2!$D$1:$D$2723,0),5),0)</f>
        <v>0</v>
      </c>
      <c r="AD293">
        <f t="array" ref="AD293">IFERROR(INDEX(Sheet2!$A$1:$E$2723,MATCH(AD$200&amp;AD$201&amp;$B293,Sheet2!$A$1:$A$2723&amp;Sheet2!$B$1:$B$2723&amp;Sheet2!$D$1:$D$2723,0),5),0)</f>
        <v>0</v>
      </c>
      <c r="AE293">
        <f t="array" ref="AE293">IFERROR(INDEX(Sheet2!$A$1:$E$2723,MATCH(AE$200&amp;AE$201&amp;$B293,Sheet2!$A$1:$A$2723&amp;Sheet2!$B$1:$B$2723&amp;Sheet2!$D$1:$D$2723,0),5),0)</f>
        <v>0</v>
      </c>
      <c r="AF293">
        <f t="array" ref="AF293">IFERROR(INDEX(Sheet2!$A$1:$E$2723,MATCH(AF$200&amp;AF$201&amp;$B293,Sheet2!$A$1:$A$2723&amp;Sheet2!$B$1:$B$2723&amp;Sheet2!$D$1:$D$2723,0),5),0)</f>
        <v>0</v>
      </c>
      <c r="AG293">
        <f t="array" ref="AG293">IFERROR(INDEX(Sheet2!$A$1:$E$2723,MATCH(AG$200&amp;AG$201&amp;$B293,Sheet2!$A$1:$A$2723&amp;Sheet2!$B$1:$B$2723&amp;Sheet2!$D$1:$D$2723,0),5),0)</f>
        <v>0</v>
      </c>
      <c r="AH293">
        <f t="array" ref="AH293">IFERROR(INDEX(Sheet2!$A$1:$E$2723,MATCH(AH$200&amp;AH$201&amp;$B293,Sheet2!$A$1:$A$2723&amp;Sheet2!$B$1:$B$2723&amp;Sheet2!$D$1:$D$2723,0),5),0)</f>
        <v>0</v>
      </c>
      <c r="AI293">
        <f t="array" ref="AI293">IFERROR(INDEX(Sheet2!$A$1:$E$2723,MATCH(AI$200&amp;AI$201&amp;$B293,Sheet2!$A$1:$A$2723&amp;Sheet2!$B$1:$B$2723&amp;Sheet2!$D$1:$D$2723,0),5),0)</f>
        <v>0</v>
      </c>
      <c r="AJ293">
        <f t="array" ref="AJ293">IFERROR(INDEX(Sheet2!$A$1:$E$2723,MATCH(AJ$200&amp;AJ$201&amp;$B293,Sheet2!$A$1:$A$2723&amp;Sheet2!$B$1:$B$2723&amp;Sheet2!$D$1:$D$2723,0),5),0)</f>
        <v>0</v>
      </c>
      <c r="AK293">
        <f t="array" ref="AK293">IFERROR(INDEX(Sheet2!$A$1:$E$2723,MATCH(AK$200&amp;AK$201&amp;$B293,Sheet2!$A$1:$A$2723&amp;Sheet2!$B$1:$B$2723&amp;Sheet2!$D$1:$D$2723,0),5),0)</f>
        <v>0</v>
      </c>
      <c r="AL293">
        <f t="array" ref="AL293">IFERROR(INDEX(Sheet2!$A$1:$E$2723,MATCH(AL$200&amp;AL$201&amp;$B293,Sheet2!$A$1:$A$2723&amp;Sheet2!$B$1:$B$2723&amp;Sheet2!$D$1:$D$2723,0),5),0)</f>
        <v>0</v>
      </c>
      <c r="AM293">
        <f t="array" ref="AM293">IFERROR(INDEX(Sheet2!$A$1:$E$2723,MATCH(AM$200&amp;AM$201&amp;$B293,Sheet2!$A$1:$A$2723&amp;Sheet2!$B$1:$B$2723&amp;Sheet2!$D$1:$D$2723,0),5),0)</f>
        <v>0</v>
      </c>
      <c r="AN293">
        <f t="array" ref="AN293">IFERROR(INDEX(Sheet2!$A$1:$E$2723,MATCH(AN$200&amp;AN$201&amp;$B293,Sheet2!$A$1:$A$2723&amp;Sheet2!$B$1:$B$2723&amp;Sheet2!$D$1:$D$2723,0),5),0)</f>
        <v>0</v>
      </c>
      <c r="AO293">
        <f t="array" ref="AO293">IFERROR(INDEX(Sheet2!$A$1:$E$2723,MATCH(AO$200&amp;AO$201&amp;$B293,Sheet2!$A$1:$A$2723&amp;Sheet2!$B$1:$B$2723&amp;Sheet2!$D$1:$D$2723,0),5),0)</f>
        <v>0</v>
      </c>
      <c r="AP293">
        <f t="array" ref="AP293">IFERROR(INDEX(Sheet2!$A$1:$E$2723,MATCH(AP$200&amp;AP$201&amp;$B293,Sheet2!$A$1:$A$2723&amp;Sheet2!$B$1:$B$2723&amp;Sheet2!$D$1:$D$2723,0),5),0)</f>
        <v>0</v>
      </c>
      <c r="AQ293">
        <f t="array" ref="AQ293">IFERROR(INDEX(Sheet2!$A$1:$E$2723,MATCH(AQ$200&amp;AQ$201&amp;$B293,Sheet2!$A$1:$A$2723&amp;Sheet2!$B$1:$B$2723&amp;Sheet2!$D$1:$D$2723,0),5),0)</f>
        <v>0</v>
      </c>
      <c r="AR293">
        <f t="array" ref="AR293">IFERROR(INDEX(Sheet2!$A$1:$E$2723,MATCH(AR$200&amp;AR$201&amp;$B293,Sheet2!$A$1:$A$2723&amp;Sheet2!$B$1:$B$2723&amp;Sheet2!$D$1:$D$2723,0),5),0)</f>
        <v>0</v>
      </c>
      <c r="AS293">
        <f t="array" ref="AS293">IFERROR(INDEX(Sheet2!$A$1:$E$2723,MATCH(AS$200&amp;AS$201&amp;$B293,Sheet2!$A$1:$A$2723&amp;Sheet2!$B$1:$B$2723&amp;Sheet2!$D$1:$D$2723,0),5),0)</f>
        <v>0</v>
      </c>
      <c r="AT293">
        <f t="array" ref="AT293">IFERROR(INDEX(Sheet2!$A$1:$E$2723,MATCH(AT$200&amp;AT$201&amp;$B293,Sheet2!$A$1:$A$2723&amp;Sheet2!$B$1:$B$2723&amp;Sheet2!$D$1:$D$2723,0),5),0)</f>
        <v>0</v>
      </c>
      <c r="AU293">
        <f t="array" ref="AU293">IFERROR(INDEX(Sheet2!$A$1:$E$2723,MATCH(AU$200&amp;AU$201&amp;$B293,Sheet2!$A$1:$A$2723&amp;Sheet2!$B$1:$B$2723&amp;Sheet2!$D$1:$D$2723,0),5),0)</f>
        <v>0</v>
      </c>
      <c r="AV293">
        <f t="array" ref="AV293">IFERROR(INDEX(Sheet2!$A$1:$E$2723,MATCH(AV$200&amp;AV$201&amp;$B293,Sheet2!$A$1:$A$2723&amp;Sheet2!$B$1:$B$2723&amp;Sheet2!$D$1:$D$2723,0),5),0)</f>
        <v>0</v>
      </c>
      <c r="AW293">
        <f t="array" ref="AW293">IFERROR(INDEX(Sheet2!$A$1:$E$2723,MATCH(AW$200&amp;AW$201&amp;$B293,Sheet2!$A$1:$A$2723&amp;Sheet2!$B$1:$B$2723&amp;Sheet2!$D$1:$D$2723,0),5),0)</f>
        <v>0</v>
      </c>
      <c r="AX293">
        <f t="array" ref="AX293">IFERROR(INDEX(Sheet2!$A$1:$E$2723,MATCH(AX$200&amp;AX$201&amp;$B293,Sheet2!$A$1:$A$2723&amp;Sheet2!$B$1:$B$2723&amp;Sheet2!$D$1:$D$2723,0),5),0)</f>
        <v>0</v>
      </c>
      <c r="AY293">
        <f t="array" ref="AY293">IFERROR(INDEX(Sheet2!$A$1:$E$2723,MATCH(AY$200&amp;AY$201&amp;$B293,Sheet2!$A$1:$A$2723&amp;Sheet2!$B$1:$B$2723&amp;Sheet2!$D$1:$D$2723,0),5),0)</f>
        <v>0</v>
      </c>
      <c r="AZ293">
        <f t="array" ref="AZ293">IFERROR(INDEX(Sheet2!$A$1:$E$2723,MATCH(AZ$200&amp;AZ$201&amp;$B293,Sheet2!$A$1:$A$2723&amp;Sheet2!$B$1:$B$2723&amp;Sheet2!$D$1:$D$2723,0),5),0)</f>
        <v>0</v>
      </c>
      <c r="BA293">
        <f t="array" ref="BA293">IFERROR(INDEX(Sheet2!$A$1:$E$2723,MATCH(BA$200&amp;BA$201&amp;$B293,Sheet2!$A$1:$A$2723&amp;Sheet2!$B$1:$B$2723&amp;Sheet2!$D$1:$D$2723,0),5),0)</f>
        <v>0</v>
      </c>
      <c r="BB293">
        <f t="array" ref="BB293">IFERROR(INDEX(Sheet2!$A$1:$E$2723,MATCH(BB$200&amp;BB$201&amp;$B293,Sheet2!$A$1:$A$2723&amp;Sheet2!$B$1:$B$2723&amp;Sheet2!$D$1:$D$2723,0),5),0)</f>
        <v>0</v>
      </c>
      <c r="BC293">
        <f t="array" ref="BC293">IFERROR(INDEX(Sheet2!$A$1:$E$2723,MATCH(BC$200&amp;BC$201&amp;$B293,Sheet2!$A$1:$A$2723&amp;Sheet2!$B$1:$B$2723&amp;Sheet2!$D$1:$D$2723,0),5),0)</f>
        <v>0</v>
      </c>
      <c r="BD293">
        <f t="array" ref="BD293">IFERROR(INDEX(Sheet2!$A$1:$E$2723,MATCH(BD$200&amp;BD$201&amp;$B293,Sheet2!$A$1:$A$2723&amp;Sheet2!$B$1:$B$2723&amp;Sheet2!$D$1:$D$2723,0),5),0)</f>
        <v>0</v>
      </c>
      <c r="BE293">
        <f t="array" ref="BE293">IFERROR(INDEX(Sheet2!$A$1:$E$2723,MATCH(BE$200&amp;BE$201&amp;$B293,Sheet2!$A$1:$A$2723&amp;Sheet2!$B$1:$B$2723&amp;Sheet2!$D$1:$D$2723,0),5),0)</f>
        <v>0</v>
      </c>
      <c r="BF293">
        <f t="array" ref="BF293">IFERROR(INDEX(Sheet2!$A$1:$E$2723,MATCH(BF$200&amp;BF$201&amp;$B293,Sheet2!$A$1:$A$2723&amp;Sheet2!$B$1:$B$2723&amp;Sheet2!$D$1:$D$2723,0),5),0)</f>
        <v>0</v>
      </c>
      <c r="BG293">
        <f t="array" ref="BG293">IFERROR(INDEX(Sheet2!$A$1:$E$2723,MATCH(BG$200&amp;BG$201&amp;$B293,Sheet2!$A$1:$A$2723&amp;Sheet2!$B$1:$B$2723&amp;Sheet2!$D$1:$D$2723,0),5),0)</f>
        <v>0</v>
      </c>
      <c r="BH293">
        <f t="array" ref="BH293">IFERROR(INDEX(Sheet2!$A$1:$E$2723,MATCH(BH$200&amp;BH$201&amp;$B293,Sheet2!$A$1:$A$2723&amp;Sheet2!$B$1:$B$2723&amp;Sheet2!$D$1:$D$2723,0),5),0)</f>
        <v>0</v>
      </c>
      <c r="BI293">
        <f t="array" ref="BI293">IFERROR(INDEX(Sheet2!$A$1:$E$2723,MATCH(BI$200&amp;BI$201&amp;$B293,Sheet2!$A$1:$A$2723&amp;Sheet2!$B$1:$B$2723&amp;Sheet2!$D$1:$D$2723,0),5),0)</f>
        <v>0</v>
      </c>
      <c r="BJ293">
        <f t="array" ref="BJ293">IFERROR(INDEX(Sheet2!$A$1:$E$2723,MATCH(BJ$200&amp;BJ$201&amp;$B293,Sheet2!$A$1:$A$2723&amp;Sheet2!$B$1:$B$2723&amp;Sheet2!$D$1:$D$2723,0),5),0)</f>
        <v>0</v>
      </c>
      <c r="BK293">
        <f t="array" ref="BK293">IFERROR(INDEX(Sheet2!$A$1:$E$2723,MATCH(BK$200&amp;BK$201&amp;$B293,Sheet2!$A$1:$A$2723&amp;Sheet2!$B$1:$B$2723&amp;Sheet2!$D$1:$D$2723,0),5),0)</f>
        <v>0</v>
      </c>
      <c r="BL293">
        <f t="array" ref="BL293">IFERROR(INDEX(Sheet2!$A$1:$E$2723,MATCH(BL$200&amp;BL$201&amp;$B293,Sheet2!$A$1:$A$2723&amp;Sheet2!$B$1:$B$2723&amp;Sheet2!$D$1:$D$2723,0),5),0)</f>
        <v>0</v>
      </c>
    </row>
    <row r="294" spans="2:64" x14ac:dyDescent="0.25">
      <c r="B294" t="s">
        <v>8</v>
      </c>
      <c r="C294">
        <f t="array" ref="C294">IFERROR(INDEX(Sheet2!$A$1:$E$2723,MATCH(C$200&amp;C$201&amp;$B294,Sheet2!$A$1:$A$2723&amp;Sheet2!$B$1:$B$2723&amp;Sheet2!$D$1:$D$2723,0),5),0)</f>
        <v>331</v>
      </c>
      <c r="D294">
        <f t="array" ref="D294">IFERROR(INDEX(Sheet2!$A$1:$E$2723,MATCH(D$200&amp;D$201&amp;$B294,Sheet2!$A$1:$A$2723&amp;Sheet2!$B$1:$B$2723&amp;Sheet2!$D$1:$D$2723,0),5),0)</f>
        <v>225</v>
      </c>
      <c r="E294">
        <f t="array" ref="E294">IFERROR(INDEX(Sheet2!$A$1:$E$2723,MATCH(E$200&amp;E$201&amp;$B294,Sheet2!$A$1:$A$2723&amp;Sheet2!$B$1:$B$2723&amp;Sheet2!$D$1:$D$2723,0),5),0)</f>
        <v>293</v>
      </c>
      <c r="F294">
        <f t="array" ref="F294">IFERROR(INDEX(Sheet2!$A$1:$E$2723,MATCH(F$200&amp;F$201&amp;$B294,Sheet2!$A$1:$A$2723&amp;Sheet2!$B$1:$B$2723&amp;Sheet2!$D$1:$D$2723,0),5),0)</f>
        <v>197</v>
      </c>
      <c r="G294">
        <f t="array" ref="G294">IFERROR(INDEX(Sheet2!$A$1:$E$2723,MATCH(G$200&amp;G$201&amp;$B294,Sheet2!$A$1:$A$2723&amp;Sheet2!$B$1:$B$2723&amp;Sheet2!$D$1:$D$2723,0),5),0)</f>
        <v>260</v>
      </c>
      <c r="H294">
        <f t="array" ref="H294">IFERROR(INDEX(Sheet2!$A$1:$E$2723,MATCH(H$200&amp;H$201&amp;$B294,Sheet2!$A$1:$A$2723&amp;Sheet2!$B$1:$B$2723&amp;Sheet2!$D$1:$D$2723,0),5),0)</f>
        <v>227</v>
      </c>
      <c r="I294">
        <f t="array" ref="I294">IFERROR(INDEX(Sheet2!$A$1:$E$2723,MATCH(I$200&amp;I$201&amp;$B294,Sheet2!$A$1:$A$2723&amp;Sheet2!$B$1:$B$2723&amp;Sheet2!$D$1:$D$2723,0),5),0)</f>
        <v>275</v>
      </c>
      <c r="J294">
        <f t="array" ref="J294">IFERROR(INDEX(Sheet2!$A$1:$E$2723,MATCH(J$200&amp;J$201&amp;$B294,Sheet2!$A$1:$A$2723&amp;Sheet2!$B$1:$B$2723&amp;Sheet2!$D$1:$D$2723,0),5),0)</f>
        <v>232</v>
      </c>
      <c r="K294">
        <f t="array" ref="K294">IFERROR(INDEX(Sheet2!$A$1:$E$2723,MATCH(K$200&amp;K$201&amp;$B294,Sheet2!$A$1:$A$2723&amp;Sheet2!$B$1:$B$2723&amp;Sheet2!$D$1:$D$2723,0),5),0)</f>
        <v>224</v>
      </c>
      <c r="L294">
        <f t="array" ref="L294">IFERROR(INDEX(Sheet2!$A$1:$E$2723,MATCH(L$200&amp;L$201&amp;$B294,Sheet2!$A$1:$A$2723&amp;Sheet2!$B$1:$B$2723&amp;Sheet2!$D$1:$D$2723,0),5),0)</f>
        <v>239</v>
      </c>
      <c r="M294">
        <f t="array" ref="M294">IFERROR(INDEX(Sheet2!$A$1:$E$2723,MATCH(M$200&amp;M$201&amp;$B294,Sheet2!$A$1:$A$2723&amp;Sheet2!$B$1:$B$2723&amp;Sheet2!$D$1:$D$2723,0),5),0)</f>
        <v>272</v>
      </c>
      <c r="N294">
        <f t="array" ref="N294">IFERROR(INDEX(Sheet2!$A$1:$E$2723,MATCH(N$200&amp;N$201&amp;$B294,Sheet2!$A$1:$A$2723&amp;Sheet2!$B$1:$B$2723&amp;Sheet2!$D$1:$D$2723,0),5),0)</f>
        <v>122</v>
      </c>
      <c r="O294">
        <f t="array" ref="O294">IFERROR(INDEX(Sheet2!$A$1:$E$2723,MATCH(O$200&amp;O$201&amp;$B294,Sheet2!$A$1:$A$2723&amp;Sheet2!$B$1:$B$2723&amp;Sheet2!$D$1:$D$2723,0),5),0)</f>
        <v>277</v>
      </c>
      <c r="P294">
        <f t="array" ref="P294">IFERROR(INDEX(Sheet2!$A$1:$E$2723,MATCH(P$200&amp;P$201&amp;$B294,Sheet2!$A$1:$A$2723&amp;Sheet2!$B$1:$B$2723&amp;Sheet2!$D$1:$D$2723,0),5),0)</f>
        <v>195</v>
      </c>
      <c r="Q294">
        <f t="array" ref="Q294">IFERROR(INDEX(Sheet2!$A$1:$E$2723,MATCH(Q$200&amp;Q$201&amp;$B294,Sheet2!$A$1:$A$2723&amp;Sheet2!$B$1:$B$2723&amp;Sheet2!$D$1:$D$2723,0),5),0)</f>
        <v>259</v>
      </c>
      <c r="R294">
        <f t="array" ref="R294">IFERROR(INDEX(Sheet2!$A$1:$E$2723,MATCH(R$200&amp;R$201&amp;$B294,Sheet2!$A$1:$A$2723&amp;Sheet2!$B$1:$B$2723&amp;Sheet2!$D$1:$D$2723,0),5),0)</f>
        <v>266</v>
      </c>
      <c r="S294">
        <f t="array" ref="S294">IFERROR(INDEX(Sheet2!$A$1:$E$2723,MATCH(S$200&amp;S$201&amp;$B294,Sheet2!$A$1:$A$2723&amp;Sheet2!$B$1:$B$2723&amp;Sheet2!$D$1:$D$2723,0),5),0)</f>
        <v>261</v>
      </c>
      <c r="T294">
        <f t="array" ref="T294">IFERROR(INDEX(Sheet2!$A$1:$E$2723,MATCH(T$200&amp;T$201&amp;$B294,Sheet2!$A$1:$A$2723&amp;Sheet2!$B$1:$B$2723&amp;Sheet2!$D$1:$D$2723,0),5),0)</f>
        <v>230</v>
      </c>
      <c r="U294">
        <f t="array" ref="U294">IFERROR(INDEX(Sheet2!$A$1:$E$2723,MATCH(U$200&amp;U$201&amp;$B294,Sheet2!$A$1:$A$2723&amp;Sheet2!$B$1:$B$2723&amp;Sheet2!$D$1:$D$2723,0),5),0)</f>
        <v>289</v>
      </c>
      <c r="V294">
        <f t="array" ref="V294">IFERROR(INDEX(Sheet2!$A$1:$E$2723,MATCH(V$200&amp;V$201&amp;$B294,Sheet2!$A$1:$A$2723&amp;Sheet2!$B$1:$B$2723&amp;Sheet2!$D$1:$D$2723,0),5),0)</f>
        <v>200</v>
      </c>
      <c r="W294">
        <f t="array" ref="W294">IFERROR(INDEX(Sheet2!$A$1:$E$2723,MATCH(W$200&amp;W$201&amp;$B294,Sheet2!$A$1:$A$2723&amp;Sheet2!$B$1:$B$2723&amp;Sheet2!$D$1:$D$2723,0),5),0)</f>
        <v>183</v>
      </c>
      <c r="X294">
        <f t="array" ref="X294">IFERROR(INDEX(Sheet2!$A$1:$E$2723,MATCH(X$200&amp;X$201&amp;$B294,Sheet2!$A$1:$A$2723&amp;Sheet2!$B$1:$B$2723&amp;Sheet2!$D$1:$D$2723,0),5),0)</f>
        <v>240</v>
      </c>
      <c r="Y294">
        <f t="array" ref="Y294">IFERROR(INDEX(Sheet2!$A$1:$E$2723,MATCH(Y$200&amp;Y$201&amp;$B294,Sheet2!$A$1:$A$2723&amp;Sheet2!$B$1:$B$2723&amp;Sheet2!$D$1:$D$2723,0),5),0)</f>
        <v>131</v>
      </c>
      <c r="Z294">
        <f t="array" ref="Z294">IFERROR(INDEX(Sheet2!$A$1:$E$2723,MATCH(Z$200&amp;Z$201&amp;$B294,Sheet2!$A$1:$A$2723&amp;Sheet2!$B$1:$B$2723&amp;Sheet2!$D$1:$D$2723,0),5),0)</f>
        <v>96</v>
      </c>
      <c r="AA294">
        <f t="array" ref="AA294">IFERROR(INDEX(Sheet2!$A$1:$E$2723,MATCH(AA$200&amp;AA$201&amp;$B294,Sheet2!$A$1:$A$2723&amp;Sheet2!$B$1:$B$2723&amp;Sheet2!$D$1:$D$2723,0),5),0)</f>
        <v>0</v>
      </c>
      <c r="AB294">
        <f t="array" ref="AB294">IFERROR(INDEX(Sheet2!$A$1:$E$2723,MATCH(AB$200&amp;AB$201&amp;$B294,Sheet2!$A$1:$A$2723&amp;Sheet2!$B$1:$B$2723&amp;Sheet2!$D$1:$D$2723,0),5),0)</f>
        <v>292</v>
      </c>
      <c r="AC294">
        <f t="array" ref="AC294">IFERROR(INDEX(Sheet2!$A$1:$E$2723,MATCH(AC$200&amp;AC$201&amp;$B294,Sheet2!$A$1:$A$2723&amp;Sheet2!$B$1:$B$2723&amp;Sheet2!$D$1:$D$2723,0),5),0)</f>
        <v>403</v>
      </c>
      <c r="AD294">
        <f t="array" ref="AD294">IFERROR(INDEX(Sheet2!$A$1:$E$2723,MATCH(AD$200&amp;AD$201&amp;$B294,Sheet2!$A$1:$A$2723&amp;Sheet2!$B$1:$B$2723&amp;Sheet2!$D$1:$D$2723,0),5),0)</f>
        <v>334</v>
      </c>
      <c r="AE294">
        <f t="array" ref="AE294">IFERROR(INDEX(Sheet2!$A$1:$E$2723,MATCH(AE$200&amp;AE$201&amp;$B294,Sheet2!$A$1:$A$2723&amp;Sheet2!$B$1:$B$2723&amp;Sheet2!$D$1:$D$2723,0),5),0)</f>
        <v>358</v>
      </c>
      <c r="AF294">
        <f t="array" ref="AF294">IFERROR(INDEX(Sheet2!$A$1:$E$2723,MATCH(AF$200&amp;AF$201&amp;$B294,Sheet2!$A$1:$A$2723&amp;Sheet2!$B$1:$B$2723&amp;Sheet2!$D$1:$D$2723,0),5),0)</f>
        <v>208</v>
      </c>
      <c r="AG294">
        <f t="array" ref="AG294">IFERROR(INDEX(Sheet2!$A$1:$E$2723,MATCH(AG$200&amp;AG$201&amp;$B294,Sheet2!$A$1:$A$2723&amp;Sheet2!$B$1:$B$2723&amp;Sheet2!$D$1:$D$2723,0),5),0)</f>
        <v>259</v>
      </c>
      <c r="AH294">
        <f t="array" ref="AH294">IFERROR(INDEX(Sheet2!$A$1:$E$2723,MATCH(AH$200&amp;AH$201&amp;$B294,Sheet2!$A$1:$A$2723&amp;Sheet2!$B$1:$B$2723&amp;Sheet2!$D$1:$D$2723,0),5),0)</f>
        <v>199</v>
      </c>
      <c r="AI294">
        <f t="array" ref="AI294">IFERROR(INDEX(Sheet2!$A$1:$E$2723,MATCH(AI$200&amp;AI$201&amp;$B294,Sheet2!$A$1:$A$2723&amp;Sheet2!$B$1:$B$2723&amp;Sheet2!$D$1:$D$2723,0),5),0)</f>
        <v>189</v>
      </c>
      <c r="AJ294">
        <f t="array" ref="AJ294">IFERROR(INDEX(Sheet2!$A$1:$E$2723,MATCH(AJ$200&amp;AJ$201&amp;$B294,Sheet2!$A$1:$A$2723&amp;Sheet2!$B$1:$B$2723&amp;Sheet2!$D$1:$D$2723,0),5),0)</f>
        <v>296</v>
      </c>
      <c r="AK294">
        <f t="array" ref="AK294">IFERROR(INDEX(Sheet2!$A$1:$E$2723,MATCH(AK$200&amp;AK$201&amp;$B294,Sheet2!$A$1:$A$2723&amp;Sheet2!$B$1:$B$2723&amp;Sheet2!$D$1:$D$2723,0),5),0)</f>
        <v>191</v>
      </c>
      <c r="AL294">
        <f t="array" ref="AL294">IFERROR(INDEX(Sheet2!$A$1:$E$2723,MATCH(AL$200&amp;AL$201&amp;$B294,Sheet2!$A$1:$A$2723&amp;Sheet2!$B$1:$B$2723&amp;Sheet2!$D$1:$D$2723,0),5),0)</f>
        <v>146</v>
      </c>
      <c r="AM294">
        <f t="array" ref="AM294">IFERROR(INDEX(Sheet2!$A$1:$E$2723,MATCH(AM$200&amp;AM$201&amp;$B294,Sheet2!$A$1:$A$2723&amp;Sheet2!$B$1:$B$2723&amp;Sheet2!$D$1:$D$2723,0),5),0)</f>
        <v>315</v>
      </c>
      <c r="AN294">
        <f t="array" ref="AN294">IFERROR(INDEX(Sheet2!$A$1:$E$2723,MATCH(AN$200&amp;AN$201&amp;$B294,Sheet2!$A$1:$A$2723&amp;Sheet2!$B$1:$B$2723&amp;Sheet2!$D$1:$D$2723,0),5),0)</f>
        <v>247</v>
      </c>
      <c r="AO294">
        <f t="array" ref="AO294">IFERROR(INDEX(Sheet2!$A$1:$E$2723,MATCH(AO$200&amp;AO$201&amp;$B294,Sheet2!$A$1:$A$2723&amp;Sheet2!$B$1:$B$2723&amp;Sheet2!$D$1:$D$2723,0),5),0)</f>
        <v>272</v>
      </c>
      <c r="AP294">
        <f t="array" ref="AP294">IFERROR(INDEX(Sheet2!$A$1:$E$2723,MATCH(AP$200&amp;AP$201&amp;$B294,Sheet2!$A$1:$A$2723&amp;Sheet2!$B$1:$B$2723&amp;Sheet2!$D$1:$D$2723,0),5),0)</f>
        <v>147</v>
      </c>
      <c r="AQ294">
        <f t="array" ref="AQ294">IFERROR(INDEX(Sheet2!$A$1:$E$2723,MATCH(AQ$200&amp;AQ$201&amp;$B294,Sheet2!$A$1:$A$2723&amp;Sheet2!$B$1:$B$2723&amp;Sheet2!$D$1:$D$2723,0),5),0)</f>
        <v>188</v>
      </c>
      <c r="AR294">
        <f t="array" ref="AR294">IFERROR(INDEX(Sheet2!$A$1:$E$2723,MATCH(AR$200&amp;AR$201&amp;$B294,Sheet2!$A$1:$A$2723&amp;Sheet2!$B$1:$B$2723&amp;Sheet2!$D$1:$D$2723,0),5),0)</f>
        <v>307</v>
      </c>
      <c r="AS294">
        <f t="array" ref="AS294">IFERROR(INDEX(Sheet2!$A$1:$E$2723,MATCH(AS$200&amp;AS$201&amp;$B294,Sheet2!$A$1:$A$2723&amp;Sheet2!$B$1:$B$2723&amp;Sheet2!$D$1:$D$2723,0),5),0)</f>
        <v>385</v>
      </c>
      <c r="AT294">
        <f t="array" ref="AT294">IFERROR(INDEX(Sheet2!$A$1:$E$2723,MATCH(AT$200&amp;AT$201&amp;$B294,Sheet2!$A$1:$A$2723&amp;Sheet2!$B$1:$B$2723&amp;Sheet2!$D$1:$D$2723,0),5),0)</f>
        <v>198</v>
      </c>
      <c r="AU294">
        <f t="array" ref="AU294">IFERROR(INDEX(Sheet2!$A$1:$E$2723,MATCH(AU$200&amp;AU$201&amp;$B294,Sheet2!$A$1:$A$2723&amp;Sheet2!$B$1:$B$2723&amp;Sheet2!$D$1:$D$2723,0),5),0)</f>
        <v>246</v>
      </c>
      <c r="AV294">
        <f t="array" ref="AV294">IFERROR(INDEX(Sheet2!$A$1:$E$2723,MATCH(AV$200&amp;AV$201&amp;$B294,Sheet2!$A$1:$A$2723&amp;Sheet2!$B$1:$B$2723&amp;Sheet2!$D$1:$D$2723,0),5),0)</f>
        <v>222</v>
      </c>
      <c r="AW294">
        <f t="array" ref="AW294">IFERROR(INDEX(Sheet2!$A$1:$E$2723,MATCH(AW$200&amp;AW$201&amp;$B294,Sheet2!$A$1:$A$2723&amp;Sheet2!$B$1:$B$2723&amp;Sheet2!$D$1:$D$2723,0),5),0)</f>
        <v>162</v>
      </c>
      <c r="AX294">
        <f t="array" ref="AX294">IFERROR(INDEX(Sheet2!$A$1:$E$2723,MATCH(AX$200&amp;AX$201&amp;$B294,Sheet2!$A$1:$A$2723&amp;Sheet2!$B$1:$B$2723&amp;Sheet2!$D$1:$D$2723,0),5),0)</f>
        <v>119</v>
      </c>
      <c r="AY294">
        <f t="array" ref="AY294">IFERROR(INDEX(Sheet2!$A$1:$E$2723,MATCH(AY$200&amp;AY$201&amp;$B294,Sheet2!$A$1:$A$2723&amp;Sheet2!$B$1:$B$2723&amp;Sheet2!$D$1:$D$2723,0),5),0)</f>
        <v>196</v>
      </c>
      <c r="AZ294">
        <f t="array" ref="AZ294">IFERROR(INDEX(Sheet2!$A$1:$E$2723,MATCH(AZ$200&amp;AZ$201&amp;$B294,Sheet2!$A$1:$A$2723&amp;Sheet2!$B$1:$B$2723&amp;Sheet2!$D$1:$D$2723,0),5),0)</f>
        <v>187</v>
      </c>
      <c r="BA294">
        <f t="array" ref="BA294">IFERROR(INDEX(Sheet2!$A$1:$E$2723,MATCH(BA$200&amp;BA$201&amp;$B294,Sheet2!$A$1:$A$2723&amp;Sheet2!$B$1:$B$2723&amp;Sheet2!$D$1:$D$2723,0),5),0)</f>
        <v>191</v>
      </c>
      <c r="BB294">
        <f t="array" ref="BB294">IFERROR(INDEX(Sheet2!$A$1:$E$2723,MATCH(BB$200&amp;BB$201&amp;$B294,Sheet2!$A$1:$A$2723&amp;Sheet2!$B$1:$B$2723&amp;Sheet2!$D$1:$D$2723,0),5),0)</f>
        <v>126</v>
      </c>
      <c r="BC294">
        <f t="array" ref="BC294">IFERROR(INDEX(Sheet2!$A$1:$E$2723,MATCH(BC$200&amp;BC$201&amp;$B294,Sheet2!$A$1:$A$2723&amp;Sheet2!$B$1:$B$2723&amp;Sheet2!$D$1:$D$2723,0),5),0)</f>
        <v>132</v>
      </c>
      <c r="BD294">
        <f t="array" ref="BD294">IFERROR(INDEX(Sheet2!$A$1:$E$2723,MATCH(BD$200&amp;BD$201&amp;$B294,Sheet2!$A$1:$A$2723&amp;Sheet2!$B$1:$B$2723&amp;Sheet2!$D$1:$D$2723,0),5),0)</f>
        <v>154</v>
      </c>
      <c r="BE294">
        <f t="array" ref="BE294">IFERROR(INDEX(Sheet2!$A$1:$E$2723,MATCH(BE$200&amp;BE$201&amp;$B294,Sheet2!$A$1:$A$2723&amp;Sheet2!$B$1:$B$2723&amp;Sheet2!$D$1:$D$2723,0),5),0)</f>
        <v>183</v>
      </c>
      <c r="BF294">
        <f t="array" ref="BF294">IFERROR(INDEX(Sheet2!$A$1:$E$2723,MATCH(BF$200&amp;BF$201&amp;$B294,Sheet2!$A$1:$A$2723&amp;Sheet2!$B$1:$B$2723&amp;Sheet2!$D$1:$D$2723,0),5),0)</f>
        <v>131</v>
      </c>
      <c r="BG294">
        <f t="array" ref="BG294">IFERROR(INDEX(Sheet2!$A$1:$E$2723,MATCH(BG$200&amp;BG$201&amp;$B294,Sheet2!$A$1:$A$2723&amp;Sheet2!$B$1:$B$2723&amp;Sheet2!$D$1:$D$2723,0),5),0)</f>
        <v>146</v>
      </c>
      <c r="BH294">
        <f t="array" ref="BH294">IFERROR(INDEX(Sheet2!$A$1:$E$2723,MATCH(BH$200&amp;BH$201&amp;$B294,Sheet2!$A$1:$A$2723&amp;Sheet2!$B$1:$B$2723&amp;Sheet2!$D$1:$D$2723,0),5),0)</f>
        <v>205</v>
      </c>
      <c r="BI294">
        <f t="array" ref="BI294">IFERROR(INDEX(Sheet2!$A$1:$E$2723,MATCH(BI$200&amp;BI$201&amp;$B294,Sheet2!$A$1:$A$2723&amp;Sheet2!$B$1:$B$2723&amp;Sheet2!$D$1:$D$2723,0),5),0)</f>
        <v>218</v>
      </c>
      <c r="BJ294">
        <f t="array" ref="BJ294">IFERROR(INDEX(Sheet2!$A$1:$E$2723,MATCH(BJ$200&amp;BJ$201&amp;$B294,Sheet2!$A$1:$A$2723&amp;Sheet2!$B$1:$B$2723&amp;Sheet2!$D$1:$D$2723,0),5),0)</f>
        <v>152</v>
      </c>
      <c r="BK294">
        <f t="array" ref="BK294">IFERROR(INDEX(Sheet2!$A$1:$E$2723,MATCH(BK$200&amp;BK$201&amp;$B294,Sheet2!$A$1:$A$2723&amp;Sheet2!$B$1:$B$2723&amp;Sheet2!$D$1:$D$2723,0),5),0)</f>
        <v>0</v>
      </c>
      <c r="BL294">
        <f t="array" ref="BL294">IFERROR(INDEX(Sheet2!$A$1:$E$2723,MATCH(BL$200&amp;BL$201&amp;$B294,Sheet2!$A$1:$A$2723&amp;Sheet2!$B$1:$B$2723&amp;Sheet2!$D$1:$D$2723,0),5),0)</f>
        <v>0</v>
      </c>
    </row>
    <row r="295" spans="2:64" x14ac:dyDescent="0.25">
      <c r="B295" t="s">
        <v>275</v>
      </c>
      <c r="C295">
        <f t="array" ref="C295">IFERROR(INDEX(Sheet2!$A$1:$E$2723,MATCH(C$200&amp;C$201&amp;$B295,Sheet2!$A$1:$A$2723&amp;Sheet2!$B$1:$B$2723&amp;Sheet2!$D$1:$D$2723,0),5),0)</f>
        <v>0</v>
      </c>
      <c r="D295">
        <f t="array" ref="D295">IFERROR(INDEX(Sheet2!$A$1:$E$2723,MATCH(D$200&amp;D$201&amp;$B295,Sheet2!$A$1:$A$2723&amp;Sheet2!$B$1:$B$2723&amp;Sheet2!$D$1:$D$2723,0),5),0)</f>
        <v>0</v>
      </c>
      <c r="E295">
        <f t="array" ref="E295">IFERROR(INDEX(Sheet2!$A$1:$E$2723,MATCH(E$200&amp;E$201&amp;$B295,Sheet2!$A$1:$A$2723&amp;Sheet2!$B$1:$B$2723&amp;Sheet2!$D$1:$D$2723,0),5),0)</f>
        <v>0</v>
      </c>
      <c r="F295">
        <f t="array" ref="F295">IFERROR(INDEX(Sheet2!$A$1:$E$2723,MATCH(F$200&amp;F$201&amp;$B295,Sheet2!$A$1:$A$2723&amp;Sheet2!$B$1:$B$2723&amp;Sheet2!$D$1:$D$2723,0),5),0)</f>
        <v>0</v>
      </c>
      <c r="G295">
        <f t="array" ref="G295">IFERROR(INDEX(Sheet2!$A$1:$E$2723,MATCH(G$200&amp;G$201&amp;$B295,Sheet2!$A$1:$A$2723&amp;Sheet2!$B$1:$B$2723&amp;Sheet2!$D$1:$D$2723,0),5),0)</f>
        <v>0</v>
      </c>
      <c r="H295">
        <f t="array" ref="H295">IFERROR(INDEX(Sheet2!$A$1:$E$2723,MATCH(H$200&amp;H$201&amp;$B295,Sheet2!$A$1:$A$2723&amp;Sheet2!$B$1:$B$2723&amp;Sheet2!$D$1:$D$2723,0),5),0)</f>
        <v>0</v>
      </c>
      <c r="I295">
        <f t="array" ref="I295">IFERROR(INDEX(Sheet2!$A$1:$E$2723,MATCH(I$200&amp;I$201&amp;$B295,Sheet2!$A$1:$A$2723&amp;Sheet2!$B$1:$B$2723&amp;Sheet2!$D$1:$D$2723,0),5),0)</f>
        <v>0</v>
      </c>
      <c r="J295">
        <f t="array" ref="J295">IFERROR(INDEX(Sheet2!$A$1:$E$2723,MATCH(J$200&amp;J$201&amp;$B295,Sheet2!$A$1:$A$2723&amp;Sheet2!$B$1:$B$2723&amp;Sheet2!$D$1:$D$2723,0),5),0)</f>
        <v>0</v>
      </c>
      <c r="K295">
        <f t="array" ref="K295">IFERROR(INDEX(Sheet2!$A$1:$E$2723,MATCH(K$200&amp;K$201&amp;$B295,Sheet2!$A$1:$A$2723&amp;Sheet2!$B$1:$B$2723&amp;Sheet2!$D$1:$D$2723,0),5),0)</f>
        <v>0</v>
      </c>
      <c r="L295">
        <f t="array" ref="L295">IFERROR(INDEX(Sheet2!$A$1:$E$2723,MATCH(L$200&amp;L$201&amp;$B295,Sheet2!$A$1:$A$2723&amp;Sheet2!$B$1:$B$2723&amp;Sheet2!$D$1:$D$2723,0),5),0)</f>
        <v>0</v>
      </c>
      <c r="M295">
        <f t="array" ref="M295">IFERROR(INDEX(Sheet2!$A$1:$E$2723,MATCH(M$200&amp;M$201&amp;$B295,Sheet2!$A$1:$A$2723&amp;Sheet2!$B$1:$B$2723&amp;Sheet2!$D$1:$D$2723,0),5),0)</f>
        <v>0</v>
      </c>
      <c r="N295">
        <f t="array" ref="N295">IFERROR(INDEX(Sheet2!$A$1:$E$2723,MATCH(N$200&amp;N$201&amp;$B295,Sheet2!$A$1:$A$2723&amp;Sheet2!$B$1:$B$2723&amp;Sheet2!$D$1:$D$2723,0),5),0)</f>
        <v>0</v>
      </c>
      <c r="O295">
        <f t="array" ref="O295">IFERROR(INDEX(Sheet2!$A$1:$E$2723,MATCH(O$200&amp;O$201&amp;$B295,Sheet2!$A$1:$A$2723&amp;Sheet2!$B$1:$B$2723&amp;Sheet2!$D$1:$D$2723,0),5),0)</f>
        <v>0</v>
      </c>
      <c r="P295">
        <f t="array" ref="P295">IFERROR(INDEX(Sheet2!$A$1:$E$2723,MATCH(P$200&amp;P$201&amp;$B295,Sheet2!$A$1:$A$2723&amp;Sheet2!$B$1:$B$2723&amp;Sheet2!$D$1:$D$2723,0),5),0)</f>
        <v>0</v>
      </c>
      <c r="Q295">
        <f t="array" ref="Q295">IFERROR(INDEX(Sheet2!$A$1:$E$2723,MATCH(Q$200&amp;Q$201&amp;$B295,Sheet2!$A$1:$A$2723&amp;Sheet2!$B$1:$B$2723&amp;Sheet2!$D$1:$D$2723,0),5),0)</f>
        <v>0</v>
      </c>
      <c r="R295">
        <f t="array" ref="R295">IFERROR(INDEX(Sheet2!$A$1:$E$2723,MATCH(R$200&amp;R$201&amp;$B295,Sheet2!$A$1:$A$2723&amp;Sheet2!$B$1:$B$2723&amp;Sheet2!$D$1:$D$2723,0),5),0)</f>
        <v>0</v>
      </c>
      <c r="S295">
        <f t="array" ref="S295">IFERROR(INDEX(Sheet2!$A$1:$E$2723,MATCH(S$200&amp;S$201&amp;$B295,Sheet2!$A$1:$A$2723&amp;Sheet2!$B$1:$B$2723&amp;Sheet2!$D$1:$D$2723,0),5),0)</f>
        <v>0</v>
      </c>
      <c r="T295">
        <f t="array" ref="T295">IFERROR(INDEX(Sheet2!$A$1:$E$2723,MATCH(T$200&amp;T$201&amp;$B295,Sheet2!$A$1:$A$2723&amp;Sheet2!$B$1:$B$2723&amp;Sheet2!$D$1:$D$2723,0),5),0)</f>
        <v>0</v>
      </c>
      <c r="U295">
        <f t="array" ref="U295">IFERROR(INDEX(Sheet2!$A$1:$E$2723,MATCH(U$200&amp;U$201&amp;$B295,Sheet2!$A$1:$A$2723&amp;Sheet2!$B$1:$B$2723&amp;Sheet2!$D$1:$D$2723,0),5),0)</f>
        <v>0</v>
      </c>
      <c r="V295">
        <f t="array" ref="V295">IFERROR(INDEX(Sheet2!$A$1:$E$2723,MATCH(V$200&amp;V$201&amp;$B295,Sheet2!$A$1:$A$2723&amp;Sheet2!$B$1:$B$2723&amp;Sheet2!$D$1:$D$2723,0),5),0)</f>
        <v>0</v>
      </c>
      <c r="W295">
        <f t="array" ref="W295">IFERROR(INDEX(Sheet2!$A$1:$E$2723,MATCH(W$200&amp;W$201&amp;$B295,Sheet2!$A$1:$A$2723&amp;Sheet2!$B$1:$B$2723&amp;Sheet2!$D$1:$D$2723,0),5),0)</f>
        <v>0</v>
      </c>
      <c r="X295">
        <f t="array" ref="X295">IFERROR(INDEX(Sheet2!$A$1:$E$2723,MATCH(X$200&amp;X$201&amp;$B295,Sheet2!$A$1:$A$2723&amp;Sheet2!$B$1:$B$2723&amp;Sheet2!$D$1:$D$2723,0),5),0)</f>
        <v>0</v>
      </c>
      <c r="Y295">
        <f t="array" ref="Y295">IFERROR(INDEX(Sheet2!$A$1:$E$2723,MATCH(Y$200&amp;Y$201&amp;$B295,Sheet2!$A$1:$A$2723&amp;Sheet2!$B$1:$B$2723&amp;Sheet2!$D$1:$D$2723,0),5),0)</f>
        <v>0</v>
      </c>
      <c r="Z295">
        <f t="array" ref="Z295">IFERROR(INDEX(Sheet2!$A$1:$E$2723,MATCH(Z$200&amp;Z$201&amp;$B295,Sheet2!$A$1:$A$2723&amp;Sheet2!$B$1:$B$2723&amp;Sheet2!$D$1:$D$2723,0),5),0)</f>
        <v>0</v>
      </c>
      <c r="AA295">
        <f t="array" ref="AA295">IFERROR(INDEX(Sheet2!$A$1:$E$2723,MATCH(AA$200&amp;AA$201&amp;$B295,Sheet2!$A$1:$A$2723&amp;Sheet2!$B$1:$B$2723&amp;Sheet2!$D$1:$D$2723,0),5),0)</f>
        <v>0</v>
      </c>
      <c r="AB295">
        <f t="array" ref="AB295">IFERROR(INDEX(Sheet2!$A$1:$E$2723,MATCH(AB$200&amp;AB$201&amp;$B295,Sheet2!$A$1:$A$2723&amp;Sheet2!$B$1:$B$2723&amp;Sheet2!$D$1:$D$2723,0),5),0)</f>
        <v>0</v>
      </c>
      <c r="AC295">
        <f t="array" ref="AC295">IFERROR(INDEX(Sheet2!$A$1:$E$2723,MATCH(AC$200&amp;AC$201&amp;$B295,Sheet2!$A$1:$A$2723&amp;Sheet2!$B$1:$B$2723&amp;Sheet2!$D$1:$D$2723,0),5),0)</f>
        <v>0</v>
      </c>
      <c r="AD295">
        <f t="array" ref="AD295">IFERROR(INDEX(Sheet2!$A$1:$E$2723,MATCH(AD$200&amp;AD$201&amp;$B295,Sheet2!$A$1:$A$2723&amp;Sheet2!$B$1:$B$2723&amp;Sheet2!$D$1:$D$2723,0),5),0)</f>
        <v>0</v>
      </c>
      <c r="AE295">
        <f t="array" ref="AE295">IFERROR(INDEX(Sheet2!$A$1:$E$2723,MATCH(AE$200&amp;AE$201&amp;$B295,Sheet2!$A$1:$A$2723&amp;Sheet2!$B$1:$B$2723&amp;Sheet2!$D$1:$D$2723,0),5),0)</f>
        <v>0</v>
      </c>
      <c r="AF295">
        <f t="array" ref="AF295">IFERROR(INDEX(Sheet2!$A$1:$E$2723,MATCH(AF$200&amp;AF$201&amp;$B295,Sheet2!$A$1:$A$2723&amp;Sheet2!$B$1:$B$2723&amp;Sheet2!$D$1:$D$2723,0),5),0)</f>
        <v>0</v>
      </c>
      <c r="AG295">
        <f t="array" ref="AG295">IFERROR(INDEX(Sheet2!$A$1:$E$2723,MATCH(AG$200&amp;AG$201&amp;$B295,Sheet2!$A$1:$A$2723&amp;Sheet2!$B$1:$B$2723&amp;Sheet2!$D$1:$D$2723,0),5),0)</f>
        <v>0</v>
      </c>
      <c r="AH295">
        <f t="array" ref="AH295">IFERROR(INDEX(Sheet2!$A$1:$E$2723,MATCH(AH$200&amp;AH$201&amp;$B295,Sheet2!$A$1:$A$2723&amp;Sheet2!$B$1:$B$2723&amp;Sheet2!$D$1:$D$2723,0),5),0)</f>
        <v>0</v>
      </c>
      <c r="AI295">
        <f t="array" ref="AI295">IFERROR(INDEX(Sheet2!$A$1:$E$2723,MATCH(AI$200&amp;AI$201&amp;$B295,Sheet2!$A$1:$A$2723&amp;Sheet2!$B$1:$B$2723&amp;Sheet2!$D$1:$D$2723,0),5),0)</f>
        <v>0</v>
      </c>
      <c r="AJ295">
        <f t="array" ref="AJ295">IFERROR(INDEX(Sheet2!$A$1:$E$2723,MATCH(AJ$200&amp;AJ$201&amp;$B295,Sheet2!$A$1:$A$2723&amp;Sheet2!$B$1:$B$2723&amp;Sheet2!$D$1:$D$2723,0),5),0)</f>
        <v>0</v>
      </c>
      <c r="AK295">
        <f t="array" ref="AK295">IFERROR(INDEX(Sheet2!$A$1:$E$2723,MATCH(AK$200&amp;AK$201&amp;$B295,Sheet2!$A$1:$A$2723&amp;Sheet2!$B$1:$B$2723&amp;Sheet2!$D$1:$D$2723,0),5),0)</f>
        <v>0</v>
      </c>
      <c r="AL295">
        <f t="array" ref="AL295">IFERROR(INDEX(Sheet2!$A$1:$E$2723,MATCH(AL$200&amp;AL$201&amp;$B295,Sheet2!$A$1:$A$2723&amp;Sheet2!$B$1:$B$2723&amp;Sheet2!$D$1:$D$2723,0),5),0)</f>
        <v>0</v>
      </c>
      <c r="AM295">
        <f t="array" ref="AM295">IFERROR(INDEX(Sheet2!$A$1:$E$2723,MATCH(AM$200&amp;AM$201&amp;$B295,Sheet2!$A$1:$A$2723&amp;Sheet2!$B$1:$B$2723&amp;Sheet2!$D$1:$D$2723,0),5),0)</f>
        <v>0</v>
      </c>
      <c r="AN295">
        <f t="array" ref="AN295">IFERROR(INDEX(Sheet2!$A$1:$E$2723,MATCH(AN$200&amp;AN$201&amp;$B295,Sheet2!$A$1:$A$2723&amp;Sheet2!$B$1:$B$2723&amp;Sheet2!$D$1:$D$2723,0),5),0)</f>
        <v>0</v>
      </c>
      <c r="AO295">
        <f t="array" ref="AO295">IFERROR(INDEX(Sheet2!$A$1:$E$2723,MATCH(AO$200&amp;AO$201&amp;$B295,Sheet2!$A$1:$A$2723&amp;Sheet2!$B$1:$B$2723&amp;Sheet2!$D$1:$D$2723,0),5),0)</f>
        <v>0</v>
      </c>
      <c r="AP295">
        <f t="array" ref="AP295">IFERROR(INDEX(Sheet2!$A$1:$E$2723,MATCH(AP$200&amp;AP$201&amp;$B295,Sheet2!$A$1:$A$2723&amp;Sheet2!$B$1:$B$2723&amp;Sheet2!$D$1:$D$2723,0),5),0)</f>
        <v>0</v>
      </c>
      <c r="AQ295">
        <f t="array" ref="AQ295">IFERROR(INDEX(Sheet2!$A$1:$E$2723,MATCH(AQ$200&amp;AQ$201&amp;$B295,Sheet2!$A$1:$A$2723&amp;Sheet2!$B$1:$B$2723&amp;Sheet2!$D$1:$D$2723,0),5),0)</f>
        <v>0</v>
      </c>
      <c r="AR295">
        <f t="array" ref="AR295">IFERROR(INDEX(Sheet2!$A$1:$E$2723,MATCH(AR$200&amp;AR$201&amp;$B295,Sheet2!$A$1:$A$2723&amp;Sheet2!$B$1:$B$2723&amp;Sheet2!$D$1:$D$2723,0),5),0)</f>
        <v>0</v>
      </c>
      <c r="AS295">
        <f t="array" ref="AS295">IFERROR(INDEX(Sheet2!$A$1:$E$2723,MATCH(AS$200&amp;AS$201&amp;$B295,Sheet2!$A$1:$A$2723&amp;Sheet2!$B$1:$B$2723&amp;Sheet2!$D$1:$D$2723,0),5),0)</f>
        <v>0</v>
      </c>
      <c r="AT295">
        <f t="array" ref="AT295">IFERROR(INDEX(Sheet2!$A$1:$E$2723,MATCH(AT$200&amp;AT$201&amp;$B295,Sheet2!$A$1:$A$2723&amp;Sheet2!$B$1:$B$2723&amp;Sheet2!$D$1:$D$2723,0),5),0)</f>
        <v>0</v>
      </c>
      <c r="AU295">
        <f t="array" ref="AU295">IFERROR(INDEX(Sheet2!$A$1:$E$2723,MATCH(AU$200&amp;AU$201&amp;$B295,Sheet2!$A$1:$A$2723&amp;Sheet2!$B$1:$B$2723&amp;Sheet2!$D$1:$D$2723,0),5),0)</f>
        <v>0</v>
      </c>
      <c r="AV295">
        <f t="array" ref="AV295">IFERROR(INDEX(Sheet2!$A$1:$E$2723,MATCH(AV$200&amp;AV$201&amp;$B295,Sheet2!$A$1:$A$2723&amp;Sheet2!$B$1:$B$2723&amp;Sheet2!$D$1:$D$2723,0),5),0)</f>
        <v>0</v>
      </c>
      <c r="AW295">
        <f t="array" ref="AW295">IFERROR(INDEX(Sheet2!$A$1:$E$2723,MATCH(AW$200&amp;AW$201&amp;$B295,Sheet2!$A$1:$A$2723&amp;Sheet2!$B$1:$B$2723&amp;Sheet2!$D$1:$D$2723,0),5),0)</f>
        <v>0</v>
      </c>
      <c r="AX295">
        <f t="array" ref="AX295">IFERROR(INDEX(Sheet2!$A$1:$E$2723,MATCH(AX$200&amp;AX$201&amp;$B295,Sheet2!$A$1:$A$2723&amp;Sheet2!$B$1:$B$2723&amp;Sheet2!$D$1:$D$2723,0),5),0)</f>
        <v>0</v>
      </c>
      <c r="AY295">
        <f t="array" ref="AY295">IFERROR(INDEX(Sheet2!$A$1:$E$2723,MATCH(AY$200&amp;AY$201&amp;$B295,Sheet2!$A$1:$A$2723&amp;Sheet2!$B$1:$B$2723&amp;Sheet2!$D$1:$D$2723,0),5),0)</f>
        <v>0</v>
      </c>
      <c r="AZ295">
        <f t="array" ref="AZ295">IFERROR(INDEX(Sheet2!$A$1:$E$2723,MATCH(AZ$200&amp;AZ$201&amp;$B295,Sheet2!$A$1:$A$2723&amp;Sheet2!$B$1:$B$2723&amp;Sheet2!$D$1:$D$2723,0),5),0)</f>
        <v>0</v>
      </c>
      <c r="BA295">
        <f t="array" ref="BA295">IFERROR(INDEX(Sheet2!$A$1:$E$2723,MATCH(BA$200&amp;BA$201&amp;$B295,Sheet2!$A$1:$A$2723&amp;Sheet2!$B$1:$B$2723&amp;Sheet2!$D$1:$D$2723,0),5),0)</f>
        <v>0</v>
      </c>
      <c r="BB295">
        <f t="array" ref="BB295">IFERROR(INDEX(Sheet2!$A$1:$E$2723,MATCH(BB$200&amp;BB$201&amp;$B295,Sheet2!$A$1:$A$2723&amp;Sheet2!$B$1:$B$2723&amp;Sheet2!$D$1:$D$2723,0),5),0)</f>
        <v>0</v>
      </c>
      <c r="BC295">
        <f t="array" ref="BC295">IFERROR(INDEX(Sheet2!$A$1:$E$2723,MATCH(BC$200&amp;BC$201&amp;$B295,Sheet2!$A$1:$A$2723&amp;Sheet2!$B$1:$B$2723&amp;Sheet2!$D$1:$D$2723,0),5),0)</f>
        <v>0</v>
      </c>
      <c r="BD295">
        <f t="array" ref="BD295">IFERROR(INDEX(Sheet2!$A$1:$E$2723,MATCH(BD$200&amp;BD$201&amp;$B295,Sheet2!$A$1:$A$2723&amp;Sheet2!$B$1:$B$2723&amp;Sheet2!$D$1:$D$2723,0),5),0)</f>
        <v>0</v>
      </c>
      <c r="BE295">
        <f t="array" ref="BE295">IFERROR(INDEX(Sheet2!$A$1:$E$2723,MATCH(BE$200&amp;BE$201&amp;$B295,Sheet2!$A$1:$A$2723&amp;Sheet2!$B$1:$B$2723&amp;Sheet2!$D$1:$D$2723,0),5),0)</f>
        <v>0</v>
      </c>
      <c r="BF295">
        <f t="array" ref="BF295">IFERROR(INDEX(Sheet2!$A$1:$E$2723,MATCH(BF$200&amp;BF$201&amp;$B295,Sheet2!$A$1:$A$2723&amp;Sheet2!$B$1:$B$2723&amp;Sheet2!$D$1:$D$2723,0),5),0)</f>
        <v>0</v>
      </c>
      <c r="BG295">
        <f t="array" ref="BG295">IFERROR(INDEX(Sheet2!$A$1:$E$2723,MATCH(BG$200&amp;BG$201&amp;$B295,Sheet2!$A$1:$A$2723&amp;Sheet2!$B$1:$B$2723&amp;Sheet2!$D$1:$D$2723,0),5),0)</f>
        <v>0</v>
      </c>
      <c r="BH295">
        <f t="array" ref="BH295">IFERROR(INDEX(Sheet2!$A$1:$E$2723,MATCH(BH$200&amp;BH$201&amp;$B295,Sheet2!$A$1:$A$2723&amp;Sheet2!$B$1:$B$2723&amp;Sheet2!$D$1:$D$2723,0),5),0)</f>
        <v>0</v>
      </c>
      <c r="BI295">
        <f t="array" ref="BI295">IFERROR(INDEX(Sheet2!$A$1:$E$2723,MATCH(BI$200&amp;BI$201&amp;$B295,Sheet2!$A$1:$A$2723&amp;Sheet2!$B$1:$B$2723&amp;Sheet2!$D$1:$D$2723,0),5),0)</f>
        <v>0</v>
      </c>
      <c r="BJ295">
        <f t="array" ref="BJ295">IFERROR(INDEX(Sheet2!$A$1:$E$2723,MATCH(BJ$200&amp;BJ$201&amp;$B295,Sheet2!$A$1:$A$2723&amp;Sheet2!$B$1:$B$2723&amp;Sheet2!$D$1:$D$2723,0),5),0)</f>
        <v>0</v>
      </c>
      <c r="BK295">
        <f t="array" ref="BK295">IFERROR(INDEX(Sheet2!$A$1:$E$2723,MATCH(BK$200&amp;BK$201&amp;$B295,Sheet2!$A$1:$A$2723&amp;Sheet2!$B$1:$B$2723&amp;Sheet2!$D$1:$D$2723,0),5),0)</f>
        <v>0</v>
      </c>
      <c r="BL295">
        <f t="array" ref="BL295">IFERROR(INDEX(Sheet2!$A$1:$E$2723,MATCH(BL$200&amp;BL$201&amp;$B295,Sheet2!$A$1:$A$2723&amp;Sheet2!$B$1:$B$2723&amp;Sheet2!$D$1:$D$2723,0),5),0)</f>
        <v>0</v>
      </c>
    </row>
    <row r="296" spans="2:64" x14ac:dyDescent="0.25">
      <c r="B296" t="s">
        <v>276</v>
      </c>
      <c r="C296">
        <f t="array" ref="C296">IFERROR(INDEX(Sheet2!$A$1:$E$2723,MATCH(C$200&amp;C$201&amp;$B296,Sheet2!$A$1:$A$2723&amp;Sheet2!$B$1:$B$2723&amp;Sheet2!$D$1:$D$2723,0),5),0)</f>
        <v>0</v>
      </c>
      <c r="D296">
        <f t="array" ref="D296">IFERROR(INDEX(Sheet2!$A$1:$E$2723,MATCH(D$200&amp;D$201&amp;$B296,Sheet2!$A$1:$A$2723&amp;Sheet2!$B$1:$B$2723&amp;Sheet2!$D$1:$D$2723,0),5),0)</f>
        <v>0</v>
      </c>
      <c r="E296">
        <f t="array" ref="E296">IFERROR(INDEX(Sheet2!$A$1:$E$2723,MATCH(E$200&amp;E$201&amp;$B296,Sheet2!$A$1:$A$2723&amp;Sheet2!$B$1:$B$2723&amp;Sheet2!$D$1:$D$2723,0),5),0)</f>
        <v>0</v>
      </c>
      <c r="F296">
        <f t="array" ref="F296">IFERROR(INDEX(Sheet2!$A$1:$E$2723,MATCH(F$200&amp;F$201&amp;$B296,Sheet2!$A$1:$A$2723&amp;Sheet2!$B$1:$B$2723&amp;Sheet2!$D$1:$D$2723,0),5),0)</f>
        <v>0</v>
      </c>
      <c r="G296">
        <f t="array" ref="G296">IFERROR(INDEX(Sheet2!$A$1:$E$2723,MATCH(G$200&amp;G$201&amp;$B296,Sheet2!$A$1:$A$2723&amp;Sheet2!$B$1:$B$2723&amp;Sheet2!$D$1:$D$2723,0),5),0)</f>
        <v>0</v>
      </c>
      <c r="H296">
        <f t="array" ref="H296">IFERROR(INDEX(Sheet2!$A$1:$E$2723,MATCH(H$200&amp;H$201&amp;$B296,Sheet2!$A$1:$A$2723&amp;Sheet2!$B$1:$B$2723&amp;Sheet2!$D$1:$D$2723,0),5),0)</f>
        <v>0</v>
      </c>
      <c r="I296">
        <f t="array" ref="I296">IFERROR(INDEX(Sheet2!$A$1:$E$2723,MATCH(I$200&amp;I$201&amp;$B296,Sheet2!$A$1:$A$2723&amp;Sheet2!$B$1:$B$2723&amp;Sheet2!$D$1:$D$2723,0),5),0)</f>
        <v>0</v>
      </c>
      <c r="J296">
        <f t="array" ref="J296">IFERROR(INDEX(Sheet2!$A$1:$E$2723,MATCH(J$200&amp;J$201&amp;$B296,Sheet2!$A$1:$A$2723&amp;Sheet2!$B$1:$B$2723&amp;Sheet2!$D$1:$D$2723,0),5),0)</f>
        <v>0</v>
      </c>
      <c r="K296">
        <f t="array" ref="K296">IFERROR(INDEX(Sheet2!$A$1:$E$2723,MATCH(K$200&amp;K$201&amp;$B296,Sheet2!$A$1:$A$2723&amp;Sheet2!$B$1:$B$2723&amp;Sheet2!$D$1:$D$2723,0),5),0)</f>
        <v>0</v>
      </c>
      <c r="L296">
        <f t="array" ref="L296">IFERROR(INDEX(Sheet2!$A$1:$E$2723,MATCH(L$200&amp;L$201&amp;$B296,Sheet2!$A$1:$A$2723&amp;Sheet2!$B$1:$B$2723&amp;Sheet2!$D$1:$D$2723,0),5),0)</f>
        <v>0</v>
      </c>
      <c r="M296">
        <f t="array" ref="M296">IFERROR(INDEX(Sheet2!$A$1:$E$2723,MATCH(M$200&amp;M$201&amp;$B296,Sheet2!$A$1:$A$2723&amp;Sheet2!$B$1:$B$2723&amp;Sheet2!$D$1:$D$2723,0),5),0)</f>
        <v>0</v>
      </c>
      <c r="N296">
        <f t="array" ref="N296">IFERROR(INDEX(Sheet2!$A$1:$E$2723,MATCH(N$200&amp;N$201&amp;$B296,Sheet2!$A$1:$A$2723&amp;Sheet2!$B$1:$B$2723&amp;Sheet2!$D$1:$D$2723,0),5),0)</f>
        <v>0</v>
      </c>
      <c r="O296">
        <f t="array" ref="O296">IFERROR(INDEX(Sheet2!$A$1:$E$2723,MATCH(O$200&amp;O$201&amp;$B296,Sheet2!$A$1:$A$2723&amp;Sheet2!$B$1:$B$2723&amp;Sheet2!$D$1:$D$2723,0),5),0)</f>
        <v>0</v>
      </c>
      <c r="P296">
        <f t="array" ref="P296">IFERROR(INDEX(Sheet2!$A$1:$E$2723,MATCH(P$200&amp;P$201&amp;$B296,Sheet2!$A$1:$A$2723&amp;Sheet2!$B$1:$B$2723&amp;Sheet2!$D$1:$D$2723,0),5),0)</f>
        <v>0</v>
      </c>
      <c r="Q296">
        <f t="array" ref="Q296">IFERROR(INDEX(Sheet2!$A$1:$E$2723,MATCH(Q$200&amp;Q$201&amp;$B296,Sheet2!$A$1:$A$2723&amp;Sheet2!$B$1:$B$2723&amp;Sheet2!$D$1:$D$2723,0),5),0)</f>
        <v>0</v>
      </c>
      <c r="R296">
        <f t="array" ref="R296">IFERROR(INDEX(Sheet2!$A$1:$E$2723,MATCH(R$200&amp;R$201&amp;$B296,Sheet2!$A$1:$A$2723&amp;Sheet2!$B$1:$B$2723&amp;Sheet2!$D$1:$D$2723,0),5),0)</f>
        <v>0</v>
      </c>
      <c r="S296">
        <f t="array" ref="S296">IFERROR(INDEX(Sheet2!$A$1:$E$2723,MATCH(S$200&amp;S$201&amp;$B296,Sheet2!$A$1:$A$2723&amp;Sheet2!$B$1:$B$2723&amp;Sheet2!$D$1:$D$2723,0),5),0)</f>
        <v>0</v>
      </c>
      <c r="T296">
        <f t="array" ref="T296">IFERROR(INDEX(Sheet2!$A$1:$E$2723,MATCH(T$200&amp;T$201&amp;$B296,Sheet2!$A$1:$A$2723&amp;Sheet2!$B$1:$B$2723&amp;Sheet2!$D$1:$D$2723,0),5),0)</f>
        <v>0</v>
      </c>
      <c r="U296">
        <f t="array" ref="U296">IFERROR(INDEX(Sheet2!$A$1:$E$2723,MATCH(U$200&amp;U$201&amp;$B296,Sheet2!$A$1:$A$2723&amp;Sheet2!$B$1:$B$2723&amp;Sheet2!$D$1:$D$2723,0),5),0)</f>
        <v>0</v>
      </c>
      <c r="V296">
        <f t="array" ref="V296">IFERROR(INDEX(Sheet2!$A$1:$E$2723,MATCH(V$200&amp;V$201&amp;$B296,Sheet2!$A$1:$A$2723&amp;Sheet2!$B$1:$B$2723&amp;Sheet2!$D$1:$D$2723,0),5),0)</f>
        <v>0</v>
      </c>
      <c r="W296">
        <f t="array" ref="W296">IFERROR(INDEX(Sheet2!$A$1:$E$2723,MATCH(W$200&amp;W$201&amp;$B296,Sheet2!$A$1:$A$2723&amp;Sheet2!$B$1:$B$2723&amp;Sheet2!$D$1:$D$2723,0),5),0)</f>
        <v>0</v>
      </c>
      <c r="X296">
        <f t="array" ref="X296">IFERROR(INDEX(Sheet2!$A$1:$E$2723,MATCH(X$200&amp;X$201&amp;$B296,Sheet2!$A$1:$A$2723&amp;Sheet2!$B$1:$B$2723&amp;Sheet2!$D$1:$D$2723,0),5),0)</f>
        <v>0</v>
      </c>
      <c r="Y296">
        <f t="array" ref="Y296">IFERROR(INDEX(Sheet2!$A$1:$E$2723,MATCH(Y$200&amp;Y$201&amp;$B296,Sheet2!$A$1:$A$2723&amp;Sheet2!$B$1:$B$2723&amp;Sheet2!$D$1:$D$2723,0),5),0)</f>
        <v>0</v>
      </c>
      <c r="Z296">
        <f t="array" ref="Z296">IFERROR(INDEX(Sheet2!$A$1:$E$2723,MATCH(Z$200&amp;Z$201&amp;$B296,Sheet2!$A$1:$A$2723&amp;Sheet2!$B$1:$B$2723&amp;Sheet2!$D$1:$D$2723,0),5),0)</f>
        <v>0</v>
      </c>
      <c r="AA296">
        <f t="array" ref="AA296">IFERROR(INDEX(Sheet2!$A$1:$E$2723,MATCH(AA$200&amp;AA$201&amp;$B296,Sheet2!$A$1:$A$2723&amp;Sheet2!$B$1:$B$2723&amp;Sheet2!$D$1:$D$2723,0),5),0)</f>
        <v>0</v>
      </c>
      <c r="AB296">
        <f t="array" ref="AB296">IFERROR(INDEX(Sheet2!$A$1:$E$2723,MATCH(AB$200&amp;AB$201&amp;$B296,Sheet2!$A$1:$A$2723&amp;Sheet2!$B$1:$B$2723&amp;Sheet2!$D$1:$D$2723,0),5),0)</f>
        <v>0</v>
      </c>
      <c r="AC296">
        <f t="array" ref="AC296">IFERROR(INDEX(Sheet2!$A$1:$E$2723,MATCH(AC$200&amp;AC$201&amp;$B296,Sheet2!$A$1:$A$2723&amp;Sheet2!$B$1:$B$2723&amp;Sheet2!$D$1:$D$2723,0),5),0)</f>
        <v>0</v>
      </c>
      <c r="AD296">
        <f t="array" ref="AD296">IFERROR(INDEX(Sheet2!$A$1:$E$2723,MATCH(AD$200&amp;AD$201&amp;$B296,Sheet2!$A$1:$A$2723&amp;Sheet2!$B$1:$B$2723&amp;Sheet2!$D$1:$D$2723,0),5),0)</f>
        <v>0</v>
      </c>
      <c r="AE296">
        <f t="array" ref="AE296">IFERROR(INDEX(Sheet2!$A$1:$E$2723,MATCH(AE$200&amp;AE$201&amp;$B296,Sheet2!$A$1:$A$2723&amp;Sheet2!$B$1:$B$2723&amp;Sheet2!$D$1:$D$2723,0),5),0)</f>
        <v>0</v>
      </c>
      <c r="AF296">
        <f t="array" ref="AF296">IFERROR(INDEX(Sheet2!$A$1:$E$2723,MATCH(AF$200&amp;AF$201&amp;$B296,Sheet2!$A$1:$A$2723&amp;Sheet2!$B$1:$B$2723&amp;Sheet2!$D$1:$D$2723,0),5),0)</f>
        <v>0</v>
      </c>
      <c r="AG296">
        <f t="array" ref="AG296">IFERROR(INDEX(Sheet2!$A$1:$E$2723,MATCH(AG$200&amp;AG$201&amp;$B296,Sheet2!$A$1:$A$2723&amp;Sheet2!$B$1:$B$2723&amp;Sheet2!$D$1:$D$2723,0),5),0)</f>
        <v>0</v>
      </c>
      <c r="AH296">
        <f t="array" ref="AH296">IFERROR(INDEX(Sheet2!$A$1:$E$2723,MATCH(AH$200&amp;AH$201&amp;$B296,Sheet2!$A$1:$A$2723&amp;Sheet2!$B$1:$B$2723&amp;Sheet2!$D$1:$D$2723,0),5),0)</f>
        <v>0</v>
      </c>
      <c r="AI296">
        <f t="array" ref="AI296">IFERROR(INDEX(Sheet2!$A$1:$E$2723,MATCH(AI$200&amp;AI$201&amp;$B296,Sheet2!$A$1:$A$2723&amp;Sheet2!$B$1:$B$2723&amp;Sheet2!$D$1:$D$2723,0),5),0)</f>
        <v>0</v>
      </c>
      <c r="AJ296">
        <f t="array" ref="AJ296">IFERROR(INDEX(Sheet2!$A$1:$E$2723,MATCH(AJ$200&amp;AJ$201&amp;$B296,Sheet2!$A$1:$A$2723&amp;Sheet2!$B$1:$B$2723&amp;Sheet2!$D$1:$D$2723,0),5),0)</f>
        <v>0</v>
      </c>
      <c r="AK296">
        <f t="array" ref="AK296">IFERROR(INDEX(Sheet2!$A$1:$E$2723,MATCH(AK$200&amp;AK$201&amp;$B296,Sheet2!$A$1:$A$2723&amp;Sheet2!$B$1:$B$2723&amp;Sheet2!$D$1:$D$2723,0),5),0)</f>
        <v>0</v>
      </c>
      <c r="AL296">
        <f t="array" ref="AL296">IFERROR(INDEX(Sheet2!$A$1:$E$2723,MATCH(AL$200&amp;AL$201&amp;$B296,Sheet2!$A$1:$A$2723&amp;Sheet2!$B$1:$B$2723&amp;Sheet2!$D$1:$D$2723,0),5),0)</f>
        <v>0</v>
      </c>
      <c r="AM296">
        <f t="array" ref="AM296">IFERROR(INDEX(Sheet2!$A$1:$E$2723,MATCH(AM$200&amp;AM$201&amp;$B296,Sheet2!$A$1:$A$2723&amp;Sheet2!$B$1:$B$2723&amp;Sheet2!$D$1:$D$2723,0),5),0)</f>
        <v>0</v>
      </c>
      <c r="AN296">
        <f t="array" ref="AN296">IFERROR(INDEX(Sheet2!$A$1:$E$2723,MATCH(AN$200&amp;AN$201&amp;$B296,Sheet2!$A$1:$A$2723&amp;Sheet2!$B$1:$B$2723&amp;Sheet2!$D$1:$D$2723,0),5),0)</f>
        <v>0</v>
      </c>
      <c r="AO296">
        <f t="array" ref="AO296">IFERROR(INDEX(Sheet2!$A$1:$E$2723,MATCH(AO$200&amp;AO$201&amp;$B296,Sheet2!$A$1:$A$2723&amp;Sheet2!$B$1:$B$2723&amp;Sheet2!$D$1:$D$2723,0),5),0)</f>
        <v>0</v>
      </c>
      <c r="AP296">
        <f t="array" ref="AP296">IFERROR(INDEX(Sheet2!$A$1:$E$2723,MATCH(AP$200&amp;AP$201&amp;$B296,Sheet2!$A$1:$A$2723&amp;Sheet2!$B$1:$B$2723&amp;Sheet2!$D$1:$D$2723,0),5),0)</f>
        <v>0</v>
      </c>
      <c r="AQ296">
        <f t="array" ref="AQ296">IFERROR(INDEX(Sheet2!$A$1:$E$2723,MATCH(AQ$200&amp;AQ$201&amp;$B296,Sheet2!$A$1:$A$2723&amp;Sheet2!$B$1:$B$2723&amp;Sheet2!$D$1:$D$2723,0),5),0)</f>
        <v>0</v>
      </c>
      <c r="AR296">
        <f t="array" ref="AR296">IFERROR(INDEX(Sheet2!$A$1:$E$2723,MATCH(AR$200&amp;AR$201&amp;$B296,Sheet2!$A$1:$A$2723&amp;Sheet2!$B$1:$B$2723&amp;Sheet2!$D$1:$D$2723,0),5),0)</f>
        <v>0</v>
      </c>
      <c r="AS296">
        <f t="array" ref="AS296">IFERROR(INDEX(Sheet2!$A$1:$E$2723,MATCH(AS$200&amp;AS$201&amp;$B296,Sheet2!$A$1:$A$2723&amp;Sheet2!$B$1:$B$2723&amp;Sheet2!$D$1:$D$2723,0),5),0)</f>
        <v>0</v>
      </c>
      <c r="AT296">
        <f t="array" ref="AT296">IFERROR(INDEX(Sheet2!$A$1:$E$2723,MATCH(AT$200&amp;AT$201&amp;$B296,Sheet2!$A$1:$A$2723&amp;Sheet2!$B$1:$B$2723&amp;Sheet2!$D$1:$D$2723,0),5),0)</f>
        <v>0</v>
      </c>
      <c r="AU296">
        <f t="array" ref="AU296">IFERROR(INDEX(Sheet2!$A$1:$E$2723,MATCH(AU$200&amp;AU$201&amp;$B296,Sheet2!$A$1:$A$2723&amp;Sheet2!$B$1:$B$2723&amp;Sheet2!$D$1:$D$2723,0),5),0)</f>
        <v>0</v>
      </c>
      <c r="AV296">
        <f t="array" ref="AV296">IFERROR(INDEX(Sheet2!$A$1:$E$2723,MATCH(AV$200&amp;AV$201&amp;$B296,Sheet2!$A$1:$A$2723&amp;Sheet2!$B$1:$B$2723&amp;Sheet2!$D$1:$D$2723,0),5),0)</f>
        <v>0</v>
      </c>
      <c r="AW296">
        <f t="array" ref="AW296">IFERROR(INDEX(Sheet2!$A$1:$E$2723,MATCH(AW$200&amp;AW$201&amp;$B296,Sheet2!$A$1:$A$2723&amp;Sheet2!$B$1:$B$2723&amp;Sheet2!$D$1:$D$2723,0),5),0)</f>
        <v>0</v>
      </c>
      <c r="AX296">
        <f t="array" ref="AX296">IFERROR(INDEX(Sheet2!$A$1:$E$2723,MATCH(AX$200&amp;AX$201&amp;$B296,Sheet2!$A$1:$A$2723&amp;Sheet2!$B$1:$B$2723&amp;Sheet2!$D$1:$D$2723,0),5),0)</f>
        <v>0</v>
      </c>
      <c r="AY296">
        <f t="array" ref="AY296">IFERROR(INDEX(Sheet2!$A$1:$E$2723,MATCH(AY$200&amp;AY$201&amp;$B296,Sheet2!$A$1:$A$2723&amp;Sheet2!$B$1:$B$2723&amp;Sheet2!$D$1:$D$2723,0),5),0)</f>
        <v>0</v>
      </c>
      <c r="AZ296">
        <f t="array" ref="AZ296">IFERROR(INDEX(Sheet2!$A$1:$E$2723,MATCH(AZ$200&amp;AZ$201&amp;$B296,Sheet2!$A$1:$A$2723&amp;Sheet2!$B$1:$B$2723&amp;Sheet2!$D$1:$D$2723,0),5),0)</f>
        <v>0</v>
      </c>
      <c r="BA296">
        <f t="array" ref="BA296">IFERROR(INDEX(Sheet2!$A$1:$E$2723,MATCH(BA$200&amp;BA$201&amp;$B296,Sheet2!$A$1:$A$2723&amp;Sheet2!$B$1:$B$2723&amp;Sheet2!$D$1:$D$2723,0),5),0)</f>
        <v>0</v>
      </c>
      <c r="BB296">
        <f t="array" ref="BB296">IFERROR(INDEX(Sheet2!$A$1:$E$2723,MATCH(BB$200&amp;BB$201&amp;$B296,Sheet2!$A$1:$A$2723&amp;Sheet2!$B$1:$B$2723&amp;Sheet2!$D$1:$D$2723,0),5),0)</f>
        <v>0</v>
      </c>
      <c r="BC296">
        <f t="array" ref="BC296">IFERROR(INDEX(Sheet2!$A$1:$E$2723,MATCH(BC$200&amp;BC$201&amp;$B296,Sheet2!$A$1:$A$2723&amp;Sheet2!$B$1:$B$2723&amp;Sheet2!$D$1:$D$2723,0),5),0)</f>
        <v>0</v>
      </c>
      <c r="BD296">
        <f t="array" ref="BD296">IFERROR(INDEX(Sheet2!$A$1:$E$2723,MATCH(BD$200&amp;BD$201&amp;$B296,Sheet2!$A$1:$A$2723&amp;Sheet2!$B$1:$B$2723&amp;Sheet2!$D$1:$D$2723,0),5),0)</f>
        <v>0</v>
      </c>
      <c r="BE296">
        <f t="array" ref="BE296">IFERROR(INDEX(Sheet2!$A$1:$E$2723,MATCH(BE$200&amp;BE$201&amp;$B296,Sheet2!$A$1:$A$2723&amp;Sheet2!$B$1:$B$2723&amp;Sheet2!$D$1:$D$2723,0),5),0)</f>
        <v>0</v>
      </c>
      <c r="BF296">
        <f t="array" ref="BF296">IFERROR(INDEX(Sheet2!$A$1:$E$2723,MATCH(BF$200&amp;BF$201&amp;$B296,Sheet2!$A$1:$A$2723&amp;Sheet2!$B$1:$B$2723&amp;Sheet2!$D$1:$D$2723,0),5),0)</f>
        <v>0</v>
      </c>
      <c r="BG296">
        <f t="array" ref="BG296">IFERROR(INDEX(Sheet2!$A$1:$E$2723,MATCH(BG$200&amp;BG$201&amp;$B296,Sheet2!$A$1:$A$2723&amp;Sheet2!$B$1:$B$2723&amp;Sheet2!$D$1:$D$2723,0),5),0)</f>
        <v>0</v>
      </c>
      <c r="BH296">
        <f t="array" ref="BH296">IFERROR(INDEX(Sheet2!$A$1:$E$2723,MATCH(BH$200&amp;BH$201&amp;$B296,Sheet2!$A$1:$A$2723&amp;Sheet2!$B$1:$B$2723&amp;Sheet2!$D$1:$D$2723,0),5),0)</f>
        <v>0</v>
      </c>
      <c r="BI296">
        <f t="array" ref="BI296">IFERROR(INDEX(Sheet2!$A$1:$E$2723,MATCH(BI$200&amp;BI$201&amp;$B296,Sheet2!$A$1:$A$2723&amp;Sheet2!$B$1:$B$2723&amp;Sheet2!$D$1:$D$2723,0),5),0)</f>
        <v>0</v>
      </c>
      <c r="BJ296">
        <f t="array" ref="BJ296">IFERROR(INDEX(Sheet2!$A$1:$E$2723,MATCH(BJ$200&amp;BJ$201&amp;$B296,Sheet2!$A$1:$A$2723&amp;Sheet2!$B$1:$B$2723&amp;Sheet2!$D$1:$D$2723,0),5),0)</f>
        <v>0</v>
      </c>
      <c r="BK296">
        <f t="array" ref="BK296">IFERROR(INDEX(Sheet2!$A$1:$E$2723,MATCH(BK$200&amp;BK$201&amp;$B296,Sheet2!$A$1:$A$2723&amp;Sheet2!$B$1:$B$2723&amp;Sheet2!$D$1:$D$2723,0),5),0)</f>
        <v>0</v>
      </c>
      <c r="BL296">
        <f t="array" ref="BL296">IFERROR(INDEX(Sheet2!$A$1:$E$2723,MATCH(BL$200&amp;BL$201&amp;$B296,Sheet2!$A$1:$A$2723&amp;Sheet2!$B$1:$B$2723&amp;Sheet2!$D$1:$D$2723,0),5),0)</f>
        <v>0</v>
      </c>
    </row>
    <row r="297" spans="2:64" x14ac:dyDescent="0.25">
      <c r="B297" t="s">
        <v>277</v>
      </c>
      <c r="C297">
        <f t="array" ref="C297">IFERROR(INDEX(Sheet2!$A$1:$E$2723,MATCH(C$200&amp;C$201&amp;$B297,Sheet2!$A$1:$A$2723&amp;Sheet2!$B$1:$B$2723&amp;Sheet2!$D$1:$D$2723,0),5),0)</f>
        <v>0</v>
      </c>
      <c r="D297">
        <f t="array" ref="D297">IFERROR(INDEX(Sheet2!$A$1:$E$2723,MATCH(D$200&amp;D$201&amp;$B297,Sheet2!$A$1:$A$2723&amp;Sheet2!$B$1:$B$2723&amp;Sheet2!$D$1:$D$2723,0),5),0)</f>
        <v>0</v>
      </c>
      <c r="E297">
        <f t="array" ref="E297">IFERROR(INDEX(Sheet2!$A$1:$E$2723,MATCH(E$200&amp;E$201&amp;$B297,Sheet2!$A$1:$A$2723&amp;Sheet2!$B$1:$B$2723&amp;Sheet2!$D$1:$D$2723,0),5),0)</f>
        <v>0</v>
      </c>
      <c r="F297">
        <f t="array" ref="F297">IFERROR(INDEX(Sheet2!$A$1:$E$2723,MATCH(F$200&amp;F$201&amp;$B297,Sheet2!$A$1:$A$2723&amp;Sheet2!$B$1:$B$2723&amp;Sheet2!$D$1:$D$2723,0),5),0)</f>
        <v>0</v>
      </c>
      <c r="G297">
        <f t="array" ref="G297">IFERROR(INDEX(Sheet2!$A$1:$E$2723,MATCH(G$200&amp;G$201&amp;$B297,Sheet2!$A$1:$A$2723&amp;Sheet2!$B$1:$B$2723&amp;Sheet2!$D$1:$D$2723,0),5),0)</f>
        <v>0</v>
      </c>
      <c r="H297">
        <f t="array" ref="H297">IFERROR(INDEX(Sheet2!$A$1:$E$2723,MATCH(H$200&amp;H$201&amp;$B297,Sheet2!$A$1:$A$2723&amp;Sheet2!$B$1:$B$2723&amp;Sheet2!$D$1:$D$2723,0),5),0)</f>
        <v>0</v>
      </c>
      <c r="I297">
        <f t="array" ref="I297">IFERROR(INDEX(Sheet2!$A$1:$E$2723,MATCH(I$200&amp;I$201&amp;$B297,Sheet2!$A$1:$A$2723&amp;Sheet2!$B$1:$B$2723&amp;Sheet2!$D$1:$D$2723,0),5),0)</f>
        <v>0</v>
      </c>
      <c r="J297">
        <f t="array" ref="J297">IFERROR(INDEX(Sheet2!$A$1:$E$2723,MATCH(J$200&amp;J$201&amp;$B297,Sheet2!$A$1:$A$2723&amp;Sheet2!$B$1:$B$2723&amp;Sheet2!$D$1:$D$2723,0),5),0)</f>
        <v>0</v>
      </c>
      <c r="K297">
        <f t="array" ref="K297">IFERROR(INDEX(Sheet2!$A$1:$E$2723,MATCH(K$200&amp;K$201&amp;$B297,Sheet2!$A$1:$A$2723&amp;Sheet2!$B$1:$B$2723&amp;Sheet2!$D$1:$D$2723,0),5),0)</f>
        <v>0</v>
      </c>
      <c r="L297">
        <f t="array" ref="L297">IFERROR(INDEX(Sheet2!$A$1:$E$2723,MATCH(L$200&amp;L$201&amp;$B297,Sheet2!$A$1:$A$2723&amp;Sheet2!$B$1:$B$2723&amp;Sheet2!$D$1:$D$2723,0),5),0)</f>
        <v>0</v>
      </c>
      <c r="M297">
        <f t="array" ref="M297">IFERROR(INDEX(Sheet2!$A$1:$E$2723,MATCH(M$200&amp;M$201&amp;$B297,Sheet2!$A$1:$A$2723&amp;Sheet2!$B$1:$B$2723&amp;Sheet2!$D$1:$D$2723,0),5),0)</f>
        <v>0</v>
      </c>
      <c r="N297">
        <f t="array" ref="N297">IFERROR(INDEX(Sheet2!$A$1:$E$2723,MATCH(N$200&amp;N$201&amp;$B297,Sheet2!$A$1:$A$2723&amp;Sheet2!$B$1:$B$2723&amp;Sheet2!$D$1:$D$2723,0),5),0)</f>
        <v>0</v>
      </c>
      <c r="O297">
        <f t="array" ref="O297">IFERROR(INDEX(Sheet2!$A$1:$E$2723,MATCH(O$200&amp;O$201&amp;$B297,Sheet2!$A$1:$A$2723&amp;Sheet2!$B$1:$B$2723&amp;Sheet2!$D$1:$D$2723,0),5),0)</f>
        <v>0</v>
      </c>
      <c r="P297">
        <f t="array" ref="P297">IFERROR(INDEX(Sheet2!$A$1:$E$2723,MATCH(P$200&amp;P$201&amp;$B297,Sheet2!$A$1:$A$2723&amp;Sheet2!$B$1:$B$2723&amp;Sheet2!$D$1:$D$2723,0),5),0)</f>
        <v>0</v>
      </c>
      <c r="Q297">
        <f t="array" ref="Q297">IFERROR(INDEX(Sheet2!$A$1:$E$2723,MATCH(Q$200&amp;Q$201&amp;$B297,Sheet2!$A$1:$A$2723&amp;Sheet2!$B$1:$B$2723&amp;Sheet2!$D$1:$D$2723,0),5),0)</f>
        <v>0</v>
      </c>
      <c r="R297">
        <f t="array" ref="R297">IFERROR(INDEX(Sheet2!$A$1:$E$2723,MATCH(R$200&amp;R$201&amp;$B297,Sheet2!$A$1:$A$2723&amp;Sheet2!$B$1:$B$2723&amp;Sheet2!$D$1:$D$2723,0),5),0)</f>
        <v>0</v>
      </c>
      <c r="S297">
        <f t="array" ref="S297">IFERROR(INDEX(Sheet2!$A$1:$E$2723,MATCH(S$200&amp;S$201&amp;$B297,Sheet2!$A$1:$A$2723&amp;Sheet2!$B$1:$B$2723&amp;Sheet2!$D$1:$D$2723,0),5),0)</f>
        <v>0</v>
      </c>
      <c r="T297">
        <f t="array" ref="T297">IFERROR(INDEX(Sheet2!$A$1:$E$2723,MATCH(T$200&amp;T$201&amp;$B297,Sheet2!$A$1:$A$2723&amp;Sheet2!$B$1:$B$2723&amp;Sheet2!$D$1:$D$2723,0),5),0)</f>
        <v>0</v>
      </c>
      <c r="U297">
        <f t="array" ref="U297">IFERROR(INDEX(Sheet2!$A$1:$E$2723,MATCH(U$200&amp;U$201&amp;$B297,Sheet2!$A$1:$A$2723&amp;Sheet2!$B$1:$B$2723&amp;Sheet2!$D$1:$D$2723,0),5),0)</f>
        <v>0</v>
      </c>
      <c r="V297">
        <f t="array" ref="V297">IFERROR(INDEX(Sheet2!$A$1:$E$2723,MATCH(V$200&amp;V$201&amp;$B297,Sheet2!$A$1:$A$2723&amp;Sheet2!$B$1:$B$2723&amp;Sheet2!$D$1:$D$2723,0),5),0)</f>
        <v>0</v>
      </c>
      <c r="W297">
        <f t="array" ref="W297">IFERROR(INDEX(Sheet2!$A$1:$E$2723,MATCH(W$200&amp;W$201&amp;$B297,Sheet2!$A$1:$A$2723&amp;Sheet2!$B$1:$B$2723&amp;Sheet2!$D$1:$D$2723,0),5),0)</f>
        <v>0</v>
      </c>
      <c r="X297">
        <f t="array" ref="X297">IFERROR(INDEX(Sheet2!$A$1:$E$2723,MATCH(X$200&amp;X$201&amp;$B297,Sheet2!$A$1:$A$2723&amp;Sheet2!$B$1:$B$2723&amp;Sheet2!$D$1:$D$2723,0),5),0)</f>
        <v>0</v>
      </c>
      <c r="Y297">
        <f t="array" ref="Y297">IFERROR(INDEX(Sheet2!$A$1:$E$2723,MATCH(Y$200&amp;Y$201&amp;$B297,Sheet2!$A$1:$A$2723&amp;Sheet2!$B$1:$B$2723&amp;Sheet2!$D$1:$D$2723,0),5),0)</f>
        <v>0</v>
      </c>
      <c r="Z297">
        <f t="array" ref="Z297">IFERROR(INDEX(Sheet2!$A$1:$E$2723,MATCH(Z$200&amp;Z$201&amp;$B297,Sheet2!$A$1:$A$2723&amp;Sheet2!$B$1:$B$2723&amp;Sheet2!$D$1:$D$2723,0),5),0)</f>
        <v>0</v>
      </c>
      <c r="AA297">
        <f t="array" ref="AA297">IFERROR(INDEX(Sheet2!$A$1:$E$2723,MATCH(AA$200&amp;AA$201&amp;$B297,Sheet2!$A$1:$A$2723&amp;Sheet2!$B$1:$B$2723&amp;Sheet2!$D$1:$D$2723,0),5),0)</f>
        <v>0</v>
      </c>
      <c r="AB297">
        <f t="array" ref="AB297">IFERROR(INDEX(Sheet2!$A$1:$E$2723,MATCH(AB$200&amp;AB$201&amp;$B297,Sheet2!$A$1:$A$2723&amp;Sheet2!$B$1:$B$2723&amp;Sheet2!$D$1:$D$2723,0),5),0)</f>
        <v>0</v>
      </c>
      <c r="AC297">
        <f t="array" ref="AC297">IFERROR(INDEX(Sheet2!$A$1:$E$2723,MATCH(AC$200&amp;AC$201&amp;$B297,Sheet2!$A$1:$A$2723&amp;Sheet2!$B$1:$B$2723&amp;Sheet2!$D$1:$D$2723,0),5),0)</f>
        <v>0</v>
      </c>
      <c r="AD297">
        <f t="array" ref="AD297">IFERROR(INDEX(Sheet2!$A$1:$E$2723,MATCH(AD$200&amp;AD$201&amp;$B297,Sheet2!$A$1:$A$2723&amp;Sheet2!$B$1:$B$2723&amp;Sheet2!$D$1:$D$2723,0),5),0)</f>
        <v>0</v>
      </c>
      <c r="AE297">
        <f t="array" ref="AE297">IFERROR(INDEX(Sheet2!$A$1:$E$2723,MATCH(AE$200&amp;AE$201&amp;$B297,Sheet2!$A$1:$A$2723&amp;Sheet2!$B$1:$B$2723&amp;Sheet2!$D$1:$D$2723,0),5),0)</f>
        <v>0</v>
      </c>
      <c r="AF297">
        <f t="array" ref="AF297">IFERROR(INDEX(Sheet2!$A$1:$E$2723,MATCH(AF$200&amp;AF$201&amp;$B297,Sheet2!$A$1:$A$2723&amp;Sheet2!$B$1:$B$2723&amp;Sheet2!$D$1:$D$2723,0),5),0)</f>
        <v>0</v>
      </c>
      <c r="AG297">
        <f t="array" ref="AG297">IFERROR(INDEX(Sheet2!$A$1:$E$2723,MATCH(AG$200&amp;AG$201&amp;$B297,Sheet2!$A$1:$A$2723&amp;Sheet2!$B$1:$B$2723&amp;Sheet2!$D$1:$D$2723,0),5),0)</f>
        <v>0</v>
      </c>
      <c r="AH297">
        <f t="array" ref="AH297">IFERROR(INDEX(Sheet2!$A$1:$E$2723,MATCH(AH$200&amp;AH$201&amp;$B297,Sheet2!$A$1:$A$2723&amp;Sheet2!$B$1:$B$2723&amp;Sheet2!$D$1:$D$2723,0),5),0)</f>
        <v>0</v>
      </c>
      <c r="AI297">
        <f t="array" ref="AI297">IFERROR(INDEX(Sheet2!$A$1:$E$2723,MATCH(AI$200&amp;AI$201&amp;$B297,Sheet2!$A$1:$A$2723&amp;Sheet2!$B$1:$B$2723&amp;Sheet2!$D$1:$D$2723,0),5),0)</f>
        <v>0</v>
      </c>
      <c r="AJ297">
        <f t="array" ref="AJ297">IFERROR(INDEX(Sheet2!$A$1:$E$2723,MATCH(AJ$200&amp;AJ$201&amp;$B297,Sheet2!$A$1:$A$2723&amp;Sheet2!$B$1:$B$2723&amp;Sheet2!$D$1:$D$2723,0),5),0)</f>
        <v>0</v>
      </c>
      <c r="AK297">
        <f t="array" ref="AK297">IFERROR(INDEX(Sheet2!$A$1:$E$2723,MATCH(AK$200&amp;AK$201&amp;$B297,Sheet2!$A$1:$A$2723&amp;Sheet2!$B$1:$B$2723&amp;Sheet2!$D$1:$D$2723,0),5),0)</f>
        <v>0</v>
      </c>
      <c r="AL297">
        <f t="array" ref="AL297">IFERROR(INDEX(Sheet2!$A$1:$E$2723,MATCH(AL$200&amp;AL$201&amp;$B297,Sheet2!$A$1:$A$2723&amp;Sheet2!$B$1:$B$2723&amp;Sheet2!$D$1:$D$2723,0),5),0)</f>
        <v>0</v>
      </c>
      <c r="AM297">
        <f t="array" ref="AM297">IFERROR(INDEX(Sheet2!$A$1:$E$2723,MATCH(AM$200&amp;AM$201&amp;$B297,Sheet2!$A$1:$A$2723&amp;Sheet2!$B$1:$B$2723&amp;Sheet2!$D$1:$D$2723,0),5),0)</f>
        <v>0</v>
      </c>
      <c r="AN297">
        <f t="array" ref="AN297">IFERROR(INDEX(Sheet2!$A$1:$E$2723,MATCH(AN$200&amp;AN$201&amp;$B297,Sheet2!$A$1:$A$2723&amp;Sheet2!$B$1:$B$2723&amp;Sheet2!$D$1:$D$2723,0),5),0)</f>
        <v>0</v>
      </c>
      <c r="AO297">
        <f t="array" ref="AO297">IFERROR(INDEX(Sheet2!$A$1:$E$2723,MATCH(AO$200&amp;AO$201&amp;$B297,Sheet2!$A$1:$A$2723&amp;Sheet2!$B$1:$B$2723&amp;Sheet2!$D$1:$D$2723,0),5),0)</f>
        <v>0</v>
      </c>
      <c r="AP297">
        <f t="array" ref="AP297">IFERROR(INDEX(Sheet2!$A$1:$E$2723,MATCH(AP$200&amp;AP$201&amp;$B297,Sheet2!$A$1:$A$2723&amp;Sheet2!$B$1:$B$2723&amp;Sheet2!$D$1:$D$2723,0),5),0)</f>
        <v>0</v>
      </c>
      <c r="AQ297">
        <f t="array" ref="AQ297">IFERROR(INDEX(Sheet2!$A$1:$E$2723,MATCH(AQ$200&amp;AQ$201&amp;$B297,Sheet2!$A$1:$A$2723&amp;Sheet2!$B$1:$B$2723&amp;Sheet2!$D$1:$D$2723,0),5),0)</f>
        <v>0</v>
      </c>
      <c r="AR297">
        <f t="array" ref="AR297">IFERROR(INDEX(Sheet2!$A$1:$E$2723,MATCH(AR$200&amp;AR$201&amp;$B297,Sheet2!$A$1:$A$2723&amp;Sheet2!$B$1:$B$2723&amp;Sheet2!$D$1:$D$2723,0),5),0)</f>
        <v>0</v>
      </c>
      <c r="AS297">
        <f t="array" ref="AS297">IFERROR(INDEX(Sheet2!$A$1:$E$2723,MATCH(AS$200&amp;AS$201&amp;$B297,Sheet2!$A$1:$A$2723&amp;Sheet2!$B$1:$B$2723&amp;Sheet2!$D$1:$D$2723,0),5),0)</f>
        <v>0</v>
      </c>
      <c r="AT297">
        <f t="array" ref="AT297">IFERROR(INDEX(Sheet2!$A$1:$E$2723,MATCH(AT$200&amp;AT$201&amp;$B297,Sheet2!$A$1:$A$2723&amp;Sheet2!$B$1:$B$2723&amp;Sheet2!$D$1:$D$2723,0),5),0)</f>
        <v>0</v>
      </c>
      <c r="AU297">
        <f t="array" ref="AU297">IFERROR(INDEX(Sheet2!$A$1:$E$2723,MATCH(AU$200&amp;AU$201&amp;$B297,Sheet2!$A$1:$A$2723&amp;Sheet2!$B$1:$B$2723&amp;Sheet2!$D$1:$D$2723,0),5),0)</f>
        <v>0</v>
      </c>
      <c r="AV297">
        <f t="array" ref="AV297">IFERROR(INDEX(Sheet2!$A$1:$E$2723,MATCH(AV$200&amp;AV$201&amp;$B297,Sheet2!$A$1:$A$2723&amp;Sheet2!$B$1:$B$2723&amp;Sheet2!$D$1:$D$2723,0),5),0)</f>
        <v>0</v>
      </c>
      <c r="AW297">
        <f t="array" ref="AW297">IFERROR(INDEX(Sheet2!$A$1:$E$2723,MATCH(AW$200&amp;AW$201&amp;$B297,Sheet2!$A$1:$A$2723&amp;Sheet2!$B$1:$B$2723&amp;Sheet2!$D$1:$D$2723,0),5),0)</f>
        <v>0</v>
      </c>
      <c r="AX297">
        <f t="array" ref="AX297">IFERROR(INDEX(Sheet2!$A$1:$E$2723,MATCH(AX$200&amp;AX$201&amp;$B297,Sheet2!$A$1:$A$2723&amp;Sheet2!$B$1:$B$2723&amp;Sheet2!$D$1:$D$2723,0),5),0)</f>
        <v>0</v>
      </c>
      <c r="AY297">
        <f t="array" ref="AY297">IFERROR(INDEX(Sheet2!$A$1:$E$2723,MATCH(AY$200&amp;AY$201&amp;$B297,Sheet2!$A$1:$A$2723&amp;Sheet2!$B$1:$B$2723&amp;Sheet2!$D$1:$D$2723,0),5),0)</f>
        <v>0</v>
      </c>
      <c r="AZ297">
        <f t="array" ref="AZ297">IFERROR(INDEX(Sheet2!$A$1:$E$2723,MATCH(AZ$200&amp;AZ$201&amp;$B297,Sheet2!$A$1:$A$2723&amp;Sheet2!$B$1:$B$2723&amp;Sheet2!$D$1:$D$2723,0),5),0)</f>
        <v>0</v>
      </c>
      <c r="BA297">
        <f t="array" ref="BA297">IFERROR(INDEX(Sheet2!$A$1:$E$2723,MATCH(BA$200&amp;BA$201&amp;$B297,Sheet2!$A$1:$A$2723&amp;Sheet2!$B$1:$B$2723&amp;Sheet2!$D$1:$D$2723,0),5),0)</f>
        <v>0</v>
      </c>
      <c r="BB297">
        <f t="array" ref="BB297">IFERROR(INDEX(Sheet2!$A$1:$E$2723,MATCH(BB$200&amp;BB$201&amp;$B297,Sheet2!$A$1:$A$2723&amp;Sheet2!$B$1:$B$2723&amp;Sheet2!$D$1:$D$2723,0),5),0)</f>
        <v>0</v>
      </c>
      <c r="BC297">
        <f t="array" ref="BC297">IFERROR(INDEX(Sheet2!$A$1:$E$2723,MATCH(BC$200&amp;BC$201&amp;$B297,Sheet2!$A$1:$A$2723&amp;Sheet2!$B$1:$B$2723&amp;Sheet2!$D$1:$D$2723,0),5),0)</f>
        <v>0</v>
      </c>
      <c r="BD297">
        <f t="array" ref="BD297">IFERROR(INDEX(Sheet2!$A$1:$E$2723,MATCH(BD$200&amp;BD$201&amp;$B297,Sheet2!$A$1:$A$2723&amp;Sheet2!$B$1:$B$2723&amp;Sheet2!$D$1:$D$2723,0),5),0)</f>
        <v>0</v>
      </c>
      <c r="BE297">
        <f t="array" ref="BE297">IFERROR(INDEX(Sheet2!$A$1:$E$2723,MATCH(BE$200&amp;BE$201&amp;$B297,Sheet2!$A$1:$A$2723&amp;Sheet2!$B$1:$B$2723&amp;Sheet2!$D$1:$D$2723,0),5),0)</f>
        <v>0</v>
      </c>
      <c r="BF297">
        <f t="array" ref="BF297">IFERROR(INDEX(Sheet2!$A$1:$E$2723,MATCH(BF$200&amp;BF$201&amp;$B297,Sheet2!$A$1:$A$2723&amp;Sheet2!$B$1:$B$2723&amp;Sheet2!$D$1:$D$2723,0),5),0)</f>
        <v>0</v>
      </c>
      <c r="BG297">
        <f t="array" ref="BG297">IFERROR(INDEX(Sheet2!$A$1:$E$2723,MATCH(BG$200&amp;BG$201&amp;$B297,Sheet2!$A$1:$A$2723&amp;Sheet2!$B$1:$B$2723&amp;Sheet2!$D$1:$D$2723,0),5),0)</f>
        <v>0</v>
      </c>
      <c r="BH297">
        <f t="array" ref="BH297">IFERROR(INDEX(Sheet2!$A$1:$E$2723,MATCH(BH$200&amp;BH$201&amp;$B297,Sheet2!$A$1:$A$2723&amp;Sheet2!$B$1:$B$2723&amp;Sheet2!$D$1:$D$2723,0),5),0)</f>
        <v>0</v>
      </c>
      <c r="BI297">
        <f t="array" ref="BI297">IFERROR(INDEX(Sheet2!$A$1:$E$2723,MATCH(BI$200&amp;BI$201&amp;$B297,Sheet2!$A$1:$A$2723&amp;Sheet2!$B$1:$B$2723&amp;Sheet2!$D$1:$D$2723,0),5),0)</f>
        <v>0</v>
      </c>
      <c r="BJ297">
        <f t="array" ref="BJ297">IFERROR(INDEX(Sheet2!$A$1:$E$2723,MATCH(BJ$200&amp;BJ$201&amp;$B297,Sheet2!$A$1:$A$2723&amp;Sheet2!$B$1:$B$2723&amp;Sheet2!$D$1:$D$2723,0),5),0)</f>
        <v>0</v>
      </c>
      <c r="BK297">
        <f t="array" ref="BK297">IFERROR(INDEX(Sheet2!$A$1:$E$2723,MATCH(BK$200&amp;BK$201&amp;$B297,Sheet2!$A$1:$A$2723&amp;Sheet2!$B$1:$B$2723&amp;Sheet2!$D$1:$D$2723,0),5),0)</f>
        <v>0</v>
      </c>
      <c r="BL297">
        <f t="array" ref="BL297">IFERROR(INDEX(Sheet2!$A$1:$E$2723,MATCH(BL$200&amp;BL$201&amp;$B297,Sheet2!$A$1:$A$2723&amp;Sheet2!$B$1:$B$2723&amp;Sheet2!$D$1:$D$2723,0),5),0)</f>
        <v>0</v>
      </c>
    </row>
    <row r="298" spans="2:64" x14ac:dyDescent="0.25">
      <c r="B298" t="s">
        <v>278</v>
      </c>
      <c r="C298">
        <f t="array" ref="C298">IFERROR(INDEX(Sheet2!$A$1:$E$2723,MATCH(C$200&amp;C$201&amp;$B298,Sheet2!$A$1:$A$2723&amp;Sheet2!$B$1:$B$2723&amp;Sheet2!$D$1:$D$2723,0),5),0)</f>
        <v>0</v>
      </c>
      <c r="D298">
        <f t="array" ref="D298">IFERROR(INDEX(Sheet2!$A$1:$E$2723,MATCH(D$200&amp;D$201&amp;$B298,Sheet2!$A$1:$A$2723&amp;Sheet2!$B$1:$B$2723&amp;Sheet2!$D$1:$D$2723,0),5),0)</f>
        <v>0</v>
      </c>
      <c r="E298">
        <f t="array" ref="E298">IFERROR(INDEX(Sheet2!$A$1:$E$2723,MATCH(E$200&amp;E$201&amp;$B298,Sheet2!$A$1:$A$2723&amp;Sheet2!$B$1:$B$2723&amp;Sheet2!$D$1:$D$2723,0),5),0)</f>
        <v>0</v>
      </c>
      <c r="F298">
        <f t="array" ref="F298">IFERROR(INDEX(Sheet2!$A$1:$E$2723,MATCH(F$200&amp;F$201&amp;$B298,Sheet2!$A$1:$A$2723&amp;Sheet2!$B$1:$B$2723&amp;Sheet2!$D$1:$D$2723,0),5),0)</f>
        <v>0</v>
      </c>
      <c r="G298">
        <f t="array" ref="G298">IFERROR(INDEX(Sheet2!$A$1:$E$2723,MATCH(G$200&amp;G$201&amp;$B298,Sheet2!$A$1:$A$2723&amp;Sheet2!$B$1:$B$2723&amp;Sheet2!$D$1:$D$2723,0),5),0)</f>
        <v>0</v>
      </c>
      <c r="H298">
        <f t="array" ref="H298">IFERROR(INDEX(Sheet2!$A$1:$E$2723,MATCH(H$200&amp;H$201&amp;$B298,Sheet2!$A$1:$A$2723&amp;Sheet2!$B$1:$B$2723&amp;Sheet2!$D$1:$D$2723,0),5),0)</f>
        <v>0</v>
      </c>
      <c r="I298">
        <f t="array" ref="I298">IFERROR(INDEX(Sheet2!$A$1:$E$2723,MATCH(I$200&amp;I$201&amp;$B298,Sheet2!$A$1:$A$2723&amp;Sheet2!$B$1:$B$2723&amp;Sheet2!$D$1:$D$2723,0),5),0)</f>
        <v>0</v>
      </c>
      <c r="J298">
        <f t="array" ref="J298">IFERROR(INDEX(Sheet2!$A$1:$E$2723,MATCH(J$200&amp;J$201&amp;$B298,Sheet2!$A$1:$A$2723&amp;Sheet2!$B$1:$B$2723&amp;Sheet2!$D$1:$D$2723,0),5),0)</f>
        <v>0</v>
      </c>
      <c r="K298">
        <f t="array" ref="K298">IFERROR(INDEX(Sheet2!$A$1:$E$2723,MATCH(K$200&amp;K$201&amp;$B298,Sheet2!$A$1:$A$2723&amp;Sheet2!$B$1:$B$2723&amp;Sheet2!$D$1:$D$2723,0),5),0)</f>
        <v>0</v>
      </c>
      <c r="L298">
        <f t="array" ref="L298">IFERROR(INDEX(Sheet2!$A$1:$E$2723,MATCH(L$200&amp;L$201&amp;$B298,Sheet2!$A$1:$A$2723&amp;Sheet2!$B$1:$B$2723&amp;Sheet2!$D$1:$D$2723,0),5),0)</f>
        <v>0</v>
      </c>
      <c r="M298">
        <f t="array" ref="M298">IFERROR(INDEX(Sheet2!$A$1:$E$2723,MATCH(M$200&amp;M$201&amp;$B298,Sheet2!$A$1:$A$2723&amp;Sheet2!$B$1:$B$2723&amp;Sheet2!$D$1:$D$2723,0),5),0)</f>
        <v>0</v>
      </c>
      <c r="N298">
        <f t="array" ref="N298">IFERROR(INDEX(Sheet2!$A$1:$E$2723,MATCH(N$200&amp;N$201&amp;$B298,Sheet2!$A$1:$A$2723&amp;Sheet2!$B$1:$B$2723&amp;Sheet2!$D$1:$D$2723,0),5),0)</f>
        <v>0</v>
      </c>
      <c r="O298">
        <f t="array" ref="O298">IFERROR(INDEX(Sheet2!$A$1:$E$2723,MATCH(O$200&amp;O$201&amp;$B298,Sheet2!$A$1:$A$2723&amp;Sheet2!$B$1:$B$2723&amp;Sheet2!$D$1:$D$2723,0),5),0)</f>
        <v>0</v>
      </c>
      <c r="P298">
        <f t="array" ref="P298">IFERROR(INDEX(Sheet2!$A$1:$E$2723,MATCH(P$200&amp;P$201&amp;$B298,Sheet2!$A$1:$A$2723&amp;Sheet2!$B$1:$B$2723&amp;Sheet2!$D$1:$D$2723,0),5),0)</f>
        <v>0</v>
      </c>
      <c r="Q298">
        <f t="array" ref="Q298">IFERROR(INDEX(Sheet2!$A$1:$E$2723,MATCH(Q$200&amp;Q$201&amp;$B298,Sheet2!$A$1:$A$2723&amp;Sheet2!$B$1:$B$2723&amp;Sheet2!$D$1:$D$2723,0),5),0)</f>
        <v>0</v>
      </c>
      <c r="R298">
        <f t="array" ref="R298">IFERROR(INDEX(Sheet2!$A$1:$E$2723,MATCH(R$200&amp;R$201&amp;$B298,Sheet2!$A$1:$A$2723&amp;Sheet2!$B$1:$B$2723&amp;Sheet2!$D$1:$D$2723,0),5),0)</f>
        <v>0</v>
      </c>
      <c r="S298">
        <f t="array" ref="S298">IFERROR(INDEX(Sheet2!$A$1:$E$2723,MATCH(S$200&amp;S$201&amp;$B298,Sheet2!$A$1:$A$2723&amp;Sheet2!$B$1:$B$2723&amp;Sheet2!$D$1:$D$2723,0),5),0)</f>
        <v>0</v>
      </c>
      <c r="T298">
        <f t="array" ref="T298">IFERROR(INDEX(Sheet2!$A$1:$E$2723,MATCH(T$200&amp;T$201&amp;$B298,Sheet2!$A$1:$A$2723&amp;Sheet2!$B$1:$B$2723&amp;Sheet2!$D$1:$D$2723,0),5),0)</f>
        <v>0</v>
      </c>
      <c r="U298">
        <f t="array" ref="U298">IFERROR(INDEX(Sheet2!$A$1:$E$2723,MATCH(U$200&amp;U$201&amp;$B298,Sheet2!$A$1:$A$2723&amp;Sheet2!$B$1:$B$2723&amp;Sheet2!$D$1:$D$2723,0),5),0)</f>
        <v>0</v>
      </c>
      <c r="V298">
        <f t="array" ref="V298">IFERROR(INDEX(Sheet2!$A$1:$E$2723,MATCH(V$200&amp;V$201&amp;$B298,Sheet2!$A$1:$A$2723&amp;Sheet2!$B$1:$B$2723&amp;Sheet2!$D$1:$D$2723,0),5),0)</f>
        <v>0</v>
      </c>
      <c r="W298">
        <f t="array" ref="W298">IFERROR(INDEX(Sheet2!$A$1:$E$2723,MATCH(W$200&amp;W$201&amp;$B298,Sheet2!$A$1:$A$2723&amp;Sheet2!$B$1:$B$2723&amp;Sheet2!$D$1:$D$2723,0),5),0)</f>
        <v>0</v>
      </c>
      <c r="X298">
        <f t="array" ref="X298">IFERROR(INDEX(Sheet2!$A$1:$E$2723,MATCH(X$200&amp;X$201&amp;$B298,Sheet2!$A$1:$A$2723&amp;Sheet2!$B$1:$B$2723&amp;Sheet2!$D$1:$D$2723,0),5),0)</f>
        <v>0</v>
      </c>
      <c r="Y298">
        <f t="array" ref="Y298">IFERROR(INDEX(Sheet2!$A$1:$E$2723,MATCH(Y$200&amp;Y$201&amp;$B298,Sheet2!$A$1:$A$2723&amp;Sheet2!$B$1:$B$2723&amp;Sheet2!$D$1:$D$2723,0),5),0)</f>
        <v>0</v>
      </c>
      <c r="Z298">
        <f t="array" ref="Z298">IFERROR(INDEX(Sheet2!$A$1:$E$2723,MATCH(Z$200&amp;Z$201&amp;$B298,Sheet2!$A$1:$A$2723&amp;Sheet2!$B$1:$B$2723&amp;Sheet2!$D$1:$D$2723,0),5),0)</f>
        <v>0</v>
      </c>
      <c r="AA298">
        <f t="array" ref="AA298">IFERROR(INDEX(Sheet2!$A$1:$E$2723,MATCH(AA$200&amp;AA$201&amp;$B298,Sheet2!$A$1:$A$2723&amp;Sheet2!$B$1:$B$2723&amp;Sheet2!$D$1:$D$2723,0),5),0)</f>
        <v>0</v>
      </c>
      <c r="AB298">
        <f t="array" ref="AB298">IFERROR(INDEX(Sheet2!$A$1:$E$2723,MATCH(AB$200&amp;AB$201&amp;$B298,Sheet2!$A$1:$A$2723&amp;Sheet2!$B$1:$B$2723&amp;Sheet2!$D$1:$D$2723,0),5),0)</f>
        <v>0</v>
      </c>
      <c r="AC298">
        <f t="array" ref="AC298">IFERROR(INDEX(Sheet2!$A$1:$E$2723,MATCH(AC$200&amp;AC$201&amp;$B298,Sheet2!$A$1:$A$2723&amp;Sheet2!$B$1:$B$2723&amp;Sheet2!$D$1:$D$2723,0),5),0)</f>
        <v>0</v>
      </c>
      <c r="AD298">
        <f t="array" ref="AD298">IFERROR(INDEX(Sheet2!$A$1:$E$2723,MATCH(AD$200&amp;AD$201&amp;$B298,Sheet2!$A$1:$A$2723&amp;Sheet2!$B$1:$B$2723&amp;Sheet2!$D$1:$D$2723,0),5),0)</f>
        <v>0</v>
      </c>
      <c r="AE298">
        <f t="array" ref="AE298">IFERROR(INDEX(Sheet2!$A$1:$E$2723,MATCH(AE$200&amp;AE$201&amp;$B298,Sheet2!$A$1:$A$2723&amp;Sheet2!$B$1:$B$2723&amp;Sheet2!$D$1:$D$2723,0),5),0)</f>
        <v>0</v>
      </c>
      <c r="AF298">
        <f t="array" ref="AF298">IFERROR(INDEX(Sheet2!$A$1:$E$2723,MATCH(AF$200&amp;AF$201&amp;$B298,Sheet2!$A$1:$A$2723&amp;Sheet2!$B$1:$B$2723&amp;Sheet2!$D$1:$D$2723,0),5),0)</f>
        <v>0</v>
      </c>
      <c r="AG298">
        <f t="array" ref="AG298">IFERROR(INDEX(Sheet2!$A$1:$E$2723,MATCH(AG$200&amp;AG$201&amp;$B298,Sheet2!$A$1:$A$2723&amp;Sheet2!$B$1:$B$2723&amp;Sheet2!$D$1:$D$2723,0),5),0)</f>
        <v>0</v>
      </c>
      <c r="AH298">
        <f t="array" ref="AH298">IFERROR(INDEX(Sheet2!$A$1:$E$2723,MATCH(AH$200&amp;AH$201&amp;$B298,Sheet2!$A$1:$A$2723&amp;Sheet2!$B$1:$B$2723&amp;Sheet2!$D$1:$D$2723,0),5),0)</f>
        <v>0</v>
      </c>
      <c r="AI298">
        <f t="array" ref="AI298">IFERROR(INDEX(Sheet2!$A$1:$E$2723,MATCH(AI$200&amp;AI$201&amp;$B298,Sheet2!$A$1:$A$2723&amp;Sheet2!$B$1:$B$2723&amp;Sheet2!$D$1:$D$2723,0),5),0)</f>
        <v>0</v>
      </c>
      <c r="AJ298">
        <f t="array" ref="AJ298">IFERROR(INDEX(Sheet2!$A$1:$E$2723,MATCH(AJ$200&amp;AJ$201&amp;$B298,Sheet2!$A$1:$A$2723&amp;Sheet2!$B$1:$B$2723&amp;Sheet2!$D$1:$D$2723,0),5),0)</f>
        <v>0</v>
      </c>
      <c r="AK298">
        <f t="array" ref="AK298">IFERROR(INDEX(Sheet2!$A$1:$E$2723,MATCH(AK$200&amp;AK$201&amp;$B298,Sheet2!$A$1:$A$2723&amp;Sheet2!$B$1:$B$2723&amp;Sheet2!$D$1:$D$2723,0),5),0)</f>
        <v>0</v>
      </c>
      <c r="AL298">
        <f t="array" ref="AL298">IFERROR(INDEX(Sheet2!$A$1:$E$2723,MATCH(AL$200&amp;AL$201&amp;$B298,Sheet2!$A$1:$A$2723&amp;Sheet2!$B$1:$B$2723&amp;Sheet2!$D$1:$D$2723,0),5),0)</f>
        <v>0</v>
      </c>
      <c r="AM298">
        <f t="array" ref="AM298">IFERROR(INDEX(Sheet2!$A$1:$E$2723,MATCH(AM$200&amp;AM$201&amp;$B298,Sheet2!$A$1:$A$2723&amp;Sheet2!$B$1:$B$2723&amp;Sheet2!$D$1:$D$2723,0),5),0)</f>
        <v>0</v>
      </c>
      <c r="AN298">
        <f t="array" ref="AN298">IFERROR(INDEX(Sheet2!$A$1:$E$2723,MATCH(AN$200&amp;AN$201&amp;$B298,Sheet2!$A$1:$A$2723&amp;Sheet2!$B$1:$B$2723&amp;Sheet2!$D$1:$D$2723,0),5),0)</f>
        <v>0</v>
      </c>
      <c r="AO298">
        <f t="array" ref="AO298">IFERROR(INDEX(Sheet2!$A$1:$E$2723,MATCH(AO$200&amp;AO$201&amp;$B298,Sheet2!$A$1:$A$2723&amp;Sheet2!$B$1:$B$2723&amp;Sheet2!$D$1:$D$2723,0),5),0)</f>
        <v>0</v>
      </c>
      <c r="AP298">
        <f t="array" ref="AP298">IFERROR(INDEX(Sheet2!$A$1:$E$2723,MATCH(AP$200&amp;AP$201&amp;$B298,Sheet2!$A$1:$A$2723&amp;Sheet2!$B$1:$B$2723&amp;Sheet2!$D$1:$D$2723,0),5),0)</f>
        <v>0</v>
      </c>
      <c r="AQ298">
        <f t="array" ref="AQ298">IFERROR(INDEX(Sheet2!$A$1:$E$2723,MATCH(AQ$200&amp;AQ$201&amp;$B298,Sheet2!$A$1:$A$2723&amp;Sheet2!$B$1:$B$2723&amp;Sheet2!$D$1:$D$2723,0),5),0)</f>
        <v>0</v>
      </c>
      <c r="AR298">
        <f t="array" ref="AR298">IFERROR(INDEX(Sheet2!$A$1:$E$2723,MATCH(AR$200&amp;AR$201&amp;$B298,Sheet2!$A$1:$A$2723&amp;Sheet2!$B$1:$B$2723&amp;Sheet2!$D$1:$D$2723,0),5),0)</f>
        <v>0</v>
      </c>
      <c r="AS298">
        <f t="array" ref="AS298">IFERROR(INDEX(Sheet2!$A$1:$E$2723,MATCH(AS$200&amp;AS$201&amp;$B298,Sheet2!$A$1:$A$2723&amp;Sheet2!$B$1:$B$2723&amp;Sheet2!$D$1:$D$2723,0),5),0)</f>
        <v>0</v>
      </c>
      <c r="AT298">
        <f t="array" ref="AT298">IFERROR(INDEX(Sheet2!$A$1:$E$2723,MATCH(AT$200&amp;AT$201&amp;$B298,Sheet2!$A$1:$A$2723&amp;Sheet2!$B$1:$B$2723&amp;Sheet2!$D$1:$D$2723,0),5),0)</f>
        <v>0</v>
      </c>
      <c r="AU298">
        <f t="array" ref="AU298">IFERROR(INDEX(Sheet2!$A$1:$E$2723,MATCH(AU$200&amp;AU$201&amp;$B298,Sheet2!$A$1:$A$2723&amp;Sheet2!$B$1:$B$2723&amp;Sheet2!$D$1:$D$2723,0),5),0)</f>
        <v>0</v>
      </c>
      <c r="AV298">
        <f t="array" ref="AV298">IFERROR(INDEX(Sheet2!$A$1:$E$2723,MATCH(AV$200&amp;AV$201&amp;$B298,Sheet2!$A$1:$A$2723&amp;Sheet2!$B$1:$B$2723&amp;Sheet2!$D$1:$D$2723,0),5),0)</f>
        <v>0</v>
      </c>
      <c r="AW298">
        <f t="array" ref="AW298">IFERROR(INDEX(Sheet2!$A$1:$E$2723,MATCH(AW$200&amp;AW$201&amp;$B298,Sheet2!$A$1:$A$2723&amp;Sheet2!$B$1:$B$2723&amp;Sheet2!$D$1:$D$2723,0),5),0)</f>
        <v>0</v>
      </c>
      <c r="AX298">
        <f t="array" ref="AX298">IFERROR(INDEX(Sheet2!$A$1:$E$2723,MATCH(AX$200&amp;AX$201&amp;$B298,Sheet2!$A$1:$A$2723&amp;Sheet2!$B$1:$B$2723&amp;Sheet2!$D$1:$D$2723,0),5),0)</f>
        <v>0</v>
      </c>
      <c r="AY298">
        <f t="array" ref="AY298">IFERROR(INDEX(Sheet2!$A$1:$E$2723,MATCH(AY$200&amp;AY$201&amp;$B298,Sheet2!$A$1:$A$2723&amp;Sheet2!$B$1:$B$2723&amp;Sheet2!$D$1:$D$2723,0),5),0)</f>
        <v>0</v>
      </c>
      <c r="AZ298">
        <f t="array" ref="AZ298">IFERROR(INDEX(Sheet2!$A$1:$E$2723,MATCH(AZ$200&amp;AZ$201&amp;$B298,Sheet2!$A$1:$A$2723&amp;Sheet2!$B$1:$B$2723&amp;Sheet2!$D$1:$D$2723,0),5),0)</f>
        <v>0</v>
      </c>
      <c r="BA298">
        <f t="array" ref="BA298">IFERROR(INDEX(Sheet2!$A$1:$E$2723,MATCH(BA$200&amp;BA$201&amp;$B298,Sheet2!$A$1:$A$2723&amp;Sheet2!$B$1:$B$2723&amp;Sheet2!$D$1:$D$2723,0),5),0)</f>
        <v>0</v>
      </c>
      <c r="BB298">
        <f t="array" ref="BB298">IFERROR(INDEX(Sheet2!$A$1:$E$2723,MATCH(BB$200&amp;BB$201&amp;$B298,Sheet2!$A$1:$A$2723&amp;Sheet2!$B$1:$B$2723&amp;Sheet2!$D$1:$D$2723,0),5),0)</f>
        <v>0</v>
      </c>
      <c r="BC298">
        <f t="array" ref="BC298">IFERROR(INDEX(Sheet2!$A$1:$E$2723,MATCH(BC$200&amp;BC$201&amp;$B298,Sheet2!$A$1:$A$2723&amp;Sheet2!$B$1:$B$2723&amp;Sheet2!$D$1:$D$2723,0),5),0)</f>
        <v>0</v>
      </c>
      <c r="BD298">
        <f t="array" ref="BD298">IFERROR(INDEX(Sheet2!$A$1:$E$2723,MATCH(BD$200&amp;BD$201&amp;$B298,Sheet2!$A$1:$A$2723&amp;Sheet2!$B$1:$B$2723&amp;Sheet2!$D$1:$D$2723,0),5),0)</f>
        <v>0</v>
      </c>
      <c r="BE298">
        <f t="array" ref="BE298">IFERROR(INDEX(Sheet2!$A$1:$E$2723,MATCH(BE$200&amp;BE$201&amp;$B298,Sheet2!$A$1:$A$2723&amp;Sheet2!$B$1:$B$2723&amp;Sheet2!$D$1:$D$2723,0),5),0)</f>
        <v>0</v>
      </c>
      <c r="BF298">
        <f t="array" ref="BF298">IFERROR(INDEX(Sheet2!$A$1:$E$2723,MATCH(BF$200&amp;BF$201&amp;$B298,Sheet2!$A$1:$A$2723&amp;Sheet2!$B$1:$B$2723&amp;Sheet2!$D$1:$D$2723,0),5),0)</f>
        <v>0</v>
      </c>
      <c r="BG298">
        <f t="array" ref="BG298">IFERROR(INDEX(Sheet2!$A$1:$E$2723,MATCH(BG$200&amp;BG$201&amp;$B298,Sheet2!$A$1:$A$2723&amp;Sheet2!$B$1:$B$2723&amp;Sheet2!$D$1:$D$2723,0),5),0)</f>
        <v>0</v>
      </c>
      <c r="BH298">
        <f t="array" ref="BH298">IFERROR(INDEX(Sheet2!$A$1:$E$2723,MATCH(BH$200&amp;BH$201&amp;$B298,Sheet2!$A$1:$A$2723&amp;Sheet2!$B$1:$B$2723&amp;Sheet2!$D$1:$D$2723,0),5),0)</f>
        <v>0</v>
      </c>
      <c r="BI298">
        <f t="array" ref="BI298">IFERROR(INDEX(Sheet2!$A$1:$E$2723,MATCH(BI$200&amp;BI$201&amp;$B298,Sheet2!$A$1:$A$2723&amp;Sheet2!$B$1:$B$2723&amp;Sheet2!$D$1:$D$2723,0),5),0)</f>
        <v>0</v>
      </c>
      <c r="BJ298">
        <f t="array" ref="BJ298">IFERROR(INDEX(Sheet2!$A$1:$E$2723,MATCH(BJ$200&amp;BJ$201&amp;$B298,Sheet2!$A$1:$A$2723&amp;Sheet2!$B$1:$B$2723&amp;Sheet2!$D$1:$D$2723,0),5),0)</f>
        <v>0</v>
      </c>
      <c r="BK298">
        <f t="array" ref="BK298">IFERROR(INDEX(Sheet2!$A$1:$E$2723,MATCH(BK$200&amp;BK$201&amp;$B298,Sheet2!$A$1:$A$2723&amp;Sheet2!$B$1:$B$2723&amp;Sheet2!$D$1:$D$2723,0),5),0)</f>
        <v>0</v>
      </c>
      <c r="BL298">
        <f t="array" ref="BL298">IFERROR(INDEX(Sheet2!$A$1:$E$2723,MATCH(BL$200&amp;BL$201&amp;$B298,Sheet2!$A$1:$A$2723&amp;Sheet2!$B$1:$B$2723&amp;Sheet2!$D$1:$D$2723,0),5),0)</f>
        <v>0</v>
      </c>
    </row>
    <row r="299" spans="2:64" x14ac:dyDescent="0.25">
      <c r="B299" t="s">
        <v>21</v>
      </c>
      <c r="C299">
        <f t="array" ref="C299">IFERROR(INDEX(Sheet2!$A$1:$E$2723,MATCH(C$200&amp;C$201&amp;$B299,Sheet2!$A$1:$A$2723&amp;Sheet2!$B$1:$B$2723&amp;Sheet2!$D$1:$D$2723,0),5),0)</f>
        <v>0</v>
      </c>
      <c r="D299">
        <f t="array" ref="D299">IFERROR(INDEX(Sheet2!$A$1:$E$2723,MATCH(D$200&amp;D$201&amp;$B299,Sheet2!$A$1:$A$2723&amp;Sheet2!$B$1:$B$2723&amp;Sheet2!$D$1:$D$2723,0),5),0)</f>
        <v>0</v>
      </c>
      <c r="E299">
        <f t="array" ref="E299">IFERROR(INDEX(Sheet2!$A$1:$E$2723,MATCH(E$200&amp;E$201&amp;$B299,Sheet2!$A$1:$A$2723&amp;Sheet2!$B$1:$B$2723&amp;Sheet2!$D$1:$D$2723,0),5),0)</f>
        <v>0</v>
      </c>
      <c r="F299">
        <f t="array" ref="F299">IFERROR(INDEX(Sheet2!$A$1:$E$2723,MATCH(F$200&amp;F$201&amp;$B299,Sheet2!$A$1:$A$2723&amp;Sheet2!$B$1:$B$2723&amp;Sheet2!$D$1:$D$2723,0),5),0)</f>
        <v>0</v>
      </c>
      <c r="G299">
        <f t="array" ref="G299">IFERROR(INDEX(Sheet2!$A$1:$E$2723,MATCH(G$200&amp;G$201&amp;$B299,Sheet2!$A$1:$A$2723&amp;Sheet2!$B$1:$B$2723&amp;Sheet2!$D$1:$D$2723,0),5),0)</f>
        <v>0</v>
      </c>
      <c r="H299">
        <f t="array" ref="H299">IFERROR(INDEX(Sheet2!$A$1:$E$2723,MATCH(H$200&amp;H$201&amp;$B299,Sheet2!$A$1:$A$2723&amp;Sheet2!$B$1:$B$2723&amp;Sheet2!$D$1:$D$2723,0),5),0)</f>
        <v>0</v>
      </c>
      <c r="I299">
        <f t="array" ref="I299">IFERROR(INDEX(Sheet2!$A$1:$E$2723,MATCH(I$200&amp;I$201&amp;$B299,Sheet2!$A$1:$A$2723&amp;Sheet2!$B$1:$B$2723&amp;Sheet2!$D$1:$D$2723,0),5),0)</f>
        <v>0</v>
      </c>
      <c r="J299">
        <f t="array" ref="J299">IFERROR(INDEX(Sheet2!$A$1:$E$2723,MATCH(J$200&amp;J$201&amp;$B299,Sheet2!$A$1:$A$2723&amp;Sheet2!$B$1:$B$2723&amp;Sheet2!$D$1:$D$2723,0),5),0)</f>
        <v>0</v>
      </c>
      <c r="K299">
        <f t="array" ref="K299">IFERROR(INDEX(Sheet2!$A$1:$E$2723,MATCH(K$200&amp;K$201&amp;$B299,Sheet2!$A$1:$A$2723&amp;Sheet2!$B$1:$B$2723&amp;Sheet2!$D$1:$D$2723,0),5),0)</f>
        <v>0</v>
      </c>
      <c r="L299">
        <f t="array" ref="L299">IFERROR(INDEX(Sheet2!$A$1:$E$2723,MATCH(L$200&amp;L$201&amp;$B299,Sheet2!$A$1:$A$2723&amp;Sheet2!$B$1:$B$2723&amp;Sheet2!$D$1:$D$2723,0),5),0)</f>
        <v>0</v>
      </c>
      <c r="M299">
        <f t="array" ref="M299">IFERROR(INDEX(Sheet2!$A$1:$E$2723,MATCH(M$200&amp;M$201&amp;$B299,Sheet2!$A$1:$A$2723&amp;Sheet2!$B$1:$B$2723&amp;Sheet2!$D$1:$D$2723,0),5),0)</f>
        <v>0</v>
      </c>
      <c r="N299">
        <f t="array" ref="N299">IFERROR(INDEX(Sheet2!$A$1:$E$2723,MATCH(N$200&amp;N$201&amp;$B299,Sheet2!$A$1:$A$2723&amp;Sheet2!$B$1:$B$2723&amp;Sheet2!$D$1:$D$2723,0),5),0)</f>
        <v>0</v>
      </c>
      <c r="O299">
        <f t="array" ref="O299">IFERROR(INDEX(Sheet2!$A$1:$E$2723,MATCH(O$200&amp;O$201&amp;$B299,Sheet2!$A$1:$A$2723&amp;Sheet2!$B$1:$B$2723&amp;Sheet2!$D$1:$D$2723,0),5),0)</f>
        <v>0</v>
      </c>
      <c r="P299">
        <f t="array" ref="P299">IFERROR(INDEX(Sheet2!$A$1:$E$2723,MATCH(P$200&amp;P$201&amp;$B299,Sheet2!$A$1:$A$2723&amp;Sheet2!$B$1:$B$2723&amp;Sheet2!$D$1:$D$2723,0),5),0)</f>
        <v>0</v>
      </c>
      <c r="Q299">
        <f t="array" ref="Q299">IFERROR(INDEX(Sheet2!$A$1:$E$2723,MATCH(Q$200&amp;Q$201&amp;$B299,Sheet2!$A$1:$A$2723&amp;Sheet2!$B$1:$B$2723&amp;Sheet2!$D$1:$D$2723,0),5),0)</f>
        <v>0</v>
      </c>
      <c r="R299">
        <f t="array" ref="R299">IFERROR(INDEX(Sheet2!$A$1:$E$2723,MATCH(R$200&amp;R$201&amp;$B299,Sheet2!$A$1:$A$2723&amp;Sheet2!$B$1:$B$2723&amp;Sheet2!$D$1:$D$2723,0),5),0)</f>
        <v>0</v>
      </c>
      <c r="S299">
        <f t="array" ref="S299">IFERROR(INDEX(Sheet2!$A$1:$E$2723,MATCH(S$200&amp;S$201&amp;$B299,Sheet2!$A$1:$A$2723&amp;Sheet2!$B$1:$B$2723&amp;Sheet2!$D$1:$D$2723,0),5),0)</f>
        <v>0</v>
      </c>
      <c r="T299">
        <f t="array" ref="T299">IFERROR(INDEX(Sheet2!$A$1:$E$2723,MATCH(T$200&amp;T$201&amp;$B299,Sheet2!$A$1:$A$2723&amp;Sheet2!$B$1:$B$2723&amp;Sheet2!$D$1:$D$2723,0),5),0)</f>
        <v>0</v>
      </c>
      <c r="U299">
        <f t="array" ref="U299">IFERROR(INDEX(Sheet2!$A$1:$E$2723,MATCH(U$200&amp;U$201&amp;$B299,Sheet2!$A$1:$A$2723&amp;Sheet2!$B$1:$B$2723&amp;Sheet2!$D$1:$D$2723,0),5),0)</f>
        <v>0</v>
      </c>
      <c r="V299">
        <f t="array" ref="V299">IFERROR(INDEX(Sheet2!$A$1:$E$2723,MATCH(V$200&amp;V$201&amp;$B299,Sheet2!$A$1:$A$2723&amp;Sheet2!$B$1:$B$2723&amp;Sheet2!$D$1:$D$2723,0),5),0)</f>
        <v>0</v>
      </c>
      <c r="W299">
        <f t="array" ref="W299">IFERROR(INDEX(Sheet2!$A$1:$E$2723,MATCH(W$200&amp;W$201&amp;$B299,Sheet2!$A$1:$A$2723&amp;Sheet2!$B$1:$B$2723&amp;Sheet2!$D$1:$D$2723,0),5),0)</f>
        <v>0</v>
      </c>
      <c r="X299">
        <f t="array" ref="X299">IFERROR(INDEX(Sheet2!$A$1:$E$2723,MATCH(X$200&amp;X$201&amp;$B299,Sheet2!$A$1:$A$2723&amp;Sheet2!$B$1:$B$2723&amp;Sheet2!$D$1:$D$2723,0),5),0)</f>
        <v>0</v>
      </c>
      <c r="Y299">
        <f t="array" ref="Y299">IFERROR(INDEX(Sheet2!$A$1:$E$2723,MATCH(Y$200&amp;Y$201&amp;$B299,Sheet2!$A$1:$A$2723&amp;Sheet2!$B$1:$B$2723&amp;Sheet2!$D$1:$D$2723,0),5),0)</f>
        <v>0</v>
      </c>
      <c r="Z299">
        <f t="array" ref="Z299">IFERROR(INDEX(Sheet2!$A$1:$E$2723,MATCH(Z$200&amp;Z$201&amp;$B299,Sheet2!$A$1:$A$2723&amp;Sheet2!$B$1:$B$2723&amp;Sheet2!$D$1:$D$2723,0),5),0)</f>
        <v>0</v>
      </c>
      <c r="AA299">
        <f t="array" ref="AA299">IFERROR(INDEX(Sheet2!$A$1:$E$2723,MATCH(AA$200&amp;AA$201&amp;$B299,Sheet2!$A$1:$A$2723&amp;Sheet2!$B$1:$B$2723&amp;Sheet2!$D$1:$D$2723,0),5),0)</f>
        <v>0</v>
      </c>
      <c r="AB299">
        <f t="array" ref="AB299">IFERROR(INDEX(Sheet2!$A$1:$E$2723,MATCH(AB$200&amp;AB$201&amp;$B299,Sheet2!$A$1:$A$2723&amp;Sheet2!$B$1:$B$2723&amp;Sheet2!$D$1:$D$2723,0),5),0)</f>
        <v>0</v>
      </c>
      <c r="AC299">
        <f t="array" ref="AC299">IFERROR(INDEX(Sheet2!$A$1:$E$2723,MATCH(AC$200&amp;AC$201&amp;$B299,Sheet2!$A$1:$A$2723&amp;Sheet2!$B$1:$B$2723&amp;Sheet2!$D$1:$D$2723,0),5),0)</f>
        <v>0</v>
      </c>
      <c r="AD299">
        <f t="array" ref="AD299">IFERROR(INDEX(Sheet2!$A$1:$E$2723,MATCH(AD$200&amp;AD$201&amp;$B299,Sheet2!$A$1:$A$2723&amp;Sheet2!$B$1:$B$2723&amp;Sheet2!$D$1:$D$2723,0),5),0)</f>
        <v>0</v>
      </c>
      <c r="AE299">
        <f t="array" ref="AE299">IFERROR(INDEX(Sheet2!$A$1:$E$2723,MATCH(AE$200&amp;AE$201&amp;$B299,Sheet2!$A$1:$A$2723&amp;Sheet2!$B$1:$B$2723&amp;Sheet2!$D$1:$D$2723,0),5),0)</f>
        <v>0</v>
      </c>
      <c r="AF299">
        <f t="array" ref="AF299">IFERROR(INDEX(Sheet2!$A$1:$E$2723,MATCH(AF$200&amp;AF$201&amp;$B299,Sheet2!$A$1:$A$2723&amp;Sheet2!$B$1:$B$2723&amp;Sheet2!$D$1:$D$2723,0),5),0)</f>
        <v>0</v>
      </c>
      <c r="AG299">
        <f t="array" ref="AG299">IFERROR(INDEX(Sheet2!$A$1:$E$2723,MATCH(AG$200&amp;AG$201&amp;$B299,Sheet2!$A$1:$A$2723&amp;Sheet2!$B$1:$B$2723&amp;Sheet2!$D$1:$D$2723,0),5),0)</f>
        <v>0</v>
      </c>
      <c r="AH299">
        <f t="array" ref="AH299">IFERROR(INDEX(Sheet2!$A$1:$E$2723,MATCH(AH$200&amp;AH$201&amp;$B299,Sheet2!$A$1:$A$2723&amp;Sheet2!$B$1:$B$2723&amp;Sheet2!$D$1:$D$2723,0),5),0)</f>
        <v>0</v>
      </c>
      <c r="AI299">
        <f t="array" ref="AI299">IFERROR(INDEX(Sheet2!$A$1:$E$2723,MATCH(AI$200&amp;AI$201&amp;$B299,Sheet2!$A$1:$A$2723&amp;Sheet2!$B$1:$B$2723&amp;Sheet2!$D$1:$D$2723,0),5),0)</f>
        <v>0</v>
      </c>
      <c r="AJ299">
        <f t="array" ref="AJ299">IFERROR(INDEX(Sheet2!$A$1:$E$2723,MATCH(AJ$200&amp;AJ$201&amp;$B299,Sheet2!$A$1:$A$2723&amp;Sheet2!$B$1:$B$2723&amp;Sheet2!$D$1:$D$2723,0),5),0)</f>
        <v>0</v>
      </c>
      <c r="AK299">
        <f t="array" ref="AK299">IFERROR(INDEX(Sheet2!$A$1:$E$2723,MATCH(AK$200&amp;AK$201&amp;$B299,Sheet2!$A$1:$A$2723&amp;Sheet2!$B$1:$B$2723&amp;Sheet2!$D$1:$D$2723,0),5),0)</f>
        <v>0</v>
      </c>
      <c r="AL299">
        <f t="array" ref="AL299">IFERROR(INDEX(Sheet2!$A$1:$E$2723,MATCH(AL$200&amp;AL$201&amp;$B299,Sheet2!$A$1:$A$2723&amp;Sheet2!$B$1:$B$2723&amp;Sheet2!$D$1:$D$2723,0),5),0)</f>
        <v>0</v>
      </c>
      <c r="AM299">
        <f t="array" ref="AM299">IFERROR(INDEX(Sheet2!$A$1:$E$2723,MATCH(AM$200&amp;AM$201&amp;$B299,Sheet2!$A$1:$A$2723&amp;Sheet2!$B$1:$B$2723&amp;Sheet2!$D$1:$D$2723,0),5),0)</f>
        <v>0</v>
      </c>
      <c r="AN299">
        <f t="array" ref="AN299">IFERROR(INDEX(Sheet2!$A$1:$E$2723,MATCH(AN$200&amp;AN$201&amp;$B299,Sheet2!$A$1:$A$2723&amp;Sheet2!$B$1:$B$2723&amp;Sheet2!$D$1:$D$2723,0),5),0)</f>
        <v>0</v>
      </c>
      <c r="AO299">
        <f t="array" ref="AO299">IFERROR(INDEX(Sheet2!$A$1:$E$2723,MATCH(AO$200&amp;AO$201&amp;$B299,Sheet2!$A$1:$A$2723&amp;Sheet2!$B$1:$B$2723&amp;Sheet2!$D$1:$D$2723,0),5),0)</f>
        <v>31</v>
      </c>
      <c r="AP299">
        <f t="array" ref="AP299">IFERROR(INDEX(Sheet2!$A$1:$E$2723,MATCH(AP$200&amp;AP$201&amp;$B299,Sheet2!$A$1:$A$2723&amp;Sheet2!$B$1:$B$2723&amp;Sheet2!$D$1:$D$2723,0),5),0)</f>
        <v>30</v>
      </c>
      <c r="AQ299">
        <f t="array" ref="AQ299">IFERROR(INDEX(Sheet2!$A$1:$E$2723,MATCH(AQ$200&amp;AQ$201&amp;$B299,Sheet2!$A$1:$A$2723&amp;Sheet2!$B$1:$B$2723&amp;Sheet2!$D$1:$D$2723,0),5),0)</f>
        <v>0</v>
      </c>
      <c r="AR299">
        <f t="array" ref="AR299">IFERROR(INDEX(Sheet2!$A$1:$E$2723,MATCH(AR$200&amp;AR$201&amp;$B299,Sheet2!$A$1:$A$2723&amp;Sheet2!$B$1:$B$2723&amp;Sheet2!$D$1:$D$2723,0),5),0)</f>
        <v>0</v>
      </c>
      <c r="AS299">
        <f t="array" ref="AS299">IFERROR(INDEX(Sheet2!$A$1:$E$2723,MATCH(AS$200&amp;AS$201&amp;$B299,Sheet2!$A$1:$A$2723&amp;Sheet2!$B$1:$B$2723&amp;Sheet2!$D$1:$D$2723,0),5),0)</f>
        <v>0</v>
      </c>
      <c r="AT299">
        <f t="array" ref="AT299">IFERROR(INDEX(Sheet2!$A$1:$E$2723,MATCH(AT$200&amp;AT$201&amp;$B299,Sheet2!$A$1:$A$2723&amp;Sheet2!$B$1:$B$2723&amp;Sheet2!$D$1:$D$2723,0),5),0)</f>
        <v>0</v>
      </c>
      <c r="AU299">
        <f t="array" ref="AU299">IFERROR(INDEX(Sheet2!$A$1:$E$2723,MATCH(AU$200&amp;AU$201&amp;$B299,Sheet2!$A$1:$A$2723&amp;Sheet2!$B$1:$B$2723&amp;Sheet2!$D$1:$D$2723,0),5),0)</f>
        <v>0</v>
      </c>
      <c r="AV299">
        <f t="array" ref="AV299">IFERROR(INDEX(Sheet2!$A$1:$E$2723,MATCH(AV$200&amp;AV$201&amp;$B299,Sheet2!$A$1:$A$2723&amp;Sheet2!$B$1:$B$2723&amp;Sheet2!$D$1:$D$2723,0),5),0)</f>
        <v>0</v>
      </c>
      <c r="AW299">
        <f t="array" ref="AW299">IFERROR(INDEX(Sheet2!$A$1:$E$2723,MATCH(AW$200&amp;AW$201&amp;$B299,Sheet2!$A$1:$A$2723&amp;Sheet2!$B$1:$B$2723&amp;Sheet2!$D$1:$D$2723,0),5),0)</f>
        <v>0</v>
      </c>
      <c r="AX299">
        <f t="array" ref="AX299">IFERROR(INDEX(Sheet2!$A$1:$E$2723,MATCH(AX$200&amp;AX$201&amp;$B299,Sheet2!$A$1:$A$2723&amp;Sheet2!$B$1:$B$2723&amp;Sheet2!$D$1:$D$2723,0),5),0)</f>
        <v>0</v>
      </c>
      <c r="AY299">
        <f t="array" ref="AY299">IFERROR(INDEX(Sheet2!$A$1:$E$2723,MATCH(AY$200&amp;AY$201&amp;$B299,Sheet2!$A$1:$A$2723&amp;Sheet2!$B$1:$B$2723&amp;Sheet2!$D$1:$D$2723,0),5),0)</f>
        <v>89</v>
      </c>
      <c r="AZ299">
        <f t="array" ref="AZ299">IFERROR(INDEX(Sheet2!$A$1:$E$2723,MATCH(AZ$200&amp;AZ$201&amp;$B299,Sheet2!$A$1:$A$2723&amp;Sheet2!$B$1:$B$2723&amp;Sheet2!$D$1:$D$2723,0),5),0)</f>
        <v>84</v>
      </c>
      <c r="BA299">
        <f t="array" ref="BA299">IFERROR(INDEX(Sheet2!$A$1:$E$2723,MATCH(BA$200&amp;BA$201&amp;$B299,Sheet2!$A$1:$A$2723&amp;Sheet2!$B$1:$B$2723&amp;Sheet2!$D$1:$D$2723,0),5),0)</f>
        <v>83</v>
      </c>
      <c r="BB299">
        <f t="array" ref="BB299">IFERROR(INDEX(Sheet2!$A$1:$E$2723,MATCH(BB$200&amp;BB$201&amp;$B299,Sheet2!$A$1:$A$2723&amp;Sheet2!$B$1:$B$2723&amp;Sheet2!$D$1:$D$2723,0),5),0)</f>
        <v>170</v>
      </c>
      <c r="BC299">
        <f t="array" ref="BC299">IFERROR(INDEX(Sheet2!$A$1:$E$2723,MATCH(BC$200&amp;BC$201&amp;$B299,Sheet2!$A$1:$A$2723&amp;Sheet2!$B$1:$B$2723&amp;Sheet2!$D$1:$D$2723,0),5),0)</f>
        <v>188</v>
      </c>
      <c r="BD299">
        <f t="array" ref="BD299">IFERROR(INDEX(Sheet2!$A$1:$E$2723,MATCH(BD$200&amp;BD$201&amp;$B299,Sheet2!$A$1:$A$2723&amp;Sheet2!$B$1:$B$2723&amp;Sheet2!$D$1:$D$2723,0),5),0)</f>
        <v>225</v>
      </c>
      <c r="BE299">
        <f t="array" ref="BE299">IFERROR(INDEX(Sheet2!$A$1:$E$2723,MATCH(BE$200&amp;BE$201&amp;$B299,Sheet2!$A$1:$A$2723&amp;Sheet2!$B$1:$B$2723&amp;Sheet2!$D$1:$D$2723,0),5),0)</f>
        <v>192</v>
      </c>
      <c r="BF299">
        <f t="array" ref="BF299">IFERROR(INDEX(Sheet2!$A$1:$E$2723,MATCH(BF$200&amp;BF$201&amp;$B299,Sheet2!$A$1:$A$2723&amp;Sheet2!$B$1:$B$2723&amp;Sheet2!$D$1:$D$2723,0),5),0)</f>
        <v>0</v>
      </c>
      <c r="BG299">
        <f t="array" ref="BG299">IFERROR(INDEX(Sheet2!$A$1:$E$2723,MATCH(BG$200&amp;BG$201&amp;$B299,Sheet2!$A$1:$A$2723&amp;Sheet2!$B$1:$B$2723&amp;Sheet2!$D$1:$D$2723,0),5),0)</f>
        <v>0</v>
      </c>
      <c r="BH299">
        <f t="array" ref="BH299">IFERROR(INDEX(Sheet2!$A$1:$E$2723,MATCH(BH$200&amp;BH$201&amp;$B299,Sheet2!$A$1:$A$2723&amp;Sheet2!$B$1:$B$2723&amp;Sheet2!$D$1:$D$2723,0),5),0)</f>
        <v>0</v>
      </c>
      <c r="BI299">
        <f t="array" ref="BI299">IFERROR(INDEX(Sheet2!$A$1:$E$2723,MATCH(BI$200&amp;BI$201&amp;$B299,Sheet2!$A$1:$A$2723&amp;Sheet2!$B$1:$B$2723&amp;Sheet2!$D$1:$D$2723,0),5),0)</f>
        <v>0</v>
      </c>
      <c r="BJ299">
        <f t="array" ref="BJ299">IFERROR(INDEX(Sheet2!$A$1:$E$2723,MATCH(BJ$200&amp;BJ$201&amp;$B299,Sheet2!$A$1:$A$2723&amp;Sheet2!$B$1:$B$2723&amp;Sheet2!$D$1:$D$2723,0),5),0)</f>
        <v>0</v>
      </c>
      <c r="BK299">
        <f t="array" ref="BK299">IFERROR(INDEX(Sheet2!$A$1:$E$2723,MATCH(BK$200&amp;BK$201&amp;$B299,Sheet2!$A$1:$A$2723&amp;Sheet2!$B$1:$B$2723&amp;Sheet2!$D$1:$D$2723,0),5),0)</f>
        <v>0</v>
      </c>
      <c r="BL299">
        <f t="array" ref="BL299">IFERROR(INDEX(Sheet2!$A$1:$E$2723,MATCH(BL$200&amp;BL$201&amp;$B299,Sheet2!$A$1:$A$2723&amp;Sheet2!$B$1:$B$2723&amp;Sheet2!$D$1:$D$2723,0),5),0)</f>
        <v>0</v>
      </c>
    </row>
    <row r="300" spans="2:64" x14ac:dyDescent="0.25">
      <c r="B300" t="s">
        <v>279</v>
      </c>
      <c r="C300">
        <f t="array" ref="C300">IFERROR(INDEX(Sheet2!$A$1:$E$2723,MATCH(C$200&amp;C$201&amp;$B300,Sheet2!$A$1:$A$2723&amp;Sheet2!$B$1:$B$2723&amp;Sheet2!$D$1:$D$2723,0),5),0)</f>
        <v>0</v>
      </c>
      <c r="D300">
        <f t="array" ref="D300">IFERROR(INDEX(Sheet2!$A$1:$E$2723,MATCH(D$200&amp;D$201&amp;$B300,Sheet2!$A$1:$A$2723&amp;Sheet2!$B$1:$B$2723&amp;Sheet2!$D$1:$D$2723,0),5),0)</f>
        <v>0</v>
      </c>
      <c r="E300">
        <f t="array" ref="E300">IFERROR(INDEX(Sheet2!$A$1:$E$2723,MATCH(E$200&amp;E$201&amp;$B300,Sheet2!$A$1:$A$2723&amp;Sheet2!$B$1:$B$2723&amp;Sheet2!$D$1:$D$2723,0),5),0)</f>
        <v>0</v>
      </c>
      <c r="F300">
        <f t="array" ref="F300">IFERROR(INDEX(Sheet2!$A$1:$E$2723,MATCH(F$200&amp;F$201&amp;$B300,Sheet2!$A$1:$A$2723&amp;Sheet2!$B$1:$B$2723&amp;Sheet2!$D$1:$D$2723,0),5),0)</f>
        <v>0</v>
      </c>
      <c r="G300">
        <f t="array" ref="G300">IFERROR(INDEX(Sheet2!$A$1:$E$2723,MATCH(G$200&amp;G$201&amp;$B300,Sheet2!$A$1:$A$2723&amp;Sheet2!$B$1:$B$2723&amp;Sheet2!$D$1:$D$2723,0),5),0)</f>
        <v>0</v>
      </c>
      <c r="H300">
        <f t="array" ref="H300">IFERROR(INDEX(Sheet2!$A$1:$E$2723,MATCH(H$200&amp;H$201&amp;$B300,Sheet2!$A$1:$A$2723&amp;Sheet2!$B$1:$B$2723&amp;Sheet2!$D$1:$D$2723,0),5),0)</f>
        <v>0</v>
      </c>
      <c r="I300">
        <f t="array" ref="I300">IFERROR(INDEX(Sheet2!$A$1:$E$2723,MATCH(I$200&amp;I$201&amp;$B300,Sheet2!$A$1:$A$2723&amp;Sheet2!$B$1:$B$2723&amp;Sheet2!$D$1:$D$2723,0),5),0)</f>
        <v>0</v>
      </c>
      <c r="J300">
        <f t="array" ref="J300">IFERROR(INDEX(Sheet2!$A$1:$E$2723,MATCH(J$200&amp;J$201&amp;$B300,Sheet2!$A$1:$A$2723&amp;Sheet2!$B$1:$B$2723&amp;Sheet2!$D$1:$D$2723,0),5),0)</f>
        <v>0</v>
      </c>
      <c r="K300">
        <f t="array" ref="K300">IFERROR(INDEX(Sheet2!$A$1:$E$2723,MATCH(K$200&amp;K$201&amp;$B300,Sheet2!$A$1:$A$2723&amp;Sheet2!$B$1:$B$2723&amp;Sheet2!$D$1:$D$2723,0),5),0)</f>
        <v>0</v>
      </c>
      <c r="L300">
        <f t="array" ref="L300">IFERROR(INDEX(Sheet2!$A$1:$E$2723,MATCH(L$200&amp;L$201&amp;$B300,Sheet2!$A$1:$A$2723&amp;Sheet2!$B$1:$B$2723&amp;Sheet2!$D$1:$D$2723,0),5),0)</f>
        <v>0</v>
      </c>
      <c r="M300">
        <f t="array" ref="M300">IFERROR(INDEX(Sheet2!$A$1:$E$2723,MATCH(M$200&amp;M$201&amp;$B300,Sheet2!$A$1:$A$2723&amp;Sheet2!$B$1:$B$2723&amp;Sheet2!$D$1:$D$2723,0),5),0)</f>
        <v>0</v>
      </c>
      <c r="N300">
        <f t="array" ref="N300">IFERROR(INDEX(Sheet2!$A$1:$E$2723,MATCH(N$200&amp;N$201&amp;$B300,Sheet2!$A$1:$A$2723&amp;Sheet2!$B$1:$B$2723&amp;Sheet2!$D$1:$D$2723,0),5),0)</f>
        <v>0</v>
      </c>
      <c r="O300">
        <f t="array" ref="O300">IFERROR(INDEX(Sheet2!$A$1:$E$2723,MATCH(O$200&amp;O$201&amp;$B300,Sheet2!$A$1:$A$2723&amp;Sheet2!$B$1:$B$2723&amp;Sheet2!$D$1:$D$2723,0),5),0)</f>
        <v>0</v>
      </c>
      <c r="P300">
        <f t="array" ref="P300">IFERROR(INDEX(Sheet2!$A$1:$E$2723,MATCH(P$200&amp;P$201&amp;$B300,Sheet2!$A$1:$A$2723&amp;Sheet2!$B$1:$B$2723&amp;Sheet2!$D$1:$D$2723,0),5),0)</f>
        <v>0</v>
      </c>
      <c r="Q300">
        <f t="array" ref="Q300">IFERROR(INDEX(Sheet2!$A$1:$E$2723,MATCH(Q$200&amp;Q$201&amp;$B300,Sheet2!$A$1:$A$2723&amp;Sheet2!$B$1:$B$2723&amp;Sheet2!$D$1:$D$2723,0),5),0)</f>
        <v>0</v>
      </c>
      <c r="R300">
        <f t="array" ref="R300">IFERROR(INDEX(Sheet2!$A$1:$E$2723,MATCH(R$200&amp;R$201&amp;$B300,Sheet2!$A$1:$A$2723&amp;Sheet2!$B$1:$B$2723&amp;Sheet2!$D$1:$D$2723,0),5),0)</f>
        <v>0</v>
      </c>
      <c r="S300">
        <f t="array" ref="S300">IFERROR(INDEX(Sheet2!$A$1:$E$2723,MATCH(S$200&amp;S$201&amp;$B300,Sheet2!$A$1:$A$2723&amp;Sheet2!$B$1:$B$2723&amp;Sheet2!$D$1:$D$2723,0),5),0)</f>
        <v>0</v>
      </c>
      <c r="T300">
        <f t="array" ref="T300">IFERROR(INDEX(Sheet2!$A$1:$E$2723,MATCH(T$200&amp;T$201&amp;$B300,Sheet2!$A$1:$A$2723&amp;Sheet2!$B$1:$B$2723&amp;Sheet2!$D$1:$D$2723,0),5),0)</f>
        <v>0</v>
      </c>
      <c r="U300">
        <f t="array" ref="U300">IFERROR(INDEX(Sheet2!$A$1:$E$2723,MATCH(U$200&amp;U$201&amp;$B300,Sheet2!$A$1:$A$2723&amp;Sheet2!$B$1:$B$2723&amp;Sheet2!$D$1:$D$2723,0),5),0)</f>
        <v>0</v>
      </c>
      <c r="V300">
        <f t="array" ref="V300">IFERROR(INDEX(Sheet2!$A$1:$E$2723,MATCH(V$200&amp;V$201&amp;$B300,Sheet2!$A$1:$A$2723&amp;Sheet2!$B$1:$B$2723&amp;Sheet2!$D$1:$D$2723,0),5),0)</f>
        <v>0</v>
      </c>
      <c r="W300">
        <f t="array" ref="W300">IFERROR(INDEX(Sheet2!$A$1:$E$2723,MATCH(W$200&amp;W$201&amp;$B300,Sheet2!$A$1:$A$2723&amp;Sheet2!$B$1:$B$2723&amp;Sheet2!$D$1:$D$2723,0),5),0)</f>
        <v>0</v>
      </c>
      <c r="X300">
        <f t="array" ref="X300">IFERROR(INDEX(Sheet2!$A$1:$E$2723,MATCH(X$200&amp;X$201&amp;$B300,Sheet2!$A$1:$A$2723&amp;Sheet2!$B$1:$B$2723&amp;Sheet2!$D$1:$D$2723,0),5),0)</f>
        <v>0</v>
      </c>
      <c r="Y300">
        <f t="array" ref="Y300">IFERROR(INDEX(Sheet2!$A$1:$E$2723,MATCH(Y$200&amp;Y$201&amp;$B300,Sheet2!$A$1:$A$2723&amp;Sheet2!$B$1:$B$2723&amp;Sheet2!$D$1:$D$2723,0),5),0)</f>
        <v>0</v>
      </c>
      <c r="Z300">
        <f t="array" ref="Z300">IFERROR(INDEX(Sheet2!$A$1:$E$2723,MATCH(Z$200&amp;Z$201&amp;$B300,Sheet2!$A$1:$A$2723&amp;Sheet2!$B$1:$B$2723&amp;Sheet2!$D$1:$D$2723,0),5),0)</f>
        <v>0</v>
      </c>
      <c r="AA300">
        <f t="array" ref="AA300">IFERROR(INDEX(Sheet2!$A$1:$E$2723,MATCH(AA$200&amp;AA$201&amp;$B300,Sheet2!$A$1:$A$2723&amp;Sheet2!$B$1:$B$2723&amp;Sheet2!$D$1:$D$2723,0),5),0)</f>
        <v>0</v>
      </c>
      <c r="AB300">
        <f t="array" ref="AB300">IFERROR(INDEX(Sheet2!$A$1:$E$2723,MATCH(AB$200&amp;AB$201&amp;$B300,Sheet2!$A$1:$A$2723&amp;Sheet2!$B$1:$B$2723&amp;Sheet2!$D$1:$D$2723,0),5),0)</f>
        <v>0</v>
      </c>
      <c r="AC300">
        <f t="array" ref="AC300">IFERROR(INDEX(Sheet2!$A$1:$E$2723,MATCH(AC$200&amp;AC$201&amp;$B300,Sheet2!$A$1:$A$2723&amp;Sheet2!$B$1:$B$2723&amp;Sheet2!$D$1:$D$2723,0),5),0)</f>
        <v>0</v>
      </c>
      <c r="AD300">
        <f t="array" ref="AD300">IFERROR(INDEX(Sheet2!$A$1:$E$2723,MATCH(AD$200&amp;AD$201&amp;$B300,Sheet2!$A$1:$A$2723&amp;Sheet2!$B$1:$B$2723&amp;Sheet2!$D$1:$D$2723,0),5),0)</f>
        <v>0</v>
      </c>
      <c r="AE300">
        <f t="array" ref="AE300">IFERROR(INDEX(Sheet2!$A$1:$E$2723,MATCH(AE$200&amp;AE$201&amp;$B300,Sheet2!$A$1:$A$2723&amp;Sheet2!$B$1:$B$2723&amp;Sheet2!$D$1:$D$2723,0),5),0)</f>
        <v>0</v>
      </c>
      <c r="AF300">
        <f t="array" ref="AF300">IFERROR(INDEX(Sheet2!$A$1:$E$2723,MATCH(AF$200&amp;AF$201&amp;$B300,Sheet2!$A$1:$A$2723&amp;Sheet2!$B$1:$B$2723&amp;Sheet2!$D$1:$D$2723,0),5),0)</f>
        <v>0</v>
      </c>
      <c r="AG300">
        <f t="array" ref="AG300">IFERROR(INDEX(Sheet2!$A$1:$E$2723,MATCH(AG$200&amp;AG$201&amp;$B300,Sheet2!$A$1:$A$2723&amp;Sheet2!$B$1:$B$2723&amp;Sheet2!$D$1:$D$2723,0),5),0)</f>
        <v>0</v>
      </c>
      <c r="AH300">
        <f t="array" ref="AH300">IFERROR(INDEX(Sheet2!$A$1:$E$2723,MATCH(AH$200&amp;AH$201&amp;$B300,Sheet2!$A$1:$A$2723&amp;Sheet2!$B$1:$B$2723&amp;Sheet2!$D$1:$D$2723,0),5),0)</f>
        <v>0</v>
      </c>
      <c r="AI300">
        <f t="array" ref="AI300">IFERROR(INDEX(Sheet2!$A$1:$E$2723,MATCH(AI$200&amp;AI$201&amp;$B300,Sheet2!$A$1:$A$2723&amp;Sheet2!$B$1:$B$2723&amp;Sheet2!$D$1:$D$2723,0),5),0)</f>
        <v>0</v>
      </c>
      <c r="AJ300">
        <f t="array" ref="AJ300">IFERROR(INDEX(Sheet2!$A$1:$E$2723,MATCH(AJ$200&amp;AJ$201&amp;$B300,Sheet2!$A$1:$A$2723&amp;Sheet2!$B$1:$B$2723&amp;Sheet2!$D$1:$D$2723,0),5),0)</f>
        <v>0</v>
      </c>
      <c r="AK300">
        <f t="array" ref="AK300">IFERROR(INDEX(Sheet2!$A$1:$E$2723,MATCH(AK$200&amp;AK$201&amp;$B300,Sheet2!$A$1:$A$2723&amp;Sheet2!$B$1:$B$2723&amp;Sheet2!$D$1:$D$2723,0),5),0)</f>
        <v>0</v>
      </c>
      <c r="AL300">
        <f t="array" ref="AL300">IFERROR(INDEX(Sheet2!$A$1:$E$2723,MATCH(AL$200&amp;AL$201&amp;$B300,Sheet2!$A$1:$A$2723&amp;Sheet2!$B$1:$B$2723&amp;Sheet2!$D$1:$D$2723,0),5),0)</f>
        <v>0</v>
      </c>
      <c r="AM300">
        <f t="array" ref="AM300">IFERROR(INDEX(Sheet2!$A$1:$E$2723,MATCH(AM$200&amp;AM$201&amp;$B300,Sheet2!$A$1:$A$2723&amp;Sheet2!$B$1:$B$2723&amp;Sheet2!$D$1:$D$2723,0),5),0)</f>
        <v>0</v>
      </c>
      <c r="AN300">
        <f t="array" ref="AN300">IFERROR(INDEX(Sheet2!$A$1:$E$2723,MATCH(AN$200&amp;AN$201&amp;$B300,Sheet2!$A$1:$A$2723&amp;Sheet2!$B$1:$B$2723&amp;Sheet2!$D$1:$D$2723,0),5),0)</f>
        <v>0</v>
      </c>
      <c r="AO300">
        <f t="array" ref="AO300">IFERROR(INDEX(Sheet2!$A$1:$E$2723,MATCH(AO$200&amp;AO$201&amp;$B300,Sheet2!$A$1:$A$2723&amp;Sheet2!$B$1:$B$2723&amp;Sheet2!$D$1:$D$2723,0),5),0)</f>
        <v>0</v>
      </c>
      <c r="AP300">
        <f t="array" ref="AP300">IFERROR(INDEX(Sheet2!$A$1:$E$2723,MATCH(AP$200&amp;AP$201&amp;$B300,Sheet2!$A$1:$A$2723&amp;Sheet2!$B$1:$B$2723&amp;Sheet2!$D$1:$D$2723,0),5),0)</f>
        <v>0</v>
      </c>
      <c r="AQ300">
        <f t="array" ref="AQ300">IFERROR(INDEX(Sheet2!$A$1:$E$2723,MATCH(AQ$200&amp;AQ$201&amp;$B300,Sheet2!$A$1:$A$2723&amp;Sheet2!$B$1:$B$2723&amp;Sheet2!$D$1:$D$2723,0),5),0)</f>
        <v>0</v>
      </c>
      <c r="AR300">
        <f t="array" ref="AR300">IFERROR(INDEX(Sheet2!$A$1:$E$2723,MATCH(AR$200&amp;AR$201&amp;$B300,Sheet2!$A$1:$A$2723&amp;Sheet2!$B$1:$B$2723&amp;Sheet2!$D$1:$D$2723,0),5),0)</f>
        <v>0</v>
      </c>
      <c r="AS300">
        <f t="array" ref="AS300">IFERROR(INDEX(Sheet2!$A$1:$E$2723,MATCH(AS$200&amp;AS$201&amp;$B300,Sheet2!$A$1:$A$2723&amp;Sheet2!$B$1:$B$2723&amp;Sheet2!$D$1:$D$2723,0),5),0)</f>
        <v>0</v>
      </c>
      <c r="AT300">
        <f t="array" ref="AT300">IFERROR(INDEX(Sheet2!$A$1:$E$2723,MATCH(AT$200&amp;AT$201&amp;$B300,Sheet2!$A$1:$A$2723&amp;Sheet2!$B$1:$B$2723&amp;Sheet2!$D$1:$D$2723,0),5),0)</f>
        <v>0</v>
      </c>
      <c r="AU300">
        <f t="array" ref="AU300">IFERROR(INDEX(Sheet2!$A$1:$E$2723,MATCH(AU$200&amp;AU$201&amp;$B300,Sheet2!$A$1:$A$2723&amp;Sheet2!$B$1:$B$2723&amp;Sheet2!$D$1:$D$2723,0),5),0)</f>
        <v>0</v>
      </c>
      <c r="AV300">
        <f t="array" ref="AV300">IFERROR(INDEX(Sheet2!$A$1:$E$2723,MATCH(AV$200&amp;AV$201&amp;$B300,Sheet2!$A$1:$A$2723&amp;Sheet2!$B$1:$B$2723&amp;Sheet2!$D$1:$D$2723,0),5),0)</f>
        <v>0</v>
      </c>
      <c r="AW300">
        <f t="array" ref="AW300">IFERROR(INDEX(Sheet2!$A$1:$E$2723,MATCH(AW$200&amp;AW$201&amp;$B300,Sheet2!$A$1:$A$2723&amp;Sheet2!$B$1:$B$2723&amp;Sheet2!$D$1:$D$2723,0),5),0)</f>
        <v>0</v>
      </c>
      <c r="AX300">
        <f t="array" ref="AX300">IFERROR(INDEX(Sheet2!$A$1:$E$2723,MATCH(AX$200&amp;AX$201&amp;$B300,Sheet2!$A$1:$A$2723&amp;Sheet2!$B$1:$B$2723&amp;Sheet2!$D$1:$D$2723,0),5),0)</f>
        <v>0</v>
      </c>
      <c r="AY300">
        <f t="array" ref="AY300">IFERROR(INDEX(Sheet2!$A$1:$E$2723,MATCH(AY$200&amp;AY$201&amp;$B300,Sheet2!$A$1:$A$2723&amp;Sheet2!$B$1:$B$2723&amp;Sheet2!$D$1:$D$2723,0),5),0)</f>
        <v>0</v>
      </c>
      <c r="AZ300">
        <f t="array" ref="AZ300">IFERROR(INDEX(Sheet2!$A$1:$E$2723,MATCH(AZ$200&amp;AZ$201&amp;$B300,Sheet2!$A$1:$A$2723&amp;Sheet2!$B$1:$B$2723&amp;Sheet2!$D$1:$D$2723,0),5),0)</f>
        <v>0</v>
      </c>
      <c r="BA300">
        <f t="array" ref="BA300">IFERROR(INDEX(Sheet2!$A$1:$E$2723,MATCH(BA$200&amp;BA$201&amp;$B300,Sheet2!$A$1:$A$2723&amp;Sheet2!$B$1:$B$2723&amp;Sheet2!$D$1:$D$2723,0),5),0)</f>
        <v>0</v>
      </c>
      <c r="BB300">
        <f t="array" ref="BB300">IFERROR(INDEX(Sheet2!$A$1:$E$2723,MATCH(BB$200&amp;BB$201&amp;$B300,Sheet2!$A$1:$A$2723&amp;Sheet2!$B$1:$B$2723&amp;Sheet2!$D$1:$D$2723,0),5),0)</f>
        <v>0</v>
      </c>
      <c r="BC300">
        <f t="array" ref="BC300">IFERROR(INDEX(Sheet2!$A$1:$E$2723,MATCH(BC$200&amp;BC$201&amp;$B300,Sheet2!$A$1:$A$2723&amp;Sheet2!$B$1:$B$2723&amp;Sheet2!$D$1:$D$2723,0),5),0)</f>
        <v>0</v>
      </c>
      <c r="BD300">
        <f t="array" ref="BD300">IFERROR(INDEX(Sheet2!$A$1:$E$2723,MATCH(BD$200&amp;BD$201&amp;$B300,Sheet2!$A$1:$A$2723&amp;Sheet2!$B$1:$B$2723&amp;Sheet2!$D$1:$D$2723,0),5),0)</f>
        <v>0</v>
      </c>
      <c r="BE300">
        <f t="array" ref="BE300">IFERROR(INDEX(Sheet2!$A$1:$E$2723,MATCH(BE$200&amp;BE$201&amp;$B300,Sheet2!$A$1:$A$2723&amp;Sheet2!$B$1:$B$2723&amp;Sheet2!$D$1:$D$2723,0),5),0)</f>
        <v>0</v>
      </c>
      <c r="BF300">
        <f t="array" ref="BF300">IFERROR(INDEX(Sheet2!$A$1:$E$2723,MATCH(BF$200&amp;BF$201&amp;$B300,Sheet2!$A$1:$A$2723&amp;Sheet2!$B$1:$B$2723&amp;Sheet2!$D$1:$D$2723,0),5),0)</f>
        <v>0</v>
      </c>
      <c r="BG300">
        <f t="array" ref="BG300">IFERROR(INDEX(Sheet2!$A$1:$E$2723,MATCH(BG$200&amp;BG$201&amp;$B300,Sheet2!$A$1:$A$2723&amp;Sheet2!$B$1:$B$2723&amp;Sheet2!$D$1:$D$2723,0),5),0)</f>
        <v>0</v>
      </c>
      <c r="BH300">
        <f t="array" ref="BH300">IFERROR(INDEX(Sheet2!$A$1:$E$2723,MATCH(BH$200&amp;BH$201&amp;$B300,Sheet2!$A$1:$A$2723&amp;Sheet2!$B$1:$B$2723&amp;Sheet2!$D$1:$D$2723,0),5),0)</f>
        <v>0</v>
      </c>
      <c r="BI300">
        <f t="array" ref="BI300">IFERROR(INDEX(Sheet2!$A$1:$E$2723,MATCH(BI$200&amp;BI$201&amp;$B300,Sheet2!$A$1:$A$2723&amp;Sheet2!$B$1:$B$2723&amp;Sheet2!$D$1:$D$2723,0),5),0)</f>
        <v>0</v>
      </c>
      <c r="BJ300">
        <f t="array" ref="BJ300">IFERROR(INDEX(Sheet2!$A$1:$E$2723,MATCH(BJ$200&amp;BJ$201&amp;$B300,Sheet2!$A$1:$A$2723&amp;Sheet2!$B$1:$B$2723&amp;Sheet2!$D$1:$D$2723,0),5),0)</f>
        <v>0</v>
      </c>
      <c r="BK300">
        <f t="array" ref="BK300">IFERROR(INDEX(Sheet2!$A$1:$E$2723,MATCH(BK$200&amp;BK$201&amp;$B300,Sheet2!$A$1:$A$2723&amp;Sheet2!$B$1:$B$2723&amp;Sheet2!$D$1:$D$2723,0),5),0)</f>
        <v>0</v>
      </c>
      <c r="BL300">
        <f t="array" ref="BL300">IFERROR(INDEX(Sheet2!$A$1:$E$2723,MATCH(BL$200&amp;BL$201&amp;$B300,Sheet2!$A$1:$A$2723&amp;Sheet2!$B$1:$B$2723&amp;Sheet2!$D$1:$D$2723,0),5),0)</f>
        <v>0</v>
      </c>
    </row>
    <row r="301" spans="2:64" x14ac:dyDescent="0.25">
      <c r="B301" t="s">
        <v>142</v>
      </c>
      <c r="C301">
        <f t="array" ref="C301">IFERROR(INDEX(Sheet2!$A$1:$E$2723,MATCH(C$200&amp;C$201&amp;$B301,Sheet2!$A$1:$A$2723&amp;Sheet2!$B$1:$B$2723&amp;Sheet2!$D$1:$D$2723,0),5),0)</f>
        <v>0</v>
      </c>
      <c r="D301">
        <f t="array" ref="D301">IFERROR(INDEX(Sheet2!$A$1:$E$2723,MATCH(D$200&amp;D$201&amp;$B301,Sheet2!$A$1:$A$2723&amp;Sheet2!$B$1:$B$2723&amp;Sheet2!$D$1:$D$2723,0),5),0)</f>
        <v>0</v>
      </c>
      <c r="E301">
        <f t="array" ref="E301">IFERROR(INDEX(Sheet2!$A$1:$E$2723,MATCH(E$200&amp;E$201&amp;$B301,Sheet2!$A$1:$A$2723&amp;Sheet2!$B$1:$B$2723&amp;Sheet2!$D$1:$D$2723,0),5),0)</f>
        <v>0</v>
      </c>
      <c r="F301">
        <f t="array" ref="F301">IFERROR(INDEX(Sheet2!$A$1:$E$2723,MATCH(F$200&amp;F$201&amp;$B301,Sheet2!$A$1:$A$2723&amp;Sheet2!$B$1:$B$2723&amp;Sheet2!$D$1:$D$2723,0),5),0)</f>
        <v>0</v>
      </c>
      <c r="G301">
        <f t="array" ref="G301">IFERROR(INDEX(Sheet2!$A$1:$E$2723,MATCH(G$200&amp;G$201&amp;$B301,Sheet2!$A$1:$A$2723&amp;Sheet2!$B$1:$B$2723&amp;Sheet2!$D$1:$D$2723,0),5),0)</f>
        <v>0</v>
      </c>
      <c r="H301">
        <f t="array" ref="H301">IFERROR(INDEX(Sheet2!$A$1:$E$2723,MATCH(H$200&amp;H$201&amp;$B301,Sheet2!$A$1:$A$2723&amp;Sheet2!$B$1:$B$2723&amp;Sheet2!$D$1:$D$2723,0),5),0)</f>
        <v>0</v>
      </c>
      <c r="I301">
        <f t="array" ref="I301">IFERROR(INDEX(Sheet2!$A$1:$E$2723,MATCH(I$200&amp;I$201&amp;$B301,Sheet2!$A$1:$A$2723&amp;Sheet2!$B$1:$B$2723&amp;Sheet2!$D$1:$D$2723,0),5),0)</f>
        <v>0</v>
      </c>
      <c r="J301">
        <f t="array" ref="J301">IFERROR(INDEX(Sheet2!$A$1:$E$2723,MATCH(J$200&amp;J$201&amp;$B301,Sheet2!$A$1:$A$2723&amp;Sheet2!$B$1:$B$2723&amp;Sheet2!$D$1:$D$2723,0),5),0)</f>
        <v>0</v>
      </c>
      <c r="K301">
        <f t="array" ref="K301">IFERROR(INDEX(Sheet2!$A$1:$E$2723,MATCH(K$200&amp;K$201&amp;$B301,Sheet2!$A$1:$A$2723&amp;Sheet2!$B$1:$B$2723&amp;Sheet2!$D$1:$D$2723,0),5),0)</f>
        <v>0</v>
      </c>
      <c r="L301">
        <f t="array" ref="L301">IFERROR(INDEX(Sheet2!$A$1:$E$2723,MATCH(L$200&amp;L$201&amp;$B301,Sheet2!$A$1:$A$2723&amp;Sheet2!$B$1:$B$2723&amp;Sheet2!$D$1:$D$2723,0),5),0)</f>
        <v>0</v>
      </c>
      <c r="M301">
        <f t="array" ref="M301">IFERROR(INDEX(Sheet2!$A$1:$E$2723,MATCH(M$200&amp;M$201&amp;$B301,Sheet2!$A$1:$A$2723&amp;Sheet2!$B$1:$B$2723&amp;Sheet2!$D$1:$D$2723,0),5),0)</f>
        <v>0</v>
      </c>
      <c r="N301">
        <f t="array" ref="N301">IFERROR(INDEX(Sheet2!$A$1:$E$2723,MATCH(N$200&amp;N$201&amp;$B301,Sheet2!$A$1:$A$2723&amp;Sheet2!$B$1:$B$2723&amp;Sheet2!$D$1:$D$2723,0),5),0)</f>
        <v>0</v>
      </c>
      <c r="O301">
        <f t="array" ref="O301">IFERROR(INDEX(Sheet2!$A$1:$E$2723,MATCH(O$200&amp;O$201&amp;$B301,Sheet2!$A$1:$A$2723&amp;Sheet2!$B$1:$B$2723&amp;Sheet2!$D$1:$D$2723,0),5),0)</f>
        <v>0</v>
      </c>
      <c r="P301">
        <f t="array" ref="P301">IFERROR(INDEX(Sheet2!$A$1:$E$2723,MATCH(P$200&amp;P$201&amp;$B301,Sheet2!$A$1:$A$2723&amp;Sheet2!$B$1:$B$2723&amp;Sheet2!$D$1:$D$2723,0),5),0)</f>
        <v>0</v>
      </c>
      <c r="Q301">
        <f t="array" ref="Q301">IFERROR(INDEX(Sheet2!$A$1:$E$2723,MATCH(Q$200&amp;Q$201&amp;$B301,Sheet2!$A$1:$A$2723&amp;Sheet2!$B$1:$B$2723&amp;Sheet2!$D$1:$D$2723,0),5),0)</f>
        <v>0</v>
      </c>
      <c r="R301">
        <f t="array" ref="R301">IFERROR(INDEX(Sheet2!$A$1:$E$2723,MATCH(R$200&amp;R$201&amp;$B301,Sheet2!$A$1:$A$2723&amp;Sheet2!$B$1:$B$2723&amp;Sheet2!$D$1:$D$2723,0),5),0)</f>
        <v>0</v>
      </c>
      <c r="S301">
        <f t="array" ref="S301">IFERROR(INDEX(Sheet2!$A$1:$E$2723,MATCH(S$200&amp;S$201&amp;$B301,Sheet2!$A$1:$A$2723&amp;Sheet2!$B$1:$B$2723&amp;Sheet2!$D$1:$D$2723,0),5),0)</f>
        <v>0</v>
      </c>
      <c r="T301">
        <f t="array" ref="T301">IFERROR(INDEX(Sheet2!$A$1:$E$2723,MATCH(T$200&amp;T$201&amp;$B301,Sheet2!$A$1:$A$2723&amp;Sheet2!$B$1:$B$2723&amp;Sheet2!$D$1:$D$2723,0),5),0)</f>
        <v>0</v>
      </c>
      <c r="U301">
        <f t="array" ref="U301">IFERROR(INDEX(Sheet2!$A$1:$E$2723,MATCH(U$200&amp;U$201&amp;$B301,Sheet2!$A$1:$A$2723&amp;Sheet2!$B$1:$B$2723&amp;Sheet2!$D$1:$D$2723,0),5),0)</f>
        <v>0</v>
      </c>
      <c r="V301">
        <f t="array" ref="V301">IFERROR(INDEX(Sheet2!$A$1:$E$2723,MATCH(V$200&amp;V$201&amp;$B301,Sheet2!$A$1:$A$2723&amp;Sheet2!$B$1:$B$2723&amp;Sheet2!$D$1:$D$2723,0),5),0)</f>
        <v>0</v>
      </c>
      <c r="W301">
        <f t="array" ref="W301">IFERROR(INDEX(Sheet2!$A$1:$E$2723,MATCH(W$200&amp;W$201&amp;$B301,Sheet2!$A$1:$A$2723&amp;Sheet2!$B$1:$B$2723&amp;Sheet2!$D$1:$D$2723,0),5),0)</f>
        <v>0</v>
      </c>
      <c r="X301">
        <f t="array" ref="X301">IFERROR(INDEX(Sheet2!$A$1:$E$2723,MATCH(X$200&amp;X$201&amp;$B301,Sheet2!$A$1:$A$2723&amp;Sheet2!$B$1:$B$2723&amp;Sheet2!$D$1:$D$2723,0),5),0)</f>
        <v>0</v>
      </c>
      <c r="Y301">
        <f t="array" ref="Y301">IFERROR(INDEX(Sheet2!$A$1:$E$2723,MATCH(Y$200&amp;Y$201&amp;$B301,Sheet2!$A$1:$A$2723&amp;Sheet2!$B$1:$B$2723&amp;Sheet2!$D$1:$D$2723,0),5),0)</f>
        <v>0</v>
      </c>
      <c r="Z301">
        <f t="array" ref="Z301">IFERROR(INDEX(Sheet2!$A$1:$E$2723,MATCH(Z$200&amp;Z$201&amp;$B301,Sheet2!$A$1:$A$2723&amp;Sheet2!$B$1:$B$2723&amp;Sheet2!$D$1:$D$2723,0),5),0)</f>
        <v>78</v>
      </c>
      <c r="AA301">
        <f t="array" ref="AA301">IFERROR(INDEX(Sheet2!$A$1:$E$2723,MATCH(AA$200&amp;AA$201&amp;$B301,Sheet2!$A$1:$A$2723&amp;Sheet2!$B$1:$B$2723&amp;Sheet2!$D$1:$D$2723,0),5),0)</f>
        <v>0</v>
      </c>
      <c r="AB301">
        <f t="array" ref="AB301">IFERROR(INDEX(Sheet2!$A$1:$E$2723,MATCH(AB$200&amp;AB$201&amp;$B301,Sheet2!$A$1:$A$2723&amp;Sheet2!$B$1:$B$2723&amp;Sheet2!$D$1:$D$2723,0),5),0)</f>
        <v>0</v>
      </c>
      <c r="AC301">
        <f t="array" ref="AC301">IFERROR(INDEX(Sheet2!$A$1:$E$2723,MATCH(AC$200&amp;AC$201&amp;$B301,Sheet2!$A$1:$A$2723&amp;Sheet2!$B$1:$B$2723&amp;Sheet2!$D$1:$D$2723,0),5),0)</f>
        <v>0</v>
      </c>
      <c r="AD301">
        <f t="array" ref="AD301">IFERROR(INDEX(Sheet2!$A$1:$E$2723,MATCH(AD$200&amp;AD$201&amp;$B301,Sheet2!$A$1:$A$2723&amp;Sheet2!$B$1:$B$2723&amp;Sheet2!$D$1:$D$2723,0),5),0)</f>
        <v>0</v>
      </c>
      <c r="AE301">
        <f t="array" ref="AE301">IFERROR(INDEX(Sheet2!$A$1:$E$2723,MATCH(AE$200&amp;AE$201&amp;$B301,Sheet2!$A$1:$A$2723&amp;Sheet2!$B$1:$B$2723&amp;Sheet2!$D$1:$D$2723,0),5),0)</f>
        <v>0</v>
      </c>
      <c r="AF301">
        <f t="array" ref="AF301">IFERROR(INDEX(Sheet2!$A$1:$E$2723,MATCH(AF$200&amp;AF$201&amp;$B301,Sheet2!$A$1:$A$2723&amp;Sheet2!$B$1:$B$2723&amp;Sheet2!$D$1:$D$2723,0),5),0)</f>
        <v>0</v>
      </c>
      <c r="AG301">
        <f t="array" ref="AG301">IFERROR(INDEX(Sheet2!$A$1:$E$2723,MATCH(AG$200&amp;AG$201&amp;$B301,Sheet2!$A$1:$A$2723&amp;Sheet2!$B$1:$B$2723&amp;Sheet2!$D$1:$D$2723,0),5),0)</f>
        <v>0</v>
      </c>
      <c r="AH301">
        <f t="array" ref="AH301">IFERROR(INDEX(Sheet2!$A$1:$E$2723,MATCH(AH$200&amp;AH$201&amp;$B301,Sheet2!$A$1:$A$2723&amp;Sheet2!$B$1:$B$2723&amp;Sheet2!$D$1:$D$2723,0),5),0)</f>
        <v>0</v>
      </c>
      <c r="AI301">
        <f t="array" ref="AI301">IFERROR(INDEX(Sheet2!$A$1:$E$2723,MATCH(AI$200&amp;AI$201&amp;$B301,Sheet2!$A$1:$A$2723&amp;Sheet2!$B$1:$B$2723&amp;Sheet2!$D$1:$D$2723,0),5),0)</f>
        <v>0</v>
      </c>
      <c r="AJ301">
        <f t="array" ref="AJ301">IFERROR(INDEX(Sheet2!$A$1:$E$2723,MATCH(AJ$200&amp;AJ$201&amp;$B301,Sheet2!$A$1:$A$2723&amp;Sheet2!$B$1:$B$2723&amp;Sheet2!$D$1:$D$2723,0),5),0)</f>
        <v>0</v>
      </c>
      <c r="AK301">
        <f t="array" ref="AK301">IFERROR(INDEX(Sheet2!$A$1:$E$2723,MATCH(AK$200&amp;AK$201&amp;$B301,Sheet2!$A$1:$A$2723&amp;Sheet2!$B$1:$B$2723&amp;Sheet2!$D$1:$D$2723,0),5),0)</f>
        <v>0</v>
      </c>
      <c r="AL301">
        <f t="array" ref="AL301">IFERROR(INDEX(Sheet2!$A$1:$E$2723,MATCH(AL$200&amp;AL$201&amp;$B301,Sheet2!$A$1:$A$2723&amp;Sheet2!$B$1:$B$2723&amp;Sheet2!$D$1:$D$2723,0),5),0)</f>
        <v>0</v>
      </c>
      <c r="AM301">
        <f t="array" ref="AM301">IFERROR(INDEX(Sheet2!$A$1:$E$2723,MATCH(AM$200&amp;AM$201&amp;$B301,Sheet2!$A$1:$A$2723&amp;Sheet2!$B$1:$B$2723&amp;Sheet2!$D$1:$D$2723,0),5),0)</f>
        <v>0</v>
      </c>
      <c r="AN301">
        <f t="array" ref="AN301">IFERROR(INDEX(Sheet2!$A$1:$E$2723,MATCH(AN$200&amp;AN$201&amp;$B301,Sheet2!$A$1:$A$2723&amp;Sheet2!$B$1:$B$2723&amp;Sheet2!$D$1:$D$2723,0),5),0)</f>
        <v>0</v>
      </c>
      <c r="AO301">
        <f t="array" ref="AO301">IFERROR(INDEX(Sheet2!$A$1:$E$2723,MATCH(AO$200&amp;AO$201&amp;$B301,Sheet2!$A$1:$A$2723&amp;Sheet2!$B$1:$B$2723&amp;Sheet2!$D$1:$D$2723,0),5),0)</f>
        <v>0</v>
      </c>
      <c r="AP301">
        <f t="array" ref="AP301">IFERROR(INDEX(Sheet2!$A$1:$E$2723,MATCH(AP$200&amp;AP$201&amp;$B301,Sheet2!$A$1:$A$2723&amp;Sheet2!$B$1:$B$2723&amp;Sheet2!$D$1:$D$2723,0),5),0)</f>
        <v>0</v>
      </c>
      <c r="AQ301">
        <f t="array" ref="AQ301">IFERROR(INDEX(Sheet2!$A$1:$E$2723,MATCH(AQ$200&amp;AQ$201&amp;$B301,Sheet2!$A$1:$A$2723&amp;Sheet2!$B$1:$B$2723&amp;Sheet2!$D$1:$D$2723,0),5),0)</f>
        <v>0</v>
      </c>
      <c r="AR301">
        <f t="array" ref="AR301">IFERROR(INDEX(Sheet2!$A$1:$E$2723,MATCH(AR$200&amp;AR$201&amp;$B301,Sheet2!$A$1:$A$2723&amp;Sheet2!$B$1:$B$2723&amp;Sheet2!$D$1:$D$2723,0),5),0)</f>
        <v>0</v>
      </c>
      <c r="AS301">
        <f t="array" ref="AS301">IFERROR(INDEX(Sheet2!$A$1:$E$2723,MATCH(AS$200&amp;AS$201&amp;$B301,Sheet2!$A$1:$A$2723&amp;Sheet2!$B$1:$B$2723&amp;Sheet2!$D$1:$D$2723,0),5),0)</f>
        <v>0</v>
      </c>
      <c r="AT301">
        <f t="array" ref="AT301">IFERROR(INDEX(Sheet2!$A$1:$E$2723,MATCH(AT$200&amp;AT$201&amp;$B301,Sheet2!$A$1:$A$2723&amp;Sheet2!$B$1:$B$2723&amp;Sheet2!$D$1:$D$2723,0),5),0)</f>
        <v>0</v>
      </c>
      <c r="AU301">
        <f t="array" ref="AU301">IFERROR(INDEX(Sheet2!$A$1:$E$2723,MATCH(AU$200&amp;AU$201&amp;$B301,Sheet2!$A$1:$A$2723&amp;Sheet2!$B$1:$B$2723&amp;Sheet2!$D$1:$D$2723,0),5),0)</f>
        <v>0</v>
      </c>
      <c r="AV301">
        <f t="array" ref="AV301">IFERROR(INDEX(Sheet2!$A$1:$E$2723,MATCH(AV$200&amp;AV$201&amp;$B301,Sheet2!$A$1:$A$2723&amp;Sheet2!$B$1:$B$2723&amp;Sheet2!$D$1:$D$2723,0),5),0)</f>
        <v>0</v>
      </c>
      <c r="AW301">
        <f t="array" ref="AW301">IFERROR(INDEX(Sheet2!$A$1:$E$2723,MATCH(AW$200&amp;AW$201&amp;$B301,Sheet2!$A$1:$A$2723&amp;Sheet2!$B$1:$B$2723&amp;Sheet2!$D$1:$D$2723,0),5),0)</f>
        <v>0</v>
      </c>
      <c r="AX301">
        <f t="array" ref="AX301">IFERROR(INDEX(Sheet2!$A$1:$E$2723,MATCH(AX$200&amp;AX$201&amp;$B301,Sheet2!$A$1:$A$2723&amp;Sheet2!$B$1:$B$2723&amp;Sheet2!$D$1:$D$2723,0),5),0)</f>
        <v>0</v>
      </c>
      <c r="AY301">
        <f t="array" ref="AY301">IFERROR(INDEX(Sheet2!$A$1:$E$2723,MATCH(AY$200&amp;AY$201&amp;$B301,Sheet2!$A$1:$A$2723&amp;Sheet2!$B$1:$B$2723&amp;Sheet2!$D$1:$D$2723,0),5),0)</f>
        <v>0</v>
      </c>
      <c r="AZ301">
        <f t="array" ref="AZ301">IFERROR(INDEX(Sheet2!$A$1:$E$2723,MATCH(AZ$200&amp;AZ$201&amp;$B301,Sheet2!$A$1:$A$2723&amp;Sheet2!$B$1:$B$2723&amp;Sheet2!$D$1:$D$2723,0),5),0)</f>
        <v>0</v>
      </c>
      <c r="BA301">
        <f t="array" ref="BA301">IFERROR(INDEX(Sheet2!$A$1:$E$2723,MATCH(BA$200&amp;BA$201&amp;$B301,Sheet2!$A$1:$A$2723&amp;Sheet2!$B$1:$B$2723&amp;Sheet2!$D$1:$D$2723,0),5),0)</f>
        <v>0</v>
      </c>
      <c r="BB301">
        <f t="array" ref="BB301">IFERROR(INDEX(Sheet2!$A$1:$E$2723,MATCH(BB$200&amp;BB$201&amp;$B301,Sheet2!$A$1:$A$2723&amp;Sheet2!$B$1:$B$2723&amp;Sheet2!$D$1:$D$2723,0),5),0)</f>
        <v>0</v>
      </c>
      <c r="BC301">
        <f t="array" ref="BC301">IFERROR(INDEX(Sheet2!$A$1:$E$2723,MATCH(BC$200&amp;BC$201&amp;$B301,Sheet2!$A$1:$A$2723&amp;Sheet2!$B$1:$B$2723&amp;Sheet2!$D$1:$D$2723,0),5),0)</f>
        <v>0</v>
      </c>
      <c r="BD301">
        <f t="array" ref="BD301">IFERROR(INDEX(Sheet2!$A$1:$E$2723,MATCH(BD$200&amp;BD$201&amp;$B301,Sheet2!$A$1:$A$2723&amp;Sheet2!$B$1:$B$2723&amp;Sheet2!$D$1:$D$2723,0),5),0)</f>
        <v>0</v>
      </c>
      <c r="BE301">
        <f t="array" ref="BE301">IFERROR(INDEX(Sheet2!$A$1:$E$2723,MATCH(BE$200&amp;BE$201&amp;$B301,Sheet2!$A$1:$A$2723&amp;Sheet2!$B$1:$B$2723&amp;Sheet2!$D$1:$D$2723,0),5),0)</f>
        <v>0</v>
      </c>
      <c r="BF301">
        <f t="array" ref="BF301">IFERROR(INDEX(Sheet2!$A$1:$E$2723,MATCH(BF$200&amp;BF$201&amp;$B301,Sheet2!$A$1:$A$2723&amp;Sheet2!$B$1:$B$2723&amp;Sheet2!$D$1:$D$2723,0),5),0)</f>
        <v>0</v>
      </c>
      <c r="BG301">
        <f t="array" ref="BG301">IFERROR(INDEX(Sheet2!$A$1:$E$2723,MATCH(BG$200&amp;BG$201&amp;$B301,Sheet2!$A$1:$A$2723&amp;Sheet2!$B$1:$B$2723&amp;Sheet2!$D$1:$D$2723,0),5),0)</f>
        <v>0</v>
      </c>
      <c r="BH301">
        <f t="array" ref="BH301">IFERROR(INDEX(Sheet2!$A$1:$E$2723,MATCH(BH$200&amp;BH$201&amp;$B301,Sheet2!$A$1:$A$2723&amp;Sheet2!$B$1:$B$2723&amp;Sheet2!$D$1:$D$2723,0),5),0)</f>
        <v>0</v>
      </c>
      <c r="BI301">
        <f t="array" ref="BI301">IFERROR(INDEX(Sheet2!$A$1:$E$2723,MATCH(BI$200&amp;BI$201&amp;$B301,Sheet2!$A$1:$A$2723&amp;Sheet2!$B$1:$B$2723&amp;Sheet2!$D$1:$D$2723,0),5),0)</f>
        <v>0</v>
      </c>
      <c r="BJ301">
        <f t="array" ref="BJ301">IFERROR(INDEX(Sheet2!$A$1:$E$2723,MATCH(BJ$200&amp;BJ$201&amp;$B301,Sheet2!$A$1:$A$2723&amp;Sheet2!$B$1:$B$2723&amp;Sheet2!$D$1:$D$2723,0),5),0)</f>
        <v>0</v>
      </c>
      <c r="BK301">
        <f t="array" ref="BK301">IFERROR(INDEX(Sheet2!$A$1:$E$2723,MATCH(BK$200&amp;BK$201&amp;$B301,Sheet2!$A$1:$A$2723&amp;Sheet2!$B$1:$B$2723&amp;Sheet2!$D$1:$D$2723,0),5),0)</f>
        <v>0</v>
      </c>
      <c r="BL301">
        <f t="array" ref="BL301">IFERROR(INDEX(Sheet2!$A$1:$E$2723,MATCH(BL$200&amp;BL$201&amp;$B301,Sheet2!$A$1:$A$2723&amp;Sheet2!$B$1:$B$2723&amp;Sheet2!$D$1:$D$2723,0),5),0)</f>
        <v>0</v>
      </c>
    </row>
    <row r="302" spans="2:64" x14ac:dyDescent="0.25">
      <c r="B302" t="s">
        <v>280</v>
      </c>
      <c r="C302">
        <f t="array" ref="C302">IFERROR(INDEX(Sheet2!$A$1:$E$2723,MATCH(C$200&amp;C$201&amp;$B302,Sheet2!$A$1:$A$2723&amp;Sheet2!$B$1:$B$2723&amp;Sheet2!$D$1:$D$2723,0),5),0)</f>
        <v>0</v>
      </c>
      <c r="D302">
        <f t="array" ref="D302">IFERROR(INDEX(Sheet2!$A$1:$E$2723,MATCH(D$200&amp;D$201&amp;$B302,Sheet2!$A$1:$A$2723&amp;Sheet2!$B$1:$B$2723&amp;Sheet2!$D$1:$D$2723,0),5),0)</f>
        <v>0</v>
      </c>
      <c r="E302">
        <f t="array" ref="E302">IFERROR(INDEX(Sheet2!$A$1:$E$2723,MATCH(E$200&amp;E$201&amp;$B302,Sheet2!$A$1:$A$2723&amp;Sheet2!$B$1:$B$2723&amp;Sheet2!$D$1:$D$2723,0),5),0)</f>
        <v>0</v>
      </c>
      <c r="F302">
        <f t="array" ref="F302">IFERROR(INDEX(Sheet2!$A$1:$E$2723,MATCH(F$200&amp;F$201&amp;$B302,Sheet2!$A$1:$A$2723&amp;Sheet2!$B$1:$B$2723&amp;Sheet2!$D$1:$D$2723,0),5),0)</f>
        <v>0</v>
      </c>
      <c r="G302">
        <f t="array" ref="G302">IFERROR(INDEX(Sheet2!$A$1:$E$2723,MATCH(G$200&amp;G$201&amp;$B302,Sheet2!$A$1:$A$2723&amp;Sheet2!$B$1:$B$2723&amp;Sheet2!$D$1:$D$2723,0),5),0)</f>
        <v>0</v>
      </c>
      <c r="H302">
        <f t="array" ref="H302">IFERROR(INDEX(Sheet2!$A$1:$E$2723,MATCH(H$200&amp;H$201&amp;$B302,Sheet2!$A$1:$A$2723&amp;Sheet2!$B$1:$B$2723&amp;Sheet2!$D$1:$D$2723,0),5),0)</f>
        <v>0</v>
      </c>
      <c r="I302">
        <f t="array" ref="I302">IFERROR(INDEX(Sheet2!$A$1:$E$2723,MATCH(I$200&amp;I$201&amp;$B302,Sheet2!$A$1:$A$2723&amp;Sheet2!$B$1:$B$2723&amp;Sheet2!$D$1:$D$2723,0),5),0)</f>
        <v>0</v>
      </c>
      <c r="J302">
        <f t="array" ref="J302">IFERROR(INDEX(Sheet2!$A$1:$E$2723,MATCH(J$200&amp;J$201&amp;$B302,Sheet2!$A$1:$A$2723&amp;Sheet2!$B$1:$B$2723&amp;Sheet2!$D$1:$D$2723,0),5),0)</f>
        <v>0</v>
      </c>
      <c r="K302">
        <f t="array" ref="K302">IFERROR(INDEX(Sheet2!$A$1:$E$2723,MATCH(K$200&amp;K$201&amp;$B302,Sheet2!$A$1:$A$2723&amp;Sheet2!$B$1:$B$2723&amp;Sheet2!$D$1:$D$2723,0),5),0)</f>
        <v>0</v>
      </c>
      <c r="L302">
        <f t="array" ref="L302">IFERROR(INDEX(Sheet2!$A$1:$E$2723,MATCH(L$200&amp;L$201&amp;$B302,Sheet2!$A$1:$A$2723&amp;Sheet2!$B$1:$B$2723&amp;Sheet2!$D$1:$D$2723,0),5),0)</f>
        <v>0</v>
      </c>
      <c r="M302">
        <f t="array" ref="M302">IFERROR(INDEX(Sheet2!$A$1:$E$2723,MATCH(M$200&amp;M$201&amp;$B302,Sheet2!$A$1:$A$2723&amp;Sheet2!$B$1:$B$2723&amp;Sheet2!$D$1:$D$2723,0),5),0)</f>
        <v>0</v>
      </c>
      <c r="N302">
        <f t="array" ref="N302">IFERROR(INDEX(Sheet2!$A$1:$E$2723,MATCH(N$200&amp;N$201&amp;$B302,Sheet2!$A$1:$A$2723&amp;Sheet2!$B$1:$B$2723&amp;Sheet2!$D$1:$D$2723,0),5),0)</f>
        <v>0</v>
      </c>
      <c r="O302">
        <f t="array" ref="O302">IFERROR(INDEX(Sheet2!$A$1:$E$2723,MATCH(O$200&amp;O$201&amp;$B302,Sheet2!$A$1:$A$2723&amp;Sheet2!$B$1:$B$2723&amp;Sheet2!$D$1:$D$2723,0),5),0)</f>
        <v>0</v>
      </c>
      <c r="P302">
        <f t="array" ref="P302">IFERROR(INDEX(Sheet2!$A$1:$E$2723,MATCH(P$200&amp;P$201&amp;$B302,Sheet2!$A$1:$A$2723&amp;Sheet2!$B$1:$B$2723&amp;Sheet2!$D$1:$D$2723,0),5),0)</f>
        <v>0</v>
      </c>
      <c r="Q302">
        <f t="array" ref="Q302">IFERROR(INDEX(Sheet2!$A$1:$E$2723,MATCH(Q$200&amp;Q$201&amp;$B302,Sheet2!$A$1:$A$2723&amp;Sheet2!$B$1:$B$2723&amp;Sheet2!$D$1:$D$2723,0),5),0)</f>
        <v>0</v>
      </c>
      <c r="R302">
        <f t="array" ref="R302">IFERROR(INDEX(Sheet2!$A$1:$E$2723,MATCH(R$200&amp;R$201&amp;$B302,Sheet2!$A$1:$A$2723&amp;Sheet2!$B$1:$B$2723&amp;Sheet2!$D$1:$D$2723,0),5),0)</f>
        <v>0</v>
      </c>
      <c r="S302">
        <f t="array" ref="S302">IFERROR(INDEX(Sheet2!$A$1:$E$2723,MATCH(S$200&amp;S$201&amp;$B302,Sheet2!$A$1:$A$2723&amp;Sheet2!$B$1:$B$2723&amp;Sheet2!$D$1:$D$2723,0),5),0)</f>
        <v>0</v>
      </c>
      <c r="T302">
        <f t="array" ref="T302">IFERROR(INDEX(Sheet2!$A$1:$E$2723,MATCH(T$200&amp;T$201&amp;$B302,Sheet2!$A$1:$A$2723&amp;Sheet2!$B$1:$B$2723&amp;Sheet2!$D$1:$D$2723,0),5),0)</f>
        <v>0</v>
      </c>
      <c r="U302">
        <f t="array" ref="U302">IFERROR(INDEX(Sheet2!$A$1:$E$2723,MATCH(U$200&amp;U$201&amp;$B302,Sheet2!$A$1:$A$2723&amp;Sheet2!$B$1:$B$2723&amp;Sheet2!$D$1:$D$2723,0),5),0)</f>
        <v>0</v>
      </c>
      <c r="V302">
        <f t="array" ref="V302">IFERROR(INDEX(Sheet2!$A$1:$E$2723,MATCH(V$200&amp;V$201&amp;$B302,Sheet2!$A$1:$A$2723&amp;Sheet2!$B$1:$B$2723&amp;Sheet2!$D$1:$D$2723,0),5),0)</f>
        <v>0</v>
      </c>
      <c r="W302">
        <f t="array" ref="W302">IFERROR(INDEX(Sheet2!$A$1:$E$2723,MATCH(W$200&amp;W$201&amp;$B302,Sheet2!$A$1:$A$2723&amp;Sheet2!$B$1:$B$2723&amp;Sheet2!$D$1:$D$2723,0),5),0)</f>
        <v>0</v>
      </c>
      <c r="X302">
        <f t="array" ref="X302">IFERROR(INDEX(Sheet2!$A$1:$E$2723,MATCH(X$200&amp;X$201&amp;$B302,Sheet2!$A$1:$A$2723&amp;Sheet2!$B$1:$B$2723&amp;Sheet2!$D$1:$D$2723,0),5),0)</f>
        <v>0</v>
      </c>
      <c r="Y302">
        <f t="array" ref="Y302">IFERROR(INDEX(Sheet2!$A$1:$E$2723,MATCH(Y$200&amp;Y$201&amp;$B302,Sheet2!$A$1:$A$2723&amp;Sheet2!$B$1:$B$2723&amp;Sheet2!$D$1:$D$2723,0),5),0)</f>
        <v>0</v>
      </c>
      <c r="Z302">
        <f t="array" ref="Z302">IFERROR(INDEX(Sheet2!$A$1:$E$2723,MATCH(Z$200&amp;Z$201&amp;$B302,Sheet2!$A$1:$A$2723&amp;Sheet2!$B$1:$B$2723&amp;Sheet2!$D$1:$D$2723,0),5),0)</f>
        <v>0</v>
      </c>
      <c r="AA302">
        <f t="array" ref="AA302">IFERROR(INDEX(Sheet2!$A$1:$E$2723,MATCH(AA$200&amp;AA$201&amp;$B302,Sheet2!$A$1:$A$2723&amp;Sheet2!$B$1:$B$2723&amp;Sheet2!$D$1:$D$2723,0),5),0)</f>
        <v>0</v>
      </c>
      <c r="AB302">
        <f t="array" ref="AB302">IFERROR(INDEX(Sheet2!$A$1:$E$2723,MATCH(AB$200&amp;AB$201&amp;$B302,Sheet2!$A$1:$A$2723&amp;Sheet2!$B$1:$B$2723&amp;Sheet2!$D$1:$D$2723,0),5),0)</f>
        <v>0</v>
      </c>
      <c r="AC302">
        <f t="array" ref="AC302">IFERROR(INDEX(Sheet2!$A$1:$E$2723,MATCH(AC$200&amp;AC$201&amp;$B302,Sheet2!$A$1:$A$2723&amp;Sheet2!$B$1:$B$2723&amp;Sheet2!$D$1:$D$2723,0),5),0)</f>
        <v>0</v>
      </c>
      <c r="AD302">
        <f t="array" ref="AD302">IFERROR(INDEX(Sheet2!$A$1:$E$2723,MATCH(AD$200&amp;AD$201&amp;$B302,Sheet2!$A$1:$A$2723&amp;Sheet2!$B$1:$B$2723&amp;Sheet2!$D$1:$D$2723,0),5),0)</f>
        <v>0</v>
      </c>
      <c r="AE302">
        <f t="array" ref="AE302">IFERROR(INDEX(Sheet2!$A$1:$E$2723,MATCH(AE$200&amp;AE$201&amp;$B302,Sheet2!$A$1:$A$2723&amp;Sheet2!$B$1:$B$2723&amp;Sheet2!$D$1:$D$2723,0),5),0)</f>
        <v>0</v>
      </c>
      <c r="AF302">
        <f t="array" ref="AF302">IFERROR(INDEX(Sheet2!$A$1:$E$2723,MATCH(AF$200&amp;AF$201&amp;$B302,Sheet2!$A$1:$A$2723&amp;Sheet2!$B$1:$B$2723&amp;Sheet2!$D$1:$D$2723,0),5),0)</f>
        <v>0</v>
      </c>
      <c r="AG302">
        <f t="array" ref="AG302">IFERROR(INDEX(Sheet2!$A$1:$E$2723,MATCH(AG$200&amp;AG$201&amp;$B302,Sheet2!$A$1:$A$2723&amp;Sheet2!$B$1:$B$2723&amp;Sheet2!$D$1:$D$2723,0),5),0)</f>
        <v>0</v>
      </c>
      <c r="AH302">
        <f t="array" ref="AH302">IFERROR(INDEX(Sheet2!$A$1:$E$2723,MATCH(AH$200&amp;AH$201&amp;$B302,Sheet2!$A$1:$A$2723&amp;Sheet2!$B$1:$B$2723&amp;Sheet2!$D$1:$D$2723,0),5),0)</f>
        <v>0</v>
      </c>
      <c r="AI302">
        <f t="array" ref="AI302">IFERROR(INDEX(Sheet2!$A$1:$E$2723,MATCH(AI$200&amp;AI$201&amp;$B302,Sheet2!$A$1:$A$2723&amp;Sheet2!$B$1:$B$2723&amp;Sheet2!$D$1:$D$2723,0),5),0)</f>
        <v>0</v>
      </c>
      <c r="AJ302">
        <f t="array" ref="AJ302">IFERROR(INDEX(Sheet2!$A$1:$E$2723,MATCH(AJ$200&amp;AJ$201&amp;$B302,Sheet2!$A$1:$A$2723&amp;Sheet2!$B$1:$B$2723&amp;Sheet2!$D$1:$D$2723,0),5),0)</f>
        <v>0</v>
      </c>
      <c r="AK302">
        <f t="array" ref="AK302">IFERROR(INDEX(Sheet2!$A$1:$E$2723,MATCH(AK$200&amp;AK$201&amp;$B302,Sheet2!$A$1:$A$2723&amp;Sheet2!$B$1:$B$2723&amp;Sheet2!$D$1:$D$2723,0),5),0)</f>
        <v>0</v>
      </c>
      <c r="AL302">
        <f t="array" ref="AL302">IFERROR(INDEX(Sheet2!$A$1:$E$2723,MATCH(AL$200&amp;AL$201&amp;$B302,Sheet2!$A$1:$A$2723&amp;Sheet2!$B$1:$B$2723&amp;Sheet2!$D$1:$D$2723,0),5),0)</f>
        <v>0</v>
      </c>
      <c r="AM302">
        <f t="array" ref="AM302">IFERROR(INDEX(Sheet2!$A$1:$E$2723,MATCH(AM$200&amp;AM$201&amp;$B302,Sheet2!$A$1:$A$2723&amp;Sheet2!$B$1:$B$2723&amp;Sheet2!$D$1:$D$2723,0),5),0)</f>
        <v>0</v>
      </c>
      <c r="AN302">
        <f t="array" ref="AN302">IFERROR(INDEX(Sheet2!$A$1:$E$2723,MATCH(AN$200&amp;AN$201&amp;$B302,Sheet2!$A$1:$A$2723&amp;Sheet2!$B$1:$B$2723&amp;Sheet2!$D$1:$D$2723,0),5),0)</f>
        <v>0</v>
      </c>
      <c r="AO302">
        <f t="array" ref="AO302">IFERROR(INDEX(Sheet2!$A$1:$E$2723,MATCH(AO$200&amp;AO$201&amp;$B302,Sheet2!$A$1:$A$2723&amp;Sheet2!$B$1:$B$2723&amp;Sheet2!$D$1:$D$2723,0),5),0)</f>
        <v>0</v>
      </c>
      <c r="AP302">
        <f t="array" ref="AP302">IFERROR(INDEX(Sheet2!$A$1:$E$2723,MATCH(AP$200&amp;AP$201&amp;$B302,Sheet2!$A$1:$A$2723&amp;Sheet2!$B$1:$B$2723&amp;Sheet2!$D$1:$D$2723,0),5),0)</f>
        <v>0</v>
      </c>
      <c r="AQ302">
        <f t="array" ref="AQ302">IFERROR(INDEX(Sheet2!$A$1:$E$2723,MATCH(AQ$200&amp;AQ$201&amp;$B302,Sheet2!$A$1:$A$2723&amp;Sheet2!$B$1:$B$2723&amp;Sheet2!$D$1:$D$2723,0),5),0)</f>
        <v>0</v>
      </c>
      <c r="AR302">
        <f t="array" ref="AR302">IFERROR(INDEX(Sheet2!$A$1:$E$2723,MATCH(AR$200&amp;AR$201&amp;$B302,Sheet2!$A$1:$A$2723&amp;Sheet2!$B$1:$B$2723&amp;Sheet2!$D$1:$D$2723,0),5),0)</f>
        <v>0</v>
      </c>
      <c r="AS302">
        <f t="array" ref="AS302">IFERROR(INDEX(Sheet2!$A$1:$E$2723,MATCH(AS$200&amp;AS$201&amp;$B302,Sheet2!$A$1:$A$2723&amp;Sheet2!$B$1:$B$2723&amp;Sheet2!$D$1:$D$2723,0),5),0)</f>
        <v>0</v>
      </c>
      <c r="AT302">
        <f t="array" ref="AT302">IFERROR(INDEX(Sheet2!$A$1:$E$2723,MATCH(AT$200&amp;AT$201&amp;$B302,Sheet2!$A$1:$A$2723&amp;Sheet2!$B$1:$B$2723&amp;Sheet2!$D$1:$D$2723,0),5),0)</f>
        <v>0</v>
      </c>
      <c r="AU302">
        <f t="array" ref="AU302">IFERROR(INDEX(Sheet2!$A$1:$E$2723,MATCH(AU$200&amp;AU$201&amp;$B302,Sheet2!$A$1:$A$2723&amp;Sheet2!$B$1:$B$2723&amp;Sheet2!$D$1:$D$2723,0),5),0)</f>
        <v>0</v>
      </c>
      <c r="AV302">
        <f t="array" ref="AV302">IFERROR(INDEX(Sheet2!$A$1:$E$2723,MATCH(AV$200&amp;AV$201&amp;$B302,Sheet2!$A$1:$A$2723&amp;Sheet2!$B$1:$B$2723&amp;Sheet2!$D$1:$D$2723,0),5),0)</f>
        <v>0</v>
      </c>
      <c r="AW302">
        <f t="array" ref="AW302">IFERROR(INDEX(Sheet2!$A$1:$E$2723,MATCH(AW$200&amp;AW$201&amp;$B302,Sheet2!$A$1:$A$2723&amp;Sheet2!$B$1:$B$2723&amp;Sheet2!$D$1:$D$2723,0),5),0)</f>
        <v>0</v>
      </c>
      <c r="AX302">
        <f t="array" ref="AX302">IFERROR(INDEX(Sheet2!$A$1:$E$2723,MATCH(AX$200&amp;AX$201&amp;$B302,Sheet2!$A$1:$A$2723&amp;Sheet2!$B$1:$B$2723&amp;Sheet2!$D$1:$D$2723,0),5),0)</f>
        <v>0</v>
      </c>
      <c r="AY302">
        <f t="array" ref="AY302">IFERROR(INDEX(Sheet2!$A$1:$E$2723,MATCH(AY$200&amp;AY$201&amp;$B302,Sheet2!$A$1:$A$2723&amp;Sheet2!$B$1:$B$2723&amp;Sheet2!$D$1:$D$2723,0),5),0)</f>
        <v>0</v>
      </c>
      <c r="AZ302">
        <f t="array" ref="AZ302">IFERROR(INDEX(Sheet2!$A$1:$E$2723,MATCH(AZ$200&amp;AZ$201&amp;$B302,Sheet2!$A$1:$A$2723&amp;Sheet2!$B$1:$B$2723&amp;Sheet2!$D$1:$D$2723,0),5),0)</f>
        <v>0</v>
      </c>
      <c r="BA302">
        <f t="array" ref="BA302">IFERROR(INDEX(Sheet2!$A$1:$E$2723,MATCH(BA$200&amp;BA$201&amp;$B302,Sheet2!$A$1:$A$2723&amp;Sheet2!$B$1:$B$2723&amp;Sheet2!$D$1:$D$2723,0),5),0)</f>
        <v>0</v>
      </c>
      <c r="BB302">
        <f t="array" ref="BB302">IFERROR(INDEX(Sheet2!$A$1:$E$2723,MATCH(BB$200&amp;BB$201&amp;$B302,Sheet2!$A$1:$A$2723&amp;Sheet2!$B$1:$B$2723&amp;Sheet2!$D$1:$D$2723,0),5),0)</f>
        <v>0</v>
      </c>
      <c r="BC302">
        <f t="array" ref="BC302">IFERROR(INDEX(Sheet2!$A$1:$E$2723,MATCH(BC$200&amp;BC$201&amp;$B302,Sheet2!$A$1:$A$2723&amp;Sheet2!$B$1:$B$2723&amp;Sheet2!$D$1:$D$2723,0),5),0)</f>
        <v>0</v>
      </c>
      <c r="BD302">
        <f t="array" ref="BD302">IFERROR(INDEX(Sheet2!$A$1:$E$2723,MATCH(BD$200&amp;BD$201&amp;$B302,Sheet2!$A$1:$A$2723&amp;Sheet2!$B$1:$B$2723&amp;Sheet2!$D$1:$D$2723,0),5),0)</f>
        <v>0</v>
      </c>
      <c r="BE302">
        <f t="array" ref="BE302">IFERROR(INDEX(Sheet2!$A$1:$E$2723,MATCH(BE$200&amp;BE$201&amp;$B302,Sheet2!$A$1:$A$2723&amp;Sheet2!$B$1:$B$2723&amp;Sheet2!$D$1:$D$2723,0),5),0)</f>
        <v>0</v>
      </c>
      <c r="BF302">
        <f t="array" ref="BF302">IFERROR(INDEX(Sheet2!$A$1:$E$2723,MATCH(BF$200&amp;BF$201&amp;$B302,Sheet2!$A$1:$A$2723&amp;Sheet2!$B$1:$B$2723&amp;Sheet2!$D$1:$D$2723,0),5),0)</f>
        <v>0</v>
      </c>
      <c r="BG302">
        <f t="array" ref="BG302">IFERROR(INDEX(Sheet2!$A$1:$E$2723,MATCH(BG$200&amp;BG$201&amp;$B302,Sheet2!$A$1:$A$2723&amp;Sheet2!$B$1:$B$2723&amp;Sheet2!$D$1:$D$2723,0),5),0)</f>
        <v>0</v>
      </c>
      <c r="BH302">
        <f t="array" ref="BH302">IFERROR(INDEX(Sheet2!$A$1:$E$2723,MATCH(BH$200&amp;BH$201&amp;$B302,Sheet2!$A$1:$A$2723&amp;Sheet2!$B$1:$B$2723&amp;Sheet2!$D$1:$D$2723,0),5),0)</f>
        <v>0</v>
      </c>
      <c r="BI302">
        <f t="array" ref="BI302">IFERROR(INDEX(Sheet2!$A$1:$E$2723,MATCH(BI$200&amp;BI$201&amp;$B302,Sheet2!$A$1:$A$2723&amp;Sheet2!$B$1:$B$2723&amp;Sheet2!$D$1:$D$2723,0),5),0)</f>
        <v>0</v>
      </c>
      <c r="BJ302">
        <f t="array" ref="BJ302">IFERROR(INDEX(Sheet2!$A$1:$E$2723,MATCH(BJ$200&amp;BJ$201&amp;$B302,Sheet2!$A$1:$A$2723&amp;Sheet2!$B$1:$B$2723&amp;Sheet2!$D$1:$D$2723,0),5),0)</f>
        <v>0</v>
      </c>
      <c r="BK302">
        <f t="array" ref="BK302">IFERROR(INDEX(Sheet2!$A$1:$E$2723,MATCH(BK$200&amp;BK$201&amp;$B302,Sheet2!$A$1:$A$2723&amp;Sheet2!$B$1:$B$2723&amp;Sheet2!$D$1:$D$2723,0),5),0)</f>
        <v>0</v>
      </c>
      <c r="BL302">
        <f t="array" ref="BL302">IFERROR(INDEX(Sheet2!$A$1:$E$2723,MATCH(BL$200&amp;BL$201&amp;$B302,Sheet2!$A$1:$A$2723&amp;Sheet2!$B$1:$B$2723&amp;Sheet2!$D$1:$D$2723,0),5),0)</f>
        <v>0</v>
      </c>
    </row>
    <row r="303" spans="2:64" x14ac:dyDescent="0.25">
      <c r="B303" t="s">
        <v>281</v>
      </c>
      <c r="C303">
        <f t="array" ref="C303">IFERROR(INDEX(Sheet2!$A$1:$E$2723,MATCH(C$200&amp;C$201&amp;$B303,Sheet2!$A$1:$A$2723&amp;Sheet2!$B$1:$B$2723&amp;Sheet2!$D$1:$D$2723,0),5),0)</f>
        <v>0</v>
      </c>
      <c r="D303">
        <f t="array" ref="D303">IFERROR(INDEX(Sheet2!$A$1:$E$2723,MATCH(D$200&amp;D$201&amp;$B303,Sheet2!$A$1:$A$2723&amp;Sheet2!$B$1:$B$2723&amp;Sheet2!$D$1:$D$2723,0),5),0)</f>
        <v>0</v>
      </c>
      <c r="E303">
        <f t="array" ref="E303">IFERROR(INDEX(Sheet2!$A$1:$E$2723,MATCH(E$200&amp;E$201&amp;$B303,Sheet2!$A$1:$A$2723&amp;Sheet2!$B$1:$B$2723&amp;Sheet2!$D$1:$D$2723,0),5),0)</f>
        <v>0</v>
      </c>
      <c r="F303">
        <f t="array" ref="F303">IFERROR(INDEX(Sheet2!$A$1:$E$2723,MATCH(F$200&amp;F$201&amp;$B303,Sheet2!$A$1:$A$2723&amp;Sheet2!$B$1:$B$2723&amp;Sheet2!$D$1:$D$2723,0),5),0)</f>
        <v>0</v>
      </c>
      <c r="G303">
        <f t="array" ref="G303">IFERROR(INDEX(Sheet2!$A$1:$E$2723,MATCH(G$200&amp;G$201&amp;$B303,Sheet2!$A$1:$A$2723&amp;Sheet2!$B$1:$B$2723&amp;Sheet2!$D$1:$D$2723,0),5),0)</f>
        <v>0</v>
      </c>
      <c r="H303">
        <f t="array" ref="H303">IFERROR(INDEX(Sheet2!$A$1:$E$2723,MATCH(H$200&amp;H$201&amp;$B303,Sheet2!$A$1:$A$2723&amp;Sheet2!$B$1:$B$2723&amp;Sheet2!$D$1:$D$2723,0),5),0)</f>
        <v>0</v>
      </c>
      <c r="I303">
        <f t="array" ref="I303">IFERROR(INDEX(Sheet2!$A$1:$E$2723,MATCH(I$200&amp;I$201&amp;$B303,Sheet2!$A$1:$A$2723&amp;Sheet2!$B$1:$B$2723&amp;Sheet2!$D$1:$D$2723,0),5),0)</f>
        <v>0</v>
      </c>
      <c r="J303">
        <f t="array" ref="J303">IFERROR(INDEX(Sheet2!$A$1:$E$2723,MATCH(J$200&amp;J$201&amp;$B303,Sheet2!$A$1:$A$2723&amp;Sheet2!$B$1:$B$2723&amp;Sheet2!$D$1:$D$2723,0),5),0)</f>
        <v>0</v>
      </c>
      <c r="K303">
        <f t="array" ref="K303">IFERROR(INDEX(Sheet2!$A$1:$E$2723,MATCH(K$200&amp;K$201&amp;$B303,Sheet2!$A$1:$A$2723&amp;Sheet2!$B$1:$B$2723&amp;Sheet2!$D$1:$D$2723,0),5),0)</f>
        <v>0</v>
      </c>
      <c r="L303">
        <f t="array" ref="L303">IFERROR(INDEX(Sheet2!$A$1:$E$2723,MATCH(L$200&amp;L$201&amp;$B303,Sheet2!$A$1:$A$2723&amp;Sheet2!$B$1:$B$2723&amp;Sheet2!$D$1:$D$2723,0),5),0)</f>
        <v>0</v>
      </c>
      <c r="M303">
        <f t="array" ref="M303">IFERROR(INDEX(Sheet2!$A$1:$E$2723,MATCH(M$200&amp;M$201&amp;$B303,Sheet2!$A$1:$A$2723&amp;Sheet2!$B$1:$B$2723&amp;Sheet2!$D$1:$D$2723,0),5),0)</f>
        <v>0</v>
      </c>
      <c r="N303">
        <f t="array" ref="N303">IFERROR(INDEX(Sheet2!$A$1:$E$2723,MATCH(N$200&amp;N$201&amp;$B303,Sheet2!$A$1:$A$2723&amp;Sheet2!$B$1:$B$2723&amp;Sheet2!$D$1:$D$2723,0),5),0)</f>
        <v>0</v>
      </c>
      <c r="O303">
        <f t="array" ref="O303">IFERROR(INDEX(Sheet2!$A$1:$E$2723,MATCH(O$200&amp;O$201&amp;$B303,Sheet2!$A$1:$A$2723&amp;Sheet2!$B$1:$B$2723&amp;Sheet2!$D$1:$D$2723,0),5),0)</f>
        <v>0</v>
      </c>
      <c r="P303">
        <f t="array" ref="P303">IFERROR(INDEX(Sheet2!$A$1:$E$2723,MATCH(P$200&amp;P$201&amp;$B303,Sheet2!$A$1:$A$2723&amp;Sheet2!$B$1:$B$2723&amp;Sheet2!$D$1:$D$2723,0),5),0)</f>
        <v>0</v>
      </c>
      <c r="Q303">
        <f t="array" ref="Q303">IFERROR(INDEX(Sheet2!$A$1:$E$2723,MATCH(Q$200&amp;Q$201&amp;$B303,Sheet2!$A$1:$A$2723&amp;Sheet2!$B$1:$B$2723&amp;Sheet2!$D$1:$D$2723,0),5),0)</f>
        <v>0</v>
      </c>
      <c r="R303">
        <f t="array" ref="R303">IFERROR(INDEX(Sheet2!$A$1:$E$2723,MATCH(R$200&amp;R$201&amp;$B303,Sheet2!$A$1:$A$2723&amp;Sheet2!$B$1:$B$2723&amp;Sheet2!$D$1:$D$2723,0),5),0)</f>
        <v>0</v>
      </c>
      <c r="S303">
        <f t="array" ref="S303">IFERROR(INDEX(Sheet2!$A$1:$E$2723,MATCH(S$200&amp;S$201&amp;$B303,Sheet2!$A$1:$A$2723&amp;Sheet2!$B$1:$B$2723&amp;Sheet2!$D$1:$D$2723,0),5),0)</f>
        <v>0</v>
      </c>
      <c r="T303">
        <f t="array" ref="T303">IFERROR(INDEX(Sheet2!$A$1:$E$2723,MATCH(T$200&amp;T$201&amp;$B303,Sheet2!$A$1:$A$2723&amp;Sheet2!$B$1:$B$2723&amp;Sheet2!$D$1:$D$2723,0),5),0)</f>
        <v>0</v>
      </c>
      <c r="U303">
        <f t="array" ref="U303">IFERROR(INDEX(Sheet2!$A$1:$E$2723,MATCH(U$200&amp;U$201&amp;$B303,Sheet2!$A$1:$A$2723&amp;Sheet2!$B$1:$B$2723&amp;Sheet2!$D$1:$D$2723,0),5),0)</f>
        <v>0</v>
      </c>
      <c r="V303">
        <f t="array" ref="V303">IFERROR(INDEX(Sheet2!$A$1:$E$2723,MATCH(V$200&amp;V$201&amp;$B303,Sheet2!$A$1:$A$2723&amp;Sheet2!$B$1:$B$2723&amp;Sheet2!$D$1:$D$2723,0),5),0)</f>
        <v>0</v>
      </c>
      <c r="W303">
        <f t="array" ref="W303">IFERROR(INDEX(Sheet2!$A$1:$E$2723,MATCH(W$200&amp;W$201&amp;$B303,Sheet2!$A$1:$A$2723&amp;Sheet2!$B$1:$B$2723&amp;Sheet2!$D$1:$D$2723,0),5),0)</f>
        <v>0</v>
      </c>
      <c r="X303">
        <f t="array" ref="X303">IFERROR(INDEX(Sheet2!$A$1:$E$2723,MATCH(X$200&amp;X$201&amp;$B303,Sheet2!$A$1:$A$2723&amp;Sheet2!$B$1:$B$2723&amp;Sheet2!$D$1:$D$2723,0),5),0)</f>
        <v>0</v>
      </c>
      <c r="Y303">
        <f t="array" ref="Y303">IFERROR(INDEX(Sheet2!$A$1:$E$2723,MATCH(Y$200&amp;Y$201&amp;$B303,Sheet2!$A$1:$A$2723&amp;Sheet2!$B$1:$B$2723&amp;Sheet2!$D$1:$D$2723,0),5),0)</f>
        <v>0</v>
      </c>
      <c r="Z303">
        <f t="array" ref="Z303">IFERROR(INDEX(Sheet2!$A$1:$E$2723,MATCH(Z$200&amp;Z$201&amp;$B303,Sheet2!$A$1:$A$2723&amp;Sheet2!$B$1:$B$2723&amp;Sheet2!$D$1:$D$2723,0),5),0)</f>
        <v>0</v>
      </c>
      <c r="AA303">
        <f t="array" ref="AA303">IFERROR(INDEX(Sheet2!$A$1:$E$2723,MATCH(AA$200&amp;AA$201&amp;$B303,Sheet2!$A$1:$A$2723&amp;Sheet2!$B$1:$B$2723&amp;Sheet2!$D$1:$D$2723,0),5),0)</f>
        <v>0</v>
      </c>
      <c r="AB303">
        <f t="array" ref="AB303">IFERROR(INDEX(Sheet2!$A$1:$E$2723,MATCH(AB$200&amp;AB$201&amp;$B303,Sheet2!$A$1:$A$2723&amp;Sheet2!$B$1:$B$2723&amp;Sheet2!$D$1:$D$2723,0),5),0)</f>
        <v>0</v>
      </c>
      <c r="AC303">
        <f t="array" ref="AC303">IFERROR(INDEX(Sheet2!$A$1:$E$2723,MATCH(AC$200&amp;AC$201&amp;$B303,Sheet2!$A$1:$A$2723&amp;Sheet2!$B$1:$B$2723&amp;Sheet2!$D$1:$D$2723,0),5),0)</f>
        <v>0</v>
      </c>
      <c r="AD303">
        <f t="array" ref="AD303">IFERROR(INDEX(Sheet2!$A$1:$E$2723,MATCH(AD$200&amp;AD$201&amp;$B303,Sheet2!$A$1:$A$2723&amp;Sheet2!$B$1:$B$2723&amp;Sheet2!$D$1:$D$2723,0),5),0)</f>
        <v>0</v>
      </c>
      <c r="AE303">
        <f t="array" ref="AE303">IFERROR(INDEX(Sheet2!$A$1:$E$2723,MATCH(AE$200&amp;AE$201&amp;$B303,Sheet2!$A$1:$A$2723&amp;Sheet2!$B$1:$B$2723&amp;Sheet2!$D$1:$D$2723,0),5),0)</f>
        <v>0</v>
      </c>
      <c r="AF303">
        <f t="array" ref="AF303">IFERROR(INDEX(Sheet2!$A$1:$E$2723,MATCH(AF$200&amp;AF$201&amp;$B303,Sheet2!$A$1:$A$2723&amp;Sheet2!$B$1:$B$2723&amp;Sheet2!$D$1:$D$2723,0),5),0)</f>
        <v>0</v>
      </c>
      <c r="AG303">
        <f t="array" ref="AG303">IFERROR(INDEX(Sheet2!$A$1:$E$2723,MATCH(AG$200&amp;AG$201&amp;$B303,Sheet2!$A$1:$A$2723&amp;Sheet2!$B$1:$B$2723&amp;Sheet2!$D$1:$D$2723,0),5),0)</f>
        <v>0</v>
      </c>
      <c r="AH303">
        <f t="array" ref="AH303">IFERROR(INDEX(Sheet2!$A$1:$E$2723,MATCH(AH$200&amp;AH$201&amp;$B303,Sheet2!$A$1:$A$2723&amp;Sheet2!$B$1:$B$2723&amp;Sheet2!$D$1:$D$2723,0),5),0)</f>
        <v>0</v>
      </c>
      <c r="AI303">
        <f t="array" ref="AI303">IFERROR(INDEX(Sheet2!$A$1:$E$2723,MATCH(AI$200&amp;AI$201&amp;$B303,Sheet2!$A$1:$A$2723&amp;Sheet2!$B$1:$B$2723&amp;Sheet2!$D$1:$D$2723,0),5),0)</f>
        <v>0</v>
      </c>
      <c r="AJ303">
        <f t="array" ref="AJ303">IFERROR(INDEX(Sheet2!$A$1:$E$2723,MATCH(AJ$200&amp;AJ$201&amp;$B303,Sheet2!$A$1:$A$2723&amp;Sheet2!$B$1:$B$2723&amp;Sheet2!$D$1:$D$2723,0),5),0)</f>
        <v>0</v>
      </c>
      <c r="AK303">
        <f t="array" ref="AK303">IFERROR(INDEX(Sheet2!$A$1:$E$2723,MATCH(AK$200&amp;AK$201&amp;$B303,Sheet2!$A$1:$A$2723&amp;Sheet2!$B$1:$B$2723&amp;Sheet2!$D$1:$D$2723,0),5),0)</f>
        <v>0</v>
      </c>
      <c r="AL303">
        <f t="array" ref="AL303">IFERROR(INDEX(Sheet2!$A$1:$E$2723,MATCH(AL$200&amp;AL$201&amp;$B303,Sheet2!$A$1:$A$2723&amp;Sheet2!$B$1:$B$2723&amp;Sheet2!$D$1:$D$2723,0),5),0)</f>
        <v>0</v>
      </c>
      <c r="AM303">
        <f t="array" ref="AM303">IFERROR(INDEX(Sheet2!$A$1:$E$2723,MATCH(AM$200&amp;AM$201&amp;$B303,Sheet2!$A$1:$A$2723&amp;Sheet2!$B$1:$B$2723&amp;Sheet2!$D$1:$D$2723,0),5),0)</f>
        <v>0</v>
      </c>
      <c r="AN303">
        <f t="array" ref="AN303">IFERROR(INDEX(Sheet2!$A$1:$E$2723,MATCH(AN$200&amp;AN$201&amp;$B303,Sheet2!$A$1:$A$2723&amp;Sheet2!$B$1:$B$2723&amp;Sheet2!$D$1:$D$2723,0),5),0)</f>
        <v>0</v>
      </c>
      <c r="AO303">
        <f t="array" ref="AO303">IFERROR(INDEX(Sheet2!$A$1:$E$2723,MATCH(AO$200&amp;AO$201&amp;$B303,Sheet2!$A$1:$A$2723&amp;Sheet2!$B$1:$B$2723&amp;Sheet2!$D$1:$D$2723,0),5),0)</f>
        <v>0</v>
      </c>
      <c r="AP303">
        <f t="array" ref="AP303">IFERROR(INDEX(Sheet2!$A$1:$E$2723,MATCH(AP$200&amp;AP$201&amp;$B303,Sheet2!$A$1:$A$2723&amp;Sheet2!$B$1:$B$2723&amp;Sheet2!$D$1:$D$2723,0),5),0)</f>
        <v>0</v>
      </c>
      <c r="AQ303">
        <f t="array" ref="AQ303">IFERROR(INDEX(Sheet2!$A$1:$E$2723,MATCH(AQ$200&amp;AQ$201&amp;$B303,Sheet2!$A$1:$A$2723&amp;Sheet2!$B$1:$B$2723&amp;Sheet2!$D$1:$D$2723,0),5),0)</f>
        <v>0</v>
      </c>
      <c r="AR303">
        <f t="array" ref="AR303">IFERROR(INDEX(Sheet2!$A$1:$E$2723,MATCH(AR$200&amp;AR$201&amp;$B303,Sheet2!$A$1:$A$2723&amp;Sheet2!$B$1:$B$2723&amp;Sheet2!$D$1:$D$2723,0),5),0)</f>
        <v>0</v>
      </c>
      <c r="AS303">
        <f t="array" ref="AS303">IFERROR(INDEX(Sheet2!$A$1:$E$2723,MATCH(AS$200&amp;AS$201&amp;$B303,Sheet2!$A$1:$A$2723&amp;Sheet2!$B$1:$B$2723&amp;Sheet2!$D$1:$D$2723,0),5),0)</f>
        <v>0</v>
      </c>
      <c r="AT303">
        <f t="array" ref="AT303">IFERROR(INDEX(Sheet2!$A$1:$E$2723,MATCH(AT$200&amp;AT$201&amp;$B303,Sheet2!$A$1:$A$2723&amp;Sheet2!$B$1:$B$2723&amp;Sheet2!$D$1:$D$2723,0),5),0)</f>
        <v>0</v>
      </c>
      <c r="AU303">
        <f t="array" ref="AU303">IFERROR(INDEX(Sheet2!$A$1:$E$2723,MATCH(AU$200&amp;AU$201&amp;$B303,Sheet2!$A$1:$A$2723&amp;Sheet2!$B$1:$B$2723&amp;Sheet2!$D$1:$D$2723,0),5),0)</f>
        <v>0</v>
      </c>
      <c r="AV303">
        <f t="array" ref="AV303">IFERROR(INDEX(Sheet2!$A$1:$E$2723,MATCH(AV$200&amp;AV$201&amp;$B303,Sheet2!$A$1:$A$2723&amp;Sheet2!$B$1:$B$2723&amp;Sheet2!$D$1:$D$2723,0),5),0)</f>
        <v>0</v>
      </c>
      <c r="AW303">
        <f t="array" ref="AW303">IFERROR(INDEX(Sheet2!$A$1:$E$2723,MATCH(AW$200&amp;AW$201&amp;$B303,Sheet2!$A$1:$A$2723&amp;Sheet2!$B$1:$B$2723&amp;Sheet2!$D$1:$D$2723,0),5),0)</f>
        <v>0</v>
      </c>
      <c r="AX303">
        <f t="array" ref="AX303">IFERROR(INDEX(Sheet2!$A$1:$E$2723,MATCH(AX$200&amp;AX$201&amp;$B303,Sheet2!$A$1:$A$2723&amp;Sheet2!$B$1:$B$2723&amp;Sheet2!$D$1:$D$2723,0),5),0)</f>
        <v>0</v>
      </c>
      <c r="AY303">
        <f t="array" ref="AY303">IFERROR(INDEX(Sheet2!$A$1:$E$2723,MATCH(AY$200&amp;AY$201&amp;$B303,Sheet2!$A$1:$A$2723&amp;Sheet2!$B$1:$B$2723&amp;Sheet2!$D$1:$D$2723,0),5),0)</f>
        <v>0</v>
      </c>
      <c r="AZ303">
        <f t="array" ref="AZ303">IFERROR(INDEX(Sheet2!$A$1:$E$2723,MATCH(AZ$200&amp;AZ$201&amp;$B303,Sheet2!$A$1:$A$2723&amp;Sheet2!$B$1:$B$2723&amp;Sheet2!$D$1:$D$2723,0),5),0)</f>
        <v>0</v>
      </c>
      <c r="BA303">
        <f t="array" ref="BA303">IFERROR(INDEX(Sheet2!$A$1:$E$2723,MATCH(BA$200&amp;BA$201&amp;$B303,Sheet2!$A$1:$A$2723&amp;Sheet2!$B$1:$B$2723&amp;Sheet2!$D$1:$D$2723,0),5),0)</f>
        <v>0</v>
      </c>
      <c r="BB303">
        <f t="array" ref="BB303">IFERROR(INDEX(Sheet2!$A$1:$E$2723,MATCH(BB$200&amp;BB$201&amp;$B303,Sheet2!$A$1:$A$2723&amp;Sheet2!$B$1:$B$2723&amp;Sheet2!$D$1:$D$2723,0),5),0)</f>
        <v>0</v>
      </c>
      <c r="BC303">
        <f t="array" ref="BC303">IFERROR(INDEX(Sheet2!$A$1:$E$2723,MATCH(BC$200&amp;BC$201&amp;$B303,Sheet2!$A$1:$A$2723&amp;Sheet2!$B$1:$B$2723&amp;Sheet2!$D$1:$D$2723,0),5),0)</f>
        <v>0</v>
      </c>
      <c r="BD303">
        <f t="array" ref="BD303">IFERROR(INDEX(Sheet2!$A$1:$E$2723,MATCH(BD$200&amp;BD$201&amp;$B303,Sheet2!$A$1:$A$2723&amp;Sheet2!$B$1:$B$2723&amp;Sheet2!$D$1:$D$2723,0),5),0)</f>
        <v>0</v>
      </c>
      <c r="BE303">
        <f t="array" ref="BE303">IFERROR(INDEX(Sheet2!$A$1:$E$2723,MATCH(BE$200&amp;BE$201&amp;$B303,Sheet2!$A$1:$A$2723&amp;Sheet2!$B$1:$B$2723&amp;Sheet2!$D$1:$D$2723,0),5),0)</f>
        <v>0</v>
      </c>
      <c r="BF303">
        <f t="array" ref="BF303">IFERROR(INDEX(Sheet2!$A$1:$E$2723,MATCH(BF$200&amp;BF$201&amp;$B303,Sheet2!$A$1:$A$2723&amp;Sheet2!$B$1:$B$2723&amp;Sheet2!$D$1:$D$2723,0),5),0)</f>
        <v>0</v>
      </c>
      <c r="BG303">
        <f t="array" ref="BG303">IFERROR(INDEX(Sheet2!$A$1:$E$2723,MATCH(BG$200&amp;BG$201&amp;$B303,Sheet2!$A$1:$A$2723&amp;Sheet2!$B$1:$B$2723&amp;Sheet2!$D$1:$D$2723,0),5),0)</f>
        <v>0</v>
      </c>
      <c r="BH303">
        <f t="array" ref="BH303">IFERROR(INDEX(Sheet2!$A$1:$E$2723,MATCH(BH$200&amp;BH$201&amp;$B303,Sheet2!$A$1:$A$2723&amp;Sheet2!$B$1:$B$2723&amp;Sheet2!$D$1:$D$2723,0),5),0)</f>
        <v>0</v>
      </c>
      <c r="BI303">
        <f t="array" ref="BI303">IFERROR(INDEX(Sheet2!$A$1:$E$2723,MATCH(BI$200&amp;BI$201&amp;$B303,Sheet2!$A$1:$A$2723&amp;Sheet2!$B$1:$B$2723&amp;Sheet2!$D$1:$D$2723,0),5),0)</f>
        <v>0</v>
      </c>
      <c r="BJ303">
        <f t="array" ref="BJ303">IFERROR(INDEX(Sheet2!$A$1:$E$2723,MATCH(BJ$200&amp;BJ$201&amp;$B303,Sheet2!$A$1:$A$2723&amp;Sheet2!$B$1:$B$2723&amp;Sheet2!$D$1:$D$2723,0),5),0)</f>
        <v>0</v>
      </c>
      <c r="BK303">
        <f t="array" ref="BK303">IFERROR(INDEX(Sheet2!$A$1:$E$2723,MATCH(BK$200&amp;BK$201&amp;$B303,Sheet2!$A$1:$A$2723&amp;Sheet2!$B$1:$B$2723&amp;Sheet2!$D$1:$D$2723,0),5),0)</f>
        <v>0</v>
      </c>
      <c r="BL303">
        <f t="array" ref="BL303">IFERROR(INDEX(Sheet2!$A$1:$E$2723,MATCH(BL$200&amp;BL$201&amp;$B303,Sheet2!$A$1:$A$2723&amp;Sheet2!$B$1:$B$2723&amp;Sheet2!$D$1:$D$2723,0),5),0)</f>
        <v>0</v>
      </c>
    </row>
    <row r="304" spans="2:64" x14ac:dyDescent="0.25">
      <c r="B304" t="s">
        <v>282</v>
      </c>
      <c r="C304">
        <f t="array" ref="C304">IFERROR(INDEX(Sheet2!$A$1:$E$2723,MATCH(C$200&amp;C$201&amp;$B304,Sheet2!$A$1:$A$2723&amp;Sheet2!$B$1:$B$2723&amp;Sheet2!$D$1:$D$2723,0),5),0)</f>
        <v>0</v>
      </c>
      <c r="D304">
        <f t="array" ref="D304">IFERROR(INDEX(Sheet2!$A$1:$E$2723,MATCH(D$200&amp;D$201&amp;$B304,Sheet2!$A$1:$A$2723&amp;Sheet2!$B$1:$B$2723&amp;Sheet2!$D$1:$D$2723,0),5),0)</f>
        <v>0</v>
      </c>
      <c r="E304">
        <f t="array" ref="E304">IFERROR(INDEX(Sheet2!$A$1:$E$2723,MATCH(E$200&amp;E$201&amp;$B304,Sheet2!$A$1:$A$2723&amp;Sheet2!$B$1:$B$2723&amp;Sheet2!$D$1:$D$2723,0),5),0)</f>
        <v>0</v>
      </c>
      <c r="F304">
        <f t="array" ref="F304">IFERROR(INDEX(Sheet2!$A$1:$E$2723,MATCH(F$200&amp;F$201&amp;$B304,Sheet2!$A$1:$A$2723&amp;Sheet2!$B$1:$B$2723&amp;Sheet2!$D$1:$D$2723,0),5),0)</f>
        <v>0</v>
      </c>
      <c r="G304">
        <f t="array" ref="G304">IFERROR(INDEX(Sheet2!$A$1:$E$2723,MATCH(G$200&amp;G$201&amp;$B304,Sheet2!$A$1:$A$2723&amp;Sheet2!$B$1:$B$2723&amp;Sheet2!$D$1:$D$2723,0),5),0)</f>
        <v>0</v>
      </c>
      <c r="H304">
        <f t="array" ref="H304">IFERROR(INDEX(Sheet2!$A$1:$E$2723,MATCH(H$200&amp;H$201&amp;$B304,Sheet2!$A$1:$A$2723&amp;Sheet2!$B$1:$B$2723&amp;Sheet2!$D$1:$D$2723,0),5),0)</f>
        <v>0</v>
      </c>
      <c r="I304">
        <f t="array" ref="I304">IFERROR(INDEX(Sheet2!$A$1:$E$2723,MATCH(I$200&amp;I$201&amp;$B304,Sheet2!$A$1:$A$2723&amp;Sheet2!$B$1:$B$2723&amp;Sheet2!$D$1:$D$2723,0),5),0)</f>
        <v>0</v>
      </c>
      <c r="J304">
        <f t="array" ref="J304">IFERROR(INDEX(Sheet2!$A$1:$E$2723,MATCH(J$200&amp;J$201&amp;$B304,Sheet2!$A$1:$A$2723&amp;Sheet2!$B$1:$B$2723&amp;Sheet2!$D$1:$D$2723,0),5),0)</f>
        <v>0</v>
      </c>
      <c r="K304">
        <f t="array" ref="K304">IFERROR(INDEX(Sheet2!$A$1:$E$2723,MATCH(K$200&amp;K$201&amp;$B304,Sheet2!$A$1:$A$2723&amp;Sheet2!$B$1:$B$2723&amp;Sheet2!$D$1:$D$2723,0),5),0)</f>
        <v>0</v>
      </c>
      <c r="L304">
        <f t="array" ref="L304">IFERROR(INDEX(Sheet2!$A$1:$E$2723,MATCH(L$200&amp;L$201&amp;$B304,Sheet2!$A$1:$A$2723&amp;Sheet2!$B$1:$B$2723&amp;Sheet2!$D$1:$D$2723,0),5),0)</f>
        <v>0</v>
      </c>
      <c r="M304">
        <f t="array" ref="M304">IFERROR(INDEX(Sheet2!$A$1:$E$2723,MATCH(M$200&amp;M$201&amp;$B304,Sheet2!$A$1:$A$2723&amp;Sheet2!$B$1:$B$2723&amp;Sheet2!$D$1:$D$2723,0),5),0)</f>
        <v>0</v>
      </c>
      <c r="N304">
        <f t="array" ref="N304">IFERROR(INDEX(Sheet2!$A$1:$E$2723,MATCH(N$200&amp;N$201&amp;$B304,Sheet2!$A$1:$A$2723&amp;Sheet2!$B$1:$B$2723&amp;Sheet2!$D$1:$D$2723,0),5),0)</f>
        <v>0</v>
      </c>
      <c r="O304">
        <f t="array" ref="O304">IFERROR(INDEX(Sheet2!$A$1:$E$2723,MATCH(O$200&amp;O$201&amp;$B304,Sheet2!$A$1:$A$2723&amp;Sheet2!$B$1:$B$2723&amp;Sheet2!$D$1:$D$2723,0),5),0)</f>
        <v>0</v>
      </c>
      <c r="P304">
        <f t="array" ref="P304">IFERROR(INDEX(Sheet2!$A$1:$E$2723,MATCH(P$200&amp;P$201&amp;$B304,Sheet2!$A$1:$A$2723&amp;Sheet2!$B$1:$B$2723&amp;Sheet2!$D$1:$D$2723,0),5),0)</f>
        <v>0</v>
      </c>
      <c r="Q304">
        <f t="array" ref="Q304">IFERROR(INDEX(Sheet2!$A$1:$E$2723,MATCH(Q$200&amp;Q$201&amp;$B304,Sheet2!$A$1:$A$2723&amp;Sheet2!$B$1:$B$2723&amp;Sheet2!$D$1:$D$2723,0),5),0)</f>
        <v>0</v>
      </c>
      <c r="R304">
        <f t="array" ref="R304">IFERROR(INDEX(Sheet2!$A$1:$E$2723,MATCH(R$200&amp;R$201&amp;$B304,Sheet2!$A$1:$A$2723&amp;Sheet2!$B$1:$B$2723&amp;Sheet2!$D$1:$D$2723,0),5),0)</f>
        <v>0</v>
      </c>
      <c r="S304">
        <f t="array" ref="S304">IFERROR(INDEX(Sheet2!$A$1:$E$2723,MATCH(S$200&amp;S$201&amp;$B304,Sheet2!$A$1:$A$2723&amp;Sheet2!$B$1:$B$2723&amp;Sheet2!$D$1:$D$2723,0),5),0)</f>
        <v>0</v>
      </c>
      <c r="T304">
        <f t="array" ref="T304">IFERROR(INDEX(Sheet2!$A$1:$E$2723,MATCH(T$200&amp;T$201&amp;$B304,Sheet2!$A$1:$A$2723&amp;Sheet2!$B$1:$B$2723&amp;Sheet2!$D$1:$D$2723,0),5),0)</f>
        <v>0</v>
      </c>
      <c r="U304">
        <f t="array" ref="U304">IFERROR(INDEX(Sheet2!$A$1:$E$2723,MATCH(U$200&amp;U$201&amp;$B304,Sheet2!$A$1:$A$2723&amp;Sheet2!$B$1:$B$2723&amp;Sheet2!$D$1:$D$2723,0),5),0)</f>
        <v>0</v>
      </c>
      <c r="V304">
        <f t="array" ref="V304">IFERROR(INDEX(Sheet2!$A$1:$E$2723,MATCH(V$200&amp;V$201&amp;$B304,Sheet2!$A$1:$A$2723&amp;Sheet2!$B$1:$B$2723&amp;Sheet2!$D$1:$D$2723,0),5),0)</f>
        <v>0</v>
      </c>
      <c r="W304">
        <f t="array" ref="W304">IFERROR(INDEX(Sheet2!$A$1:$E$2723,MATCH(W$200&amp;W$201&amp;$B304,Sheet2!$A$1:$A$2723&amp;Sheet2!$B$1:$B$2723&amp;Sheet2!$D$1:$D$2723,0),5),0)</f>
        <v>0</v>
      </c>
      <c r="X304">
        <f t="array" ref="X304">IFERROR(INDEX(Sheet2!$A$1:$E$2723,MATCH(X$200&amp;X$201&amp;$B304,Sheet2!$A$1:$A$2723&amp;Sheet2!$B$1:$B$2723&amp;Sheet2!$D$1:$D$2723,0),5),0)</f>
        <v>0</v>
      </c>
      <c r="Y304">
        <f t="array" ref="Y304">IFERROR(INDEX(Sheet2!$A$1:$E$2723,MATCH(Y$200&amp;Y$201&amp;$B304,Sheet2!$A$1:$A$2723&amp;Sheet2!$B$1:$B$2723&amp;Sheet2!$D$1:$D$2723,0),5),0)</f>
        <v>0</v>
      </c>
      <c r="Z304">
        <f t="array" ref="Z304">IFERROR(INDEX(Sheet2!$A$1:$E$2723,MATCH(Z$200&amp;Z$201&amp;$B304,Sheet2!$A$1:$A$2723&amp;Sheet2!$B$1:$B$2723&amp;Sheet2!$D$1:$D$2723,0),5),0)</f>
        <v>0</v>
      </c>
      <c r="AA304">
        <f t="array" ref="AA304">IFERROR(INDEX(Sheet2!$A$1:$E$2723,MATCH(AA$200&amp;AA$201&amp;$B304,Sheet2!$A$1:$A$2723&amp;Sheet2!$B$1:$B$2723&amp;Sheet2!$D$1:$D$2723,0),5),0)</f>
        <v>0</v>
      </c>
      <c r="AB304">
        <f t="array" ref="AB304">IFERROR(INDEX(Sheet2!$A$1:$E$2723,MATCH(AB$200&amp;AB$201&amp;$B304,Sheet2!$A$1:$A$2723&amp;Sheet2!$B$1:$B$2723&amp;Sheet2!$D$1:$D$2723,0),5),0)</f>
        <v>0</v>
      </c>
      <c r="AC304">
        <f t="array" ref="AC304">IFERROR(INDEX(Sheet2!$A$1:$E$2723,MATCH(AC$200&amp;AC$201&amp;$B304,Sheet2!$A$1:$A$2723&amp;Sheet2!$B$1:$B$2723&amp;Sheet2!$D$1:$D$2723,0),5),0)</f>
        <v>0</v>
      </c>
      <c r="AD304">
        <f t="array" ref="AD304">IFERROR(INDEX(Sheet2!$A$1:$E$2723,MATCH(AD$200&amp;AD$201&amp;$B304,Sheet2!$A$1:$A$2723&amp;Sheet2!$B$1:$B$2723&amp;Sheet2!$D$1:$D$2723,0),5),0)</f>
        <v>0</v>
      </c>
      <c r="AE304">
        <f t="array" ref="AE304">IFERROR(INDEX(Sheet2!$A$1:$E$2723,MATCH(AE$200&amp;AE$201&amp;$B304,Sheet2!$A$1:$A$2723&amp;Sheet2!$B$1:$B$2723&amp;Sheet2!$D$1:$D$2723,0),5),0)</f>
        <v>0</v>
      </c>
      <c r="AF304">
        <f t="array" ref="AF304">IFERROR(INDEX(Sheet2!$A$1:$E$2723,MATCH(AF$200&amp;AF$201&amp;$B304,Sheet2!$A$1:$A$2723&amp;Sheet2!$B$1:$B$2723&amp;Sheet2!$D$1:$D$2723,0),5),0)</f>
        <v>0</v>
      </c>
      <c r="AG304">
        <f t="array" ref="AG304">IFERROR(INDEX(Sheet2!$A$1:$E$2723,MATCH(AG$200&amp;AG$201&amp;$B304,Sheet2!$A$1:$A$2723&amp;Sheet2!$B$1:$B$2723&amp;Sheet2!$D$1:$D$2723,0),5),0)</f>
        <v>0</v>
      </c>
      <c r="AH304">
        <f t="array" ref="AH304">IFERROR(INDEX(Sheet2!$A$1:$E$2723,MATCH(AH$200&amp;AH$201&amp;$B304,Sheet2!$A$1:$A$2723&amp;Sheet2!$B$1:$B$2723&amp;Sheet2!$D$1:$D$2723,0),5),0)</f>
        <v>0</v>
      </c>
      <c r="AI304">
        <f t="array" ref="AI304">IFERROR(INDEX(Sheet2!$A$1:$E$2723,MATCH(AI$200&amp;AI$201&amp;$B304,Sheet2!$A$1:$A$2723&amp;Sheet2!$B$1:$B$2723&amp;Sheet2!$D$1:$D$2723,0),5),0)</f>
        <v>0</v>
      </c>
      <c r="AJ304">
        <f t="array" ref="AJ304">IFERROR(INDEX(Sheet2!$A$1:$E$2723,MATCH(AJ$200&amp;AJ$201&amp;$B304,Sheet2!$A$1:$A$2723&amp;Sheet2!$B$1:$B$2723&amp;Sheet2!$D$1:$D$2723,0),5),0)</f>
        <v>0</v>
      </c>
      <c r="AK304">
        <f t="array" ref="AK304">IFERROR(INDEX(Sheet2!$A$1:$E$2723,MATCH(AK$200&amp;AK$201&amp;$B304,Sheet2!$A$1:$A$2723&amp;Sheet2!$B$1:$B$2723&amp;Sheet2!$D$1:$D$2723,0),5),0)</f>
        <v>0</v>
      </c>
      <c r="AL304">
        <f t="array" ref="AL304">IFERROR(INDEX(Sheet2!$A$1:$E$2723,MATCH(AL$200&amp;AL$201&amp;$B304,Sheet2!$A$1:$A$2723&amp;Sheet2!$B$1:$B$2723&amp;Sheet2!$D$1:$D$2723,0),5),0)</f>
        <v>0</v>
      </c>
      <c r="AM304">
        <f t="array" ref="AM304">IFERROR(INDEX(Sheet2!$A$1:$E$2723,MATCH(AM$200&amp;AM$201&amp;$B304,Sheet2!$A$1:$A$2723&amp;Sheet2!$B$1:$B$2723&amp;Sheet2!$D$1:$D$2723,0),5),0)</f>
        <v>0</v>
      </c>
      <c r="AN304">
        <f t="array" ref="AN304">IFERROR(INDEX(Sheet2!$A$1:$E$2723,MATCH(AN$200&amp;AN$201&amp;$B304,Sheet2!$A$1:$A$2723&amp;Sheet2!$B$1:$B$2723&amp;Sheet2!$D$1:$D$2723,0),5),0)</f>
        <v>0</v>
      </c>
      <c r="AO304">
        <f t="array" ref="AO304">IFERROR(INDEX(Sheet2!$A$1:$E$2723,MATCH(AO$200&amp;AO$201&amp;$B304,Sheet2!$A$1:$A$2723&amp;Sheet2!$B$1:$B$2723&amp;Sheet2!$D$1:$D$2723,0),5),0)</f>
        <v>0</v>
      </c>
      <c r="AP304">
        <f t="array" ref="AP304">IFERROR(INDEX(Sheet2!$A$1:$E$2723,MATCH(AP$200&amp;AP$201&amp;$B304,Sheet2!$A$1:$A$2723&amp;Sheet2!$B$1:$B$2723&amp;Sheet2!$D$1:$D$2723,0),5),0)</f>
        <v>0</v>
      </c>
      <c r="AQ304">
        <f t="array" ref="AQ304">IFERROR(INDEX(Sheet2!$A$1:$E$2723,MATCH(AQ$200&amp;AQ$201&amp;$B304,Sheet2!$A$1:$A$2723&amp;Sheet2!$B$1:$B$2723&amp;Sheet2!$D$1:$D$2723,0),5),0)</f>
        <v>0</v>
      </c>
      <c r="AR304">
        <f t="array" ref="AR304">IFERROR(INDEX(Sheet2!$A$1:$E$2723,MATCH(AR$200&amp;AR$201&amp;$B304,Sheet2!$A$1:$A$2723&amp;Sheet2!$B$1:$B$2723&amp;Sheet2!$D$1:$D$2723,0),5),0)</f>
        <v>0</v>
      </c>
      <c r="AS304">
        <f t="array" ref="AS304">IFERROR(INDEX(Sheet2!$A$1:$E$2723,MATCH(AS$200&amp;AS$201&amp;$B304,Sheet2!$A$1:$A$2723&amp;Sheet2!$B$1:$B$2723&amp;Sheet2!$D$1:$D$2723,0),5),0)</f>
        <v>0</v>
      </c>
      <c r="AT304">
        <f t="array" ref="AT304">IFERROR(INDEX(Sheet2!$A$1:$E$2723,MATCH(AT$200&amp;AT$201&amp;$B304,Sheet2!$A$1:$A$2723&amp;Sheet2!$B$1:$B$2723&amp;Sheet2!$D$1:$D$2723,0),5),0)</f>
        <v>0</v>
      </c>
      <c r="AU304">
        <f t="array" ref="AU304">IFERROR(INDEX(Sheet2!$A$1:$E$2723,MATCH(AU$200&amp;AU$201&amp;$B304,Sheet2!$A$1:$A$2723&amp;Sheet2!$B$1:$B$2723&amp;Sheet2!$D$1:$D$2723,0),5),0)</f>
        <v>0</v>
      </c>
      <c r="AV304">
        <f t="array" ref="AV304">IFERROR(INDEX(Sheet2!$A$1:$E$2723,MATCH(AV$200&amp;AV$201&amp;$B304,Sheet2!$A$1:$A$2723&amp;Sheet2!$B$1:$B$2723&amp;Sheet2!$D$1:$D$2723,0),5),0)</f>
        <v>0</v>
      </c>
      <c r="AW304">
        <f t="array" ref="AW304">IFERROR(INDEX(Sheet2!$A$1:$E$2723,MATCH(AW$200&amp;AW$201&amp;$B304,Sheet2!$A$1:$A$2723&amp;Sheet2!$B$1:$B$2723&amp;Sheet2!$D$1:$D$2723,0),5),0)</f>
        <v>0</v>
      </c>
      <c r="AX304">
        <f t="array" ref="AX304">IFERROR(INDEX(Sheet2!$A$1:$E$2723,MATCH(AX$200&amp;AX$201&amp;$B304,Sheet2!$A$1:$A$2723&amp;Sheet2!$B$1:$B$2723&amp;Sheet2!$D$1:$D$2723,0),5),0)</f>
        <v>0</v>
      </c>
      <c r="AY304">
        <f t="array" ref="AY304">IFERROR(INDEX(Sheet2!$A$1:$E$2723,MATCH(AY$200&amp;AY$201&amp;$B304,Sheet2!$A$1:$A$2723&amp;Sheet2!$B$1:$B$2723&amp;Sheet2!$D$1:$D$2723,0),5),0)</f>
        <v>0</v>
      </c>
      <c r="AZ304">
        <f t="array" ref="AZ304">IFERROR(INDEX(Sheet2!$A$1:$E$2723,MATCH(AZ$200&amp;AZ$201&amp;$B304,Sheet2!$A$1:$A$2723&amp;Sheet2!$B$1:$B$2723&amp;Sheet2!$D$1:$D$2723,0),5),0)</f>
        <v>0</v>
      </c>
      <c r="BA304">
        <f t="array" ref="BA304">IFERROR(INDEX(Sheet2!$A$1:$E$2723,MATCH(BA$200&amp;BA$201&amp;$B304,Sheet2!$A$1:$A$2723&amp;Sheet2!$B$1:$B$2723&amp;Sheet2!$D$1:$D$2723,0),5),0)</f>
        <v>0</v>
      </c>
      <c r="BB304">
        <f t="array" ref="BB304">IFERROR(INDEX(Sheet2!$A$1:$E$2723,MATCH(BB$200&amp;BB$201&amp;$B304,Sheet2!$A$1:$A$2723&amp;Sheet2!$B$1:$B$2723&amp;Sheet2!$D$1:$D$2723,0),5),0)</f>
        <v>0</v>
      </c>
      <c r="BC304">
        <f t="array" ref="BC304">IFERROR(INDEX(Sheet2!$A$1:$E$2723,MATCH(BC$200&amp;BC$201&amp;$B304,Sheet2!$A$1:$A$2723&amp;Sheet2!$B$1:$B$2723&amp;Sheet2!$D$1:$D$2723,0),5),0)</f>
        <v>0</v>
      </c>
      <c r="BD304">
        <f t="array" ref="BD304">IFERROR(INDEX(Sheet2!$A$1:$E$2723,MATCH(BD$200&amp;BD$201&amp;$B304,Sheet2!$A$1:$A$2723&amp;Sheet2!$B$1:$B$2723&amp;Sheet2!$D$1:$D$2723,0),5),0)</f>
        <v>0</v>
      </c>
      <c r="BE304">
        <f t="array" ref="BE304">IFERROR(INDEX(Sheet2!$A$1:$E$2723,MATCH(BE$200&amp;BE$201&amp;$B304,Sheet2!$A$1:$A$2723&amp;Sheet2!$B$1:$B$2723&amp;Sheet2!$D$1:$D$2723,0),5),0)</f>
        <v>0</v>
      </c>
      <c r="BF304">
        <f t="array" ref="BF304">IFERROR(INDEX(Sheet2!$A$1:$E$2723,MATCH(BF$200&amp;BF$201&amp;$B304,Sheet2!$A$1:$A$2723&amp;Sheet2!$B$1:$B$2723&amp;Sheet2!$D$1:$D$2723,0),5),0)</f>
        <v>0</v>
      </c>
      <c r="BG304">
        <f t="array" ref="BG304">IFERROR(INDEX(Sheet2!$A$1:$E$2723,MATCH(BG$200&amp;BG$201&amp;$B304,Sheet2!$A$1:$A$2723&amp;Sheet2!$B$1:$B$2723&amp;Sheet2!$D$1:$D$2723,0),5),0)</f>
        <v>0</v>
      </c>
      <c r="BH304">
        <f t="array" ref="BH304">IFERROR(INDEX(Sheet2!$A$1:$E$2723,MATCH(BH$200&amp;BH$201&amp;$B304,Sheet2!$A$1:$A$2723&amp;Sheet2!$B$1:$B$2723&amp;Sheet2!$D$1:$D$2723,0),5),0)</f>
        <v>0</v>
      </c>
      <c r="BI304">
        <f t="array" ref="BI304">IFERROR(INDEX(Sheet2!$A$1:$E$2723,MATCH(BI$200&amp;BI$201&amp;$B304,Sheet2!$A$1:$A$2723&amp;Sheet2!$B$1:$B$2723&amp;Sheet2!$D$1:$D$2723,0),5),0)</f>
        <v>0</v>
      </c>
      <c r="BJ304">
        <f t="array" ref="BJ304">IFERROR(INDEX(Sheet2!$A$1:$E$2723,MATCH(BJ$200&amp;BJ$201&amp;$B304,Sheet2!$A$1:$A$2723&amp;Sheet2!$B$1:$B$2723&amp;Sheet2!$D$1:$D$2723,0),5),0)</f>
        <v>0</v>
      </c>
      <c r="BK304">
        <f t="array" ref="BK304">IFERROR(INDEX(Sheet2!$A$1:$E$2723,MATCH(BK$200&amp;BK$201&amp;$B304,Sheet2!$A$1:$A$2723&amp;Sheet2!$B$1:$B$2723&amp;Sheet2!$D$1:$D$2723,0),5),0)</f>
        <v>0</v>
      </c>
      <c r="BL304">
        <f t="array" ref="BL304">IFERROR(INDEX(Sheet2!$A$1:$E$2723,MATCH(BL$200&amp;BL$201&amp;$B304,Sheet2!$A$1:$A$2723&amp;Sheet2!$B$1:$B$2723&amp;Sheet2!$D$1:$D$2723,0),5),0)</f>
        <v>0</v>
      </c>
    </row>
    <row r="305" spans="2:64" x14ac:dyDescent="0.25">
      <c r="B305" t="s">
        <v>46</v>
      </c>
      <c r="C305">
        <f t="array" ref="C305">IFERROR(INDEX(Sheet2!$A$1:$E$2723,MATCH(C$200&amp;C$201&amp;$B305,Sheet2!$A$1:$A$2723&amp;Sheet2!$B$1:$B$2723&amp;Sheet2!$D$1:$D$2723,0),5),0)</f>
        <v>0</v>
      </c>
      <c r="D305">
        <f t="array" ref="D305">IFERROR(INDEX(Sheet2!$A$1:$E$2723,MATCH(D$200&amp;D$201&amp;$B305,Sheet2!$A$1:$A$2723&amp;Sheet2!$B$1:$B$2723&amp;Sheet2!$D$1:$D$2723,0),5),0)</f>
        <v>0</v>
      </c>
      <c r="E305">
        <f t="array" ref="E305">IFERROR(INDEX(Sheet2!$A$1:$E$2723,MATCH(E$200&amp;E$201&amp;$B305,Sheet2!$A$1:$A$2723&amp;Sheet2!$B$1:$B$2723&amp;Sheet2!$D$1:$D$2723,0),5),0)</f>
        <v>0</v>
      </c>
      <c r="F305">
        <f t="array" ref="F305">IFERROR(INDEX(Sheet2!$A$1:$E$2723,MATCH(F$200&amp;F$201&amp;$B305,Sheet2!$A$1:$A$2723&amp;Sheet2!$B$1:$B$2723&amp;Sheet2!$D$1:$D$2723,0),5),0)</f>
        <v>0</v>
      </c>
      <c r="G305">
        <f t="array" ref="G305">IFERROR(INDEX(Sheet2!$A$1:$E$2723,MATCH(G$200&amp;G$201&amp;$B305,Sheet2!$A$1:$A$2723&amp;Sheet2!$B$1:$B$2723&amp;Sheet2!$D$1:$D$2723,0),5),0)</f>
        <v>0</v>
      </c>
      <c r="H305">
        <f t="array" ref="H305">IFERROR(INDEX(Sheet2!$A$1:$E$2723,MATCH(H$200&amp;H$201&amp;$B305,Sheet2!$A$1:$A$2723&amp;Sheet2!$B$1:$B$2723&amp;Sheet2!$D$1:$D$2723,0),5),0)</f>
        <v>0</v>
      </c>
      <c r="I305">
        <f t="array" ref="I305">IFERROR(INDEX(Sheet2!$A$1:$E$2723,MATCH(I$200&amp;I$201&amp;$B305,Sheet2!$A$1:$A$2723&amp;Sheet2!$B$1:$B$2723&amp;Sheet2!$D$1:$D$2723,0),5),0)</f>
        <v>0</v>
      </c>
      <c r="J305">
        <f t="array" ref="J305">IFERROR(INDEX(Sheet2!$A$1:$E$2723,MATCH(J$200&amp;J$201&amp;$B305,Sheet2!$A$1:$A$2723&amp;Sheet2!$B$1:$B$2723&amp;Sheet2!$D$1:$D$2723,0),5),0)</f>
        <v>0</v>
      </c>
      <c r="K305">
        <f t="array" ref="K305">IFERROR(INDEX(Sheet2!$A$1:$E$2723,MATCH(K$200&amp;K$201&amp;$B305,Sheet2!$A$1:$A$2723&amp;Sheet2!$B$1:$B$2723&amp;Sheet2!$D$1:$D$2723,0),5),0)</f>
        <v>0</v>
      </c>
      <c r="L305">
        <f t="array" ref="L305">IFERROR(INDEX(Sheet2!$A$1:$E$2723,MATCH(L$200&amp;L$201&amp;$B305,Sheet2!$A$1:$A$2723&amp;Sheet2!$B$1:$B$2723&amp;Sheet2!$D$1:$D$2723,0),5),0)</f>
        <v>0</v>
      </c>
      <c r="M305">
        <f t="array" ref="M305">IFERROR(INDEX(Sheet2!$A$1:$E$2723,MATCH(M$200&amp;M$201&amp;$B305,Sheet2!$A$1:$A$2723&amp;Sheet2!$B$1:$B$2723&amp;Sheet2!$D$1:$D$2723,0),5),0)</f>
        <v>0</v>
      </c>
      <c r="N305">
        <f t="array" ref="N305">IFERROR(INDEX(Sheet2!$A$1:$E$2723,MATCH(N$200&amp;N$201&amp;$B305,Sheet2!$A$1:$A$2723&amp;Sheet2!$B$1:$B$2723&amp;Sheet2!$D$1:$D$2723,0),5),0)</f>
        <v>0</v>
      </c>
      <c r="O305">
        <f t="array" ref="O305">IFERROR(INDEX(Sheet2!$A$1:$E$2723,MATCH(O$200&amp;O$201&amp;$B305,Sheet2!$A$1:$A$2723&amp;Sheet2!$B$1:$B$2723&amp;Sheet2!$D$1:$D$2723,0),5),0)</f>
        <v>0</v>
      </c>
      <c r="P305">
        <f t="array" ref="P305">IFERROR(INDEX(Sheet2!$A$1:$E$2723,MATCH(P$200&amp;P$201&amp;$B305,Sheet2!$A$1:$A$2723&amp;Sheet2!$B$1:$B$2723&amp;Sheet2!$D$1:$D$2723,0),5),0)</f>
        <v>0</v>
      </c>
      <c r="Q305">
        <f t="array" ref="Q305">IFERROR(INDEX(Sheet2!$A$1:$E$2723,MATCH(Q$200&amp;Q$201&amp;$B305,Sheet2!$A$1:$A$2723&amp;Sheet2!$B$1:$B$2723&amp;Sheet2!$D$1:$D$2723,0),5),0)</f>
        <v>0</v>
      </c>
      <c r="R305">
        <f t="array" ref="R305">IFERROR(INDEX(Sheet2!$A$1:$E$2723,MATCH(R$200&amp;R$201&amp;$B305,Sheet2!$A$1:$A$2723&amp;Sheet2!$B$1:$B$2723&amp;Sheet2!$D$1:$D$2723,0),5),0)</f>
        <v>0</v>
      </c>
      <c r="S305">
        <f t="array" ref="S305">IFERROR(INDEX(Sheet2!$A$1:$E$2723,MATCH(S$200&amp;S$201&amp;$B305,Sheet2!$A$1:$A$2723&amp;Sheet2!$B$1:$B$2723&amp;Sheet2!$D$1:$D$2723,0),5),0)</f>
        <v>0</v>
      </c>
      <c r="T305">
        <f t="array" ref="T305">IFERROR(INDEX(Sheet2!$A$1:$E$2723,MATCH(T$200&amp;T$201&amp;$B305,Sheet2!$A$1:$A$2723&amp;Sheet2!$B$1:$B$2723&amp;Sheet2!$D$1:$D$2723,0),5),0)</f>
        <v>0</v>
      </c>
      <c r="U305">
        <f t="array" ref="U305">IFERROR(INDEX(Sheet2!$A$1:$E$2723,MATCH(U$200&amp;U$201&amp;$B305,Sheet2!$A$1:$A$2723&amp;Sheet2!$B$1:$B$2723&amp;Sheet2!$D$1:$D$2723,0),5),0)</f>
        <v>0</v>
      </c>
      <c r="V305">
        <f t="array" ref="V305">IFERROR(INDEX(Sheet2!$A$1:$E$2723,MATCH(V$200&amp;V$201&amp;$B305,Sheet2!$A$1:$A$2723&amp;Sheet2!$B$1:$B$2723&amp;Sheet2!$D$1:$D$2723,0),5),0)</f>
        <v>0</v>
      </c>
      <c r="W305">
        <f t="array" ref="W305">IFERROR(INDEX(Sheet2!$A$1:$E$2723,MATCH(W$200&amp;W$201&amp;$B305,Sheet2!$A$1:$A$2723&amp;Sheet2!$B$1:$B$2723&amp;Sheet2!$D$1:$D$2723,0),5),0)</f>
        <v>0</v>
      </c>
      <c r="X305">
        <f t="array" ref="X305">IFERROR(INDEX(Sheet2!$A$1:$E$2723,MATCH(X$200&amp;X$201&amp;$B305,Sheet2!$A$1:$A$2723&amp;Sheet2!$B$1:$B$2723&amp;Sheet2!$D$1:$D$2723,0),5),0)</f>
        <v>0</v>
      </c>
      <c r="Y305">
        <f t="array" ref="Y305">IFERROR(INDEX(Sheet2!$A$1:$E$2723,MATCH(Y$200&amp;Y$201&amp;$B305,Sheet2!$A$1:$A$2723&amp;Sheet2!$B$1:$B$2723&amp;Sheet2!$D$1:$D$2723,0),5),0)</f>
        <v>0</v>
      </c>
      <c r="Z305">
        <f t="array" ref="Z305">IFERROR(INDEX(Sheet2!$A$1:$E$2723,MATCH(Z$200&amp;Z$201&amp;$B305,Sheet2!$A$1:$A$2723&amp;Sheet2!$B$1:$B$2723&amp;Sheet2!$D$1:$D$2723,0),5),0)</f>
        <v>72</v>
      </c>
      <c r="AA305">
        <f t="array" ref="AA305">IFERROR(INDEX(Sheet2!$A$1:$E$2723,MATCH(AA$200&amp;AA$201&amp;$B305,Sheet2!$A$1:$A$2723&amp;Sheet2!$B$1:$B$2723&amp;Sheet2!$D$1:$D$2723,0),5),0)</f>
        <v>183</v>
      </c>
      <c r="AB305">
        <f t="array" ref="AB305">IFERROR(INDEX(Sheet2!$A$1:$E$2723,MATCH(AB$200&amp;AB$201&amp;$B305,Sheet2!$A$1:$A$2723&amp;Sheet2!$B$1:$B$2723&amp;Sheet2!$D$1:$D$2723,0),5),0)</f>
        <v>184</v>
      </c>
      <c r="AC305">
        <f t="array" ref="AC305">IFERROR(INDEX(Sheet2!$A$1:$E$2723,MATCH(AC$200&amp;AC$201&amp;$B305,Sheet2!$A$1:$A$2723&amp;Sheet2!$B$1:$B$2723&amp;Sheet2!$D$1:$D$2723,0),5),0)</f>
        <v>0</v>
      </c>
      <c r="AD305">
        <f t="array" ref="AD305">IFERROR(INDEX(Sheet2!$A$1:$E$2723,MATCH(AD$200&amp;AD$201&amp;$B305,Sheet2!$A$1:$A$2723&amp;Sheet2!$B$1:$B$2723&amp;Sheet2!$D$1:$D$2723,0),5),0)</f>
        <v>0</v>
      </c>
      <c r="AE305">
        <f t="array" ref="AE305">IFERROR(INDEX(Sheet2!$A$1:$E$2723,MATCH(AE$200&amp;AE$201&amp;$B305,Sheet2!$A$1:$A$2723&amp;Sheet2!$B$1:$B$2723&amp;Sheet2!$D$1:$D$2723,0),5),0)</f>
        <v>0</v>
      </c>
      <c r="AF305">
        <f t="array" ref="AF305">IFERROR(INDEX(Sheet2!$A$1:$E$2723,MATCH(AF$200&amp;AF$201&amp;$B305,Sheet2!$A$1:$A$2723&amp;Sheet2!$B$1:$B$2723&amp;Sheet2!$D$1:$D$2723,0),5),0)</f>
        <v>0</v>
      </c>
      <c r="AG305">
        <f t="array" ref="AG305">IFERROR(INDEX(Sheet2!$A$1:$E$2723,MATCH(AG$200&amp;AG$201&amp;$B305,Sheet2!$A$1:$A$2723&amp;Sheet2!$B$1:$B$2723&amp;Sheet2!$D$1:$D$2723,0),5),0)</f>
        <v>0</v>
      </c>
      <c r="AH305">
        <f t="array" ref="AH305">IFERROR(INDEX(Sheet2!$A$1:$E$2723,MATCH(AH$200&amp;AH$201&amp;$B305,Sheet2!$A$1:$A$2723&amp;Sheet2!$B$1:$B$2723&amp;Sheet2!$D$1:$D$2723,0),5),0)</f>
        <v>0</v>
      </c>
      <c r="AI305">
        <f t="array" ref="AI305">IFERROR(INDEX(Sheet2!$A$1:$E$2723,MATCH(AI$200&amp;AI$201&amp;$B305,Sheet2!$A$1:$A$2723&amp;Sheet2!$B$1:$B$2723&amp;Sheet2!$D$1:$D$2723,0),5),0)</f>
        <v>0</v>
      </c>
      <c r="AJ305">
        <f t="array" ref="AJ305">IFERROR(INDEX(Sheet2!$A$1:$E$2723,MATCH(AJ$200&amp;AJ$201&amp;$B305,Sheet2!$A$1:$A$2723&amp;Sheet2!$B$1:$B$2723&amp;Sheet2!$D$1:$D$2723,0),5),0)</f>
        <v>0</v>
      </c>
      <c r="AK305">
        <f t="array" ref="AK305">IFERROR(INDEX(Sheet2!$A$1:$E$2723,MATCH(AK$200&amp;AK$201&amp;$B305,Sheet2!$A$1:$A$2723&amp;Sheet2!$B$1:$B$2723&amp;Sheet2!$D$1:$D$2723,0),5),0)</f>
        <v>0</v>
      </c>
      <c r="AL305">
        <f t="array" ref="AL305">IFERROR(INDEX(Sheet2!$A$1:$E$2723,MATCH(AL$200&amp;AL$201&amp;$B305,Sheet2!$A$1:$A$2723&amp;Sheet2!$B$1:$B$2723&amp;Sheet2!$D$1:$D$2723,0),5),0)</f>
        <v>0</v>
      </c>
      <c r="AM305">
        <f t="array" ref="AM305">IFERROR(INDEX(Sheet2!$A$1:$E$2723,MATCH(AM$200&amp;AM$201&amp;$B305,Sheet2!$A$1:$A$2723&amp;Sheet2!$B$1:$B$2723&amp;Sheet2!$D$1:$D$2723,0),5),0)</f>
        <v>0</v>
      </c>
      <c r="AN305">
        <f t="array" ref="AN305">IFERROR(INDEX(Sheet2!$A$1:$E$2723,MATCH(AN$200&amp;AN$201&amp;$B305,Sheet2!$A$1:$A$2723&amp;Sheet2!$B$1:$B$2723&amp;Sheet2!$D$1:$D$2723,0),5),0)</f>
        <v>0</v>
      </c>
      <c r="AO305">
        <f t="array" ref="AO305">IFERROR(INDEX(Sheet2!$A$1:$E$2723,MATCH(AO$200&amp;AO$201&amp;$B305,Sheet2!$A$1:$A$2723&amp;Sheet2!$B$1:$B$2723&amp;Sheet2!$D$1:$D$2723,0),5),0)</f>
        <v>0</v>
      </c>
      <c r="AP305">
        <f t="array" ref="AP305">IFERROR(INDEX(Sheet2!$A$1:$E$2723,MATCH(AP$200&amp;AP$201&amp;$B305,Sheet2!$A$1:$A$2723&amp;Sheet2!$B$1:$B$2723&amp;Sheet2!$D$1:$D$2723,0),5),0)</f>
        <v>0</v>
      </c>
      <c r="AQ305">
        <f t="array" ref="AQ305">IFERROR(INDEX(Sheet2!$A$1:$E$2723,MATCH(AQ$200&amp;AQ$201&amp;$B305,Sheet2!$A$1:$A$2723&amp;Sheet2!$B$1:$B$2723&amp;Sheet2!$D$1:$D$2723,0),5),0)</f>
        <v>0</v>
      </c>
      <c r="AR305">
        <f t="array" ref="AR305">IFERROR(INDEX(Sheet2!$A$1:$E$2723,MATCH(AR$200&amp;AR$201&amp;$B305,Sheet2!$A$1:$A$2723&amp;Sheet2!$B$1:$B$2723&amp;Sheet2!$D$1:$D$2723,0),5),0)</f>
        <v>0</v>
      </c>
      <c r="AS305">
        <f t="array" ref="AS305">IFERROR(INDEX(Sheet2!$A$1:$E$2723,MATCH(AS$200&amp;AS$201&amp;$B305,Sheet2!$A$1:$A$2723&amp;Sheet2!$B$1:$B$2723&amp;Sheet2!$D$1:$D$2723,0),5),0)</f>
        <v>0</v>
      </c>
      <c r="AT305">
        <f t="array" ref="AT305">IFERROR(INDEX(Sheet2!$A$1:$E$2723,MATCH(AT$200&amp;AT$201&amp;$B305,Sheet2!$A$1:$A$2723&amp;Sheet2!$B$1:$B$2723&amp;Sheet2!$D$1:$D$2723,0),5),0)</f>
        <v>0</v>
      </c>
      <c r="AU305">
        <f t="array" ref="AU305">IFERROR(INDEX(Sheet2!$A$1:$E$2723,MATCH(AU$200&amp;AU$201&amp;$B305,Sheet2!$A$1:$A$2723&amp;Sheet2!$B$1:$B$2723&amp;Sheet2!$D$1:$D$2723,0),5),0)</f>
        <v>0</v>
      </c>
      <c r="AV305">
        <f t="array" ref="AV305">IFERROR(INDEX(Sheet2!$A$1:$E$2723,MATCH(AV$200&amp;AV$201&amp;$B305,Sheet2!$A$1:$A$2723&amp;Sheet2!$B$1:$B$2723&amp;Sheet2!$D$1:$D$2723,0),5),0)</f>
        <v>0</v>
      </c>
      <c r="AW305">
        <f t="array" ref="AW305">IFERROR(INDEX(Sheet2!$A$1:$E$2723,MATCH(AW$200&amp;AW$201&amp;$B305,Sheet2!$A$1:$A$2723&amp;Sheet2!$B$1:$B$2723&amp;Sheet2!$D$1:$D$2723,0),5),0)</f>
        <v>0</v>
      </c>
      <c r="AX305">
        <f t="array" ref="AX305">IFERROR(INDEX(Sheet2!$A$1:$E$2723,MATCH(AX$200&amp;AX$201&amp;$B305,Sheet2!$A$1:$A$2723&amp;Sheet2!$B$1:$B$2723&amp;Sheet2!$D$1:$D$2723,0),5),0)</f>
        <v>0</v>
      </c>
      <c r="AY305">
        <f t="array" ref="AY305">IFERROR(INDEX(Sheet2!$A$1:$E$2723,MATCH(AY$200&amp;AY$201&amp;$B305,Sheet2!$A$1:$A$2723&amp;Sheet2!$B$1:$B$2723&amp;Sheet2!$D$1:$D$2723,0),5),0)</f>
        <v>60</v>
      </c>
      <c r="AZ305">
        <f t="array" ref="AZ305">IFERROR(INDEX(Sheet2!$A$1:$E$2723,MATCH(AZ$200&amp;AZ$201&amp;$B305,Sheet2!$A$1:$A$2723&amp;Sheet2!$B$1:$B$2723&amp;Sheet2!$D$1:$D$2723,0),5),0)</f>
        <v>72</v>
      </c>
      <c r="BA305">
        <f t="array" ref="BA305">IFERROR(INDEX(Sheet2!$A$1:$E$2723,MATCH(BA$200&amp;BA$201&amp;$B305,Sheet2!$A$1:$A$2723&amp;Sheet2!$B$1:$B$2723&amp;Sheet2!$D$1:$D$2723,0),5),0)</f>
        <v>0</v>
      </c>
      <c r="BB305">
        <f t="array" ref="BB305">IFERROR(INDEX(Sheet2!$A$1:$E$2723,MATCH(BB$200&amp;BB$201&amp;$B305,Sheet2!$A$1:$A$2723&amp;Sheet2!$B$1:$B$2723&amp;Sheet2!$D$1:$D$2723,0),5),0)</f>
        <v>0</v>
      </c>
      <c r="BC305">
        <f t="array" ref="BC305">IFERROR(INDEX(Sheet2!$A$1:$E$2723,MATCH(BC$200&amp;BC$201&amp;$B305,Sheet2!$A$1:$A$2723&amp;Sheet2!$B$1:$B$2723&amp;Sheet2!$D$1:$D$2723,0),5),0)</f>
        <v>0</v>
      </c>
      <c r="BD305">
        <f t="array" ref="BD305">IFERROR(INDEX(Sheet2!$A$1:$E$2723,MATCH(BD$200&amp;BD$201&amp;$B305,Sheet2!$A$1:$A$2723&amp;Sheet2!$B$1:$B$2723&amp;Sheet2!$D$1:$D$2723,0),5),0)</f>
        <v>0</v>
      </c>
      <c r="BE305">
        <f t="array" ref="BE305">IFERROR(INDEX(Sheet2!$A$1:$E$2723,MATCH(BE$200&amp;BE$201&amp;$B305,Sheet2!$A$1:$A$2723&amp;Sheet2!$B$1:$B$2723&amp;Sheet2!$D$1:$D$2723,0),5),0)</f>
        <v>114</v>
      </c>
      <c r="BF305">
        <f t="array" ref="BF305">IFERROR(INDEX(Sheet2!$A$1:$E$2723,MATCH(BF$200&amp;BF$201&amp;$B305,Sheet2!$A$1:$A$2723&amp;Sheet2!$B$1:$B$2723&amp;Sheet2!$D$1:$D$2723,0),5),0)</f>
        <v>0</v>
      </c>
      <c r="BG305">
        <f t="array" ref="BG305">IFERROR(INDEX(Sheet2!$A$1:$E$2723,MATCH(BG$200&amp;BG$201&amp;$B305,Sheet2!$A$1:$A$2723&amp;Sheet2!$B$1:$B$2723&amp;Sheet2!$D$1:$D$2723,0),5),0)</f>
        <v>0</v>
      </c>
      <c r="BH305">
        <f t="array" ref="BH305">IFERROR(INDEX(Sheet2!$A$1:$E$2723,MATCH(BH$200&amp;BH$201&amp;$B305,Sheet2!$A$1:$A$2723&amp;Sheet2!$B$1:$B$2723&amp;Sheet2!$D$1:$D$2723,0),5),0)</f>
        <v>0</v>
      </c>
      <c r="BI305">
        <f t="array" ref="BI305">IFERROR(INDEX(Sheet2!$A$1:$E$2723,MATCH(BI$200&amp;BI$201&amp;$B305,Sheet2!$A$1:$A$2723&amp;Sheet2!$B$1:$B$2723&amp;Sheet2!$D$1:$D$2723,0),5),0)</f>
        <v>0</v>
      </c>
      <c r="BJ305">
        <f t="array" ref="BJ305">IFERROR(INDEX(Sheet2!$A$1:$E$2723,MATCH(BJ$200&amp;BJ$201&amp;$B305,Sheet2!$A$1:$A$2723&amp;Sheet2!$B$1:$B$2723&amp;Sheet2!$D$1:$D$2723,0),5),0)</f>
        <v>0</v>
      </c>
      <c r="BK305">
        <f t="array" ref="BK305">IFERROR(INDEX(Sheet2!$A$1:$E$2723,MATCH(BK$200&amp;BK$201&amp;$B305,Sheet2!$A$1:$A$2723&amp;Sheet2!$B$1:$B$2723&amp;Sheet2!$D$1:$D$2723,0),5),0)</f>
        <v>0</v>
      </c>
      <c r="BL305">
        <f t="array" ref="BL305">IFERROR(INDEX(Sheet2!$A$1:$E$2723,MATCH(BL$200&amp;BL$201&amp;$B305,Sheet2!$A$1:$A$2723&amp;Sheet2!$B$1:$B$2723&amp;Sheet2!$D$1:$D$2723,0),5),0)</f>
        <v>0</v>
      </c>
    </row>
    <row r="306" spans="2:64" x14ac:dyDescent="0.25">
      <c r="B306" t="s">
        <v>69</v>
      </c>
      <c r="C306">
        <f t="array" ref="C306">IFERROR(INDEX(Sheet2!$A$1:$E$2723,MATCH(C$200&amp;C$201&amp;$B306,Sheet2!$A$1:$A$2723&amp;Sheet2!$B$1:$B$2723&amp;Sheet2!$D$1:$D$2723,0),5),0)</f>
        <v>0</v>
      </c>
      <c r="D306">
        <f t="array" ref="D306">IFERROR(INDEX(Sheet2!$A$1:$E$2723,MATCH(D$200&amp;D$201&amp;$B306,Sheet2!$A$1:$A$2723&amp;Sheet2!$B$1:$B$2723&amp;Sheet2!$D$1:$D$2723,0),5),0)</f>
        <v>0</v>
      </c>
      <c r="E306">
        <f t="array" ref="E306">IFERROR(INDEX(Sheet2!$A$1:$E$2723,MATCH(E$200&amp;E$201&amp;$B306,Sheet2!$A$1:$A$2723&amp;Sheet2!$B$1:$B$2723&amp;Sheet2!$D$1:$D$2723,0),5),0)</f>
        <v>0</v>
      </c>
      <c r="F306">
        <f t="array" ref="F306">IFERROR(INDEX(Sheet2!$A$1:$E$2723,MATCH(F$200&amp;F$201&amp;$B306,Sheet2!$A$1:$A$2723&amp;Sheet2!$B$1:$B$2723&amp;Sheet2!$D$1:$D$2723,0),5),0)</f>
        <v>0</v>
      </c>
      <c r="G306">
        <f t="array" ref="G306">IFERROR(INDEX(Sheet2!$A$1:$E$2723,MATCH(G$200&amp;G$201&amp;$B306,Sheet2!$A$1:$A$2723&amp;Sheet2!$B$1:$B$2723&amp;Sheet2!$D$1:$D$2723,0),5),0)</f>
        <v>0</v>
      </c>
      <c r="H306">
        <f t="array" ref="H306">IFERROR(INDEX(Sheet2!$A$1:$E$2723,MATCH(H$200&amp;H$201&amp;$B306,Sheet2!$A$1:$A$2723&amp;Sheet2!$B$1:$B$2723&amp;Sheet2!$D$1:$D$2723,0),5),0)</f>
        <v>0</v>
      </c>
      <c r="I306">
        <f t="array" ref="I306">IFERROR(INDEX(Sheet2!$A$1:$E$2723,MATCH(I$200&amp;I$201&amp;$B306,Sheet2!$A$1:$A$2723&amp;Sheet2!$B$1:$B$2723&amp;Sheet2!$D$1:$D$2723,0),5),0)</f>
        <v>0</v>
      </c>
      <c r="J306">
        <f t="array" ref="J306">IFERROR(INDEX(Sheet2!$A$1:$E$2723,MATCH(J$200&amp;J$201&amp;$B306,Sheet2!$A$1:$A$2723&amp;Sheet2!$B$1:$B$2723&amp;Sheet2!$D$1:$D$2723,0),5),0)</f>
        <v>0</v>
      </c>
      <c r="K306">
        <f t="array" ref="K306">IFERROR(INDEX(Sheet2!$A$1:$E$2723,MATCH(K$200&amp;K$201&amp;$B306,Sheet2!$A$1:$A$2723&amp;Sheet2!$B$1:$B$2723&amp;Sheet2!$D$1:$D$2723,0),5),0)</f>
        <v>0</v>
      </c>
      <c r="L306">
        <f t="array" ref="L306">IFERROR(INDEX(Sheet2!$A$1:$E$2723,MATCH(L$200&amp;L$201&amp;$B306,Sheet2!$A$1:$A$2723&amp;Sheet2!$B$1:$B$2723&amp;Sheet2!$D$1:$D$2723,0),5),0)</f>
        <v>0</v>
      </c>
      <c r="M306">
        <f t="array" ref="M306">IFERROR(INDEX(Sheet2!$A$1:$E$2723,MATCH(M$200&amp;M$201&amp;$B306,Sheet2!$A$1:$A$2723&amp;Sheet2!$B$1:$B$2723&amp;Sheet2!$D$1:$D$2723,0),5),0)</f>
        <v>0</v>
      </c>
      <c r="N306">
        <f t="array" ref="N306">IFERROR(INDEX(Sheet2!$A$1:$E$2723,MATCH(N$200&amp;N$201&amp;$B306,Sheet2!$A$1:$A$2723&amp;Sheet2!$B$1:$B$2723&amp;Sheet2!$D$1:$D$2723,0),5),0)</f>
        <v>0</v>
      </c>
      <c r="O306">
        <f t="array" ref="O306">IFERROR(INDEX(Sheet2!$A$1:$E$2723,MATCH(O$200&amp;O$201&amp;$B306,Sheet2!$A$1:$A$2723&amp;Sheet2!$B$1:$B$2723&amp;Sheet2!$D$1:$D$2723,0),5),0)</f>
        <v>0</v>
      </c>
      <c r="P306">
        <f t="array" ref="P306">IFERROR(INDEX(Sheet2!$A$1:$E$2723,MATCH(P$200&amp;P$201&amp;$B306,Sheet2!$A$1:$A$2723&amp;Sheet2!$B$1:$B$2723&amp;Sheet2!$D$1:$D$2723,0),5),0)</f>
        <v>0</v>
      </c>
      <c r="Q306">
        <f t="array" ref="Q306">IFERROR(INDEX(Sheet2!$A$1:$E$2723,MATCH(Q$200&amp;Q$201&amp;$B306,Sheet2!$A$1:$A$2723&amp;Sheet2!$B$1:$B$2723&amp;Sheet2!$D$1:$D$2723,0),5),0)</f>
        <v>0</v>
      </c>
      <c r="R306">
        <f t="array" ref="R306">IFERROR(INDEX(Sheet2!$A$1:$E$2723,MATCH(R$200&amp;R$201&amp;$B306,Sheet2!$A$1:$A$2723&amp;Sheet2!$B$1:$B$2723&amp;Sheet2!$D$1:$D$2723,0),5),0)</f>
        <v>0</v>
      </c>
      <c r="S306">
        <f t="array" ref="S306">IFERROR(INDEX(Sheet2!$A$1:$E$2723,MATCH(S$200&amp;S$201&amp;$B306,Sheet2!$A$1:$A$2723&amp;Sheet2!$B$1:$B$2723&amp;Sheet2!$D$1:$D$2723,0),5),0)</f>
        <v>0</v>
      </c>
      <c r="T306">
        <f t="array" ref="T306">IFERROR(INDEX(Sheet2!$A$1:$E$2723,MATCH(T$200&amp;T$201&amp;$B306,Sheet2!$A$1:$A$2723&amp;Sheet2!$B$1:$B$2723&amp;Sheet2!$D$1:$D$2723,0),5),0)</f>
        <v>0</v>
      </c>
      <c r="U306">
        <f t="array" ref="U306">IFERROR(INDEX(Sheet2!$A$1:$E$2723,MATCH(U$200&amp;U$201&amp;$B306,Sheet2!$A$1:$A$2723&amp;Sheet2!$B$1:$B$2723&amp;Sheet2!$D$1:$D$2723,0),5),0)</f>
        <v>0</v>
      </c>
      <c r="V306">
        <f t="array" ref="V306">IFERROR(INDEX(Sheet2!$A$1:$E$2723,MATCH(V$200&amp;V$201&amp;$B306,Sheet2!$A$1:$A$2723&amp;Sheet2!$B$1:$B$2723&amp;Sheet2!$D$1:$D$2723,0),5),0)</f>
        <v>0</v>
      </c>
      <c r="W306">
        <f t="array" ref="W306">IFERROR(INDEX(Sheet2!$A$1:$E$2723,MATCH(W$200&amp;W$201&amp;$B306,Sheet2!$A$1:$A$2723&amp;Sheet2!$B$1:$B$2723&amp;Sheet2!$D$1:$D$2723,0),5),0)</f>
        <v>0</v>
      </c>
      <c r="X306">
        <f t="array" ref="X306">IFERROR(INDEX(Sheet2!$A$1:$E$2723,MATCH(X$200&amp;X$201&amp;$B306,Sheet2!$A$1:$A$2723&amp;Sheet2!$B$1:$B$2723&amp;Sheet2!$D$1:$D$2723,0),5),0)</f>
        <v>0</v>
      </c>
      <c r="Y306">
        <f t="array" ref="Y306">IFERROR(INDEX(Sheet2!$A$1:$E$2723,MATCH(Y$200&amp;Y$201&amp;$B306,Sheet2!$A$1:$A$2723&amp;Sheet2!$B$1:$B$2723&amp;Sheet2!$D$1:$D$2723,0),5),0)</f>
        <v>0</v>
      </c>
      <c r="Z306">
        <f t="array" ref="Z306">IFERROR(INDEX(Sheet2!$A$1:$E$2723,MATCH(Z$200&amp;Z$201&amp;$B306,Sheet2!$A$1:$A$2723&amp;Sheet2!$B$1:$B$2723&amp;Sheet2!$D$1:$D$2723,0),5),0)</f>
        <v>0</v>
      </c>
      <c r="AA306">
        <f t="array" ref="AA306">IFERROR(INDEX(Sheet2!$A$1:$E$2723,MATCH(AA$200&amp;AA$201&amp;$B306,Sheet2!$A$1:$A$2723&amp;Sheet2!$B$1:$B$2723&amp;Sheet2!$D$1:$D$2723,0),5),0)</f>
        <v>0</v>
      </c>
      <c r="AB306">
        <f t="array" ref="AB306">IFERROR(INDEX(Sheet2!$A$1:$E$2723,MATCH(AB$200&amp;AB$201&amp;$B306,Sheet2!$A$1:$A$2723&amp;Sheet2!$B$1:$B$2723&amp;Sheet2!$D$1:$D$2723,0),5),0)</f>
        <v>0</v>
      </c>
      <c r="AC306">
        <f t="array" ref="AC306">IFERROR(INDEX(Sheet2!$A$1:$E$2723,MATCH(AC$200&amp;AC$201&amp;$B306,Sheet2!$A$1:$A$2723&amp;Sheet2!$B$1:$B$2723&amp;Sheet2!$D$1:$D$2723,0),5),0)</f>
        <v>0</v>
      </c>
      <c r="AD306">
        <f t="array" ref="AD306">IFERROR(INDEX(Sheet2!$A$1:$E$2723,MATCH(AD$200&amp;AD$201&amp;$B306,Sheet2!$A$1:$A$2723&amp;Sheet2!$B$1:$B$2723&amp;Sheet2!$D$1:$D$2723,0),5),0)</f>
        <v>0</v>
      </c>
      <c r="AE306">
        <f t="array" ref="AE306">IFERROR(INDEX(Sheet2!$A$1:$E$2723,MATCH(AE$200&amp;AE$201&amp;$B306,Sheet2!$A$1:$A$2723&amp;Sheet2!$B$1:$B$2723&amp;Sheet2!$D$1:$D$2723,0),5),0)</f>
        <v>0</v>
      </c>
      <c r="AF306">
        <f t="array" ref="AF306">IFERROR(INDEX(Sheet2!$A$1:$E$2723,MATCH(AF$200&amp;AF$201&amp;$B306,Sheet2!$A$1:$A$2723&amp;Sheet2!$B$1:$B$2723&amp;Sheet2!$D$1:$D$2723,0),5),0)</f>
        <v>0</v>
      </c>
      <c r="AG306">
        <f t="array" ref="AG306">IFERROR(INDEX(Sheet2!$A$1:$E$2723,MATCH(AG$200&amp;AG$201&amp;$B306,Sheet2!$A$1:$A$2723&amp;Sheet2!$B$1:$B$2723&amp;Sheet2!$D$1:$D$2723,0),5),0)</f>
        <v>0</v>
      </c>
      <c r="AH306">
        <f t="array" ref="AH306">IFERROR(INDEX(Sheet2!$A$1:$E$2723,MATCH(AH$200&amp;AH$201&amp;$B306,Sheet2!$A$1:$A$2723&amp;Sheet2!$B$1:$B$2723&amp;Sheet2!$D$1:$D$2723,0),5),0)</f>
        <v>0</v>
      </c>
      <c r="AI306">
        <f t="array" ref="AI306">IFERROR(INDEX(Sheet2!$A$1:$E$2723,MATCH(AI$200&amp;AI$201&amp;$B306,Sheet2!$A$1:$A$2723&amp;Sheet2!$B$1:$B$2723&amp;Sheet2!$D$1:$D$2723,0),5),0)</f>
        <v>0</v>
      </c>
      <c r="AJ306">
        <f t="array" ref="AJ306">IFERROR(INDEX(Sheet2!$A$1:$E$2723,MATCH(AJ$200&amp;AJ$201&amp;$B306,Sheet2!$A$1:$A$2723&amp;Sheet2!$B$1:$B$2723&amp;Sheet2!$D$1:$D$2723,0),5),0)</f>
        <v>0</v>
      </c>
      <c r="AK306">
        <f t="array" ref="AK306">IFERROR(INDEX(Sheet2!$A$1:$E$2723,MATCH(AK$200&amp;AK$201&amp;$B306,Sheet2!$A$1:$A$2723&amp;Sheet2!$B$1:$B$2723&amp;Sheet2!$D$1:$D$2723,0),5),0)</f>
        <v>0</v>
      </c>
      <c r="AL306">
        <f t="array" ref="AL306">IFERROR(INDEX(Sheet2!$A$1:$E$2723,MATCH(AL$200&amp;AL$201&amp;$B306,Sheet2!$A$1:$A$2723&amp;Sheet2!$B$1:$B$2723&amp;Sheet2!$D$1:$D$2723,0),5),0)</f>
        <v>0</v>
      </c>
      <c r="AM306">
        <f t="array" ref="AM306">IFERROR(INDEX(Sheet2!$A$1:$E$2723,MATCH(AM$200&amp;AM$201&amp;$B306,Sheet2!$A$1:$A$2723&amp;Sheet2!$B$1:$B$2723&amp;Sheet2!$D$1:$D$2723,0),5),0)</f>
        <v>0</v>
      </c>
      <c r="AN306">
        <f t="array" ref="AN306">IFERROR(INDEX(Sheet2!$A$1:$E$2723,MATCH(AN$200&amp;AN$201&amp;$B306,Sheet2!$A$1:$A$2723&amp;Sheet2!$B$1:$B$2723&amp;Sheet2!$D$1:$D$2723,0),5),0)</f>
        <v>0</v>
      </c>
      <c r="AO306">
        <f t="array" ref="AO306">IFERROR(INDEX(Sheet2!$A$1:$E$2723,MATCH(AO$200&amp;AO$201&amp;$B306,Sheet2!$A$1:$A$2723&amp;Sheet2!$B$1:$B$2723&amp;Sheet2!$D$1:$D$2723,0),5),0)</f>
        <v>0</v>
      </c>
      <c r="AP306">
        <f t="array" ref="AP306">IFERROR(INDEX(Sheet2!$A$1:$E$2723,MATCH(AP$200&amp;AP$201&amp;$B306,Sheet2!$A$1:$A$2723&amp;Sheet2!$B$1:$B$2723&amp;Sheet2!$D$1:$D$2723,0),5),0)</f>
        <v>0</v>
      </c>
      <c r="AQ306">
        <f t="array" ref="AQ306">IFERROR(INDEX(Sheet2!$A$1:$E$2723,MATCH(AQ$200&amp;AQ$201&amp;$B306,Sheet2!$A$1:$A$2723&amp;Sheet2!$B$1:$B$2723&amp;Sheet2!$D$1:$D$2723,0),5),0)</f>
        <v>0</v>
      </c>
      <c r="AR306">
        <f t="array" ref="AR306">IFERROR(INDEX(Sheet2!$A$1:$E$2723,MATCH(AR$200&amp;AR$201&amp;$B306,Sheet2!$A$1:$A$2723&amp;Sheet2!$B$1:$B$2723&amp;Sheet2!$D$1:$D$2723,0),5),0)</f>
        <v>0</v>
      </c>
      <c r="AS306">
        <f t="array" ref="AS306">IFERROR(INDEX(Sheet2!$A$1:$E$2723,MATCH(AS$200&amp;AS$201&amp;$B306,Sheet2!$A$1:$A$2723&amp;Sheet2!$B$1:$B$2723&amp;Sheet2!$D$1:$D$2723,0),5),0)</f>
        <v>0</v>
      </c>
      <c r="AT306">
        <f t="array" ref="AT306">IFERROR(INDEX(Sheet2!$A$1:$E$2723,MATCH(AT$200&amp;AT$201&amp;$B306,Sheet2!$A$1:$A$2723&amp;Sheet2!$B$1:$B$2723&amp;Sheet2!$D$1:$D$2723,0),5),0)</f>
        <v>0</v>
      </c>
      <c r="AU306">
        <f t="array" ref="AU306">IFERROR(INDEX(Sheet2!$A$1:$E$2723,MATCH(AU$200&amp;AU$201&amp;$B306,Sheet2!$A$1:$A$2723&amp;Sheet2!$B$1:$B$2723&amp;Sheet2!$D$1:$D$2723,0),5),0)</f>
        <v>0</v>
      </c>
      <c r="AV306">
        <f t="array" ref="AV306">IFERROR(INDEX(Sheet2!$A$1:$E$2723,MATCH(AV$200&amp;AV$201&amp;$B306,Sheet2!$A$1:$A$2723&amp;Sheet2!$B$1:$B$2723&amp;Sheet2!$D$1:$D$2723,0),5),0)</f>
        <v>0</v>
      </c>
      <c r="AW306">
        <f t="array" ref="AW306">IFERROR(INDEX(Sheet2!$A$1:$E$2723,MATCH(AW$200&amp;AW$201&amp;$B306,Sheet2!$A$1:$A$2723&amp;Sheet2!$B$1:$B$2723&amp;Sheet2!$D$1:$D$2723,0),5),0)</f>
        <v>0</v>
      </c>
      <c r="AX306">
        <f t="array" ref="AX306">IFERROR(INDEX(Sheet2!$A$1:$E$2723,MATCH(AX$200&amp;AX$201&amp;$B306,Sheet2!$A$1:$A$2723&amp;Sheet2!$B$1:$B$2723&amp;Sheet2!$D$1:$D$2723,0),5),0)</f>
        <v>0</v>
      </c>
      <c r="AY306">
        <f t="array" ref="AY306">IFERROR(INDEX(Sheet2!$A$1:$E$2723,MATCH(AY$200&amp;AY$201&amp;$B306,Sheet2!$A$1:$A$2723&amp;Sheet2!$B$1:$B$2723&amp;Sheet2!$D$1:$D$2723,0),5),0)</f>
        <v>0</v>
      </c>
      <c r="AZ306">
        <f t="array" ref="AZ306">IFERROR(INDEX(Sheet2!$A$1:$E$2723,MATCH(AZ$200&amp;AZ$201&amp;$B306,Sheet2!$A$1:$A$2723&amp;Sheet2!$B$1:$B$2723&amp;Sheet2!$D$1:$D$2723,0),5),0)</f>
        <v>0</v>
      </c>
      <c r="BA306">
        <f t="array" ref="BA306">IFERROR(INDEX(Sheet2!$A$1:$E$2723,MATCH(BA$200&amp;BA$201&amp;$B306,Sheet2!$A$1:$A$2723&amp;Sheet2!$B$1:$B$2723&amp;Sheet2!$D$1:$D$2723,0),5),0)</f>
        <v>0</v>
      </c>
      <c r="BB306">
        <f t="array" ref="BB306">IFERROR(INDEX(Sheet2!$A$1:$E$2723,MATCH(BB$200&amp;BB$201&amp;$B306,Sheet2!$A$1:$A$2723&amp;Sheet2!$B$1:$B$2723&amp;Sheet2!$D$1:$D$2723,0),5),0)</f>
        <v>0</v>
      </c>
      <c r="BC306">
        <f t="array" ref="BC306">IFERROR(INDEX(Sheet2!$A$1:$E$2723,MATCH(BC$200&amp;BC$201&amp;$B306,Sheet2!$A$1:$A$2723&amp;Sheet2!$B$1:$B$2723&amp;Sheet2!$D$1:$D$2723,0),5),0)</f>
        <v>0</v>
      </c>
      <c r="BD306">
        <f t="array" ref="BD306">IFERROR(INDEX(Sheet2!$A$1:$E$2723,MATCH(BD$200&amp;BD$201&amp;$B306,Sheet2!$A$1:$A$2723&amp;Sheet2!$B$1:$B$2723&amp;Sheet2!$D$1:$D$2723,0),5),0)</f>
        <v>0</v>
      </c>
      <c r="BE306">
        <f t="array" ref="BE306">IFERROR(INDEX(Sheet2!$A$1:$E$2723,MATCH(BE$200&amp;BE$201&amp;$B306,Sheet2!$A$1:$A$2723&amp;Sheet2!$B$1:$B$2723&amp;Sheet2!$D$1:$D$2723,0),5),0)</f>
        <v>0</v>
      </c>
      <c r="BF306">
        <f t="array" ref="BF306">IFERROR(INDEX(Sheet2!$A$1:$E$2723,MATCH(BF$200&amp;BF$201&amp;$B306,Sheet2!$A$1:$A$2723&amp;Sheet2!$B$1:$B$2723&amp;Sheet2!$D$1:$D$2723,0),5),0)</f>
        <v>0</v>
      </c>
      <c r="BG306">
        <f t="array" ref="BG306">IFERROR(INDEX(Sheet2!$A$1:$E$2723,MATCH(BG$200&amp;BG$201&amp;$B306,Sheet2!$A$1:$A$2723&amp;Sheet2!$B$1:$B$2723&amp;Sheet2!$D$1:$D$2723,0),5),0)</f>
        <v>0</v>
      </c>
      <c r="BH306">
        <f t="array" ref="BH306">IFERROR(INDEX(Sheet2!$A$1:$E$2723,MATCH(BH$200&amp;BH$201&amp;$B306,Sheet2!$A$1:$A$2723&amp;Sheet2!$B$1:$B$2723&amp;Sheet2!$D$1:$D$2723,0),5),0)</f>
        <v>0</v>
      </c>
      <c r="BI306">
        <f t="array" ref="BI306">IFERROR(INDEX(Sheet2!$A$1:$E$2723,MATCH(BI$200&amp;BI$201&amp;$B306,Sheet2!$A$1:$A$2723&amp;Sheet2!$B$1:$B$2723&amp;Sheet2!$D$1:$D$2723,0),5),0)</f>
        <v>0</v>
      </c>
      <c r="BJ306">
        <f t="array" ref="BJ306">IFERROR(INDEX(Sheet2!$A$1:$E$2723,MATCH(BJ$200&amp;BJ$201&amp;$B306,Sheet2!$A$1:$A$2723&amp;Sheet2!$B$1:$B$2723&amp;Sheet2!$D$1:$D$2723,0),5),0)</f>
        <v>0</v>
      </c>
      <c r="BK306">
        <f t="array" ref="BK306">IFERROR(INDEX(Sheet2!$A$1:$E$2723,MATCH(BK$200&amp;BK$201&amp;$B306,Sheet2!$A$1:$A$2723&amp;Sheet2!$B$1:$B$2723&amp;Sheet2!$D$1:$D$2723,0),5),0)</f>
        <v>0</v>
      </c>
      <c r="BL306">
        <f t="array" ref="BL306">IFERROR(INDEX(Sheet2!$A$1:$E$2723,MATCH(BL$200&amp;BL$201&amp;$B306,Sheet2!$A$1:$A$2723&amp;Sheet2!$B$1:$B$2723&amp;Sheet2!$D$1:$D$2723,0),5),0)</f>
        <v>0</v>
      </c>
    </row>
    <row r="307" spans="2:64" x14ac:dyDescent="0.25">
      <c r="B307" t="s">
        <v>39</v>
      </c>
      <c r="C307">
        <f t="array" ref="C307">IFERROR(INDEX(Sheet2!$A$1:$E$2723,MATCH(C$200&amp;C$201&amp;$B307,Sheet2!$A$1:$A$2723&amp;Sheet2!$B$1:$B$2723&amp;Sheet2!$D$1:$D$2723,0),5),0)</f>
        <v>0</v>
      </c>
      <c r="D307">
        <f t="array" ref="D307">IFERROR(INDEX(Sheet2!$A$1:$E$2723,MATCH(D$200&amp;D$201&amp;$B307,Sheet2!$A$1:$A$2723&amp;Sheet2!$B$1:$B$2723&amp;Sheet2!$D$1:$D$2723,0),5),0)</f>
        <v>0</v>
      </c>
      <c r="E307">
        <f t="array" ref="E307">IFERROR(INDEX(Sheet2!$A$1:$E$2723,MATCH(E$200&amp;E$201&amp;$B307,Sheet2!$A$1:$A$2723&amp;Sheet2!$B$1:$B$2723&amp;Sheet2!$D$1:$D$2723,0),5),0)</f>
        <v>0</v>
      </c>
      <c r="F307">
        <f t="array" ref="F307">IFERROR(INDEX(Sheet2!$A$1:$E$2723,MATCH(F$200&amp;F$201&amp;$B307,Sheet2!$A$1:$A$2723&amp;Sheet2!$B$1:$B$2723&amp;Sheet2!$D$1:$D$2723,0),5),0)</f>
        <v>0</v>
      </c>
      <c r="G307">
        <f t="array" ref="G307">IFERROR(INDEX(Sheet2!$A$1:$E$2723,MATCH(G$200&amp;G$201&amp;$B307,Sheet2!$A$1:$A$2723&amp;Sheet2!$B$1:$B$2723&amp;Sheet2!$D$1:$D$2723,0),5),0)</f>
        <v>0</v>
      </c>
      <c r="H307">
        <f t="array" ref="H307">IFERROR(INDEX(Sheet2!$A$1:$E$2723,MATCH(H$200&amp;H$201&amp;$B307,Sheet2!$A$1:$A$2723&amp;Sheet2!$B$1:$B$2723&amp;Sheet2!$D$1:$D$2723,0),5),0)</f>
        <v>133</v>
      </c>
      <c r="I307">
        <f t="array" ref="I307">IFERROR(INDEX(Sheet2!$A$1:$E$2723,MATCH(I$200&amp;I$201&amp;$B307,Sheet2!$A$1:$A$2723&amp;Sheet2!$B$1:$B$2723&amp;Sheet2!$D$1:$D$2723,0),5),0)</f>
        <v>0</v>
      </c>
      <c r="J307">
        <f t="array" ref="J307">IFERROR(INDEX(Sheet2!$A$1:$E$2723,MATCH(J$200&amp;J$201&amp;$B307,Sheet2!$A$1:$A$2723&amp;Sheet2!$B$1:$B$2723&amp;Sheet2!$D$1:$D$2723,0),5),0)</f>
        <v>0</v>
      </c>
      <c r="K307">
        <f t="array" ref="K307">IFERROR(INDEX(Sheet2!$A$1:$E$2723,MATCH(K$200&amp;K$201&amp;$B307,Sheet2!$A$1:$A$2723&amp;Sheet2!$B$1:$B$2723&amp;Sheet2!$D$1:$D$2723,0),5),0)</f>
        <v>0</v>
      </c>
      <c r="L307">
        <f t="array" ref="L307">IFERROR(INDEX(Sheet2!$A$1:$E$2723,MATCH(L$200&amp;L$201&amp;$B307,Sheet2!$A$1:$A$2723&amp;Sheet2!$B$1:$B$2723&amp;Sheet2!$D$1:$D$2723,0),5),0)</f>
        <v>0</v>
      </c>
      <c r="M307">
        <f t="array" ref="M307">IFERROR(INDEX(Sheet2!$A$1:$E$2723,MATCH(M$200&amp;M$201&amp;$B307,Sheet2!$A$1:$A$2723&amp;Sheet2!$B$1:$B$2723&amp;Sheet2!$D$1:$D$2723,0),5),0)</f>
        <v>195</v>
      </c>
      <c r="N307">
        <f t="array" ref="N307">IFERROR(INDEX(Sheet2!$A$1:$E$2723,MATCH(N$200&amp;N$201&amp;$B307,Sheet2!$A$1:$A$2723&amp;Sheet2!$B$1:$B$2723&amp;Sheet2!$D$1:$D$2723,0),5),0)</f>
        <v>0</v>
      </c>
      <c r="O307">
        <f t="array" ref="O307">IFERROR(INDEX(Sheet2!$A$1:$E$2723,MATCH(O$200&amp;O$201&amp;$B307,Sheet2!$A$1:$A$2723&amp;Sheet2!$B$1:$B$2723&amp;Sheet2!$D$1:$D$2723,0),5),0)</f>
        <v>194</v>
      </c>
      <c r="P307">
        <f t="array" ref="P307">IFERROR(INDEX(Sheet2!$A$1:$E$2723,MATCH(P$200&amp;P$201&amp;$B307,Sheet2!$A$1:$A$2723&amp;Sheet2!$B$1:$B$2723&amp;Sheet2!$D$1:$D$2723,0),5),0)</f>
        <v>187</v>
      </c>
      <c r="Q307">
        <f t="array" ref="Q307">IFERROR(INDEX(Sheet2!$A$1:$E$2723,MATCH(Q$200&amp;Q$201&amp;$B307,Sheet2!$A$1:$A$2723&amp;Sheet2!$B$1:$B$2723&amp;Sheet2!$D$1:$D$2723,0),5),0)</f>
        <v>148</v>
      </c>
      <c r="R307">
        <f t="array" ref="R307">IFERROR(INDEX(Sheet2!$A$1:$E$2723,MATCH(R$200&amp;R$201&amp;$B307,Sheet2!$A$1:$A$2723&amp;Sheet2!$B$1:$B$2723&amp;Sheet2!$D$1:$D$2723,0),5),0)</f>
        <v>0</v>
      </c>
      <c r="S307">
        <f t="array" ref="S307">IFERROR(INDEX(Sheet2!$A$1:$E$2723,MATCH(S$200&amp;S$201&amp;$B307,Sheet2!$A$1:$A$2723&amp;Sheet2!$B$1:$B$2723&amp;Sheet2!$D$1:$D$2723,0),5),0)</f>
        <v>194</v>
      </c>
      <c r="T307">
        <f t="array" ref="T307">IFERROR(INDEX(Sheet2!$A$1:$E$2723,MATCH(T$200&amp;T$201&amp;$B307,Sheet2!$A$1:$A$2723&amp;Sheet2!$B$1:$B$2723&amp;Sheet2!$D$1:$D$2723,0),5),0)</f>
        <v>0</v>
      </c>
      <c r="U307">
        <f t="array" ref="U307">IFERROR(INDEX(Sheet2!$A$1:$E$2723,MATCH(U$200&amp;U$201&amp;$B307,Sheet2!$A$1:$A$2723&amp;Sheet2!$B$1:$B$2723&amp;Sheet2!$D$1:$D$2723,0),5),0)</f>
        <v>0</v>
      </c>
      <c r="V307">
        <f t="array" ref="V307">IFERROR(INDEX(Sheet2!$A$1:$E$2723,MATCH(V$200&amp;V$201&amp;$B307,Sheet2!$A$1:$A$2723&amp;Sheet2!$B$1:$B$2723&amp;Sheet2!$D$1:$D$2723,0),5),0)</f>
        <v>0</v>
      </c>
      <c r="W307">
        <f t="array" ref="W307">IFERROR(INDEX(Sheet2!$A$1:$E$2723,MATCH(W$200&amp;W$201&amp;$B307,Sheet2!$A$1:$A$2723&amp;Sheet2!$B$1:$B$2723&amp;Sheet2!$D$1:$D$2723,0),5),0)</f>
        <v>143</v>
      </c>
      <c r="X307">
        <f t="array" ref="X307">IFERROR(INDEX(Sheet2!$A$1:$E$2723,MATCH(X$200&amp;X$201&amp;$B307,Sheet2!$A$1:$A$2723&amp;Sheet2!$B$1:$B$2723&amp;Sheet2!$D$1:$D$2723,0),5),0)</f>
        <v>0</v>
      </c>
      <c r="Y307">
        <f t="array" ref="Y307">IFERROR(INDEX(Sheet2!$A$1:$E$2723,MATCH(Y$200&amp;Y$201&amp;$B307,Sheet2!$A$1:$A$2723&amp;Sheet2!$B$1:$B$2723&amp;Sheet2!$D$1:$D$2723,0),5),0)</f>
        <v>0</v>
      </c>
      <c r="Z307">
        <f t="array" ref="Z307">IFERROR(INDEX(Sheet2!$A$1:$E$2723,MATCH(Z$200&amp;Z$201&amp;$B307,Sheet2!$A$1:$A$2723&amp;Sheet2!$B$1:$B$2723&amp;Sheet2!$D$1:$D$2723,0),5),0)</f>
        <v>0</v>
      </c>
      <c r="AA307">
        <f t="array" ref="AA307">IFERROR(INDEX(Sheet2!$A$1:$E$2723,MATCH(AA$200&amp;AA$201&amp;$B307,Sheet2!$A$1:$A$2723&amp;Sheet2!$B$1:$B$2723&amp;Sheet2!$D$1:$D$2723,0),5),0)</f>
        <v>0</v>
      </c>
      <c r="AB307">
        <f t="array" ref="AB307">IFERROR(INDEX(Sheet2!$A$1:$E$2723,MATCH(AB$200&amp;AB$201&amp;$B307,Sheet2!$A$1:$A$2723&amp;Sheet2!$B$1:$B$2723&amp;Sheet2!$D$1:$D$2723,0),5),0)</f>
        <v>0</v>
      </c>
      <c r="AC307">
        <f t="array" ref="AC307">IFERROR(INDEX(Sheet2!$A$1:$E$2723,MATCH(AC$200&amp;AC$201&amp;$B307,Sheet2!$A$1:$A$2723&amp;Sheet2!$B$1:$B$2723&amp;Sheet2!$D$1:$D$2723,0),5),0)</f>
        <v>0</v>
      </c>
      <c r="AD307">
        <f t="array" ref="AD307">IFERROR(INDEX(Sheet2!$A$1:$E$2723,MATCH(AD$200&amp;AD$201&amp;$B307,Sheet2!$A$1:$A$2723&amp;Sheet2!$B$1:$B$2723&amp;Sheet2!$D$1:$D$2723,0),5),0)</f>
        <v>0</v>
      </c>
      <c r="AE307">
        <f t="array" ref="AE307">IFERROR(INDEX(Sheet2!$A$1:$E$2723,MATCH(AE$200&amp;AE$201&amp;$B307,Sheet2!$A$1:$A$2723&amp;Sheet2!$B$1:$B$2723&amp;Sheet2!$D$1:$D$2723,0),5),0)</f>
        <v>0</v>
      </c>
      <c r="AF307">
        <f t="array" ref="AF307">IFERROR(INDEX(Sheet2!$A$1:$E$2723,MATCH(AF$200&amp;AF$201&amp;$B307,Sheet2!$A$1:$A$2723&amp;Sheet2!$B$1:$B$2723&amp;Sheet2!$D$1:$D$2723,0),5),0)</f>
        <v>0</v>
      </c>
      <c r="AG307">
        <f t="array" ref="AG307">IFERROR(INDEX(Sheet2!$A$1:$E$2723,MATCH(AG$200&amp;AG$201&amp;$B307,Sheet2!$A$1:$A$2723&amp;Sheet2!$B$1:$B$2723&amp;Sheet2!$D$1:$D$2723,0),5),0)</f>
        <v>0</v>
      </c>
      <c r="AH307">
        <f t="array" ref="AH307">IFERROR(INDEX(Sheet2!$A$1:$E$2723,MATCH(AH$200&amp;AH$201&amp;$B307,Sheet2!$A$1:$A$2723&amp;Sheet2!$B$1:$B$2723&amp;Sheet2!$D$1:$D$2723,0),5),0)</f>
        <v>0</v>
      </c>
      <c r="AI307">
        <f t="array" ref="AI307">IFERROR(INDEX(Sheet2!$A$1:$E$2723,MATCH(AI$200&amp;AI$201&amp;$B307,Sheet2!$A$1:$A$2723&amp;Sheet2!$B$1:$B$2723&amp;Sheet2!$D$1:$D$2723,0),5),0)</f>
        <v>0</v>
      </c>
      <c r="AJ307">
        <f t="array" ref="AJ307">IFERROR(INDEX(Sheet2!$A$1:$E$2723,MATCH(AJ$200&amp;AJ$201&amp;$B307,Sheet2!$A$1:$A$2723&amp;Sheet2!$B$1:$B$2723&amp;Sheet2!$D$1:$D$2723,0),5),0)</f>
        <v>0</v>
      </c>
      <c r="AK307">
        <f t="array" ref="AK307">IFERROR(INDEX(Sheet2!$A$1:$E$2723,MATCH(AK$200&amp;AK$201&amp;$B307,Sheet2!$A$1:$A$2723&amp;Sheet2!$B$1:$B$2723&amp;Sheet2!$D$1:$D$2723,0),5),0)</f>
        <v>0</v>
      </c>
      <c r="AL307">
        <f t="array" ref="AL307">IFERROR(INDEX(Sheet2!$A$1:$E$2723,MATCH(AL$200&amp;AL$201&amp;$B307,Sheet2!$A$1:$A$2723&amp;Sheet2!$B$1:$B$2723&amp;Sheet2!$D$1:$D$2723,0),5),0)</f>
        <v>0</v>
      </c>
      <c r="AM307">
        <f t="array" ref="AM307">IFERROR(INDEX(Sheet2!$A$1:$E$2723,MATCH(AM$200&amp;AM$201&amp;$B307,Sheet2!$A$1:$A$2723&amp;Sheet2!$B$1:$B$2723&amp;Sheet2!$D$1:$D$2723,0),5),0)</f>
        <v>0</v>
      </c>
      <c r="AN307">
        <f t="array" ref="AN307">IFERROR(INDEX(Sheet2!$A$1:$E$2723,MATCH(AN$200&amp;AN$201&amp;$B307,Sheet2!$A$1:$A$2723&amp;Sheet2!$B$1:$B$2723&amp;Sheet2!$D$1:$D$2723,0),5),0)</f>
        <v>0</v>
      </c>
      <c r="AO307">
        <f t="array" ref="AO307">IFERROR(INDEX(Sheet2!$A$1:$E$2723,MATCH(AO$200&amp;AO$201&amp;$B307,Sheet2!$A$1:$A$2723&amp;Sheet2!$B$1:$B$2723&amp;Sheet2!$D$1:$D$2723,0),5),0)</f>
        <v>0</v>
      </c>
      <c r="AP307">
        <f t="array" ref="AP307">IFERROR(INDEX(Sheet2!$A$1:$E$2723,MATCH(AP$200&amp;AP$201&amp;$B307,Sheet2!$A$1:$A$2723&amp;Sheet2!$B$1:$B$2723&amp;Sheet2!$D$1:$D$2723,0),5),0)</f>
        <v>0</v>
      </c>
      <c r="AQ307">
        <f t="array" ref="AQ307">IFERROR(INDEX(Sheet2!$A$1:$E$2723,MATCH(AQ$200&amp;AQ$201&amp;$B307,Sheet2!$A$1:$A$2723&amp;Sheet2!$B$1:$B$2723&amp;Sheet2!$D$1:$D$2723,0),5),0)</f>
        <v>0</v>
      </c>
      <c r="AR307">
        <f t="array" ref="AR307">IFERROR(INDEX(Sheet2!$A$1:$E$2723,MATCH(AR$200&amp;AR$201&amp;$B307,Sheet2!$A$1:$A$2723&amp;Sheet2!$B$1:$B$2723&amp;Sheet2!$D$1:$D$2723,0),5),0)</f>
        <v>0</v>
      </c>
      <c r="AS307">
        <f t="array" ref="AS307">IFERROR(INDEX(Sheet2!$A$1:$E$2723,MATCH(AS$200&amp;AS$201&amp;$B307,Sheet2!$A$1:$A$2723&amp;Sheet2!$B$1:$B$2723&amp;Sheet2!$D$1:$D$2723,0),5),0)</f>
        <v>0</v>
      </c>
      <c r="AT307">
        <f t="array" ref="AT307">IFERROR(INDEX(Sheet2!$A$1:$E$2723,MATCH(AT$200&amp;AT$201&amp;$B307,Sheet2!$A$1:$A$2723&amp;Sheet2!$B$1:$B$2723&amp;Sheet2!$D$1:$D$2723,0),5),0)</f>
        <v>0</v>
      </c>
      <c r="AU307">
        <f t="array" ref="AU307">IFERROR(INDEX(Sheet2!$A$1:$E$2723,MATCH(AU$200&amp;AU$201&amp;$B307,Sheet2!$A$1:$A$2723&amp;Sheet2!$B$1:$B$2723&amp;Sheet2!$D$1:$D$2723,0),5),0)</f>
        <v>0</v>
      </c>
      <c r="AV307">
        <f t="array" ref="AV307">IFERROR(INDEX(Sheet2!$A$1:$E$2723,MATCH(AV$200&amp;AV$201&amp;$B307,Sheet2!$A$1:$A$2723&amp;Sheet2!$B$1:$B$2723&amp;Sheet2!$D$1:$D$2723,0),5),0)</f>
        <v>0</v>
      </c>
      <c r="AW307">
        <f t="array" ref="AW307">IFERROR(INDEX(Sheet2!$A$1:$E$2723,MATCH(AW$200&amp;AW$201&amp;$B307,Sheet2!$A$1:$A$2723&amp;Sheet2!$B$1:$B$2723&amp;Sheet2!$D$1:$D$2723,0),5),0)</f>
        <v>0</v>
      </c>
      <c r="AX307">
        <f t="array" ref="AX307">IFERROR(INDEX(Sheet2!$A$1:$E$2723,MATCH(AX$200&amp;AX$201&amp;$B307,Sheet2!$A$1:$A$2723&amp;Sheet2!$B$1:$B$2723&amp;Sheet2!$D$1:$D$2723,0),5),0)</f>
        <v>0</v>
      </c>
      <c r="AY307">
        <f t="array" ref="AY307">IFERROR(INDEX(Sheet2!$A$1:$E$2723,MATCH(AY$200&amp;AY$201&amp;$B307,Sheet2!$A$1:$A$2723&amp;Sheet2!$B$1:$B$2723&amp;Sheet2!$D$1:$D$2723,0),5),0)</f>
        <v>0</v>
      </c>
      <c r="AZ307">
        <f t="array" ref="AZ307">IFERROR(INDEX(Sheet2!$A$1:$E$2723,MATCH(AZ$200&amp;AZ$201&amp;$B307,Sheet2!$A$1:$A$2723&amp;Sheet2!$B$1:$B$2723&amp;Sheet2!$D$1:$D$2723,0),5),0)</f>
        <v>0</v>
      </c>
      <c r="BA307">
        <f t="array" ref="BA307">IFERROR(INDEX(Sheet2!$A$1:$E$2723,MATCH(BA$200&amp;BA$201&amp;$B307,Sheet2!$A$1:$A$2723&amp;Sheet2!$B$1:$B$2723&amp;Sheet2!$D$1:$D$2723,0),5),0)</f>
        <v>0</v>
      </c>
      <c r="BB307">
        <f t="array" ref="BB307">IFERROR(INDEX(Sheet2!$A$1:$E$2723,MATCH(BB$200&amp;BB$201&amp;$B307,Sheet2!$A$1:$A$2723&amp;Sheet2!$B$1:$B$2723&amp;Sheet2!$D$1:$D$2723,0),5),0)</f>
        <v>0</v>
      </c>
      <c r="BC307">
        <f t="array" ref="BC307">IFERROR(INDEX(Sheet2!$A$1:$E$2723,MATCH(BC$200&amp;BC$201&amp;$B307,Sheet2!$A$1:$A$2723&amp;Sheet2!$B$1:$B$2723&amp;Sheet2!$D$1:$D$2723,0),5),0)</f>
        <v>0</v>
      </c>
      <c r="BD307">
        <f t="array" ref="BD307">IFERROR(INDEX(Sheet2!$A$1:$E$2723,MATCH(BD$200&amp;BD$201&amp;$B307,Sheet2!$A$1:$A$2723&amp;Sheet2!$B$1:$B$2723&amp;Sheet2!$D$1:$D$2723,0),5),0)</f>
        <v>0</v>
      </c>
      <c r="BE307">
        <f t="array" ref="BE307">IFERROR(INDEX(Sheet2!$A$1:$E$2723,MATCH(BE$200&amp;BE$201&amp;$B307,Sheet2!$A$1:$A$2723&amp;Sheet2!$B$1:$B$2723&amp;Sheet2!$D$1:$D$2723,0),5),0)</f>
        <v>0</v>
      </c>
      <c r="BF307">
        <f t="array" ref="BF307">IFERROR(INDEX(Sheet2!$A$1:$E$2723,MATCH(BF$200&amp;BF$201&amp;$B307,Sheet2!$A$1:$A$2723&amp;Sheet2!$B$1:$B$2723&amp;Sheet2!$D$1:$D$2723,0),5),0)</f>
        <v>0</v>
      </c>
      <c r="BG307">
        <f t="array" ref="BG307">IFERROR(INDEX(Sheet2!$A$1:$E$2723,MATCH(BG$200&amp;BG$201&amp;$B307,Sheet2!$A$1:$A$2723&amp;Sheet2!$B$1:$B$2723&amp;Sheet2!$D$1:$D$2723,0),5),0)</f>
        <v>0</v>
      </c>
      <c r="BH307">
        <f t="array" ref="BH307">IFERROR(INDEX(Sheet2!$A$1:$E$2723,MATCH(BH$200&amp;BH$201&amp;$B307,Sheet2!$A$1:$A$2723&amp;Sheet2!$B$1:$B$2723&amp;Sheet2!$D$1:$D$2723,0),5),0)</f>
        <v>0</v>
      </c>
      <c r="BI307">
        <f t="array" ref="BI307">IFERROR(INDEX(Sheet2!$A$1:$E$2723,MATCH(BI$200&amp;BI$201&amp;$B307,Sheet2!$A$1:$A$2723&amp;Sheet2!$B$1:$B$2723&amp;Sheet2!$D$1:$D$2723,0),5),0)</f>
        <v>0</v>
      </c>
      <c r="BJ307">
        <f t="array" ref="BJ307">IFERROR(INDEX(Sheet2!$A$1:$E$2723,MATCH(BJ$200&amp;BJ$201&amp;$B307,Sheet2!$A$1:$A$2723&amp;Sheet2!$B$1:$B$2723&amp;Sheet2!$D$1:$D$2723,0),5),0)</f>
        <v>0</v>
      </c>
      <c r="BK307">
        <f t="array" ref="BK307">IFERROR(INDEX(Sheet2!$A$1:$E$2723,MATCH(BK$200&amp;BK$201&amp;$B307,Sheet2!$A$1:$A$2723&amp;Sheet2!$B$1:$B$2723&amp;Sheet2!$D$1:$D$2723,0),5),0)</f>
        <v>0</v>
      </c>
      <c r="BL307">
        <f t="array" ref="BL307">IFERROR(INDEX(Sheet2!$A$1:$E$2723,MATCH(BL$200&amp;BL$201&amp;$B307,Sheet2!$A$1:$A$2723&amp;Sheet2!$B$1:$B$2723&amp;Sheet2!$D$1:$D$2723,0),5),0)</f>
        <v>0</v>
      </c>
    </row>
    <row r="308" spans="2:64" x14ac:dyDescent="0.25">
      <c r="B308" t="s">
        <v>17</v>
      </c>
      <c r="C308">
        <f t="array" ref="C308">IFERROR(INDEX(Sheet2!$A$1:$E$2723,MATCH(C$200&amp;C$201&amp;$B308,Sheet2!$A$1:$A$2723&amp;Sheet2!$B$1:$B$2723&amp;Sheet2!$D$1:$D$2723,0),5),0)</f>
        <v>0</v>
      </c>
      <c r="D308">
        <f t="array" ref="D308">IFERROR(INDEX(Sheet2!$A$1:$E$2723,MATCH(D$200&amp;D$201&amp;$B308,Sheet2!$A$1:$A$2723&amp;Sheet2!$B$1:$B$2723&amp;Sheet2!$D$1:$D$2723,0),5),0)</f>
        <v>0</v>
      </c>
      <c r="E308">
        <f t="array" ref="E308">IFERROR(INDEX(Sheet2!$A$1:$E$2723,MATCH(E$200&amp;E$201&amp;$B308,Sheet2!$A$1:$A$2723&amp;Sheet2!$B$1:$B$2723&amp;Sheet2!$D$1:$D$2723,0),5),0)</f>
        <v>0</v>
      </c>
      <c r="F308">
        <f t="array" ref="F308">IFERROR(INDEX(Sheet2!$A$1:$E$2723,MATCH(F$200&amp;F$201&amp;$B308,Sheet2!$A$1:$A$2723&amp;Sheet2!$B$1:$B$2723&amp;Sheet2!$D$1:$D$2723,0),5),0)</f>
        <v>0</v>
      </c>
      <c r="G308">
        <f t="array" ref="G308">IFERROR(INDEX(Sheet2!$A$1:$E$2723,MATCH(G$200&amp;G$201&amp;$B308,Sheet2!$A$1:$A$2723&amp;Sheet2!$B$1:$B$2723&amp;Sheet2!$D$1:$D$2723,0),5),0)</f>
        <v>0</v>
      </c>
      <c r="H308">
        <f t="array" ref="H308">IFERROR(INDEX(Sheet2!$A$1:$E$2723,MATCH(H$200&amp;H$201&amp;$B308,Sheet2!$A$1:$A$2723&amp;Sheet2!$B$1:$B$2723&amp;Sheet2!$D$1:$D$2723,0),5),0)</f>
        <v>0</v>
      </c>
      <c r="I308">
        <f t="array" ref="I308">IFERROR(INDEX(Sheet2!$A$1:$E$2723,MATCH(I$200&amp;I$201&amp;$B308,Sheet2!$A$1:$A$2723&amp;Sheet2!$B$1:$B$2723&amp;Sheet2!$D$1:$D$2723,0),5),0)</f>
        <v>0</v>
      </c>
      <c r="J308">
        <f t="array" ref="J308">IFERROR(INDEX(Sheet2!$A$1:$E$2723,MATCH(J$200&amp;J$201&amp;$B308,Sheet2!$A$1:$A$2723&amp;Sheet2!$B$1:$B$2723&amp;Sheet2!$D$1:$D$2723,0),5),0)</f>
        <v>0</v>
      </c>
      <c r="K308">
        <f t="array" ref="K308">IFERROR(INDEX(Sheet2!$A$1:$E$2723,MATCH(K$200&amp;K$201&amp;$B308,Sheet2!$A$1:$A$2723&amp;Sheet2!$B$1:$B$2723&amp;Sheet2!$D$1:$D$2723,0),5),0)</f>
        <v>0</v>
      </c>
      <c r="L308">
        <f t="array" ref="L308">IFERROR(INDEX(Sheet2!$A$1:$E$2723,MATCH(L$200&amp;L$201&amp;$B308,Sheet2!$A$1:$A$2723&amp;Sheet2!$B$1:$B$2723&amp;Sheet2!$D$1:$D$2723,0),5),0)</f>
        <v>0</v>
      </c>
      <c r="M308">
        <f t="array" ref="M308">IFERROR(INDEX(Sheet2!$A$1:$E$2723,MATCH(M$200&amp;M$201&amp;$B308,Sheet2!$A$1:$A$2723&amp;Sheet2!$B$1:$B$2723&amp;Sheet2!$D$1:$D$2723,0),5),0)</f>
        <v>0</v>
      </c>
      <c r="N308">
        <f t="array" ref="N308">IFERROR(INDEX(Sheet2!$A$1:$E$2723,MATCH(N$200&amp;N$201&amp;$B308,Sheet2!$A$1:$A$2723&amp;Sheet2!$B$1:$B$2723&amp;Sheet2!$D$1:$D$2723,0),5),0)</f>
        <v>0</v>
      </c>
      <c r="O308">
        <f t="array" ref="O308">IFERROR(INDEX(Sheet2!$A$1:$E$2723,MATCH(O$200&amp;O$201&amp;$B308,Sheet2!$A$1:$A$2723&amp;Sheet2!$B$1:$B$2723&amp;Sheet2!$D$1:$D$2723,0),5),0)</f>
        <v>0</v>
      </c>
      <c r="P308">
        <f t="array" ref="P308">IFERROR(INDEX(Sheet2!$A$1:$E$2723,MATCH(P$200&amp;P$201&amp;$B308,Sheet2!$A$1:$A$2723&amp;Sheet2!$B$1:$B$2723&amp;Sheet2!$D$1:$D$2723,0),5),0)</f>
        <v>0</v>
      </c>
      <c r="Q308">
        <f t="array" ref="Q308">IFERROR(INDEX(Sheet2!$A$1:$E$2723,MATCH(Q$200&amp;Q$201&amp;$B308,Sheet2!$A$1:$A$2723&amp;Sheet2!$B$1:$B$2723&amp;Sheet2!$D$1:$D$2723,0),5),0)</f>
        <v>0</v>
      </c>
      <c r="R308">
        <f t="array" ref="R308">IFERROR(INDEX(Sheet2!$A$1:$E$2723,MATCH(R$200&amp;R$201&amp;$B308,Sheet2!$A$1:$A$2723&amp;Sheet2!$B$1:$B$2723&amp;Sheet2!$D$1:$D$2723,0),5),0)</f>
        <v>0</v>
      </c>
      <c r="S308">
        <f t="array" ref="S308">IFERROR(INDEX(Sheet2!$A$1:$E$2723,MATCH(S$200&amp;S$201&amp;$B308,Sheet2!$A$1:$A$2723&amp;Sheet2!$B$1:$B$2723&amp;Sheet2!$D$1:$D$2723,0),5),0)</f>
        <v>0</v>
      </c>
      <c r="T308">
        <f t="array" ref="T308">IFERROR(INDEX(Sheet2!$A$1:$E$2723,MATCH(T$200&amp;T$201&amp;$B308,Sheet2!$A$1:$A$2723&amp;Sheet2!$B$1:$B$2723&amp;Sheet2!$D$1:$D$2723,0),5),0)</f>
        <v>0</v>
      </c>
      <c r="U308">
        <f t="array" ref="U308">IFERROR(INDEX(Sheet2!$A$1:$E$2723,MATCH(U$200&amp;U$201&amp;$B308,Sheet2!$A$1:$A$2723&amp;Sheet2!$B$1:$B$2723&amp;Sheet2!$D$1:$D$2723,0),5),0)</f>
        <v>0</v>
      </c>
      <c r="V308">
        <f t="array" ref="V308">IFERROR(INDEX(Sheet2!$A$1:$E$2723,MATCH(V$200&amp;V$201&amp;$B308,Sheet2!$A$1:$A$2723&amp;Sheet2!$B$1:$B$2723&amp;Sheet2!$D$1:$D$2723,0),5),0)</f>
        <v>0</v>
      </c>
      <c r="W308">
        <f t="array" ref="W308">IFERROR(INDEX(Sheet2!$A$1:$E$2723,MATCH(W$200&amp;W$201&amp;$B308,Sheet2!$A$1:$A$2723&amp;Sheet2!$B$1:$B$2723&amp;Sheet2!$D$1:$D$2723,0),5),0)</f>
        <v>0</v>
      </c>
      <c r="X308">
        <f t="array" ref="X308">IFERROR(INDEX(Sheet2!$A$1:$E$2723,MATCH(X$200&amp;X$201&amp;$B308,Sheet2!$A$1:$A$2723&amp;Sheet2!$B$1:$B$2723&amp;Sheet2!$D$1:$D$2723,0),5),0)</f>
        <v>0</v>
      </c>
      <c r="Y308">
        <f t="array" ref="Y308">IFERROR(INDEX(Sheet2!$A$1:$E$2723,MATCH(Y$200&amp;Y$201&amp;$B308,Sheet2!$A$1:$A$2723&amp;Sheet2!$B$1:$B$2723&amp;Sheet2!$D$1:$D$2723,0),5),0)</f>
        <v>0</v>
      </c>
      <c r="Z308">
        <f t="array" ref="Z308">IFERROR(INDEX(Sheet2!$A$1:$E$2723,MATCH(Z$200&amp;Z$201&amp;$B308,Sheet2!$A$1:$A$2723&amp;Sheet2!$B$1:$B$2723&amp;Sheet2!$D$1:$D$2723,0),5),0)</f>
        <v>0</v>
      </c>
      <c r="AA308">
        <f t="array" ref="AA308">IFERROR(INDEX(Sheet2!$A$1:$E$2723,MATCH(AA$200&amp;AA$201&amp;$B308,Sheet2!$A$1:$A$2723&amp;Sheet2!$B$1:$B$2723&amp;Sheet2!$D$1:$D$2723,0),5),0)</f>
        <v>0</v>
      </c>
      <c r="AB308">
        <f t="array" ref="AB308">IFERROR(INDEX(Sheet2!$A$1:$E$2723,MATCH(AB$200&amp;AB$201&amp;$B308,Sheet2!$A$1:$A$2723&amp;Sheet2!$B$1:$B$2723&amp;Sheet2!$D$1:$D$2723,0),5),0)</f>
        <v>0</v>
      </c>
      <c r="AC308">
        <f t="array" ref="AC308">IFERROR(INDEX(Sheet2!$A$1:$E$2723,MATCH(AC$200&amp;AC$201&amp;$B308,Sheet2!$A$1:$A$2723&amp;Sheet2!$B$1:$B$2723&amp;Sheet2!$D$1:$D$2723,0),5),0)</f>
        <v>0</v>
      </c>
      <c r="AD308">
        <f t="array" ref="AD308">IFERROR(INDEX(Sheet2!$A$1:$E$2723,MATCH(AD$200&amp;AD$201&amp;$B308,Sheet2!$A$1:$A$2723&amp;Sheet2!$B$1:$B$2723&amp;Sheet2!$D$1:$D$2723,0),5),0)</f>
        <v>0</v>
      </c>
      <c r="AE308">
        <f t="array" ref="AE308">IFERROR(INDEX(Sheet2!$A$1:$E$2723,MATCH(AE$200&amp;AE$201&amp;$B308,Sheet2!$A$1:$A$2723&amp;Sheet2!$B$1:$B$2723&amp;Sheet2!$D$1:$D$2723,0),5),0)</f>
        <v>0</v>
      </c>
      <c r="AF308">
        <f t="array" ref="AF308">IFERROR(INDEX(Sheet2!$A$1:$E$2723,MATCH(AF$200&amp;AF$201&amp;$B308,Sheet2!$A$1:$A$2723&amp;Sheet2!$B$1:$B$2723&amp;Sheet2!$D$1:$D$2723,0),5),0)</f>
        <v>0</v>
      </c>
      <c r="AG308">
        <f t="array" ref="AG308">IFERROR(INDEX(Sheet2!$A$1:$E$2723,MATCH(AG$200&amp;AG$201&amp;$B308,Sheet2!$A$1:$A$2723&amp;Sheet2!$B$1:$B$2723&amp;Sheet2!$D$1:$D$2723,0),5),0)</f>
        <v>0</v>
      </c>
      <c r="AH308">
        <f t="array" ref="AH308">IFERROR(INDEX(Sheet2!$A$1:$E$2723,MATCH(AH$200&amp;AH$201&amp;$B308,Sheet2!$A$1:$A$2723&amp;Sheet2!$B$1:$B$2723&amp;Sheet2!$D$1:$D$2723,0),5),0)</f>
        <v>0</v>
      </c>
      <c r="AI308">
        <f t="array" ref="AI308">IFERROR(INDEX(Sheet2!$A$1:$E$2723,MATCH(AI$200&amp;AI$201&amp;$B308,Sheet2!$A$1:$A$2723&amp;Sheet2!$B$1:$B$2723&amp;Sheet2!$D$1:$D$2723,0),5),0)</f>
        <v>0</v>
      </c>
      <c r="AJ308">
        <f t="array" ref="AJ308">IFERROR(INDEX(Sheet2!$A$1:$E$2723,MATCH(AJ$200&amp;AJ$201&amp;$B308,Sheet2!$A$1:$A$2723&amp;Sheet2!$B$1:$B$2723&amp;Sheet2!$D$1:$D$2723,0),5),0)</f>
        <v>0</v>
      </c>
      <c r="AK308">
        <f t="array" ref="AK308">IFERROR(INDEX(Sheet2!$A$1:$E$2723,MATCH(AK$200&amp;AK$201&amp;$B308,Sheet2!$A$1:$A$2723&amp;Sheet2!$B$1:$B$2723&amp;Sheet2!$D$1:$D$2723,0),5),0)</f>
        <v>0</v>
      </c>
      <c r="AL308">
        <f t="array" ref="AL308">IFERROR(INDEX(Sheet2!$A$1:$E$2723,MATCH(AL$200&amp;AL$201&amp;$B308,Sheet2!$A$1:$A$2723&amp;Sheet2!$B$1:$B$2723&amp;Sheet2!$D$1:$D$2723,0),5),0)</f>
        <v>0</v>
      </c>
      <c r="AM308">
        <f t="array" ref="AM308">IFERROR(INDEX(Sheet2!$A$1:$E$2723,MATCH(AM$200&amp;AM$201&amp;$B308,Sheet2!$A$1:$A$2723&amp;Sheet2!$B$1:$B$2723&amp;Sheet2!$D$1:$D$2723,0),5),0)</f>
        <v>0</v>
      </c>
      <c r="AN308">
        <f t="array" ref="AN308">IFERROR(INDEX(Sheet2!$A$1:$E$2723,MATCH(AN$200&amp;AN$201&amp;$B308,Sheet2!$A$1:$A$2723&amp;Sheet2!$B$1:$B$2723&amp;Sheet2!$D$1:$D$2723,0),5),0)</f>
        <v>0</v>
      </c>
      <c r="AO308">
        <f t="array" ref="AO308">IFERROR(INDEX(Sheet2!$A$1:$E$2723,MATCH(AO$200&amp;AO$201&amp;$B308,Sheet2!$A$1:$A$2723&amp;Sheet2!$B$1:$B$2723&amp;Sheet2!$D$1:$D$2723,0),5),0)</f>
        <v>0</v>
      </c>
      <c r="AP308">
        <f t="array" ref="AP308">IFERROR(INDEX(Sheet2!$A$1:$E$2723,MATCH(AP$200&amp;AP$201&amp;$B308,Sheet2!$A$1:$A$2723&amp;Sheet2!$B$1:$B$2723&amp;Sheet2!$D$1:$D$2723,0),5),0)</f>
        <v>0</v>
      </c>
      <c r="AQ308">
        <f t="array" ref="AQ308">IFERROR(INDEX(Sheet2!$A$1:$E$2723,MATCH(AQ$200&amp;AQ$201&amp;$B308,Sheet2!$A$1:$A$2723&amp;Sheet2!$B$1:$B$2723&amp;Sheet2!$D$1:$D$2723,0),5),0)</f>
        <v>0</v>
      </c>
      <c r="AR308">
        <f t="array" ref="AR308">IFERROR(INDEX(Sheet2!$A$1:$E$2723,MATCH(AR$200&amp;AR$201&amp;$B308,Sheet2!$A$1:$A$2723&amp;Sheet2!$B$1:$B$2723&amp;Sheet2!$D$1:$D$2723,0),5),0)</f>
        <v>0</v>
      </c>
      <c r="AS308">
        <f t="array" ref="AS308">IFERROR(INDEX(Sheet2!$A$1:$E$2723,MATCH(AS$200&amp;AS$201&amp;$B308,Sheet2!$A$1:$A$2723&amp;Sheet2!$B$1:$B$2723&amp;Sheet2!$D$1:$D$2723,0),5),0)</f>
        <v>0</v>
      </c>
      <c r="AT308">
        <f t="array" ref="AT308">IFERROR(INDEX(Sheet2!$A$1:$E$2723,MATCH(AT$200&amp;AT$201&amp;$B308,Sheet2!$A$1:$A$2723&amp;Sheet2!$B$1:$B$2723&amp;Sheet2!$D$1:$D$2723,0),5),0)</f>
        <v>0</v>
      </c>
      <c r="AU308">
        <f t="array" ref="AU308">IFERROR(INDEX(Sheet2!$A$1:$E$2723,MATCH(AU$200&amp;AU$201&amp;$B308,Sheet2!$A$1:$A$2723&amp;Sheet2!$B$1:$B$2723&amp;Sheet2!$D$1:$D$2723,0),5),0)</f>
        <v>0</v>
      </c>
      <c r="AV308">
        <f t="array" ref="AV308">IFERROR(INDEX(Sheet2!$A$1:$E$2723,MATCH(AV$200&amp;AV$201&amp;$B308,Sheet2!$A$1:$A$2723&amp;Sheet2!$B$1:$B$2723&amp;Sheet2!$D$1:$D$2723,0),5),0)</f>
        <v>0</v>
      </c>
      <c r="AW308">
        <f t="array" ref="AW308">IFERROR(INDEX(Sheet2!$A$1:$E$2723,MATCH(AW$200&amp;AW$201&amp;$B308,Sheet2!$A$1:$A$2723&amp;Sheet2!$B$1:$B$2723&amp;Sheet2!$D$1:$D$2723,0),5),0)</f>
        <v>0</v>
      </c>
      <c r="AX308">
        <f t="array" ref="AX308">IFERROR(INDEX(Sheet2!$A$1:$E$2723,MATCH(AX$200&amp;AX$201&amp;$B308,Sheet2!$A$1:$A$2723&amp;Sheet2!$B$1:$B$2723&amp;Sheet2!$D$1:$D$2723,0),5),0)</f>
        <v>0</v>
      </c>
      <c r="AY308">
        <f t="array" ref="AY308">IFERROR(INDEX(Sheet2!$A$1:$E$2723,MATCH(AY$200&amp;AY$201&amp;$B308,Sheet2!$A$1:$A$2723&amp;Sheet2!$B$1:$B$2723&amp;Sheet2!$D$1:$D$2723,0),5),0)</f>
        <v>0</v>
      </c>
      <c r="AZ308">
        <f t="array" ref="AZ308">IFERROR(INDEX(Sheet2!$A$1:$E$2723,MATCH(AZ$200&amp;AZ$201&amp;$B308,Sheet2!$A$1:$A$2723&amp;Sheet2!$B$1:$B$2723&amp;Sheet2!$D$1:$D$2723,0),5),0)</f>
        <v>0</v>
      </c>
      <c r="BA308">
        <f t="array" ref="BA308">IFERROR(INDEX(Sheet2!$A$1:$E$2723,MATCH(BA$200&amp;BA$201&amp;$B308,Sheet2!$A$1:$A$2723&amp;Sheet2!$B$1:$B$2723&amp;Sheet2!$D$1:$D$2723,0),5),0)</f>
        <v>0</v>
      </c>
      <c r="BB308">
        <f t="array" ref="BB308">IFERROR(INDEX(Sheet2!$A$1:$E$2723,MATCH(BB$200&amp;BB$201&amp;$B308,Sheet2!$A$1:$A$2723&amp;Sheet2!$B$1:$B$2723&amp;Sheet2!$D$1:$D$2723,0),5),0)</f>
        <v>0</v>
      </c>
      <c r="BC308">
        <f t="array" ref="BC308">IFERROR(INDEX(Sheet2!$A$1:$E$2723,MATCH(BC$200&amp;BC$201&amp;$B308,Sheet2!$A$1:$A$2723&amp;Sheet2!$B$1:$B$2723&amp;Sheet2!$D$1:$D$2723,0),5),0)</f>
        <v>0</v>
      </c>
      <c r="BD308">
        <f t="array" ref="BD308">IFERROR(INDEX(Sheet2!$A$1:$E$2723,MATCH(BD$200&amp;BD$201&amp;$B308,Sheet2!$A$1:$A$2723&amp;Sheet2!$B$1:$B$2723&amp;Sheet2!$D$1:$D$2723,0),5),0)</f>
        <v>0</v>
      </c>
      <c r="BE308">
        <f t="array" ref="BE308">IFERROR(INDEX(Sheet2!$A$1:$E$2723,MATCH(BE$200&amp;BE$201&amp;$B308,Sheet2!$A$1:$A$2723&amp;Sheet2!$B$1:$B$2723&amp;Sheet2!$D$1:$D$2723,0),5),0)</f>
        <v>0</v>
      </c>
      <c r="BF308">
        <f t="array" ref="BF308">IFERROR(INDEX(Sheet2!$A$1:$E$2723,MATCH(BF$200&amp;BF$201&amp;$B308,Sheet2!$A$1:$A$2723&amp;Sheet2!$B$1:$B$2723&amp;Sheet2!$D$1:$D$2723,0),5),0)</f>
        <v>0</v>
      </c>
      <c r="BG308">
        <f t="array" ref="BG308">IFERROR(INDEX(Sheet2!$A$1:$E$2723,MATCH(BG$200&amp;BG$201&amp;$B308,Sheet2!$A$1:$A$2723&amp;Sheet2!$B$1:$B$2723&amp;Sheet2!$D$1:$D$2723,0),5),0)</f>
        <v>0</v>
      </c>
      <c r="BH308">
        <f t="array" ref="BH308">IFERROR(INDEX(Sheet2!$A$1:$E$2723,MATCH(BH$200&amp;BH$201&amp;$B308,Sheet2!$A$1:$A$2723&amp;Sheet2!$B$1:$B$2723&amp;Sheet2!$D$1:$D$2723,0),5),0)</f>
        <v>0</v>
      </c>
      <c r="BI308">
        <f t="array" ref="BI308">IFERROR(INDEX(Sheet2!$A$1:$E$2723,MATCH(BI$200&amp;BI$201&amp;$B308,Sheet2!$A$1:$A$2723&amp;Sheet2!$B$1:$B$2723&amp;Sheet2!$D$1:$D$2723,0),5),0)</f>
        <v>0</v>
      </c>
      <c r="BJ308">
        <f t="array" ref="BJ308">IFERROR(INDEX(Sheet2!$A$1:$E$2723,MATCH(BJ$200&amp;BJ$201&amp;$B308,Sheet2!$A$1:$A$2723&amp;Sheet2!$B$1:$B$2723&amp;Sheet2!$D$1:$D$2723,0),5),0)</f>
        <v>0</v>
      </c>
      <c r="BK308">
        <f t="array" ref="BK308">IFERROR(INDEX(Sheet2!$A$1:$E$2723,MATCH(BK$200&amp;BK$201&amp;$B308,Sheet2!$A$1:$A$2723&amp;Sheet2!$B$1:$B$2723&amp;Sheet2!$D$1:$D$2723,0),5),0)</f>
        <v>216</v>
      </c>
      <c r="BL308">
        <f t="array" ref="BL308">IFERROR(INDEX(Sheet2!$A$1:$E$2723,MATCH(BL$200&amp;BL$201&amp;$B308,Sheet2!$A$1:$A$2723&amp;Sheet2!$B$1:$B$2723&amp;Sheet2!$D$1:$D$2723,0),5),0)</f>
        <v>191</v>
      </c>
    </row>
    <row r="309" spans="2:64" x14ac:dyDescent="0.25">
      <c r="B309" t="s">
        <v>283</v>
      </c>
      <c r="C309">
        <f t="array" ref="C309">IFERROR(INDEX(Sheet2!$A$1:$E$2723,MATCH(C$200&amp;C$201&amp;$B309,Sheet2!$A$1:$A$2723&amp;Sheet2!$B$1:$B$2723&amp;Sheet2!$D$1:$D$2723,0),5),0)</f>
        <v>0</v>
      </c>
      <c r="D309">
        <f t="array" ref="D309">IFERROR(INDEX(Sheet2!$A$1:$E$2723,MATCH(D$200&amp;D$201&amp;$B309,Sheet2!$A$1:$A$2723&amp;Sheet2!$B$1:$B$2723&amp;Sheet2!$D$1:$D$2723,0),5),0)</f>
        <v>0</v>
      </c>
      <c r="E309">
        <f t="array" ref="E309">IFERROR(INDEX(Sheet2!$A$1:$E$2723,MATCH(E$200&amp;E$201&amp;$B309,Sheet2!$A$1:$A$2723&amp;Sheet2!$B$1:$B$2723&amp;Sheet2!$D$1:$D$2723,0),5),0)</f>
        <v>0</v>
      </c>
      <c r="F309">
        <f t="array" ref="F309">IFERROR(INDEX(Sheet2!$A$1:$E$2723,MATCH(F$200&amp;F$201&amp;$B309,Sheet2!$A$1:$A$2723&amp;Sheet2!$B$1:$B$2723&amp;Sheet2!$D$1:$D$2723,0),5),0)</f>
        <v>0</v>
      </c>
      <c r="G309">
        <f t="array" ref="G309">IFERROR(INDEX(Sheet2!$A$1:$E$2723,MATCH(G$200&amp;G$201&amp;$B309,Sheet2!$A$1:$A$2723&amp;Sheet2!$B$1:$B$2723&amp;Sheet2!$D$1:$D$2723,0),5),0)</f>
        <v>0</v>
      </c>
      <c r="H309">
        <f t="array" ref="H309">IFERROR(INDEX(Sheet2!$A$1:$E$2723,MATCH(H$200&amp;H$201&amp;$B309,Sheet2!$A$1:$A$2723&amp;Sheet2!$B$1:$B$2723&amp;Sheet2!$D$1:$D$2723,0),5),0)</f>
        <v>0</v>
      </c>
      <c r="I309">
        <f t="array" ref="I309">IFERROR(INDEX(Sheet2!$A$1:$E$2723,MATCH(I$200&amp;I$201&amp;$B309,Sheet2!$A$1:$A$2723&amp;Sheet2!$B$1:$B$2723&amp;Sheet2!$D$1:$D$2723,0),5),0)</f>
        <v>0</v>
      </c>
      <c r="J309">
        <f t="array" ref="J309">IFERROR(INDEX(Sheet2!$A$1:$E$2723,MATCH(J$200&amp;J$201&amp;$B309,Sheet2!$A$1:$A$2723&amp;Sheet2!$B$1:$B$2723&amp;Sheet2!$D$1:$D$2723,0),5),0)</f>
        <v>0</v>
      </c>
      <c r="K309">
        <f t="array" ref="K309">IFERROR(INDEX(Sheet2!$A$1:$E$2723,MATCH(K$200&amp;K$201&amp;$B309,Sheet2!$A$1:$A$2723&amp;Sheet2!$B$1:$B$2723&amp;Sheet2!$D$1:$D$2723,0),5),0)</f>
        <v>0</v>
      </c>
      <c r="L309">
        <f t="array" ref="L309">IFERROR(INDEX(Sheet2!$A$1:$E$2723,MATCH(L$200&amp;L$201&amp;$B309,Sheet2!$A$1:$A$2723&amp;Sheet2!$B$1:$B$2723&amp;Sheet2!$D$1:$D$2723,0),5),0)</f>
        <v>0</v>
      </c>
      <c r="M309">
        <f t="array" ref="M309">IFERROR(INDEX(Sheet2!$A$1:$E$2723,MATCH(M$200&amp;M$201&amp;$B309,Sheet2!$A$1:$A$2723&amp;Sheet2!$B$1:$B$2723&amp;Sheet2!$D$1:$D$2723,0),5),0)</f>
        <v>0</v>
      </c>
      <c r="N309">
        <f t="array" ref="N309">IFERROR(INDEX(Sheet2!$A$1:$E$2723,MATCH(N$200&amp;N$201&amp;$B309,Sheet2!$A$1:$A$2723&amp;Sheet2!$B$1:$B$2723&amp;Sheet2!$D$1:$D$2723,0),5),0)</f>
        <v>0</v>
      </c>
      <c r="O309">
        <f t="array" ref="O309">IFERROR(INDEX(Sheet2!$A$1:$E$2723,MATCH(O$200&amp;O$201&amp;$B309,Sheet2!$A$1:$A$2723&amp;Sheet2!$B$1:$B$2723&amp;Sheet2!$D$1:$D$2723,0),5),0)</f>
        <v>0</v>
      </c>
      <c r="P309">
        <f t="array" ref="P309">IFERROR(INDEX(Sheet2!$A$1:$E$2723,MATCH(P$200&amp;P$201&amp;$B309,Sheet2!$A$1:$A$2723&amp;Sheet2!$B$1:$B$2723&amp;Sheet2!$D$1:$D$2723,0),5),0)</f>
        <v>0</v>
      </c>
      <c r="Q309">
        <f t="array" ref="Q309">IFERROR(INDEX(Sheet2!$A$1:$E$2723,MATCH(Q$200&amp;Q$201&amp;$B309,Sheet2!$A$1:$A$2723&amp;Sheet2!$B$1:$B$2723&amp;Sheet2!$D$1:$D$2723,0),5),0)</f>
        <v>0</v>
      </c>
      <c r="R309">
        <f t="array" ref="R309">IFERROR(INDEX(Sheet2!$A$1:$E$2723,MATCH(R$200&amp;R$201&amp;$B309,Sheet2!$A$1:$A$2723&amp;Sheet2!$B$1:$B$2723&amp;Sheet2!$D$1:$D$2723,0),5),0)</f>
        <v>0</v>
      </c>
      <c r="S309">
        <f t="array" ref="S309">IFERROR(INDEX(Sheet2!$A$1:$E$2723,MATCH(S$200&amp;S$201&amp;$B309,Sheet2!$A$1:$A$2723&amp;Sheet2!$B$1:$B$2723&amp;Sheet2!$D$1:$D$2723,0),5),0)</f>
        <v>0</v>
      </c>
      <c r="T309">
        <f t="array" ref="T309">IFERROR(INDEX(Sheet2!$A$1:$E$2723,MATCH(T$200&amp;T$201&amp;$B309,Sheet2!$A$1:$A$2723&amp;Sheet2!$B$1:$B$2723&amp;Sheet2!$D$1:$D$2723,0),5),0)</f>
        <v>0</v>
      </c>
      <c r="U309">
        <f t="array" ref="U309">IFERROR(INDEX(Sheet2!$A$1:$E$2723,MATCH(U$200&amp;U$201&amp;$B309,Sheet2!$A$1:$A$2723&amp;Sheet2!$B$1:$B$2723&amp;Sheet2!$D$1:$D$2723,0),5),0)</f>
        <v>0</v>
      </c>
      <c r="V309">
        <f t="array" ref="V309">IFERROR(INDEX(Sheet2!$A$1:$E$2723,MATCH(V$200&amp;V$201&amp;$B309,Sheet2!$A$1:$A$2723&amp;Sheet2!$B$1:$B$2723&amp;Sheet2!$D$1:$D$2723,0),5),0)</f>
        <v>0</v>
      </c>
      <c r="W309">
        <f t="array" ref="W309">IFERROR(INDEX(Sheet2!$A$1:$E$2723,MATCH(W$200&amp;W$201&amp;$B309,Sheet2!$A$1:$A$2723&amp;Sheet2!$B$1:$B$2723&amp;Sheet2!$D$1:$D$2723,0),5),0)</f>
        <v>0</v>
      </c>
      <c r="X309">
        <f t="array" ref="X309">IFERROR(INDEX(Sheet2!$A$1:$E$2723,MATCH(X$200&amp;X$201&amp;$B309,Sheet2!$A$1:$A$2723&amp;Sheet2!$B$1:$B$2723&amp;Sheet2!$D$1:$D$2723,0),5),0)</f>
        <v>0</v>
      </c>
      <c r="Y309">
        <f t="array" ref="Y309">IFERROR(INDEX(Sheet2!$A$1:$E$2723,MATCH(Y$200&amp;Y$201&amp;$B309,Sheet2!$A$1:$A$2723&amp;Sheet2!$B$1:$B$2723&amp;Sheet2!$D$1:$D$2723,0),5),0)</f>
        <v>0</v>
      </c>
      <c r="Z309">
        <f t="array" ref="Z309">IFERROR(INDEX(Sheet2!$A$1:$E$2723,MATCH(Z$200&amp;Z$201&amp;$B309,Sheet2!$A$1:$A$2723&amp;Sheet2!$B$1:$B$2723&amp;Sheet2!$D$1:$D$2723,0),5),0)</f>
        <v>0</v>
      </c>
      <c r="AA309">
        <f t="array" ref="AA309">IFERROR(INDEX(Sheet2!$A$1:$E$2723,MATCH(AA$200&amp;AA$201&amp;$B309,Sheet2!$A$1:$A$2723&amp;Sheet2!$B$1:$B$2723&amp;Sheet2!$D$1:$D$2723,0),5),0)</f>
        <v>0</v>
      </c>
      <c r="AB309">
        <f t="array" ref="AB309">IFERROR(INDEX(Sheet2!$A$1:$E$2723,MATCH(AB$200&amp;AB$201&amp;$B309,Sheet2!$A$1:$A$2723&amp;Sheet2!$B$1:$B$2723&amp;Sheet2!$D$1:$D$2723,0),5),0)</f>
        <v>0</v>
      </c>
      <c r="AC309">
        <f t="array" ref="AC309">IFERROR(INDEX(Sheet2!$A$1:$E$2723,MATCH(AC$200&amp;AC$201&amp;$B309,Sheet2!$A$1:$A$2723&amp;Sheet2!$B$1:$B$2723&amp;Sheet2!$D$1:$D$2723,0),5),0)</f>
        <v>0</v>
      </c>
      <c r="AD309">
        <f t="array" ref="AD309">IFERROR(INDEX(Sheet2!$A$1:$E$2723,MATCH(AD$200&amp;AD$201&amp;$B309,Sheet2!$A$1:$A$2723&amp;Sheet2!$B$1:$B$2723&amp;Sheet2!$D$1:$D$2723,0),5),0)</f>
        <v>0</v>
      </c>
      <c r="AE309">
        <f t="array" ref="AE309">IFERROR(INDEX(Sheet2!$A$1:$E$2723,MATCH(AE$200&amp;AE$201&amp;$B309,Sheet2!$A$1:$A$2723&amp;Sheet2!$B$1:$B$2723&amp;Sheet2!$D$1:$D$2723,0),5),0)</f>
        <v>0</v>
      </c>
      <c r="AF309">
        <f t="array" ref="AF309">IFERROR(INDEX(Sheet2!$A$1:$E$2723,MATCH(AF$200&amp;AF$201&amp;$B309,Sheet2!$A$1:$A$2723&amp;Sheet2!$B$1:$B$2723&amp;Sheet2!$D$1:$D$2723,0),5),0)</f>
        <v>0</v>
      </c>
      <c r="AG309">
        <f t="array" ref="AG309">IFERROR(INDEX(Sheet2!$A$1:$E$2723,MATCH(AG$200&amp;AG$201&amp;$B309,Sheet2!$A$1:$A$2723&amp;Sheet2!$B$1:$B$2723&amp;Sheet2!$D$1:$D$2723,0),5),0)</f>
        <v>0</v>
      </c>
      <c r="AH309">
        <f t="array" ref="AH309">IFERROR(INDEX(Sheet2!$A$1:$E$2723,MATCH(AH$200&amp;AH$201&amp;$B309,Sheet2!$A$1:$A$2723&amp;Sheet2!$B$1:$B$2723&amp;Sheet2!$D$1:$D$2723,0),5),0)</f>
        <v>0</v>
      </c>
      <c r="AI309">
        <f t="array" ref="AI309">IFERROR(INDEX(Sheet2!$A$1:$E$2723,MATCH(AI$200&amp;AI$201&amp;$B309,Sheet2!$A$1:$A$2723&amp;Sheet2!$B$1:$B$2723&amp;Sheet2!$D$1:$D$2723,0),5),0)</f>
        <v>0</v>
      </c>
      <c r="AJ309">
        <f t="array" ref="AJ309">IFERROR(INDEX(Sheet2!$A$1:$E$2723,MATCH(AJ$200&amp;AJ$201&amp;$B309,Sheet2!$A$1:$A$2723&amp;Sheet2!$B$1:$B$2723&amp;Sheet2!$D$1:$D$2723,0),5),0)</f>
        <v>0</v>
      </c>
      <c r="AK309">
        <f t="array" ref="AK309">IFERROR(INDEX(Sheet2!$A$1:$E$2723,MATCH(AK$200&amp;AK$201&amp;$B309,Sheet2!$A$1:$A$2723&amp;Sheet2!$B$1:$B$2723&amp;Sheet2!$D$1:$D$2723,0),5),0)</f>
        <v>0</v>
      </c>
      <c r="AL309">
        <f t="array" ref="AL309">IFERROR(INDEX(Sheet2!$A$1:$E$2723,MATCH(AL$200&amp;AL$201&amp;$B309,Sheet2!$A$1:$A$2723&amp;Sheet2!$B$1:$B$2723&amp;Sheet2!$D$1:$D$2723,0),5),0)</f>
        <v>0</v>
      </c>
      <c r="AM309">
        <f t="array" ref="AM309">IFERROR(INDEX(Sheet2!$A$1:$E$2723,MATCH(AM$200&amp;AM$201&amp;$B309,Sheet2!$A$1:$A$2723&amp;Sheet2!$B$1:$B$2723&amp;Sheet2!$D$1:$D$2723,0),5),0)</f>
        <v>0</v>
      </c>
      <c r="AN309">
        <f t="array" ref="AN309">IFERROR(INDEX(Sheet2!$A$1:$E$2723,MATCH(AN$200&amp;AN$201&amp;$B309,Sheet2!$A$1:$A$2723&amp;Sheet2!$B$1:$B$2723&amp;Sheet2!$D$1:$D$2723,0),5),0)</f>
        <v>0</v>
      </c>
      <c r="AO309">
        <f t="array" ref="AO309">IFERROR(INDEX(Sheet2!$A$1:$E$2723,MATCH(AO$200&amp;AO$201&amp;$B309,Sheet2!$A$1:$A$2723&amp;Sheet2!$B$1:$B$2723&amp;Sheet2!$D$1:$D$2723,0),5),0)</f>
        <v>0</v>
      </c>
      <c r="AP309">
        <f t="array" ref="AP309">IFERROR(INDEX(Sheet2!$A$1:$E$2723,MATCH(AP$200&amp;AP$201&amp;$B309,Sheet2!$A$1:$A$2723&amp;Sheet2!$B$1:$B$2723&amp;Sheet2!$D$1:$D$2723,0),5),0)</f>
        <v>0</v>
      </c>
      <c r="AQ309">
        <f t="array" ref="AQ309">IFERROR(INDEX(Sheet2!$A$1:$E$2723,MATCH(AQ$200&amp;AQ$201&amp;$B309,Sheet2!$A$1:$A$2723&amp;Sheet2!$B$1:$B$2723&amp;Sheet2!$D$1:$D$2723,0),5),0)</f>
        <v>0</v>
      </c>
      <c r="AR309">
        <f t="array" ref="AR309">IFERROR(INDEX(Sheet2!$A$1:$E$2723,MATCH(AR$200&amp;AR$201&amp;$B309,Sheet2!$A$1:$A$2723&amp;Sheet2!$B$1:$B$2723&amp;Sheet2!$D$1:$D$2723,0),5),0)</f>
        <v>0</v>
      </c>
      <c r="AS309">
        <f t="array" ref="AS309">IFERROR(INDEX(Sheet2!$A$1:$E$2723,MATCH(AS$200&amp;AS$201&amp;$B309,Sheet2!$A$1:$A$2723&amp;Sheet2!$B$1:$B$2723&amp;Sheet2!$D$1:$D$2723,0),5),0)</f>
        <v>0</v>
      </c>
      <c r="AT309">
        <f t="array" ref="AT309">IFERROR(INDEX(Sheet2!$A$1:$E$2723,MATCH(AT$200&amp;AT$201&amp;$B309,Sheet2!$A$1:$A$2723&amp;Sheet2!$B$1:$B$2723&amp;Sheet2!$D$1:$D$2723,0),5),0)</f>
        <v>0</v>
      </c>
      <c r="AU309">
        <f t="array" ref="AU309">IFERROR(INDEX(Sheet2!$A$1:$E$2723,MATCH(AU$200&amp;AU$201&amp;$B309,Sheet2!$A$1:$A$2723&amp;Sheet2!$B$1:$B$2723&amp;Sheet2!$D$1:$D$2723,0),5),0)</f>
        <v>0</v>
      </c>
      <c r="AV309">
        <f t="array" ref="AV309">IFERROR(INDEX(Sheet2!$A$1:$E$2723,MATCH(AV$200&amp;AV$201&amp;$B309,Sheet2!$A$1:$A$2723&amp;Sheet2!$B$1:$B$2723&amp;Sheet2!$D$1:$D$2723,0),5),0)</f>
        <v>0</v>
      </c>
      <c r="AW309">
        <f t="array" ref="AW309">IFERROR(INDEX(Sheet2!$A$1:$E$2723,MATCH(AW$200&amp;AW$201&amp;$B309,Sheet2!$A$1:$A$2723&amp;Sheet2!$B$1:$B$2723&amp;Sheet2!$D$1:$D$2723,0),5),0)</f>
        <v>0</v>
      </c>
      <c r="AX309">
        <f t="array" ref="AX309">IFERROR(INDEX(Sheet2!$A$1:$E$2723,MATCH(AX$200&amp;AX$201&amp;$B309,Sheet2!$A$1:$A$2723&amp;Sheet2!$B$1:$B$2723&amp;Sheet2!$D$1:$D$2723,0),5),0)</f>
        <v>0</v>
      </c>
      <c r="AY309">
        <f t="array" ref="AY309">IFERROR(INDEX(Sheet2!$A$1:$E$2723,MATCH(AY$200&amp;AY$201&amp;$B309,Sheet2!$A$1:$A$2723&amp;Sheet2!$B$1:$B$2723&amp;Sheet2!$D$1:$D$2723,0),5),0)</f>
        <v>0</v>
      </c>
      <c r="AZ309">
        <f t="array" ref="AZ309">IFERROR(INDEX(Sheet2!$A$1:$E$2723,MATCH(AZ$200&amp;AZ$201&amp;$B309,Sheet2!$A$1:$A$2723&amp;Sheet2!$B$1:$B$2723&amp;Sheet2!$D$1:$D$2723,0),5),0)</f>
        <v>0</v>
      </c>
      <c r="BA309">
        <f t="array" ref="BA309">IFERROR(INDEX(Sheet2!$A$1:$E$2723,MATCH(BA$200&amp;BA$201&amp;$B309,Sheet2!$A$1:$A$2723&amp;Sheet2!$B$1:$B$2723&amp;Sheet2!$D$1:$D$2723,0),5),0)</f>
        <v>0</v>
      </c>
      <c r="BB309">
        <f t="array" ref="BB309">IFERROR(INDEX(Sheet2!$A$1:$E$2723,MATCH(BB$200&amp;BB$201&amp;$B309,Sheet2!$A$1:$A$2723&amp;Sheet2!$B$1:$B$2723&amp;Sheet2!$D$1:$D$2723,0),5),0)</f>
        <v>0</v>
      </c>
      <c r="BC309">
        <f t="array" ref="BC309">IFERROR(INDEX(Sheet2!$A$1:$E$2723,MATCH(BC$200&amp;BC$201&amp;$B309,Sheet2!$A$1:$A$2723&amp;Sheet2!$B$1:$B$2723&amp;Sheet2!$D$1:$D$2723,0),5),0)</f>
        <v>0</v>
      </c>
      <c r="BD309">
        <f t="array" ref="BD309">IFERROR(INDEX(Sheet2!$A$1:$E$2723,MATCH(BD$200&amp;BD$201&amp;$B309,Sheet2!$A$1:$A$2723&amp;Sheet2!$B$1:$B$2723&amp;Sheet2!$D$1:$D$2723,0),5),0)</f>
        <v>0</v>
      </c>
      <c r="BE309">
        <f t="array" ref="BE309">IFERROR(INDEX(Sheet2!$A$1:$E$2723,MATCH(BE$200&amp;BE$201&amp;$B309,Sheet2!$A$1:$A$2723&amp;Sheet2!$B$1:$B$2723&amp;Sheet2!$D$1:$D$2723,0),5),0)</f>
        <v>0</v>
      </c>
      <c r="BF309">
        <f t="array" ref="BF309">IFERROR(INDEX(Sheet2!$A$1:$E$2723,MATCH(BF$200&amp;BF$201&amp;$B309,Sheet2!$A$1:$A$2723&amp;Sheet2!$B$1:$B$2723&amp;Sheet2!$D$1:$D$2723,0),5),0)</f>
        <v>0</v>
      </c>
      <c r="BG309">
        <f t="array" ref="BG309">IFERROR(INDEX(Sheet2!$A$1:$E$2723,MATCH(BG$200&amp;BG$201&amp;$B309,Sheet2!$A$1:$A$2723&amp;Sheet2!$B$1:$B$2723&amp;Sheet2!$D$1:$D$2723,0),5),0)</f>
        <v>0</v>
      </c>
      <c r="BH309">
        <f t="array" ref="BH309">IFERROR(INDEX(Sheet2!$A$1:$E$2723,MATCH(BH$200&amp;BH$201&amp;$B309,Sheet2!$A$1:$A$2723&amp;Sheet2!$B$1:$B$2723&amp;Sheet2!$D$1:$D$2723,0),5),0)</f>
        <v>0</v>
      </c>
      <c r="BI309">
        <f t="array" ref="BI309">IFERROR(INDEX(Sheet2!$A$1:$E$2723,MATCH(BI$200&amp;BI$201&amp;$B309,Sheet2!$A$1:$A$2723&amp;Sheet2!$B$1:$B$2723&amp;Sheet2!$D$1:$D$2723,0),5),0)</f>
        <v>0</v>
      </c>
      <c r="BJ309">
        <f t="array" ref="BJ309">IFERROR(INDEX(Sheet2!$A$1:$E$2723,MATCH(BJ$200&amp;BJ$201&amp;$B309,Sheet2!$A$1:$A$2723&amp;Sheet2!$B$1:$B$2723&amp;Sheet2!$D$1:$D$2723,0),5),0)</f>
        <v>0</v>
      </c>
      <c r="BK309">
        <f t="array" ref="BK309">IFERROR(INDEX(Sheet2!$A$1:$E$2723,MATCH(BK$200&amp;BK$201&amp;$B309,Sheet2!$A$1:$A$2723&amp;Sheet2!$B$1:$B$2723&amp;Sheet2!$D$1:$D$2723,0),5),0)</f>
        <v>0</v>
      </c>
      <c r="BL309">
        <f t="array" ref="BL309">IFERROR(INDEX(Sheet2!$A$1:$E$2723,MATCH(BL$200&amp;BL$201&amp;$B309,Sheet2!$A$1:$A$2723&amp;Sheet2!$B$1:$B$2723&amp;Sheet2!$D$1:$D$2723,0),5),0)</f>
        <v>0</v>
      </c>
    </row>
    <row r="310" spans="2:64" x14ac:dyDescent="0.25">
      <c r="B310" t="s">
        <v>47</v>
      </c>
      <c r="C310">
        <f t="array" ref="C310">IFERROR(INDEX(Sheet2!$A$1:$E$2723,MATCH(C$200&amp;C$201&amp;$B310,Sheet2!$A$1:$A$2723&amp;Sheet2!$B$1:$B$2723&amp;Sheet2!$D$1:$D$2723,0),5),0)</f>
        <v>0</v>
      </c>
      <c r="D310">
        <f t="array" ref="D310">IFERROR(INDEX(Sheet2!$A$1:$E$2723,MATCH(D$200&amp;D$201&amp;$B310,Sheet2!$A$1:$A$2723&amp;Sheet2!$B$1:$B$2723&amp;Sheet2!$D$1:$D$2723,0),5),0)</f>
        <v>0</v>
      </c>
      <c r="E310">
        <f t="array" ref="E310">IFERROR(INDEX(Sheet2!$A$1:$E$2723,MATCH(E$200&amp;E$201&amp;$B310,Sheet2!$A$1:$A$2723&amp;Sheet2!$B$1:$B$2723&amp;Sheet2!$D$1:$D$2723,0),5),0)</f>
        <v>0</v>
      </c>
      <c r="F310">
        <f t="array" ref="F310">IFERROR(INDEX(Sheet2!$A$1:$E$2723,MATCH(F$200&amp;F$201&amp;$B310,Sheet2!$A$1:$A$2723&amp;Sheet2!$B$1:$B$2723&amp;Sheet2!$D$1:$D$2723,0),5),0)</f>
        <v>0</v>
      </c>
      <c r="G310">
        <f t="array" ref="G310">IFERROR(INDEX(Sheet2!$A$1:$E$2723,MATCH(G$200&amp;G$201&amp;$B310,Sheet2!$A$1:$A$2723&amp;Sheet2!$B$1:$B$2723&amp;Sheet2!$D$1:$D$2723,0),5),0)</f>
        <v>0</v>
      </c>
      <c r="H310">
        <f t="array" ref="H310">IFERROR(INDEX(Sheet2!$A$1:$E$2723,MATCH(H$200&amp;H$201&amp;$B310,Sheet2!$A$1:$A$2723&amp;Sheet2!$B$1:$B$2723&amp;Sheet2!$D$1:$D$2723,0),5),0)</f>
        <v>0</v>
      </c>
      <c r="I310">
        <f t="array" ref="I310">IFERROR(INDEX(Sheet2!$A$1:$E$2723,MATCH(I$200&amp;I$201&amp;$B310,Sheet2!$A$1:$A$2723&amp;Sheet2!$B$1:$B$2723&amp;Sheet2!$D$1:$D$2723,0),5),0)</f>
        <v>0</v>
      </c>
      <c r="J310">
        <f t="array" ref="J310">IFERROR(INDEX(Sheet2!$A$1:$E$2723,MATCH(J$200&amp;J$201&amp;$B310,Sheet2!$A$1:$A$2723&amp;Sheet2!$B$1:$B$2723&amp;Sheet2!$D$1:$D$2723,0),5),0)</f>
        <v>0</v>
      </c>
      <c r="K310">
        <f t="array" ref="K310">IFERROR(INDEX(Sheet2!$A$1:$E$2723,MATCH(K$200&amp;K$201&amp;$B310,Sheet2!$A$1:$A$2723&amp;Sheet2!$B$1:$B$2723&amp;Sheet2!$D$1:$D$2723,0),5),0)</f>
        <v>0</v>
      </c>
      <c r="L310">
        <f t="array" ref="L310">IFERROR(INDEX(Sheet2!$A$1:$E$2723,MATCH(L$200&amp;L$201&amp;$B310,Sheet2!$A$1:$A$2723&amp;Sheet2!$B$1:$B$2723&amp;Sheet2!$D$1:$D$2723,0),5),0)</f>
        <v>0</v>
      </c>
      <c r="M310">
        <f t="array" ref="M310">IFERROR(INDEX(Sheet2!$A$1:$E$2723,MATCH(M$200&amp;M$201&amp;$B310,Sheet2!$A$1:$A$2723&amp;Sheet2!$B$1:$B$2723&amp;Sheet2!$D$1:$D$2723,0),5),0)</f>
        <v>0</v>
      </c>
      <c r="N310">
        <f t="array" ref="N310">IFERROR(INDEX(Sheet2!$A$1:$E$2723,MATCH(N$200&amp;N$201&amp;$B310,Sheet2!$A$1:$A$2723&amp;Sheet2!$B$1:$B$2723&amp;Sheet2!$D$1:$D$2723,0),5),0)</f>
        <v>0</v>
      </c>
      <c r="O310">
        <f t="array" ref="O310">IFERROR(INDEX(Sheet2!$A$1:$E$2723,MATCH(O$200&amp;O$201&amp;$B310,Sheet2!$A$1:$A$2723&amp;Sheet2!$B$1:$B$2723&amp;Sheet2!$D$1:$D$2723,0),5),0)</f>
        <v>0</v>
      </c>
      <c r="P310">
        <f t="array" ref="P310">IFERROR(INDEX(Sheet2!$A$1:$E$2723,MATCH(P$200&amp;P$201&amp;$B310,Sheet2!$A$1:$A$2723&amp;Sheet2!$B$1:$B$2723&amp;Sheet2!$D$1:$D$2723,0),5),0)</f>
        <v>0</v>
      </c>
      <c r="Q310">
        <f t="array" ref="Q310">IFERROR(INDEX(Sheet2!$A$1:$E$2723,MATCH(Q$200&amp;Q$201&amp;$B310,Sheet2!$A$1:$A$2723&amp;Sheet2!$B$1:$B$2723&amp;Sheet2!$D$1:$D$2723,0),5),0)</f>
        <v>0</v>
      </c>
      <c r="R310">
        <f t="array" ref="R310">IFERROR(INDEX(Sheet2!$A$1:$E$2723,MATCH(R$200&amp;R$201&amp;$B310,Sheet2!$A$1:$A$2723&amp;Sheet2!$B$1:$B$2723&amp;Sheet2!$D$1:$D$2723,0),5),0)</f>
        <v>0</v>
      </c>
      <c r="S310">
        <f t="array" ref="S310">IFERROR(INDEX(Sheet2!$A$1:$E$2723,MATCH(S$200&amp;S$201&amp;$B310,Sheet2!$A$1:$A$2723&amp;Sheet2!$B$1:$B$2723&amp;Sheet2!$D$1:$D$2723,0),5),0)</f>
        <v>0</v>
      </c>
      <c r="T310">
        <f t="array" ref="T310">IFERROR(INDEX(Sheet2!$A$1:$E$2723,MATCH(T$200&amp;T$201&amp;$B310,Sheet2!$A$1:$A$2723&amp;Sheet2!$B$1:$B$2723&amp;Sheet2!$D$1:$D$2723,0),5),0)</f>
        <v>0</v>
      </c>
      <c r="U310">
        <f t="array" ref="U310">IFERROR(INDEX(Sheet2!$A$1:$E$2723,MATCH(U$200&amp;U$201&amp;$B310,Sheet2!$A$1:$A$2723&amp;Sheet2!$B$1:$B$2723&amp;Sheet2!$D$1:$D$2723,0),5),0)</f>
        <v>0</v>
      </c>
      <c r="V310">
        <f t="array" ref="V310">IFERROR(INDEX(Sheet2!$A$1:$E$2723,MATCH(V$200&amp;V$201&amp;$B310,Sheet2!$A$1:$A$2723&amp;Sheet2!$B$1:$B$2723&amp;Sheet2!$D$1:$D$2723,0),5),0)</f>
        <v>0</v>
      </c>
      <c r="W310">
        <f t="array" ref="W310">IFERROR(INDEX(Sheet2!$A$1:$E$2723,MATCH(W$200&amp;W$201&amp;$B310,Sheet2!$A$1:$A$2723&amp;Sheet2!$B$1:$B$2723&amp;Sheet2!$D$1:$D$2723,0),5),0)</f>
        <v>0</v>
      </c>
      <c r="X310">
        <f t="array" ref="X310">IFERROR(INDEX(Sheet2!$A$1:$E$2723,MATCH(X$200&amp;X$201&amp;$B310,Sheet2!$A$1:$A$2723&amp;Sheet2!$B$1:$B$2723&amp;Sheet2!$D$1:$D$2723,0),5),0)</f>
        <v>0</v>
      </c>
      <c r="Y310">
        <f t="array" ref="Y310">IFERROR(INDEX(Sheet2!$A$1:$E$2723,MATCH(Y$200&amp;Y$201&amp;$B310,Sheet2!$A$1:$A$2723&amp;Sheet2!$B$1:$B$2723&amp;Sheet2!$D$1:$D$2723,0),5),0)</f>
        <v>0</v>
      </c>
      <c r="Z310">
        <f t="array" ref="Z310">IFERROR(INDEX(Sheet2!$A$1:$E$2723,MATCH(Z$200&amp;Z$201&amp;$B310,Sheet2!$A$1:$A$2723&amp;Sheet2!$B$1:$B$2723&amp;Sheet2!$D$1:$D$2723,0),5),0)</f>
        <v>0</v>
      </c>
      <c r="AA310">
        <f t="array" ref="AA310">IFERROR(INDEX(Sheet2!$A$1:$E$2723,MATCH(AA$200&amp;AA$201&amp;$B310,Sheet2!$A$1:$A$2723&amp;Sheet2!$B$1:$B$2723&amp;Sheet2!$D$1:$D$2723,0),5),0)</f>
        <v>160</v>
      </c>
      <c r="AB310">
        <f t="array" ref="AB310">IFERROR(INDEX(Sheet2!$A$1:$E$2723,MATCH(AB$200&amp;AB$201&amp;$B310,Sheet2!$A$1:$A$2723&amp;Sheet2!$B$1:$B$2723&amp;Sheet2!$D$1:$D$2723,0),5),0)</f>
        <v>0</v>
      </c>
      <c r="AC310">
        <f t="array" ref="AC310">IFERROR(INDEX(Sheet2!$A$1:$E$2723,MATCH(AC$200&amp;AC$201&amp;$B310,Sheet2!$A$1:$A$2723&amp;Sheet2!$B$1:$B$2723&amp;Sheet2!$D$1:$D$2723,0),5),0)</f>
        <v>0</v>
      </c>
      <c r="AD310">
        <f t="array" ref="AD310">IFERROR(INDEX(Sheet2!$A$1:$E$2723,MATCH(AD$200&amp;AD$201&amp;$B310,Sheet2!$A$1:$A$2723&amp;Sheet2!$B$1:$B$2723&amp;Sheet2!$D$1:$D$2723,0),5),0)</f>
        <v>0</v>
      </c>
      <c r="AE310">
        <f t="array" ref="AE310">IFERROR(INDEX(Sheet2!$A$1:$E$2723,MATCH(AE$200&amp;AE$201&amp;$B310,Sheet2!$A$1:$A$2723&amp;Sheet2!$B$1:$B$2723&amp;Sheet2!$D$1:$D$2723,0),5),0)</f>
        <v>0</v>
      </c>
      <c r="AF310">
        <f t="array" ref="AF310">IFERROR(INDEX(Sheet2!$A$1:$E$2723,MATCH(AF$200&amp;AF$201&amp;$B310,Sheet2!$A$1:$A$2723&amp;Sheet2!$B$1:$B$2723&amp;Sheet2!$D$1:$D$2723,0),5),0)</f>
        <v>0</v>
      </c>
      <c r="AG310">
        <f t="array" ref="AG310">IFERROR(INDEX(Sheet2!$A$1:$E$2723,MATCH(AG$200&amp;AG$201&amp;$B310,Sheet2!$A$1:$A$2723&amp;Sheet2!$B$1:$B$2723&amp;Sheet2!$D$1:$D$2723,0),5),0)</f>
        <v>0</v>
      </c>
      <c r="AH310">
        <f t="array" ref="AH310">IFERROR(INDEX(Sheet2!$A$1:$E$2723,MATCH(AH$200&amp;AH$201&amp;$B310,Sheet2!$A$1:$A$2723&amp;Sheet2!$B$1:$B$2723&amp;Sheet2!$D$1:$D$2723,0),5),0)</f>
        <v>0</v>
      </c>
      <c r="AI310">
        <f t="array" ref="AI310">IFERROR(INDEX(Sheet2!$A$1:$E$2723,MATCH(AI$200&amp;AI$201&amp;$B310,Sheet2!$A$1:$A$2723&amp;Sheet2!$B$1:$B$2723&amp;Sheet2!$D$1:$D$2723,0),5),0)</f>
        <v>0</v>
      </c>
      <c r="AJ310">
        <f t="array" ref="AJ310">IFERROR(INDEX(Sheet2!$A$1:$E$2723,MATCH(AJ$200&amp;AJ$201&amp;$B310,Sheet2!$A$1:$A$2723&amp;Sheet2!$B$1:$B$2723&amp;Sheet2!$D$1:$D$2723,0),5),0)</f>
        <v>260</v>
      </c>
      <c r="AK310">
        <f t="array" ref="AK310">IFERROR(INDEX(Sheet2!$A$1:$E$2723,MATCH(AK$200&amp;AK$201&amp;$B310,Sheet2!$A$1:$A$2723&amp;Sheet2!$B$1:$B$2723&amp;Sheet2!$D$1:$D$2723,0),5),0)</f>
        <v>0</v>
      </c>
      <c r="AL310">
        <f t="array" ref="AL310">IFERROR(INDEX(Sheet2!$A$1:$E$2723,MATCH(AL$200&amp;AL$201&amp;$B310,Sheet2!$A$1:$A$2723&amp;Sheet2!$B$1:$B$2723&amp;Sheet2!$D$1:$D$2723,0),5),0)</f>
        <v>206</v>
      </c>
      <c r="AM310">
        <f t="array" ref="AM310">IFERROR(INDEX(Sheet2!$A$1:$E$2723,MATCH(AM$200&amp;AM$201&amp;$B310,Sheet2!$A$1:$A$2723&amp;Sheet2!$B$1:$B$2723&amp;Sheet2!$D$1:$D$2723,0),5),0)</f>
        <v>0</v>
      </c>
      <c r="AN310">
        <f t="array" ref="AN310">IFERROR(INDEX(Sheet2!$A$1:$E$2723,MATCH(AN$200&amp;AN$201&amp;$B310,Sheet2!$A$1:$A$2723&amp;Sheet2!$B$1:$B$2723&amp;Sheet2!$D$1:$D$2723,0),5),0)</f>
        <v>0</v>
      </c>
      <c r="AO310">
        <f t="array" ref="AO310">IFERROR(INDEX(Sheet2!$A$1:$E$2723,MATCH(AO$200&amp;AO$201&amp;$B310,Sheet2!$A$1:$A$2723&amp;Sheet2!$B$1:$B$2723&amp;Sheet2!$D$1:$D$2723,0),5),0)</f>
        <v>168</v>
      </c>
      <c r="AP310">
        <f t="array" ref="AP310">IFERROR(INDEX(Sheet2!$A$1:$E$2723,MATCH(AP$200&amp;AP$201&amp;$B310,Sheet2!$A$1:$A$2723&amp;Sheet2!$B$1:$B$2723&amp;Sheet2!$D$1:$D$2723,0),5),0)</f>
        <v>181</v>
      </c>
      <c r="AQ310">
        <f t="array" ref="AQ310">IFERROR(INDEX(Sheet2!$A$1:$E$2723,MATCH(AQ$200&amp;AQ$201&amp;$B310,Sheet2!$A$1:$A$2723&amp;Sheet2!$B$1:$B$2723&amp;Sheet2!$D$1:$D$2723,0),5),0)</f>
        <v>196</v>
      </c>
      <c r="AR310">
        <f t="array" ref="AR310">IFERROR(INDEX(Sheet2!$A$1:$E$2723,MATCH(AR$200&amp;AR$201&amp;$B310,Sheet2!$A$1:$A$2723&amp;Sheet2!$B$1:$B$2723&amp;Sheet2!$D$1:$D$2723,0),5),0)</f>
        <v>203</v>
      </c>
      <c r="AS310">
        <f t="array" ref="AS310">IFERROR(INDEX(Sheet2!$A$1:$E$2723,MATCH(AS$200&amp;AS$201&amp;$B310,Sheet2!$A$1:$A$2723&amp;Sheet2!$B$1:$B$2723&amp;Sheet2!$D$1:$D$2723,0),5),0)</f>
        <v>174</v>
      </c>
      <c r="AT310">
        <f t="array" ref="AT310">IFERROR(INDEX(Sheet2!$A$1:$E$2723,MATCH(AT$200&amp;AT$201&amp;$B310,Sheet2!$A$1:$A$2723&amp;Sheet2!$B$1:$B$2723&amp;Sheet2!$D$1:$D$2723,0),5),0)</f>
        <v>145</v>
      </c>
      <c r="AU310">
        <f t="array" ref="AU310">IFERROR(INDEX(Sheet2!$A$1:$E$2723,MATCH(AU$200&amp;AU$201&amp;$B310,Sheet2!$A$1:$A$2723&amp;Sheet2!$B$1:$B$2723&amp;Sheet2!$D$1:$D$2723,0),5),0)</f>
        <v>112</v>
      </c>
      <c r="AV310">
        <f t="array" ref="AV310">IFERROR(INDEX(Sheet2!$A$1:$E$2723,MATCH(AV$200&amp;AV$201&amp;$B310,Sheet2!$A$1:$A$2723&amp;Sheet2!$B$1:$B$2723&amp;Sheet2!$D$1:$D$2723,0),5),0)</f>
        <v>170</v>
      </c>
      <c r="AW310">
        <f t="array" ref="AW310">IFERROR(INDEX(Sheet2!$A$1:$E$2723,MATCH(AW$200&amp;AW$201&amp;$B310,Sheet2!$A$1:$A$2723&amp;Sheet2!$B$1:$B$2723&amp;Sheet2!$D$1:$D$2723,0),5),0)</f>
        <v>136</v>
      </c>
      <c r="AX310">
        <f t="array" ref="AX310">IFERROR(INDEX(Sheet2!$A$1:$E$2723,MATCH(AX$200&amp;AX$201&amp;$B310,Sheet2!$A$1:$A$2723&amp;Sheet2!$B$1:$B$2723&amp;Sheet2!$D$1:$D$2723,0),5),0)</f>
        <v>0</v>
      </c>
      <c r="AY310">
        <f t="array" ref="AY310">IFERROR(INDEX(Sheet2!$A$1:$E$2723,MATCH(AY$200&amp;AY$201&amp;$B310,Sheet2!$A$1:$A$2723&amp;Sheet2!$B$1:$B$2723&amp;Sheet2!$D$1:$D$2723,0),5),0)</f>
        <v>176</v>
      </c>
      <c r="AZ310">
        <f t="array" ref="AZ310">IFERROR(INDEX(Sheet2!$A$1:$E$2723,MATCH(AZ$200&amp;AZ$201&amp;$B310,Sheet2!$A$1:$A$2723&amp;Sheet2!$B$1:$B$2723&amp;Sheet2!$D$1:$D$2723,0),5),0)</f>
        <v>140</v>
      </c>
      <c r="BA310">
        <f t="array" ref="BA310">IFERROR(INDEX(Sheet2!$A$1:$E$2723,MATCH(BA$200&amp;BA$201&amp;$B310,Sheet2!$A$1:$A$2723&amp;Sheet2!$B$1:$B$2723&amp;Sheet2!$D$1:$D$2723,0),5),0)</f>
        <v>142</v>
      </c>
      <c r="BB310">
        <f t="array" ref="BB310">IFERROR(INDEX(Sheet2!$A$1:$E$2723,MATCH(BB$200&amp;BB$201&amp;$B310,Sheet2!$A$1:$A$2723&amp;Sheet2!$B$1:$B$2723&amp;Sheet2!$D$1:$D$2723,0),5),0)</f>
        <v>170</v>
      </c>
      <c r="BC310">
        <f t="array" ref="BC310">IFERROR(INDEX(Sheet2!$A$1:$E$2723,MATCH(BC$200&amp;BC$201&amp;$B310,Sheet2!$A$1:$A$2723&amp;Sheet2!$B$1:$B$2723&amp;Sheet2!$D$1:$D$2723,0),5),0)</f>
        <v>152</v>
      </c>
      <c r="BD310">
        <f t="array" ref="BD310">IFERROR(INDEX(Sheet2!$A$1:$E$2723,MATCH(BD$200&amp;BD$201&amp;$B310,Sheet2!$A$1:$A$2723&amp;Sheet2!$B$1:$B$2723&amp;Sheet2!$D$1:$D$2723,0),5),0)</f>
        <v>153</v>
      </c>
      <c r="BE310">
        <f t="array" ref="BE310">IFERROR(INDEX(Sheet2!$A$1:$E$2723,MATCH(BE$200&amp;BE$201&amp;$B310,Sheet2!$A$1:$A$2723&amp;Sheet2!$B$1:$B$2723&amp;Sheet2!$D$1:$D$2723,0),5),0)</f>
        <v>0</v>
      </c>
      <c r="BF310">
        <f t="array" ref="BF310">IFERROR(INDEX(Sheet2!$A$1:$E$2723,MATCH(BF$200&amp;BF$201&amp;$B310,Sheet2!$A$1:$A$2723&amp;Sheet2!$B$1:$B$2723&amp;Sheet2!$D$1:$D$2723,0),5),0)</f>
        <v>0</v>
      </c>
      <c r="BG310">
        <f t="array" ref="BG310">IFERROR(INDEX(Sheet2!$A$1:$E$2723,MATCH(BG$200&amp;BG$201&amp;$B310,Sheet2!$A$1:$A$2723&amp;Sheet2!$B$1:$B$2723&amp;Sheet2!$D$1:$D$2723,0),5),0)</f>
        <v>0</v>
      </c>
      <c r="BH310">
        <f t="array" ref="BH310">IFERROR(INDEX(Sheet2!$A$1:$E$2723,MATCH(BH$200&amp;BH$201&amp;$B310,Sheet2!$A$1:$A$2723&amp;Sheet2!$B$1:$B$2723&amp;Sheet2!$D$1:$D$2723,0),5),0)</f>
        <v>0</v>
      </c>
      <c r="BI310">
        <f t="array" ref="BI310">IFERROR(INDEX(Sheet2!$A$1:$E$2723,MATCH(BI$200&amp;BI$201&amp;$B310,Sheet2!$A$1:$A$2723&amp;Sheet2!$B$1:$B$2723&amp;Sheet2!$D$1:$D$2723,0),5),0)</f>
        <v>0</v>
      </c>
      <c r="BJ310">
        <f t="array" ref="BJ310">IFERROR(INDEX(Sheet2!$A$1:$E$2723,MATCH(BJ$200&amp;BJ$201&amp;$B310,Sheet2!$A$1:$A$2723&amp;Sheet2!$B$1:$B$2723&amp;Sheet2!$D$1:$D$2723,0),5),0)</f>
        <v>0</v>
      </c>
      <c r="BK310">
        <f t="array" ref="BK310">IFERROR(INDEX(Sheet2!$A$1:$E$2723,MATCH(BK$200&amp;BK$201&amp;$B310,Sheet2!$A$1:$A$2723&amp;Sheet2!$B$1:$B$2723&amp;Sheet2!$D$1:$D$2723,0),5),0)</f>
        <v>0</v>
      </c>
      <c r="BL310">
        <f t="array" ref="BL310">IFERROR(INDEX(Sheet2!$A$1:$E$2723,MATCH(BL$200&amp;BL$201&amp;$B310,Sheet2!$A$1:$A$2723&amp;Sheet2!$B$1:$B$2723&amp;Sheet2!$D$1:$D$2723,0),5),0)</f>
        <v>0</v>
      </c>
    </row>
    <row r="311" spans="2:64" x14ac:dyDescent="0.25">
      <c r="B311" t="s">
        <v>284</v>
      </c>
      <c r="C311">
        <f t="array" ref="C311">IFERROR(INDEX(Sheet2!$A$1:$E$2723,MATCH(C$200&amp;C$201&amp;$B311,Sheet2!$A$1:$A$2723&amp;Sheet2!$B$1:$B$2723&amp;Sheet2!$D$1:$D$2723,0),5),0)</f>
        <v>0</v>
      </c>
      <c r="D311">
        <f t="array" ref="D311">IFERROR(INDEX(Sheet2!$A$1:$E$2723,MATCH(D$200&amp;D$201&amp;$B311,Sheet2!$A$1:$A$2723&amp;Sheet2!$B$1:$B$2723&amp;Sheet2!$D$1:$D$2723,0),5),0)</f>
        <v>0</v>
      </c>
      <c r="E311">
        <f t="array" ref="E311">IFERROR(INDEX(Sheet2!$A$1:$E$2723,MATCH(E$200&amp;E$201&amp;$B311,Sheet2!$A$1:$A$2723&amp;Sheet2!$B$1:$B$2723&amp;Sheet2!$D$1:$D$2723,0),5),0)</f>
        <v>0</v>
      </c>
      <c r="F311">
        <f t="array" ref="F311">IFERROR(INDEX(Sheet2!$A$1:$E$2723,MATCH(F$200&amp;F$201&amp;$B311,Sheet2!$A$1:$A$2723&amp;Sheet2!$B$1:$B$2723&amp;Sheet2!$D$1:$D$2723,0),5),0)</f>
        <v>0</v>
      </c>
      <c r="G311">
        <f t="array" ref="G311">IFERROR(INDEX(Sheet2!$A$1:$E$2723,MATCH(G$200&amp;G$201&amp;$B311,Sheet2!$A$1:$A$2723&amp;Sheet2!$B$1:$B$2723&amp;Sheet2!$D$1:$D$2723,0),5),0)</f>
        <v>0</v>
      </c>
      <c r="H311">
        <f t="array" ref="H311">IFERROR(INDEX(Sheet2!$A$1:$E$2723,MATCH(H$200&amp;H$201&amp;$B311,Sheet2!$A$1:$A$2723&amp;Sheet2!$B$1:$B$2723&amp;Sheet2!$D$1:$D$2723,0),5),0)</f>
        <v>0</v>
      </c>
      <c r="I311">
        <f t="array" ref="I311">IFERROR(INDEX(Sheet2!$A$1:$E$2723,MATCH(I$200&amp;I$201&amp;$B311,Sheet2!$A$1:$A$2723&amp;Sheet2!$B$1:$B$2723&amp;Sheet2!$D$1:$D$2723,0),5),0)</f>
        <v>0</v>
      </c>
      <c r="J311">
        <f t="array" ref="J311">IFERROR(INDEX(Sheet2!$A$1:$E$2723,MATCH(J$200&amp;J$201&amp;$B311,Sheet2!$A$1:$A$2723&amp;Sheet2!$B$1:$B$2723&amp;Sheet2!$D$1:$D$2723,0),5),0)</f>
        <v>0</v>
      </c>
      <c r="K311">
        <f t="array" ref="K311">IFERROR(INDEX(Sheet2!$A$1:$E$2723,MATCH(K$200&amp;K$201&amp;$B311,Sheet2!$A$1:$A$2723&amp;Sheet2!$B$1:$B$2723&amp;Sheet2!$D$1:$D$2723,0),5),0)</f>
        <v>0</v>
      </c>
      <c r="L311">
        <f t="array" ref="L311">IFERROR(INDEX(Sheet2!$A$1:$E$2723,MATCH(L$200&amp;L$201&amp;$B311,Sheet2!$A$1:$A$2723&amp;Sheet2!$B$1:$B$2723&amp;Sheet2!$D$1:$D$2723,0),5),0)</f>
        <v>0</v>
      </c>
      <c r="M311">
        <f t="array" ref="M311">IFERROR(INDEX(Sheet2!$A$1:$E$2723,MATCH(M$200&amp;M$201&amp;$B311,Sheet2!$A$1:$A$2723&amp;Sheet2!$B$1:$B$2723&amp;Sheet2!$D$1:$D$2723,0),5),0)</f>
        <v>0</v>
      </c>
      <c r="N311">
        <f t="array" ref="N311">IFERROR(INDEX(Sheet2!$A$1:$E$2723,MATCH(N$200&amp;N$201&amp;$B311,Sheet2!$A$1:$A$2723&amp;Sheet2!$B$1:$B$2723&amp;Sheet2!$D$1:$D$2723,0),5),0)</f>
        <v>0</v>
      </c>
      <c r="O311">
        <f t="array" ref="O311">IFERROR(INDEX(Sheet2!$A$1:$E$2723,MATCH(O$200&amp;O$201&amp;$B311,Sheet2!$A$1:$A$2723&amp;Sheet2!$B$1:$B$2723&amp;Sheet2!$D$1:$D$2723,0),5),0)</f>
        <v>0</v>
      </c>
      <c r="P311">
        <f t="array" ref="P311">IFERROR(INDEX(Sheet2!$A$1:$E$2723,MATCH(P$200&amp;P$201&amp;$B311,Sheet2!$A$1:$A$2723&amp;Sheet2!$B$1:$B$2723&amp;Sheet2!$D$1:$D$2723,0),5),0)</f>
        <v>0</v>
      </c>
      <c r="Q311">
        <f t="array" ref="Q311">IFERROR(INDEX(Sheet2!$A$1:$E$2723,MATCH(Q$200&amp;Q$201&amp;$B311,Sheet2!$A$1:$A$2723&amp;Sheet2!$B$1:$B$2723&amp;Sheet2!$D$1:$D$2723,0),5),0)</f>
        <v>0</v>
      </c>
      <c r="R311">
        <f t="array" ref="R311">IFERROR(INDEX(Sheet2!$A$1:$E$2723,MATCH(R$200&amp;R$201&amp;$B311,Sheet2!$A$1:$A$2723&amp;Sheet2!$B$1:$B$2723&amp;Sheet2!$D$1:$D$2723,0),5),0)</f>
        <v>0</v>
      </c>
      <c r="S311">
        <f t="array" ref="S311">IFERROR(INDEX(Sheet2!$A$1:$E$2723,MATCH(S$200&amp;S$201&amp;$B311,Sheet2!$A$1:$A$2723&amp;Sheet2!$B$1:$B$2723&amp;Sheet2!$D$1:$D$2723,0),5),0)</f>
        <v>0</v>
      </c>
      <c r="T311">
        <f t="array" ref="T311">IFERROR(INDEX(Sheet2!$A$1:$E$2723,MATCH(T$200&amp;T$201&amp;$B311,Sheet2!$A$1:$A$2723&amp;Sheet2!$B$1:$B$2723&amp;Sheet2!$D$1:$D$2723,0),5),0)</f>
        <v>0</v>
      </c>
      <c r="U311">
        <f t="array" ref="U311">IFERROR(INDEX(Sheet2!$A$1:$E$2723,MATCH(U$200&amp;U$201&amp;$B311,Sheet2!$A$1:$A$2723&amp;Sheet2!$B$1:$B$2723&amp;Sheet2!$D$1:$D$2723,0),5),0)</f>
        <v>0</v>
      </c>
      <c r="V311">
        <f t="array" ref="V311">IFERROR(INDEX(Sheet2!$A$1:$E$2723,MATCH(V$200&amp;V$201&amp;$B311,Sheet2!$A$1:$A$2723&amp;Sheet2!$B$1:$B$2723&amp;Sheet2!$D$1:$D$2723,0),5),0)</f>
        <v>0</v>
      </c>
      <c r="W311">
        <f t="array" ref="W311">IFERROR(INDEX(Sheet2!$A$1:$E$2723,MATCH(W$200&amp;W$201&amp;$B311,Sheet2!$A$1:$A$2723&amp;Sheet2!$B$1:$B$2723&amp;Sheet2!$D$1:$D$2723,0),5),0)</f>
        <v>0</v>
      </c>
      <c r="X311">
        <f t="array" ref="X311">IFERROR(INDEX(Sheet2!$A$1:$E$2723,MATCH(X$200&amp;X$201&amp;$B311,Sheet2!$A$1:$A$2723&amp;Sheet2!$B$1:$B$2723&amp;Sheet2!$D$1:$D$2723,0),5),0)</f>
        <v>0</v>
      </c>
      <c r="Y311">
        <f t="array" ref="Y311">IFERROR(INDEX(Sheet2!$A$1:$E$2723,MATCH(Y$200&amp;Y$201&amp;$B311,Sheet2!$A$1:$A$2723&amp;Sheet2!$B$1:$B$2723&amp;Sheet2!$D$1:$D$2723,0),5),0)</f>
        <v>0</v>
      </c>
      <c r="Z311">
        <f t="array" ref="Z311">IFERROR(INDEX(Sheet2!$A$1:$E$2723,MATCH(Z$200&amp;Z$201&amp;$B311,Sheet2!$A$1:$A$2723&amp;Sheet2!$B$1:$B$2723&amp;Sheet2!$D$1:$D$2723,0),5),0)</f>
        <v>0</v>
      </c>
      <c r="AA311">
        <f t="array" ref="AA311">IFERROR(INDEX(Sheet2!$A$1:$E$2723,MATCH(AA$200&amp;AA$201&amp;$B311,Sheet2!$A$1:$A$2723&amp;Sheet2!$B$1:$B$2723&amp;Sheet2!$D$1:$D$2723,0),5),0)</f>
        <v>0</v>
      </c>
      <c r="AB311">
        <f t="array" ref="AB311">IFERROR(INDEX(Sheet2!$A$1:$E$2723,MATCH(AB$200&amp;AB$201&amp;$B311,Sheet2!$A$1:$A$2723&amp;Sheet2!$B$1:$B$2723&amp;Sheet2!$D$1:$D$2723,0),5),0)</f>
        <v>0</v>
      </c>
      <c r="AC311">
        <f t="array" ref="AC311">IFERROR(INDEX(Sheet2!$A$1:$E$2723,MATCH(AC$200&amp;AC$201&amp;$B311,Sheet2!$A$1:$A$2723&amp;Sheet2!$B$1:$B$2723&amp;Sheet2!$D$1:$D$2723,0),5),0)</f>
        <v>0</v>
      </c>
      <c r="AD311">
        <f t="array" ref="AD311">IFERROR(INDEX(Sheet2!$A$1:$E$2723,MATCH(AD$200&amp;AD$201&amp;$B311,Sheet2!$A$1:$A$2723&amp;Sheet2!$B$1:$B$2723&amp;Sheet2!$D$1:$D$2723,0),5),0)</f>
        <v>0</v>
      </c>
      <c r="AE311">
        <f t="array" ref="AE311">IFERROR(INDEX(Sheet2!$A$1:$E$2723,MATCH(AE$200&amp;AE$201&amp;$B311,Sheet2!$A$1:$A$2723&amp;Sheet2!$B$1:$B$2723&amp;Sheet2!$D$1:$D$2723,0),5),0)</f>
        <v>0</v>
      </c>
      <c r="AF311">
        <f t="array" ref="AF311">IFERROR(INDEX(Sheet2!$A$1:$E$2723,MATCH(AF$200&amp;AF$201&amp;$B311,Sheet2!$A$1:$A$2723&amp;Sheet2!$B$1:$B$2723&amp;Sheet2!$D$1:$D$2723,0),5),0)</f>
        <v>0</v>
      </c>
      <c r="AG311">
        <f t="array" ref="AG311">IFERROR(INDEX(Sheet2!$A$1:$E$2723,MATCH(AG$200&amp;AG$201&amp;$B311,Sheet2!$A$1:$A$2723&amp;Sheet2!$B$1:$B$2723&amp;Sheet2!$D$1:$D$2723,0),5),0)</f>
        <v>0</v>
      </c>
      <c r="AH311">
        <f t="array" ref="AH311">IFERROR(INDEX(Sheet2!$A$1:$E$2723,MATCH(AH$200&amp;AH$201&amp;$B311,Sheet2!$A$1:$A$2723&amp;Sheet2!$B$1:$B$2723&amp;Sheet2!$D$1:$D$2723,0),5),0)</f>
        <v>0</v>
      </c>
      <c r="AI311">
        <f t="array" ref="AI311">IFERROR(INDEX(Sheet2!$A$1:$E$2723,MATCH(AI$200&amp;AI$201&amp;$B311,Sheet2!$A$1:$A$2723&amp;Sheet2!$B$1:$B$2723&amp;Sheet2!$D$1:$D$2723,0),5),0)</f>
        <v>0</v>
      </c>
      <c r="AJ311">
        <f t="array" ref="AJ311">IFERROR(INDEX(Sheet2!$A$1:$E$2723,MATCH(AJ$200&amp;AJ$201&amp;$B311,Sheet2!$A$1:$A$2723&amp;Sheet2!$B$1:$B$2723&amp;Sheet2!$D$1:$D$2723,0),5),0)</f>
        <v>0</v>
      </c>
      <c r="AK311">
        <f t="array" ref="AK311">IFERROR(INDEX(Sheet2!$A$1:$E$2723,MATCH(AK$200&amp;AK$201&amp;$B311,Sheet2!$A$1:$A$2723&amp;Sheet2!$B$1:$B$2723&amp;Sheet2!$D$1:$D$2723,0),5),0)</f>
        <v>0</v>
      </c>
      <c r="AL311">
        <f t="array" ref="AL311">IFERROR(INDEX(Sheet2!$A$1:$E$2723,MATCH(AL$200&amp;AL$201&amp;$B311,Sheet2!$A$1:$A$2723&amp;Sheet2!$B$1:$B$2723&amp;Sheet2!$D$1:$D$2723,0),5),0)</f>
        <v>0</v>
      </c>
      <c r="AM311">
        <f t="array" ref="AM311">IFERROR(INDEX(Sheet2!$A$1:$E$2723,MATCH(AM$200&amp;AM$201&amp;$B311,Sheet2!$A$1:$A$2723&amp;Sheet2!$B$1:$B$2723&amp;Sheet2!$D$1:$D$2723,0),5),0)</f>
        <v>0</v>
      </c>
      <c r="AN311">
        <f t="array" ref="AN311">IFERROR(INDEX(Sheet2!$A$1:$E$2723,MATCH(AN$200&amp;AN$201&amp;$B311,Sheet2!$A$1:$A$2723&amp;Sheet2!$B$1:$B$2723&amp;Sheet2!$D$1:$D$2723,0),5),0)</f>
        <v>0</v>
      </c>
      <c r="AO311">
        <f t="array" ref="AO311">IFERROR(INDEX(Sheet2!$A$1:$E$2723,MATCH(AO$200&amp;AO$201&amp;$B311,Sheet2!$A$1:$A$2723&amp;Sheet2!$B$1:$B$2723&amp;Sheet2!$D$1:$D$2723,0),5),0)</f>
        <v>0</v>
      </c>
      <c r="AP311">
        <f t="array" ref="AP311">IFERROR(INDEX(Sheet2!$A$1:$E$2723,MATCH(AP$200&amp;AP$201&amp;$B311,Sheet2!$A$1:$A$2723&amp;Sheet2!$B$1:$B$2723&amp;Sheet2!$D$1:$D$2723,0),5),0)</f>
        <v>0</v>
      </c>
      <c r="AQ311">
        <f t="array" ref="AQ311">IFERROR(INDEX(Sheet2!$A$1:$E$2723,MATCH(AQ$200&amp;AQ$201&amp;$B311,Sheet2!$A$1:$A$2723&amp;Sheet2!$B$1:$B$2723&amp;Sheet2!$D$1:$D$2723,0),5),0)</f>
        <v>0</v>
      </c>
      <c r="AR311">
        <f t="array" ref="AR311">IFERROR(INDEX(Sheet2!$A$1:$E$2723,MATCH(AR$200&amp;AR$201&amp;$B311,Sheet2!$A$1:$A$2723&amp;Sheet2!$B$1:$B$2723&amp;Sheet2!$D$1:$D$2723,0),5),0)</f>
        <v>0</v>
      </c>
      <c r="AS311">
        <f t="array" ref="AS311">IFERROR(INDEX(Sheet2!$A$1:$E$2723,MATCH(AS$200&amp;AS$201&amp;$B311,Sheet2!$A$1:$A$2723&amp;Sheet2!$B$1:$B$2723&amp;Sheet2!$D$1:$D$2723,0),5),0)</f>
        <v>0</v>
      </c>
      <c r="AT311">
        <f t="array" ref="AT311">IFERROR(INDEX(Sheet2!$A$1:$E$2723,MATCH(AT$200&amp;AT$201&amp;$B311,Sheet2!$A$1:$A$2723&amp;Sheet2!$B$1:$B$2723&amp;Sheet2!$D$1:$D$2723,0),5),0)</f>
        <v>0</v>
      </c>
      <c r="AU311">
        <f t="array" ref="AU311">IFERROR(INDEX(Sheet2!$A$1:$E$2723,MATCH(AU$200&amp;AU$201&amp;$B311,Sheet2!$A$1:$A$2723&amp;Sheet2!$B$1:$B$2723&amp;Sheet2!$D$1:$D$2723,0),5),0)</f>
        <v>0</v>
      </c>
      <c r="AV311">
        <f t="array" ref="AV311">IFERROR(INDEX(Sheet2!$A$1:$E$2723,MATCH(AV$200&amp;AV$201&amp;$B311,Sheet2!$A$1:$A$2723&amp;Sheet2!$B$1:$B$2723&amp;Sheet2!$D$1:$D$2723,0),5),0)</f>
        <v>0</v>
      </c>
      <c r="AW311">
        <f t="array" ref="AW311">IFERROR(INDEX(Sheet2!$A$1:$E$2723,MATCH(AW$200&amp;AW$201&amp;$B311,Sheet2!$A$1:$A$2723&amp;Sheet2!$B$1:$B$2723&amp;Sheet2!$D$1:$D$2723,0),5),0)</f>
        <v>0</v>
      </c>
      <c r="AX311">
        <f t="array" ref="AX311">IFERROR(INDEX(Sheet2!$A$1:$E$2723,MATCH(AX$200&amp;AX$201&amp;$B311,Sheet2!$A$1:$A$2723&amp;Sheet2!$B$1:$B$2723&amp;Sheet2!$D$1:$D$2723,0),5),0)</f>
        <v>0</v>
      </c>
      <c r="AY311">
        <f t="array" ref="AY311">IFERROR(INDEX(Sheet2!$A$1:$E$2723,MATCH(AY$200&amp;AY$201&amp;$B311,Sheet2!$A$1:$A$2723&amp;Sheet2!$B$1:$B$2723&amp;Sheet2!$D$1:$D$2723,0),5),0)</f>
        <v>0</v>
      </c>
      <c r="AZ311">
        <f t="array" ref="AZ311">IFERROR(INDEX(Sheet2!$A$1:$E$2723,MATCH(AZ$200&amp;AZ$201&amp;$B311,Sheet2!$A$1:$A$2723&amp;Sheet2!$B$1:$B$2723&amp;Sheet2!$D$1:$D$2723,0),5),0)</f>
        <v>0</v>
      </c>
      <c r="BA311">
        <f t="array" ref="BA311">IFERROR(INDEX(Sheet2!$A$1:$E$2723,MATCH(BA$200&amp;BA$201&amp;$B311,Sheet2!$A$1:$A$2723&amp;Sheet2!$B$1:$B$2723&amp;Sheet2!$D$1:$D$2723,0),5),0)</f>
        <v>0</v>
      </c>
      <c r="BB311">
        <f t="array" ref="BB311">IFERROR(INDEX(Sheet2!$A$1:$E$2723,MATCH(BB$200&amp;BB$201&amp;$B311,Sheet2!$A$1:$A$2723&amp;Sheet2!$B$1:$B$2723&amp;Sheet2!$D$1:$D$2723,0),5),0)</f>
        <v>0</v>
      </c>
      <c r="BC311">
        <f t="array" ref="BC311">IFERROR(INDEX(Sheet2!$A$1:$E$2723,MATCH(BC$200&amp;BC$201&amp;$B311,Sheet2!$A$1:$A$2723&amp;Sheet2!$B$1:$B$2723&amp;Sheet2!$D$1:$D$2723,0),5),0)</f>
        <v>0</v>
      </c>
      <c r="BD311">
        <f t="array" ref="BD311">IFERROR(INDEX(Sheet2!$A$1:$E$2723,MATCH(BD$200&amp;BD$201&amp;$B311,Sheet2!$A$1:$A$2723&amp;Sheet2!$B$1:$B$2723&amp;Sheet2!$D$1:$D$2723,0),5),0)</f>
        <v>0</v>
      </c>
      <c r="BE311">
        <f t="array" ref="BE311">IFERROR(INDEX(Sheet2!$A$1:$E$2723,MATCH(BE$200&amp;BE$201&amp;$B311,Sheet2!$A$1:$A$2723&amp;Sheet2!$B$1:$B$2723&amp;Sheet2!$D$1:$D$2723,0),5),0)</f>
        <v>0</v>
      </c>
      <c r="BF311">
        <f t="array" ref="BF311">IFERROR(INDEX(Sheet2!$A$1:$E$2723,MATCH(BF$200&amp;BF$201&amp;$B311,Sheet2!$A$1:$A$2723&amp;Sheet2!$B$1:$B$2723&amp;Sheet2!$D$1:$D$2723,0),5),0)</f>
        <v>0</v>
      </c>
      <c r="BG311">
        <f t="array" ref="BG311">IFERROR(INDEX(Sheet2!$A$1:$E$2723,MATCH(BG$200&amp;BG$201&amp;$B311,Sheet2!$A$1:$A$2723&amp;Sheet2!$B$1:$B$2723&amp;Sheet2!$D$1:$D$2723,0),5),0)</f>
        <v>0</v>
      </c>
      <c r="BH311">
        <f t="array" ref="BH311">IFERROR(INDEX(Sheet2!$A$1:$E$2723,MATCH(BH$200&amp;BH$201&amp;$B311,Sheet2!$A$1:$A$2723&amp;Sheet2!$B$1:$B$2723&amp;Sheet2!$D$1:$D$2723,0),5),0)</f>
        <v>0</v>
      </c>
      <c r="BI311">
        <f t="array" ref="BI311">IFERROR(INDEX(Sheet2!$A$1:$E$2723,MATCH(BI$200&amp;BI$201&amp;$B311,Sheet2!$A$1:$A$2723&amp;Sheet2!$B$1:$B$2723&amp;Sheet2!$D$1:$D$2723,0),5),0)</f>
        <v>0</v>
      </c>
      <c r="BJ311">
        <f t="array" ref="BJ311">IFERROR(INDEX(Sheet2!$A$1:$E$2723,MATCH(BJ$200&amp;BJ$201&amp;$B311,Sheet2!$A$1:$A$2723&amp;Sheet2!$B$1:$B$2723&amp;Sheet2!$D$1:$D$2723,0),5),0)</f>
        <v>0</v>
      </c>
      <c r="BK311">
        <f t="array" ref="BK311">IFERROR(INDEX(Sheet2!$A$1:$E$2723,MATCH(BK$200&amp;BK$201&amp;$B311,Sheet2!$A$1:$A$2723&amp;Sheet2!$B$1:$B$2723&amp;Sheet2!$D$1:$D$2723,0),5),0)</f>
        <v>0</v>
      </c>
      <c r="BL311">
        <f t="array" ref="BL311">IFERROR(INDEX(Sheet2!$A$1:$E$2723,MATCH(BL$200&amp;BL$201&amp;$B311,Sheet2!$A$1:$A$2723&amp;Sheet2!$B$1:$B$2723&amp;Sheet2!$D$1:$D$2723,0),5),0)</f>
        <v>0</v>
      </c>
    </row>
    <row r="312" spans="2:64" x14ac:dyDescent="0.25">
      <c r="B312" t="s">
        <v>29</v>
      </c>
      <c r="C312">
        <f t="array" ref="C312">IFERROR(INDEX(Sheet2!$A$1:$E$2723,MATCH(C$200&amp;C$201&amp;$B312,Sheet2!$A$1:$A$2723&amp;Sheet2!$B$1:$B$2723&amp;Sheet2!$D$1:$D$2723,0),5),0)</f>
        <v>186</v>
      </c>
      <c r="D312">
        <f t="array" ref="D312">IFERROR(INDEX(Sheet2!$A$1:$E$2723,MATCH(D$200&amp;D$201&amp;$B312,Sheet2!$A$1:$A$2723&amp;Sheet2!$B$1:$B$2723&amp;Sheet2!$D$1:$D$2723,0),5),0)</f>
        <v>169</v>
      </c>
      <c r="E312">
        <f t="array" ref="E312">IFERROR(INDEX(Sheet2!$A$1:$E$2723,MATCH(E$200&amp;E$201&amp;$B312,Sheet2!$A$1:$A$2723&amp;Sheet2!$B$1:$B$2723&amp;Sheet2!$D$1:$D$2723,0),5),0)</f>
        <v>133</v>
      </c>
      <c r="F312">
        <f t="array" ref="F312">IFERROR(INDEX(Sheet2!$A$1:$E$2723,MATCH(F$200&amp;F$201&amp;$B312,Sheet2!$A$1:$A$2723&amp;Sheet2!$B$1:$B$2723&amp;Sheet2!$D$1:$D$2723,0),5),0)</f>
        <v>128</v>
      </c>
      <c r="G312">
        <f t="array" ref="G312">IFERROR(INDEX(Sheet2!$A$1:$E$2723,MATCH(G$200&amp;G$201&amp;$B312,Sheet2!$A$1:$A$2723&amp;Sheet2!$B$1:$B$2723&amp;Sheet2!$D$1:$D$2723,0),5),0)</f>
        <v>198</v>
      </c>
      <c r="H312">
        <f t="array" ref="H312">IFERROR(INDEX(Sheet2!$A$1:$E$2723,MATCH(H$200&amp;H$201&amp;$B312,Sheet2!$A$1:$A$2723&amp;Sheet2!$B$1:$B$2723&amp;Sheet2!$D$1:$D$2723,0),5),0)</f>
        <v>156</v>
      </c>
      <c r="I312">
        <f t="array" ref="I312">IFERROR(INDEX(Sheet2!$A$1:$E$2723,MATCH(I$200&amp;I$201&amp;$B312,Sheet2!$A$1:$A$2723&amp;Sheet2!$B$1:$B$2723&amp;Sheet2!$D$1:$D$2723,0),5),0)</f>
        <v>0</v>
      </c>
      <c r="J312">
        <f t="array" ref="J312">IFERROR(INDEX(Sheet2!$A$1:$E$2723,MATCH(J$200&amp;J$201&amp;$B312,Sheet2!$A$1:$A$2723&amp;Sheet2!$B$1:$B$2723&amp;Sheet2!$D$1:$D$2723,0),5),0)</f>
        <v>0</v>
      </c>
      <c r="K312">
        <f t="array" ref="K312">IFERROR(INDEX(Sheet2!$A$1:$E$2723,MATCH(K$200&amp;K$201&amp;$B312,Sheet2!$A$1:$A$2723&amp;Sheet2!$B$1:$B$2723&amp;Sheet2!$D$1:$D$2723,0),5),0)</f>
        <v>0</v>
      </c>
      <c r="L312">
        <f t="array" ref="L312">IFERROR(INDEX(Sheet2!$A$1:$E$2723,MATCH(L$200&amp;L$201&amp;$B312,Sheet2!$A$1:$A$2723&amp;Sheet2!$B$1:$B$2723&amp;Sheet2!$D$1:$D$2723,0),5),0)</f>
        <v>0</v>
      </c>
      <c r="M312">
        <f t="array" ref="M312">IFERROR(INDEX(Sheet2!$A$1:$E$2723,MATCH(M$200&amp;M$201&amp;$B312,Sheet2!$A$1:$A$2723&amp;Sheet2!$B$1:$B$2723&amp;Sheet2!$D$1:$D$2723,0),5),0)</f>
        <v>0</v>
      </c>
      <c r="N312">
        <f t="array" ref="N312">IFERROR(INDEX(Sheet2!$A$1:$E$2723,MATCH(N$200&amp;N$201&amp;$B312,Sheet2!$A$1:$A$2723&amp;Sheet2!$B$1:$B$2723&amp;Sheet2!$D$1:$D$2723,0),5),0)</f>
        <v>0</v>
      </c>
      <c r="O312">
        <f t="array" ref="O312">IFERROR(INDEX(Sheet2!$A$1:$E$2723,MATCH(O$200&amp;O$201&amp;$B312,Sheet2!$A$1:$A$2723&amp;Sheet2!$B$1:$B$2723&amp;Sheet2!$D$1:$D$2723,0),5),0)</f>
        <v>180</v>
      </c>
      <c r="P312">
        <f t="array" ref="P312">IFERROR(INDEX(Sheet2!$A$1:$E$2723,MATCH(P$200&amp;P$201&amp;$B312,Sheet2!$A$1:$A$2723&amp;Sheet2!$B$1:$B$2723&amp;Sheet2!$D$1:$D$2723,0),5),0)</f>
        <v>0</v>
      </c>
      <c r="Q312">
        <f t="array" ref="Q312">IFERROR(INDEX(Sheet2!$A$1:$E$2723,MATCH(Q$200&amp;Q$201&amp;$B312,Sheet2!$A$1:$A$2723&amp;Sheet2!$B$1:$B$2723&amp;Sheet2!$D$1:$D$2723,0),5),0)</f>
        <v>0</v>
      </c>
      <c r="R312">
        <f t="array" ref="R312">IFERROR(INDEX(Sheet2!$A$1:$E$2723,MATCH(R$200&amp;R$201&amp;$B312,Sheet2!$A$1:$A$2723&amp;Sheet2!$B$1:$B$2723&amp;Sheet2!$D$1:$D$2723,0),5),0)</f>
        <v>0</v>
      </c>
      <c r="S312">
        <f t="array" ref="S312">IFERROR(INDEX(Sheet2!$A$1:$E$2723,MATCH(S$200&amp;S$201&amp;$B312,Sheet2!$A$1:$A$2723&amp;Sheet2!$B$1:$B$2723&amp;Sheet2!$D$1:$D$2723,0),5),0)</f>
        <v>137</v>
      </c>
      <c r="T312">
        <f t="array" ref="T312">IFERROR(INDEX(Sheet2!$A$1:$E$2723,MATCH(T$200&amp;T$201&amp;$B312,Sheet2!$A$1:$A$2723&amp;Sheet2!$B$1:$B$2723&amp;Sheet2!$D$1:$D$2723,0),5),0)</f>
        <v>0</v>
      </c>
      <c r="U312">
        <f t="array" ref="U312">IFERROR(INDEX(Sheet2!$A$1:$E$2723,MATCH(U$200&amp;U$201&amp;$B312,Sheet2!$A$1:$A$2723&amp;Sheet2!$B$1:$B$2723&amp;Sheet2!$D$1:$D$2723,0),5),0)</f>
        <v>0</v>
      </c>
      <c r="V312">
        <f t="array" ref="V312">IFERROR(INDEX(Sheet2!$A$1:$E$2723,MATCH(V$200&amp;V$201&amp;$B312,Sheet2!$A$1:$A$2723&amp;Sheet2!$B$1:$B$2723&amp;Sheet2!$D$1:$D$2723,0),5),0)</f>
        <v>0</v>
      </c>
      <c r="W312">
        <f t="array" ref="W312">IFERROR(INDEX(Sheet2!$A$1:$E$2723,MATCH(W$200&amp;W$201&amp;$B312,Sheet2!$A$1:$A$2723&amp;Sheet2!$B$1:$B$2723&amp;Sheet2!$D$1:$D$2723,0),5),0)</f>
        <v>0</v>
      </c>
      <c r="X312">
        <f t="array" ref="X312">IFERROR(INDEX(Sheet2!$A$1:$E$2723,MATCH(X$200&amp;X$201&amp;$B312,Sheet2!$A$1:$A$2723&amp;Sheet2!$B$1:$B$2723&amp;Sheet2!$D$1:$D$2723,0),5),0)</f>
        <v>0</v>
      </c>
      <c r="Y312">
        <f t="array" ref="Y312">IFERROR(INDEX(Sheet2!$A$1:$E$2723,MATCH(Y$200&amp;Y$201&amp;$B312,Sheet2!$A$1:$A$2723&amp;Sheet2!$B$1:$B$2723&amp;Sheet2!$D$1:$D$2723,0),5),0)</f>
        <v>0</v>
      </c>
      <c r="Z312">
        <f t="array" ref="Z312">IFERROR(INDEX(Sheet2!$A$1:$E$2723,MATCH(Z$200&amp;Z$201&amp;$B312,Sheet2!$A$1:$A$2723&amp;Sheet2!$B$1:$B$2723&amp;Sheet2!$D$1:$D$2723,0),5),0)</f>
        <v>0</v>
      </c>
      <c r="AA312">
        <f t="array" ref="AA312">IFERROR(INDEX(Sheet2!$A$1:$E$2723,MATCH(AA$200&amp;AA$201&amp;$B312,Sheet2!$A$1:$A$2723&amp;Sheet2!$B$1:$B$2723&amp;Sheet2!$D$1:$D$2723,0),5),0)</f>
        <v>0</v>
      </c>
      <c r="AB312">
        <f t="array" ref="AB312">IFERROR(INDEX(Sheet2!$A$1:$E$2723,MATCH(AB$200&amp;AB$201&amp;$B312,Sheet2!$A$1:$A$2723&amp;Sheet2!$B$1:$B$2723&amp;Sheet2!$D$1:$D$2723,0),5),0)</f>
        <v>0</v>
      </c>
      <c r="AC312">
        <f t="array" ref="AC312">IFERROR(INDEX(Sheet2!$A$1:$E$2723,MATCH(AC$200&amp;AC$201&amp;$B312,Sheet2!$A$1:$A$2723&amp;Sheet2!$B$1:$B$2723&amp;Sheet2!$D$1:$D$2723,0),5),0)</f>
        <v>0</v>
      </c>
      <c r="AD312">
        <f t="array" ref="AD312">IFERROR(INDEX(Sheet2!$A$1:$E$2723,MATCH(AD$200&amp;AD$201&amp;$B312,Sheet2!$A$1:$A$2723&amp;Sheet2!$B$1:$B$2723&amp;Sheet2!$D$1:$D$2723,0),5),0)</f>
        <v>0</v>
      </c>
      <c r="AE312">
        <f t="array" ref="AE312">IFERROR(INDEX(Sheet2!$A$1:$E$2723,MATCH(AE$200&amp;AE$201&amp;$B312,Sheet2!$A$1:$A$2723&amp;Sheet2!$B$1:$B$2723&amp;Sheet2!$D$1:$D$2723,0),5),0)</f>
        <v>0</v>
      </c>
      <c r="AF312">
        <f t="array" ref="AF312">IFERROR(INDEX(Sheet2!$A$1:$E$2723,MATCH(AF$200&amp;AF$201&amp;$B312,Sheet2!$A$1:$A$2723&amp;Sheet2!$B$1:$B$2723&amp;Sheet2!$D$1:$D$2723,0),5),0)</f>
        <v>0</v>
      </c>
      <c r="AG312">
        <f t="array" ref="AG312">IFERROR(INDEX(Sheet2!$A$1:$E$2723,MATCH(AG$200&amp;AG$201&amp;$B312,Sheet2!$A$1:$A$2723&amp;Sheet2!$B$1:$B$2723&amp;Sheet2!$D$1:$D$2723,0),5),0)</f>
        <v>0</v>
      </c>
      <c r="AH312">
        <f t="array" ref="AH312">IFERROR(INDEX(Sheet2!$A$1:$E$2723,MATCH(AH$200&amp;AH$201&amp;$B312,Sheet2!$A$1:$A$2723&amp;Sheet2!$B$1:$B$2723&amp;Sheet2!$D$1:$D$2723,0),5),0)</f>
        <v>0</v>
      </c>
      <c r="AI312">
        <f t="array" ref="AI312">IFERROR(INDEX(Sheet2!$A$1:$E$2723,MATCH(AI$200&amp;AI$201&amp;$B312,Sheet2!$A$1:$A$2723&amp;Sheet2!$B$1:$B$2723&amp;Sheet2!$D$1:$D$2723,0),5),0)</f>
        <v>0</v>
      </c>
      <c r="AJ312">
        <f t="array" ref="AJ312">IFERROR(INDEX(Sheet2!$A$1:$E$2723,MATCH(AJ$200&amp;AJ$201&amp;$B312,Sheet2!$A$1:$A$2723&amp;Sheet2!$B$1:$B$2723&amp;Sheet2!$D$1:$D$2723,0),5),0)</f>
        <v>0</v>
      </c>
      <c r="AK312">
        <f t="array" ref="AK312">IFERROR(INDEX(Sheet2!$A$1:$E$2723,MATCH(AK$200&amp;AK$201&amp;$B312,Sheet2!$A$1:$A$2723&amp;Sheet2!$B$1:$B$2723&amp;Sheet2!$D$1:$D$2723,0),5),0)</f>
        <v>0</v>
      </c>
      <c r="AL312">
        <f t="array" ref="AL312">IFERROR(INDEX(Sheet2!$A$1:$E$2723,MATCH(AL$200&amp;AL$201&amp;$B312,Sheet2!$A$1:$A$2723&amp;Sheet2!$B$1:$B$2723&amp;Sheet2!$D$1:$D$2723,0),5),0)</f>
        <v>0</v>
      </c>
      <c r="AM312">
        <f t="array" ref="AM312">IFERROR(INDEX(Sheet2!$A$1:$E$2723,MATCH(AM$200&amp;AM$201&amp;$B312,Sheet2!$A$1:$A$2723&amp;Sheet2!$B$1:$B$2723&amp;Sheet2!$D$1:$D$2723,0),5),0)</f>
        <v>0</v>
      </c>
      <c r="AN312">
        <f t="array" ref="AN312">IFERROR(INDEX(Sheet2!$A$1:$E$2723,MATCH(AN$200&amp;AN$201&amp;$B312,Sheet2!$A$1:$A$2723&amp;Sheet2!$B$1:$B$2723&amp;Sheet2!$D$1:$D$2723,0),5),0)</f>
        <v>0</v>
      </c>
      <c r="AO312">
        <f t="array" ref="AO312">IFERROR(INDEX(Sheet2!$A$1:$E$2723,MATCH(AO$200&amp;AO$201&amp;$B312,Sheet2!$A$1:$A$2723&amp;Sheet2!$B$1:$B$2723&amp;Sheet2!$D$1:$D$2723,0),5),0)</f>
        <v>0</v>
      </c>
      <c r="AP312">
        <f t="array" ref="AP312">IFERROR(INDEX(Sheet2!$A$1:$E$2723,MATCH(AP$200&amp;AP$201&amp;$B312,Sheet2!$A$1:$A$2723&amp;Sheet2!$B$1:$B$2723&amp;Sheet2!$D$1:$D$2723,0),5),0)</f>
        <v>0</v>
      </c>
      <c r="AQ312">
        <f t="array" ref="AQ312">IFERROR(INDEX(Sheet2!$A$1:$E$2723,MATCH(AQ$200&amp;AQ$201&amp;$B312,Sheet2!$A$1:$A$2723&amp;Sheet2!$B$1:$B$2723&amp;Sheet2!$D$1:$D$2723,0),5),0)</f>
        <v>0</v>
      </c>
      <c r="AR312">
        <f t="array" ref="AR312">IFERROR(INDEX(Sheet2!$A$1:$E$2723,MATCH(AR$200&amp;AR$201&amp;$B312,Sheet2!$A$1:$A$2723&amp;Sheet2!$B$1:$B$2723&amp;Sheet2!$D$1:$D$2723,0),5),0)</f>
        <v>0</v>
      </c>
      <c r="AS312">
        <f t="array" ref="AS312">IFERROR(INDEX(Sheet2!$A$1:$E$2723,MATCH(AS$200&amp;AS$201&amp;$B312,Sheet2!$A$1:$A$2723&amp;Sheet2!$B$1:$B$2723&amp;Sheet2!$D$1:$D$2723,0),5),0)</f>
        <v>0</v>
      </c>
      <c r="AT312">
        <f t="array" ref="AT312">IFERROR(INDEX(Sheet2!$A$1:$E$2723,MATCH(AT$200&amp;AT$201&amp;$B312,Sheet2!$A$1:$A$2723&amp;Sheet2!$B$1:$B$2723&amp;Sheet2!$D$1:$D$2723,0),5),0)</f>
        <v>0</v>
      </c>
      <c r="AU312">
        <f t="array" ref="AU312">IFERROR(INDEX(Sheet2!$A$1:$E$2723,MATCH(AU$200&amp;AU$201&amp;$B312,Sheet2!$A$1:$A$2723&amp;Sheet2!$B$1:$B$2723&amp;Sheet2!$D$1:$D$2723,0),5),0)</f>
        <v>0</v>
      </c>
      <c r="AV312">
        <f t="array" ref="AV312">IFERROR(INDEX(Sheet2!$A$1:$E$2723,MATCH(AV$200&amp;AV$201&amp;$B312,Sheet2!$A$1:$A$2723&amp;Sheet2!$B$1:$B$2723&amp;Sheet2!$D$1:$D$2723,0),5),0)</f>
        <v>0</v>
      </c>
      <c r="AW312">
        <f t="array" ref="AW312">IFERROR(INDEX(Sheet2!$A$1:$E$2723,MATCH(AW$200&amp;AW$201&amp;$B312,Sheet2!$A$1:$A$2723&amp;Sheet2!$B$1:$B$2723&amp;Sheet2!$D$1:$D$2723,0),5),0)</f>
        <v>0</v>
      </c>
      <c r="AX312">
        <f t="array" ref="AX312">IFERROR(INDEX(Sheet2!$A$1:$E$2723,MATCH(AX$200&amp;AX$201&amp;$B312,Sheet2!$A$1:$A$2723&amp;Sheet2!$B$1:$B$2723&amp;Sheet2!$D$1:$D$2723,0),5),0)</f>
        <v>0</v>
      </c>
      <c r="AY312">
        <f t="array" ref="AY312">IFERROR(INDEX(Sheet2!$A$1:$E$2723,MATCH(AY$200&amp;AY$201&amp;$B312,Sheet2!$A$1:$A$2723&amp;Sheet2!$B$1:$B$2723&amp;Sheet2!$D$1:$D$2723,0),5),0)</f>
        <v>0</v>
      </c>
      <c r="AZ312">
        <f t="array" ref="AZ312">IFERROR(INDEX(Sheet2!$A$1:$E$2723,MATCH(AZ$200&amp;AZ$201&amp;$B312,Sheet2!$A$1:$A$2723&amp;Sheet2!$B$1:$B$2723&amp;Sheet2!$D$1:$D$2723,0),5),0)</f>
        <v>0</v>
      </c>
      <c r="BA312">
        <f t="array" ref="BA312">IFERROR(INDEX(Sheet2!$A$1:$E$2723,MATCH(BA$200&amp;BA$201&amp;$B312,Sheet2!$A$1:$A$2723&amp;Sheet2!$B$1:$B$2723&amp;Sheet2!$D$1:$D$2723,0),5),0)</f>
        <v>0</v>
      </c>
      <c r="BB312">
        <f t="array" ref="BB312">IFERROR(INDEX(Sheet2!$A$1:$E$2723,MATCH(BB$200&amp;BB$201&amp;$B312,Sheet2!$A$1:$A$2723&amp;Sheet2!$B$1:$B$2723&amp;Sheet2!$D$1:$D$2723,0),5),0)</f>
        <v>0</v>
      </c>
      <c r="BC312">
        <f t="array" ref="BC312">IFERROR(INDEX(Sheet2!$A$1:$E$2723,MATCH(BC$200&amp;BC$201&amp;$B312,Sheet2!$A$1:$A$2723&amp;Sheet2!$B$1:$B$2723&amp;Sheet2!$D$1:$D$2723,0),5),0)</f>
        <v>0</v>
      </c>
      <c r="BD312">
        <f t="array" ref="BD312">IFERROR(INDEX(Sheet2!$A$1:$E$2723,MATCH(BD$200&amp;BD$201&amp;$B312,Sheet2!$A$1:$A$2723&amp;Sheet2!$B$1:$B$2723&amp;Sheet2!$D$1:$D$2723,0),5),0)</f>
        <v>0</v>
      </c>
      <c r="BE312">
        <f t="array" ref="BE312">IFERROR(INDEX(Sheet2!$A$1:$E$2723,MATCH(BE$200&amp;BE$201&amp;$B312,Sheet2!$A$1:$A$2723&amp;Sheet2!$B$1:$B$2723&amp;Sheet2!$D$1:$D$2723,0),5),0)</f>
        <v>0</v>
      </c>
      <c r="BF312">
        <f t="array" ref="BF312">IFERROR(INDEX(Sheet2!$A$1:$E$2723,MATCH(BF$200&amp;BF$201&amp;$B312,Sheet2!$A$1:$A$2723&amp;Sheet2!$B$1:$B$2723&amp;Sheet2!$D$1:$D$2723,0),5),0)</f>
        <v>0</v>
      </c>
      <c r="BG312">
        <f t="array" ref="BG312">IFERROR(INDEX(Sheet2!$A$1:$E$2723,MATCH(BG$200&amp;BG$201&amp;$B312,Sheet2!$A$1:$A$2723&amp;Sheet2!$B$1:$B$2723&amp;Sheet2!$D$1:$D$2723,0),5),0)</f>
        <v>0</v>
      </c>
      <c r="BH312">
        <f t="array" ref="BH312">IFERROR(INDEX(Sheet2!$A$1:$E$2723,MATCH(BH$200&amp;BH$201&amp;$B312,Sheet2!$A$1:$A$2723&amp;Sheet2!$B$1:$B$2723&amp;Sheet2!$D$1:$D$2723,0),5),0)</f>
        <v>0</v>
      </c>
      <c r="BI312">
        <f t="array" ref="BI312">IFERROR(INDEX(Sheet2!$A$1:$E$2723,MATCH(BI$200&amp;BI$201&amp;$B312,Sheet2!$A$1:$A$2723&amp;Sheet2!$B$1:$B$2723&amp;Sheet2!$D$1:$D$2723,0),5),0)</f>
        <v>0</v>
      </c>
      <c r="BJ312">
        <f t="array" ref="BJ312">IFERROR(INDEX(Sheet2!$A$1:$E$2723,MATCH(BJ$200&amp;BJ$201&amp;$B312,Sheet2!$A$1:$A$2723&amp;Sheet2!$B$1:$B$2723&amp;Sheet2!$D$1:$D$2723,0),5),0)</f>
        <v>0</v>
      </c>
      <c r="BK312">
        <f t="array" ref="BK312">IFERROR(INDEX(Sheet2!$A$1:$E$2723,MATCH(BK$200&amp;BK$201&amp;$B312,Sheet2!$A$1:$A$2723&amp;Sheet2!$B$1:$B$2723&amp;Sheet2!$D$1:$D$2723,0),5),0)</f>
        <v>0</v>
      </c>
      <c r="BL312">
        <f t="array" ref="BL312">IFERROR(INDEX(Sheet2!$A$1:$E$2723,MATCH(BL$200&amp;BL$201&amp;$B312,Sheet2!$A$1:$A$2723&amp;Sheet2!$B$1:$B$2723&amp;Sheet2!$D$1:$D$2723,0),5),0)</f>
        <v>0</v>
      </c>
    </row>
    <row r="313" spans="2:64" x14ac:dyDescent="0.25">
      <c r="B313" t="s">
        <v>285</v>
      </c>
      <c r="C313">
        <f t="array" ref="C313">IFERROR(INDEX(Sheet2!$A$1:$E$2723,MATCH(C$200&amp;C$201&amp;$B313,Sheet2!$A$1:$A$2723&amp;Sheet2!$B$1:$B$2723&amp;Sheet2!$D$1:$D$2723,0),5),0)</f>
        <v>0</v>
      </c>
      <c r="D313">
        <f t="array" ref="D313">IFERROR(INDEX(Sheet2!$A$1:$E$2723,MATCH(D$200&amp;D$201&amp;$B313,Sheet2!$A$1:$A$2723&amp;Sheet2!$B$1:$B$2723&amp;Sheet2!$D$1:$D$2723,0),5),0)</f>
        <v>0</v>
      </c>
      <c r="E313">
        <f t="array" ref="E313">IFERROR(INDEX(Sheet2!$A$1:$E$2723,MATCH(E$200&amp;E$201&amp;$B313,Sheet2!$A$1:$A$2723&amp;Sheet2!$B$1:$B$2723&amp;Sheet2!$D$1:$D$2723,0),5),0)</f>
        <v>0</v>
      </c>
      <c r="F313">
        <f t="array" ref="F313">IFERROR(INDEX(Sheet2!$A$1:$E$2723,MATCH(F$200&amp;F$201&amp;$B313,Sheet2!$A$1:$A$2723&amp;Sheet2!$B$1:$B$2723&amp;Sheet2!$D$1:$D$2723,0),5),0)</f>
        <v>0</v>
      </c>
      <c r="G313">
        <f t="array" ref="G313">IFERROR(INDEX(Sheet2!$A$1:$E$2723,MATCH(G$200&amp;G$201&amp;$B313,Sheet2!$A$1:$A$2723&amp;Sheet2!$B$1:$B$2723&amp;Sheet2!$D$1:$D$2723,0),5),0)</f>
        <v>0</v>
      </c>
      <c r="H313">
        <f t="array" ref="H313">IFERROR(INDEX(Sheet2!$A$1:$E$2723,MATCH(H$200&amp;H$201&amp;$B313,Sheet2!$A$1:$A$2723&amp;Sheet2!$B$1:$B$2723&amp;Sheet2!$D$1:$D$2723,0),5),0)</f>
        <v>0</v>
      </c>
      <c r="I313">
        <f t="array" ref="I313">IFERROR(INDEX(Sheet2!$A$1:$E$2723,MATCH(I$200&amp;I$201&amp;$B313,Sheet2!$A$1:$A$2723&amp;Sheet2!$B$1:$B$2723&amp;Sheet2!$D$1:$D$2723,0),5),0)</f>
        <v>0</v>
      </c>
      <c r="J313">
        <f t="array" ref="J313">IFERROR(INDEX(Sheet2!$A$1:$E$2723,MATCH(J$200&amp;J$201&amp;$B313,Sheet2!$A$1:$A$2723&amp;Sheet2!$B$1:$B$2723&amp;Sheet2!$D$1:$D$2723,0),5),0)</f>
        <v>0</v>
      </c>
      <c r="K313">
        <f t="array" ref="K313">IFERROR(INDEX(Sheet2!$A$1:$E$2723,MATCH(K$200&amp;K$201&amp;$B313,Sheet2!$A$1:$A$2723&amp;Sheet2!$B$1:$B$2723&amp;Sheet2!$D$1:$D$2723,0),5),0)</f>
        <v>0</v>
      </c>
      <c r="L313">
        <f t="array" ref="L313">IFERROR(INDEX(Sheet2!$A$1:$E$2723,MATCH(L$200&amp;L$201&amp;$B313,Sheet2!$A$1:$A$2723&amp;Sheet2!$B$1:$B$2723&amp;Sheet2!$D$1:$D$2723,0),5),0)</f>
        <v>0</v>
      </c>
      <c r="M313">
        <f t="array" ref="M313">IFERROR(INDEX(Sheet2!$A$1:$E$2723,MATCH(M$200&amp;M$201&amp;$B313,Sheet2!$A$1:$A$2723&amp;Sheet2!$B$1:$B$2723&amp;Sheet2!$D$1:$D$2723,0),5),0)</f>
        <v>0</v>
      </c>
      <c r="N313">
        <f t="array" ref="N313">IFERROR(INDEX(Sheet2!$A$1:$E$2723,MATCH(N$200&amp;N$201&amp;$B313,Sheet2!$A$1:$A$2723&amp;Sheet2!$B$1:$B$2723&amp;Sheet2!$D$1:$D$2723,0),5),0)</f>
        <v>0</v>
      </c>
      <c r="O313">
        <f t="array" ref="O313">IFERROR(INDEX(Sheet2!$A$1:$E$2723,MATCH(O$200&amp;O$201&amp;$B313,Sheet2!$A$1:$A$2723&amp;Sheet2!$B$1:$B$2723&amp;Sheet2!$D$1:$D$2723,0),5),0)</f>
        <v>0</v>
      </c>
      <c r="P313">
        <f t="array" ref="P313">IFERROR(INDEX(Sheet2!$A$1:$E$2723,MATCH(P$200&amp;P$201&amp;$B313,Sheet2!$A$1:$A$2723&amp;Sheet2!$B$1:$B$2723&amp;Sheet2!$D$1:$D$2723,0),5),0)</f>
        <v>0</v>
      </c>
      <c r="Q313">
        <f t="array" ref="Q313">IFERROR(INDEX(Sheet2!$A$1:$E$2723,MATCH(Q$200&amp;Q$201&amp;$B313,Sheet2!$A$1:$A$2723&amp;Sheet2!$B$1:$B$2723&amp;Sheet2!$D$1:$D$2723,0),5),0)</f>
        <v>0</v>
      </c>
      <c r="R313">
        <f t="array" ref="R313">IFERROR(INDEX(Sheet2!$A$1:$E$2723,MATCH(R$200&amp;R$201&amp;$B313,Sheet2!$A$1:$A$2723&amp;Sheet2!$B$1:$B$2723&amp;Sheet2!$D$1:$D$2723,0),5),0)</f>
        <v>0</v>
      </c>
      <c r="S313">
        <f t="array" ref="S313">IFERROR(INDEX(Sheet2!$A$1:$E$2723,MATCH(S$200&amp;S$201&amp;$B313,Sheet2!$A$1:$A$2723&amp;Sheet2!$B$1:$B$2723&amp;Sheet2!$D$1:$D$2723,0),5),0)</f>
        <v>0</v>
      </c>
      <c r="T313">
        <f t="array" ref="T313">IFERROR(INDEX(Sheet2!$A$1:$E$2723,MATCH(T$200&amp;T$201&amp;$B313,Sheet2!$A$1:$A$2723&amp;Sheet2!$B$1:$B$2723&amp;Sheet2!$D$1:$D$2723,0),5),0)</f>
        <v>0</v>
      </c>
      <c r="U313">
        <f t="array" ref="U313">IFERROR(INDEX(Sheet2!$A$1:$E$2723,MATCH(U$200&amp;U$201&amp;$B313,Sheet2!$A$1:$A$2723&amp;Sheet2!$B$1:$B$2723&amp;Sheet2!$D$1:$D$2723,0),5),0)</f>
        <v>0</v>
      </c>
      <c r="V313">
        <f t="array" ref="V313">IFERROR(INDEX(Sheet2!$A$1:$E$2723,MATCH(V$200&amp;V$201&amp;$B313,Sheet2!$A$1:$A$2723&amp;Sheet2!$B$1:$B$2723&amp;Sheet2!$D$1:$D$2723,0),5),0)</f>
        <v>0</v>
      </c>
      <c r="W313">
        <f t="array" ref="W313">IFERROR(INDEX(Sheet2!$A$1:$E$2723,MATCH(W$200&amp;W$201&amp;$B313,Sheet2!$A$1:$A$2723&amp;Sheet2!$B$1:$B$2723&amp;Sheet2!$D$1:$D$2723,0),5),0)</f>
        <v>0</v>
      </c>
      <c r="X313">
        <f t="array" ref="X313">IFERROR(INDEX(Sheet2!$A$1:$E$2723,MATCH(X$200&amp;X$201&amp;$B313,Sheet2!$A$1:$A$2723&amp;Sheet2!$B$1:$B$2723&amp;Sheet2!$D$1:$D$2723,0),5),0)</f>
        <v>0</v>
      </c>
      <c r="Y313">
        <f t="array" ref="Y313">IFERROR(INDEX(Sheet2!$A$1:$E$2723,MATCH(Y$200&amp;Y$201&amp;$B313,Sheet2!$A$1:$A$2723&amp;Sheet2!$B$1:$B$2723&amp;Sheet2!$D$1:$D$2723,0),5),0)</f>
        <v>0</v>
      </c>
      <c r="Z313">
        <f t="array" ref="Z313">IFERROR(INDEX(Sheet2!$A$1:$E$2723,MATCH(Z$200&amp;Z$201&amp;$B313,Sheet2!$A$1:$A$2723&amp;Sheet2!$B$1:$B$2723&amp;Sheet2!$D$1:$D$2723,0),5),0)</f>
        <v>0</v>
      </c>
      <c r="AA313">
        <f t="array" ref="AA313">IFERROR(INDEX(Sheet2!$A$1:$E$2723,MATCH(AA$200&amp;AA$201&amp;$B313,Sheet2!$A$1:$A$2723&amp;Sheet2!$B$1:$B$2723&amp;Sheet2!$D$1:$D$2723,0),5),0)</f>
        <v>0</v>
      </c>
      <c r="AB313">
        <f t="array" ref="AB313">IFERROR(INDEX(Sheet2!$A$1:$E$2723,MATCH(AB$200&amp;AB$201&amp;$B313,Sheet2!$A$1:$A$2723&amp;Sheet2!$B$1:$B$2723&amp;Sheet2!$D$1:$D$2723,0),5),0)</f>
        <v>0</v>
      </c>
      <c r="AC313">
        <f t="array" ref="AC313">IFERROR(INDEX(Sheet2!$A$1:$E$2723,MATCH(AC$200&amp;AC$201&amp;$B313,Sheet2!$A$1:$A$2723&amp;Sheet2!$B$1:$B$2723&amp;Sheet2!$D$1:$D$2723,0),5),0)</f>
        <v>0</v>
      </c>
      <c r="AD313">
        <f t="array" ref="AD313">IFERROR(INDEX(Sheet2!$A$1:$E$2723,MATCH(AD$200&amp;AD$201&amp;$B313,Sheet2!$A$1:$A$2723&amp;Sheet2!$B$1:$B$2723&amp;Sheet2!$D$1:$D$2723,0),5),0)</f>
        <v>0</v>
      </c>
      <c r="AE313">
        <f t="array" ref="AE313">IFERROR(INDEX(Sheet2!$A$1:$E$2723,MATCH(AE$200&amp;AE$201&amp;$B313,Sheet2!$A$1:$A$2723&amp;Sheet2!$B$1:$B$2723&amp;Sheet2!$D$1:$D$2723,0),5),0)</f>
        <v>0</v>
      </c>
      <c r="AF313">
        <f t="array" ref="AF313">IFERROR(INDEX(Sheet2!$A$1:$E$2723,MATCH(AF$200&amp;AF$201&amp;$B313,Sheet2!$A$1:$A$2723&amp;Sheet2!$B$1:$B$2723&amp;Sheet2!$D$1:$D$2723,0),5),0)</f>
        <v>0</v>
      </c>
      <c r="AG313">
        <f t="array" ref="AG313">IFERROR(INDEX(Sheet2!$A$1:$E$2723,MATCH(AG$200&amp;AG$201&amp;$B313,Sheet2!$A$1:$A$2723&amp;Sheet2!$B$1:$B$2723&amp;Sheet2!$D$1:$D$2723,0),5),0)</f>
        <v>0</v>
      </c>
      <c r="AH313">
        <f t="array" ref="AH313">IFERROR(INDEX(Sheet2!$A$1:$E$2723,MATCH(AH$200&amp;AH$201&amp;$B313,Sheet2!$A$1:$A$2723&amp;Sheet2!$B$1:$B$2723&amp;Sheet2!$D$1:$D$2723,0),5),0)</f>
        <v>0</v>
      </c>
      <c r="AI313">
        <f t="array" ref="AI313">IFERROR(INDEX(Sheet2!$A$1:$E$2723,MATCH(AI$200&amp;AI$201&amp;$B313,Sheet2!$A$1:$A$2723&amp;Sheet2!$B$1:$B$2723&amp;Sheet2!$D$1:$D$2723,0),5),0)</f>
        <v>0</v>
      </c>
      <c r="AJ313">
        <f t="array" ref="AJ313">IFERROR(INDEX(Sheet2!$A$1:$E$2723,MATCH(AJ$200&amp;AJ$201&amp;$B313,Sheet2!$A$1:$A$2723&amp;Sheet2!$B$1:$B$2723&amp;Sheet2!$D$1:$D$2723,0),5),0)</f>
        <v>0</v>
      </c>
      <c r="AK313">
        <f t="array" ref="AK313">IFERROR(INDEX(Sheet2!$A$1:$E$2723,MATCH(AK$200&amp;AK$201&amp;$B313,Sheet2!$A$1:$A$2723&amp;Sheet2!$B$1:$B$2723&amp;Sheet2!$D$1:$D$2723,0),5),0)</f>
        <v>0</v>
      </c>
      <c r="AL313">
        <f t="array" ref="AL313">IFERROR(INDEX(Sheet2!$A$1:$E$2723,MATCH(AL$200&amp;AL$201&amp;$B313,Sheet2!$A$1:$A$2723&amp;Sheet2!$B$1:$B$2723&amp;Sheet2!$D$1:$D$2723,0),5),0)</f>
        <v>0</v>
      </c>
      <c r="AM313">
        <f t="array" ref="AM313">IFERROR(INDEX(Sheet2!$A$1:$E$2723,MATCH(AM$200&amp;AM$201&amp;$B313,Sheet2!$A$1:$A$2723&amp;Sheet2!$B$1:$B$2723&amp;Sheet2!$D$1:$D$2723,0),5),0)</f>
        <v>0</v>
      </c>
      <c r="AN313">
        <f t="array" ref="AN313">IFERROR(INDEX(Sheet2!$A$1:$E$2723,MATCH(AN$200&amp;AN$201&amp;$B313,Sheet2!$A$1:$A$2723&amp;Sheet2!$B$1:$B$2723&amp;Sheet2!$D$1:$D$2723,0),5),0)</f>
        <v>0</v>
      </c>
      <c r="AO313">
        <f t="array" ref="AO313">IFERROR(INDEX(Sheet2!$A$1:$E$2723,MATCH(AO$200&amp;AO$201&amp;$B313,Sheet2!$A$1:$A$2723&amp;Sheet2!$B$1:$B$2723&amp;Sheet2!$D$1:$D$2723,0),5),0)</f>
        <v>0</v>
      </c>
      <c r="AP313">
        <f t="array" ref="AP313">IFERROR(INDEX(Sheet2!$A$1:$E$2723,MATCH(AP$200&amp;AP$201&amp;$B313,Sheet2!$A$1:$A$2723&amp;Sheet2!$B$1:$B$2723&amp;Sheet2!$D$1:$D$2723,0),5),0)</f>
        <v>0</v>
      </c>
      <c r="AQ313">
        <f t="array" ref="AQ313">IFERROR(INDEX(Sheet2!$A$1:$E$2723,MATCH(AQ$200&amp;AQ$201&amp;$B313,Sheet2!$A$1:$A$2723&amp;Sheet2!$B$1:$B$2723&amp;Sheet2!$D$1:$D$2723,0),5),0)</f>
        <v>0</v>
      </c>
      <c r="AR313">
        <f t="array" ref="AR313">IFERROR(INDEX(Sheet2!$A$1:$E$2723,MATCH(AR$200&amp;AR$201&amp;$B313,Sheet2!$A$1:$A$2723&amp;Sheet2!$B$1:$B$2723&amp;Sheet2!$D$1:$D$2723,0),5),0)</f>
        <v>0</v>
      </c>
      <c r="AS313">
        <f t="array" ref="AS313">IFERROR(INDEX(Sheet2!$A$1:$E$2723,MATCH(AS$200&amp;AS$201&amp;$B313,Sheet2!$A$1:$A$2723&amp;Sheet2!$B$1:$B$2723&amp;Sheet2!$D$1:$D$2723,0),5),0)</f>
        <v>0</v>
      </c>
      <c r="AT313">
        <f t="array" ref="AT313">IFERROR(INDEX(Sheet2!$A$1:$E$2723,MATCH(AT$200&amp;AT$201&amp;$B313,Sheet2!$A$1:$A$2723&amp;Sheet2!$B$1:$B$2723&amp;Sheet2!$D$1:$D$2723,0),5),0)</f>
        <v>0</v>
      </c>
      <c r="AU313">
        <f t="array" ref="AU313">IFERROR(INDEX(Sheet2!$A$1:$E$2723,MATCH(AU$200&amp;AU$201&amp;$B313,Sheet2!$A$1:$A$2723&amp;Sheet2!$B$1:$B$2723&amp;Sheet2!$D$1:$D$2723,0),5),0)</f>
        <v>0</v>
      </c>
      <c r="AV313">
        <f t="array" ref="AV313">IFERROR(INDEX(Sheet2!$A$1:$E$2723,MATCH(AV$200&amp;AV$201&amp;$B313,Sheet2!$A$1:$A$2723&amp;Sheet2!$B$1:$B$2723&amp;Sheet2!$D$1:$D$2723,0),5),0)</f>
        <v>0</v>
      </c>
      <c r="AW313">
        <f t="array" ref="AW313">IFERROR(INDEX(Sheet2!$A$1:$E$2723,MATCH(AW$200&amp;AW$201&amp;$B313,Sheet2!$A$1:$A$2723&amp;Sheet2!$B$1:$B$2723&amp;Sheet2!$D$1:$D$2723,0),5),0)</f>
        <v>0</v>
      </c>
      <c r="AX313">
        <f t="array" ref="AX313">IFERROR(INDEX(Sheet2!$A$1:$E$2723,MATCH(AX$200&amp;AX$201&amp;$B313,Sheet2!$A$1:$A$2723&amp;Sheet2!$B$1:$B$2723&amp;Sheet2!$D$1:$D$2723,0),5),0)</f>
        <v>0</v>
      </c>
      <c r="AY313">
        <f t="array" ref="AY313">IFERROR(INDEX(Sheet2!$A$1:$E$2723,MATCH(AY$200&amp;AY$201&amp;$B313,Sheet2!$A$1:$A$2723&amp;Sheet2!$B$1:$B$2723&amp;Sheet2!$D$1:$D$2723,0),5),0)</f>
        <v>0</v>
      </c>
      <c r="AZ313">
        <f t="array" ref="AZ313">IFERROR(INDEX(Sheet2!$A$1:$E$2723,MATCH(AZ$200&amp;AZ$201&amp;$B313,Sheet2!$A$1:$A$2723&amp;Sheet2!$B$1:$B$2723&amp;Sheet2!$D$1:$D$2723,0),5),0)</f>
        <v>0</v>
      </c>
      <c r="BA313">
        <f t="array" ref="BA313">IFERROR(INDEX(Sheet2!$A$1:$E$2723,MATCH(BA$200&amp;BA$201&amp;$B313,Sheet2!$A$1:$A$2723&amp;Sheet2!$B$1:$B$2723&amp;Sheet2!$D$1:$D$2723,0),5),0)</f>
        <v>0</v>
      </c>
      <c r="BB313">
        <f t="array" ref="BB313">IFERROR(INDEX(Sheet2!$A$1:$E$2723,MATCH(BB$200&amp;BB$201&amp;$B313,Sheet2!$A$1:$A$2723&amp;Sheet2!$B$1:$B$2723&amp;Sheet2!$D$1:$D$2723,0),5),0)</f>
        <v>0</v>
      </c>
      <c r="BC313">
        <f t="array" ref="BC313">IFERROR(INDEX(Sheet2!$A$1:$E$2723,MATCH(BC$200&amp;BC$201&amp;$B313,Sheet2!$A$1:$A$2723&amp;Sheet2!$B$1:$B$2723&amp;Sheet2!$D$1:$D$2723,0),5),0)</f>
        <v>0</v>
      </c>
      <c r="BD313">
        <f t="array" ref="BD313">IFERROR(INDEX(Sheet2!$A$1:$E$2723,MATCH(BD$200&amp;BD$201&amp;$B313,Sheet2!$A$1:$A$2723&amp;Sheet2!$B$1:$B$2723&amp;Sheet2!$D$1:$D$2723,0),5),0)</f>
        <v>0</v>
      </c>
      <c r="BE313">
        <f t="array" ref="BE313">IFERROR(INDEX(Sheet2!$A$1:$E$2723,MATCH(BE$200&amp;BE$201&amp;$B313,Sheet2!$A$1:$A$2723&amp;Sheet2!$B$1:$B$2723&amp;Sheet2!$D$1:$D$2723,0),5),0)</f>
        <v>0</v>
      </c>
      <c r="BF313">
        <f t="array" ref="BF313">IFERROR(INDEX(Sheet2!$A$1:$E$2723,MATCH(BF$200&amp;BF$201&amp;$B313,Sheet2!$A$1:$A$2723&amp;Sheet2!$B$1:$B$2723&amp;Sheet2!$D$1:$D$2723,0),5),0)</f>
        <v>0</v>
      </c>
      <c r="BG313">
        <f t="array" ref="BG313">IFERROR(INDEX(Sheet2!$A$1:$E$2723,MATCH(BG$200&amp;BG$201&amp;$B313,Sheet2!$A$1:$A$2723&amp;Sheet2!$B$1:$B$2723&amp;Sheet2!$D$1:$D$2723,0),5),0)</f>
        <v>0</v>
      </c>
      <c r="BH313">
        <f t="array" ref="BH313">IFERROR(INDEX(Sheet2!$A$1:$E$2723,MATCH(BH$200&amp;BH$201&amp;$B313,Sheet2!$A$1:$A$2723&amp;Sheet2!$B$1:$B$2723&amp;Sheet2!$D$1:$D$2723,0),5),0)</f>
        <v>0</v>
      </c>
      <c r="BI313">
        <f t="array" ref="BI313">IFERROR(INDEX(Sheet2!$A$1:$E$2723,MATCH(BI$200&amp;BI$201&amp;$B313,Sheet2!$A$1:$A$2723&amp;Sheet2!$B$1:$B$2723&amp;Sheet2!$D$1:$D$2723,0),5),0)</f>
        <v>0</v>
      </c>
      <c r="BJ313">
        <f t="array" ref="BJ313">IFERROR(INDEX(Sheet2!$A$1:$E$2723,MATCH(BJ$200&amp;BJ$201&amp;$B313,Sheet2!$A$1:$A$2723&amp;Sheet2!$B$1:$B$2723&amp;Sheet2!$D$1:$D$2723,0),5),0)</f>
        <v>0</v>
      </c>
      <c r="BK313">
        <f t="array" ref="BK313">IFERROR(INDEX(Sheet2!$A$1:$E$2723,MATCH(BK$200&amp;BK$201&amp;$B313,Sheet2!$A$1:$A$2723&amp;Sheet2!$B$1:$B$2723&amp;Sheet2!$D$1:$D$2723,0),5),0)</f>
        <v>0</v>
      </c>
      <c r="BL313">
        <f t="array" ref="BL313">IFERROR(INDEX(Sheet2!$A$1:$E$2723,MATCH(BL$200&amp;BL$201&amp;$B313,Sheet2!$A$1:$A$2723&amp;Sheet2!$B$1:$B$2723&amp;Sheet2!$D$1:$D$2723,0),5),0)</f>
        <v>0</v>
      </c>
    </row>
    <row r="314" spans="2:64" x14ac:dyDescent="0.25">
      <c r="B314" t="s">
        <v>286</v>
      </c>
      <c r="C314">
        <f t="array" ref="C314">IFERROR(INDEX(Sheet2!$A$1:$E$2723,MATCH(C$200&amp;C$201&amp;$B314,Sheet2!$A$1:$A$2723&amp;Sheet2!$B$1:$B$2723&amp;Sheet2!$D$1:$D$2723,0),5),0)</f>
        <v>0</v>
      </c>
      <c r="D314">
        <f t="array" ref="D314">IFERROR(INDEX(Sheet2!$A$1:$E$2723,MATCH(D$200&amp;D$201&amp;$B314,Sheet2!$A$1:$A$2723&amp;Sheet2!$B$1:$B$2723&amp;Sheet2!$D$1:$D$2723,0),5),0)</f>
        <v>0</v>
      </c>
      <c r="E314">
        <f t="array" ref="E314">IFERROR(INDEX(Sheet2!$A$1:$E$2723,MATCH(E$200&amp;E$201&amp;$B314,Sheet2!$A$1:$A$2723&amp;Sheet2!$B$1:$B$2723&amp;Sheet2!$D$1:$D$2723,0),5),0)</f>
        <v>0</v>
      </c>
      <c r="F314">
        <f t="array" ref="F314">IFERROR(INDEX(Sheet2!$A$1:$E$2723,MATCH(F$200&amp;F$201&amp;$B314,Sheet2!$A$1:$A$2723&amp;Sheet2!$B$1:$B$2723&amp;Sheet2!$D$1:$D$2723,0),5),0)</f>
        <v>0</v>
      </c>
      <c r="G314">
        <f t="array" ref="G314">IFERROR(INDEX(Sheet2!$A$1:$E$2723,MATCH(G$200&amp;G$201&amp;$B314,Sheet2!$A$1:$A$2723&amp;Sheet2!$B$1:$B$2723&amp;Sheet2!$D$1:$D$2723,0),5),0)</f>
        <v>0</v>
      </c>
      <c r="H314">
        <f t="array" ref="H314">IFERROR(INDEX(Sheet2!$A$1:$E$2723,MATCH(H$200&amp;H$201&amp;$B314,Sheet2!$A$1:$A$2723&amp;Sheet2!$B$1:$B$2723&amp;Sheet2!$D$1:$D$2723,0),5),0)</f>
        <v>0</v>
      </c>
      <c r="I314">
        <f t="array" ref="I314">IFERROR(INDEX(Sheet2!$A$1:$E$2723,MATCH(I$200&amp;I$201&amp;$B314,Sheet2!$A$1:$A$2723&amp;Sheet2!$B$1:$B$2723&amp;Sheet2!$D$1:$D$2723,0),5),0)</f>
        <v>0</v>
      </c>
      <c r="J314">
        <f t="array" ref="J314">IFERROR(INDEX(Sheet2!$A$1:$E$2723,MATCH(J$200&amp;J$201&amp;$B314,Sheet2!$A$1:$A$2723&amp;Sheet2!$B$1:$B$2723&amp;Sheet2!$D$1:$D$2723,0),5),0)</f>
        <v>0</v>
      </c>
      <c r="K314">
        <f t="array" ref="K314">IFERROR(INDEX(Sheet2!$A$1:$E$2723,MATCH(K$200&amp;K$201&amp;$B314,Sheet2!$A$1:$A$2723&amp;Sheet2!$B$1:$B$2723&amp;Sheet2!$D$1:$D$2723,0),5),0)</f>
        <v>0</v>
      </c>
      <c r="L314">
        <f t="array" ref="L314">IFERROR(INDEX(Sheet2!$A$1:$E$2723,MATCH(L$200&amp;L$201&amp;$B314,Sheet2!$A$1:$A$2723&amp;Sheet2!$B$1:$B$2723&amp;Sheet2!$D$1:$D$2723,0),5),0)</f>
        <v>0</v>
      </c>
      <c r="M314">
        <f t="array" ref="M314">IFERROR(INDEX(Sheet2!$A$1:$E$2723,MATCH(M$200&amp;M$201&amp;$B314,Sheet2!$A$1:$A$2723&amp;Sheet2!$B$1:$B$2723&amp;Sheet2!$D$1:$D$2723,0),5),0)</f>
        <v>0</v>
      </c>
      <c r="N314">
        <f t="array" ref="N314">IFERROR(INDEX(Sheet2!$A$1:$E$2723,MATCH(N$200&amp;N$201&amp;$B314,Sheet2!$A$1:$A$2723&amp;Sheet2!$B$1:$B$2723&amp;Sheet2!$D$1:$D$2723,0),5),0)</f>
        <v>0</v>
      </c>
      <c r="O314">
        <f t="array" ref="O314">IFERROR(INDEX(Sheet2!$A$1:$E$2723,MATCH(O$200&amp;O$201&amp;$B314,Sheet2!$A$1:$A$2723&amp;Sheet2!$B$1:$B$2723&amp;Sheet2!$D$1:$D$2723,0),5),0)</f>
        <v>0</v>
      </c>
      <c r="P314">
        <f t="array" ref="P314">IFERROR(INDEX(Sheet2!$A$1:$E$2723,MATCH(P$200&amp;P$201&amp;$B314,Sheet2!$A$1:$A$2723&amp;Sheet2!$B$1:$B$2723&amp;Sheet2!$D$1:$D$2723,0),5),0)</f>
        <v>0</v>
      </c>
      <c r="Q314">
        <f t="array" ref="Q314">IFERROR(INDEX(Sheet2!$A$1:$E$2723,MATCH(Q$200&amp;Q$201&amp;$B314,Sheet2!$A$1:$A$2723&amp;Sheet2!$B$1:$B$2723&amp;Sheet2!$D$1:$D$2723,0),5),0)</f>
        <v>0</v>
      </c>
      <c r="R314">
        <f t="array" ref="R314">IFERROR(INDEX(Sheet2!$A$1:$E$2723,MATCH(R$200&amp;R$201&amp;$B314,Sheet2!$A$1:$A$2723&amp;Sheet2!$B$1:$B$2723&amp;Sheet2!$D$1:$D$2723,0),5),0)</f>
        <v>0</v>
      </c>
      <c r="S314">
        <f t="array" ref="S314">IFERROR(INDEX(Sheet2!$A$1:$E$2723,MATCH(S$200&amp;S$201&amp;$B314,Sheet2!$A$1:$A$2723&amp;Sheet2!$B$1:$B$2723&amp;Sheet2!$D$1:$D$2723,0),5),0)</f>
        <v>0</v>
      </c>
      <c r="T314">
        <f t="array" ref="T314">IFERROR(INDEX(Sheet2!$A$1:$E$2723,MATCH(T$200&amp;T$201&amp;$B314,Sheet2!$A$1:$A$2723&amp;Sheet2!$B$1:$B$2723&amp;Sheet2!$D$1:$D$2723,0),5),0)</f>
        <v>0</v>
      </c>
      <c r="U314">
        <f t="array" ref="U314">IFERROR(INDEX(Sheet2!$A$1:$E$2723,MATCH(U$200&amp;U$201&amp;$B314,Sheet2!$A$1:$A$2723&amp;Sheet2!$B$1:$B$2723&amp;Sheet2!$D$1:$D$2723,0),5),0)</f>
        <v>0</v>
      </c>
      <c r="V314">
        <f t="array" ref="V314">IFERROR(INDEX(Sheet2!$A$1:$E$2723,MATCH(V$200&amp;V$201&amp;$B314,Sheet2!$A$1:$A$2723&amp;Sheet2!$B$1:$B$2723&amp;Sheet2!$D$1:$D$2723,0),5),0)</f>
        <v>0</v>
      </c>
      <c r="W314">
        <f t="array" ref="W314">IFERROR(INDEX(Sheet2!$A$1:$E$2723,MATCH(W$200&amp;W$201&amp;$B314,Sheet2!$A$1:$A$2723&amp;Sheet2!$B$1:$B$2723&amp;Sheet2!$D$1:$D$2723,0),5),0)</f>
        <v>0</v>
      </c>
      <c r="X314">
        <f t="array" ref="X314">IFERROR(INDEX(Sheet2!$A$1:$E$2723,MATCH(X$200&amp;X$201&amp;$B314,Sheet2!$A$1:$A$2723&amp;Sheet2!$B$1:$B$2723&amp;Sheet2!$D$1:$D$2723,0),5),0)</f>
        <v>0</v>
      </c>
      <c r="Y314">
        <f t="array" ref="Y314">IFERROR(INDEX(Sheet2!$A$1:$E$2723,MATCH(Y$200&amp;Y$201&amp;$B314,Sheet2!$A$1:$A$2723&amp;Sheet2!$B$1:$B$2723&amp;Sheet2!$D$1:$D$2723,0),5),0)</f>
        <v>0</v>
      </c>
      <c r="Z314">
        <f t="array" ref="Z314">IFERROR(INDEX(Sheet2!$A$1:$E$2723,MATCH(Z$200&amp;Z$201&amp;$B314,Sheet2!$A$1:$A$2723&amp;Sheet2!$B$1:$B$2723&amp;Sheet2!$D$1:$D$2723,0),5),0)</f>
        <v>0</v>
      </c>
      <c r="AA314">
        <f t="array" ref="AA314">IFERROR(INDEX(Sheet2!$A$1:$E$2723,MATCH(AA$200&amp;AA$201&amp;$B314,Sheet2!$A$1:$A$2723&amp;Sheet2!$B$1:$B$2723&amp;Sheet2!$D$1:$D$2723,0),5),0)</f>
        <v>0</v>
      </c>
      <c r="AB314">
        <f t="array" ref="AB314">IFERROR(INDEX(Sheet2!$A$1:$E$2723,MATCH(AB$200&amp;AB$201&amp;$B314,Sheet2!$A$1:$A$2723&amp;Sheet2!$B$1:$B$2723&amp;Sheet2!$D$1:$D$2723,0),5),0)</f>
        <v>0</v>
      </c>
      <c r="AC314">
        <f t="array" ref="AC314">IFERROR(INDEX(Sheet2!$A$1:$E$2723,MATCH(AC$200&amp;AC$201&amp;$B314,Sheet2!$A$1:$A$2723&amp;Sheet2!$B$1:$B$2723&amp;Sheet2!$D$1:$D$2723,0),5),0)</f>
        <v>0</v>
      </c>
      <c r="AD314">
        <f t="array" ref="AD314">IFERROR(INDEX(Sheet2!$A$1:$E$2723,MATCH(AD$200&amp;AD$201&amp;$B314,Sheet2!$A$1:$A$2723&amp;Sheet2!$B$1:$B$2723&amp;Sheet2!$D$1:$D$2723,0),5),0)</f>
        <v>0</v>
      </c>
      <c r="AE314">
        <f t="array" ref="AE314">IFERROR(INDEX(Sheet2!$A$1:$E$2723,MATCH(AE$200&amp;AE$201&amp;$B314,Sheet2!$A$1:$A$2723&amp;Sheet2!$B$1:$B$2723&amp;Sheet2!$D$1:$D$2723,0),5),0)</f>
        <v>0</v>
      </c>
      <c r="AF314">
        <f t="array" ref="AF314">IFERROR(INDEX(Sheet2!$A$1:$E$2723,MATCH(AF$200&amp;AF$201&amp;$B314,Sheet2!$A$1:$A$2723&amp;Sheet2!$B$1:$B$2723&amp;Sheet2!$D$1:$D$2723,0),5),0)</f>
        <v>0</v>
      </c>
      <c r="AG314">
        <f t="array" ref="AG314">IFERROR(INDEX(Sheet2!$A$1:$E$2723,MATCH(AG$200&amp;AG$201&amp;$B314,Sheet2!$A$1:$A$2723&amp;Sheet2!$B$1:$B$2723&amp;Sheet2!$D$1:$D$2723,0),5),0)</f>
        <v>0</v>
      </c>
      <c r="AH314">
        <f t="array" ref="AH314">IFERROR(INDEX(Sheet2!$A$1:$E$2723,MATCH(AH$200&amp;AH$201&amp;$B314,Sheet2!$A$1:$A$2723&amp;Sheet2!$B$1:$B$2723&amp;Sheet2!$D$1:$D$2723,0),5),0)</f>
        <v>0</v>
      </c>
      <c r="AI314">
        <f t="array" ref="AI314">IFERROR(INDEX(Sheet2!$A$1:$E$2723,MATCH(AI$200&amp;AI$201&amp;$B314,Sheet2!$A$1:$A$2723&amp;Sheet2!$B$1:$B$2723&amp;Sheet2!$D$1:$D$2723,0),5),0)</f>
        <v>0</v>
      </c>
      <c r="AJ314">
        <f t="array" ref="AJ314">IFERROR(INDEX(Sheet2!$A$1:$E$2723,MATCH(AJ$200&amp;AJ$201&amp;$B314,Sheet2!$A$1:$A$2723&amp;Sheet2!$B$1:$B$2723&amp;Sheet2!$D$1:$D$2723,0),5),0)</f>
        <v>0</v>
      </c>
      <c r="AK314">
        <f t="array" ref="AK314">IFERROR(INDEX(Sheet2!$A$1:$E$2723,MATCH(AK$200&amp;AK$201&amp;$B314,Sheet2!$A$1:$A$2723&amp;Sheet2!$B$1:$B$2723&amp;Sheet2!$D$1:$D$2723,0),5),0)</f>
        <v>0</v>
      </c>
      <c r="AL314">
        <f t="array" ref="AL314">IFERROR(INDEX(Sheet2!$A$1:$E$2723,MATCH(AL$200&amp;AL$201&amp;$B314,Sheet2!$A$1:$A$2723&amp;Sheet2!$B$1:$B$2723&amp;Sheet2!$D$1:$D$2723,0),5),0)</f>
        <v>0</v>
      </c>
      <c r="AM314">
        <f t="array" ref="AM314">IFERROR(INDEX(Sheet2!$A$1:$E$2723,MATCH(AM$200&amp;AM$201&amp;$B314,Sheet2!$A$1:$A$2723&amp;Sheet2!$B$1:$B$2723&amp;Sheet2!$D$1:$D$2723,0),5),0)</f>
        <v>0</v>
      </c>
      <c r="AN314">
        <f t="array" ref="AN314">IFERROR(INDEX(Sheet2!$A$1:$E$2723,MATCH(AN$200&amp;AN$201&amp;$B314,Sheet2!$A$1:$A$2723&amp;Sheet2!$B$1:$B$2723&amp;Sheet2!$D$1:$D$2723,0),5),0)</f>
        <v>0</v>
      </c>
      <c r="AO314">
        <f t="array" ref="AO314">IFERROR(INDEX(Sheet2!$A$1:$E$2723,MATCH(AO$200&amp;AO$201&amp;$B314,Sheet2!$A$1:$A$2723&amp;Sheet2!$B$1:$B$2723&amp;Sheet2!$D$1:$D$2723,0),5),0)</f>
        <v>0</v>
      </c>
      <c r="AP314">
        <f t="array" ref="AP314">IFERROR(INDEX(Sheet2!$A$1:$E$2723,MATCH(AP$200&amp;AP$201&amp;$B314,Sheet2!$A$1:$A$2723&amp;Sheet2!$B$1:$B$2723&amp;Sheet2!$D$1:$D$2723,0),5),0)</f>
        <v>0</v>
      </c>
      <c r="AQ314">
        <f t="array" ref="AQ314">IFERROR(INDEX(Sheet2!$A$1:$E$2723,MATCH(AQ$200&amp;AQ$201&amp;$B314,Sheet2!$A$1:$A$2723&amp;Sheet2!$B$1:$B$2723&amp;Sheet2!$D$1:$D$2723,0),5),0)</f>
        <v>0</v>
      </c>
      <c r="AR314">
        <f t="array" ref="AR314">IFERROR(INDEX(Sheet2!$A$1:$E$2723,MATCH(AR$200&amp;AR$201&amp;$B314,Sheet2!$A$1:$A$2723&amp;Sheet2!$B$1:$B$2723&amp;Sheet2!$D$1:$D$2723,0),5),0)</f>
        <v>0</v>
      </c>
      <c r="AS314">
        <f t="array" ref="AS314">IFERROR(INDEX(Sheet2!$A$1:$E$2723,MATCH(AS$200&amp;AS$201&amp;$B314,Sheet2!$A$1:$A$2723&amp;Sheet2!$B$1:$B$2723&amp;Sheet2!$D$1:$D$2723,0),5),0)</f>
        <v>0</v>
      </c>
      <c r="AT314">
        <f t="array" ref="AT314">IFERROR(INDEX(Sheet2!$A$1:$E$2723,MATCH(AT$200&amp;AT$201&amp;$B314,Sheet2!$A$1:$A$2723&amp;Sheet2!$B$1:$B$2723&amp;Sheet2!$D$1:$D$2723,0),5),0)</f>
        <v>0</v>
      </c>
      <c r="AU314">
        <f t="array" ref="AU314">IFERROR(INDEX(Sheet2!$A$1:$E$2723,MATCH(AU$200&amp;AU$201&amp;$B314,Sheet2!$A$1:$A$2723&amp;Sheet2!$B$1:$B$2723&amp;Sheet2!$D$1:$D$2723,0),5),0)</f>
        <v>0</v>
      </c>
      <c r="AV314">
        <f t="array" ref="AV314">IFERROR(INDEX(Sheet2!$A$1:$E$2723,MATCH(AV$200&amp;AV$201&amp;$B314,Sheet2!$A$1:$A$2723&amp;Sheet2!$B$1:$B$2723&amp;Sheet2!$D$1:$D$2723,0),5),0)</f>
        <v>0</v>
      </c>
      <c r="AW314">
        <f t="array" ref="AW314">IFERROR(INDEX(Sheet2!$A$1:$E$2723,MATCH(AW$200&amp;AW$201&amp;$B314,Sheet2!$A$1:$A$2723&amp;Sheet2!$B$1:$B$2723&amp;Sheet2!$D$1:$D$2723,0),5),0)</f>
        <v>0</v>
      </c>
      <c r="AX314">
        <f t="array" ref="AX314">IFERROR(INDEX(Sheet2!$A$1:$E$2723,MATCH(AX$200&amp;AX$201&amp;$B314,Sheet2!$A$1:$A$2723&amp;Sheet2!$B$1:$B$2723&amp;Sheet2!$D$1:$D$2723,0),5),0)</f>
        <v>0</v>
      </c>
      <c r="AY314">
        <f t="array" ref="AY314">IFERROR(INDEX(Sheet2!$A$1:$E$2723,MATCH(AY$200&amp;AY$201&amp;$B314,Sheet2!$A$1:$A$2723&amp;Sheet2!$B$1:$B$2723&amp;Sheet2!$D$1:$D$2723,0),5),0)</f>
        <v>0</v>
      </c>
      <c r="AZ314">
        <f t="array" ref="AZ314">IFERROR(INDEX(Sheet2!$A$1:$E$2723,MATCH(AZ$200&amp;AZ$201&amp;$B314,Sheet2!$A$1:$A$2723&amp;Sheet2!$B$1:$B$2723&amp;Sheet2!$D$1:$D$2723,0),5),0)</f>
        <v>0</v>
      </c>
      <c r="BA314">
        <f t="array" ref="BA314">IFERROR(INDEX(Sheet2!$A$1:$E$2723,MATCH(BA$200&amp;BA$201&amp;$B314,Sheet2!$A$1:$A$2723&amp;Sheet2!$B$1:$B$2723&amp;Sheet2!$D$1:$D$2723,0),5),0)</f>
        <v>0</v>
      </c>
      <c r="BB314">
        <f t="array" ref="BB314">IFERROR(INDEX(Sheet2!$A$1:$E$2723,MATCH(BB$200&amp;BB$201&amp;$B314,Sheet2!$A$1:$A$2723&amp;Sheet2!$B$1:$B$2723&amp;Sheet2!$D$1:$D$2723,0),5),0)</f>
        <v>0</v>
      </c>
      <c r="BC314">
        <f t="array" ref="BC314">IFERROR(INDEX(Sheet2!$A$1:$E$2723,MATCH(BC$200&amp;BC$201&amp;$B314,Sheet2!$A$1:$A$2723&amp;Sheet2!$B$1:$B$2723&amp;Sheet2!$D$1:$D$2723,0),5),0)</f>
        <v>0</v>
      </c>
      <c r="BD314">
        <f t="array" ref="BD314">IFERROR(INDEX(Sheet2!$A$1:$E$2723,MATCH(BD$200&amp;BD$201&amp;$B314,Sheet2!$A$1:$A$2723&amp;Sheet2!$B$1:$B$2723&amp;Sheet2!$D$1:$D$2723,0),5),0)</f>
        <v>0</v>
      </c>
      <c r="BE314">
        <f t="array" ref="BE314">IFERROR(INDEX(Sheet2!$A$1:$E$2723,MATCH(BE$200&amp;BE$201&amp;$B314,Sheet2!$A$1:$A$2723&amp;Sheet2!$B$1:$B$2723&amp;Sheet2!$D$1:$D$2723,0),5),0)</f>
        <v>0</v>
      </c>
      <c r="BF314">
        <f t="array" ref="BF314">IFERROR(INDEX(Sheet2!$A$1:$E$2723,MATCH(BF$200&amp;BF$201&amp;$B314,Sheet2!$A$1:$A$2723&amp;Sheet2!$B$1:$B$2723&amp;Sheet2!$D$1:$D$2723,0),5),0)</f>
        <v>0</v>
      </c>
      <c r="BG314">
        <f t="array" ref="BG314">IFERROR(INDEX(Sheet2!$A$1:$E$2723,MATCH(BG$200&amp;BG$201&amp;$B314,Sheet2!$A$1:$A$2723&amp;Sheet2!$B$1:$B$2723&amp;Sheet2!$D$1:$D$2723,0),5),0)</f>
        <v>0</v>
      </c>
      <c r="BH314">
        <f t="array" ref="BH314">IFERROR(INDEX(Sheet2!$A$1:$E$2723,MATCH(BH$200&amp;BH$201&amp;$B314,Sheet2!$A$1:$A$2723&amp;Sheet2!$B$1:$B$2723&amp;Sheet2!$D$1:$D$2723,0),5),0)</f>
        <v>0</v>
      </c>
      <c r="BI314">
        <f t="array" ref="BI314">IFERROR(INDEX(Sheet2!$A$1:$E$2723,MATCH(BI$200&amp;BI$201&amp;$B314,Sheet2!$A$1:$A$2723&amp;Sheet2!$B$1:$B$2723&amp;Sheet2!$D$1:$D$2723,0),5),0)</f>
        <v>0</v>
      </c>
      <c r="BJ314">
        <f t="array" ref="BJ314">IFERROR(INDEX(Sheet2!$A$1:$E$2723,MATCH(BJ$200&amp;BJ$201&amp;$B314,Sheet2!$A$1:$A$2723&amp;Sheet2!$B$1:$B$2723&amp;Sheet2!$D$1:$D$2723,0),5),0)</f>
        <v>0</v>
      </c>
      <c r="BK314">
        <f t="array" ref="BK314">IFERROR(INDEX(Sheet2!$A$1:$E$2723,MATCH(BK$200&amp;BK$201&amp;$B314,Sheet2!$A$1:$A$2723&amp;Sheet2!$B$1:$B$2723&amp;Sheet2!$D$1:$D$2723,0),5),0)</f>
        <v>0</v>
      </c>
      <c r="BL314">
        <f t="array" ref="BL314">IFERROR(INDEX(Sheet2!$A$1:$E$2723,MATCH(BL$200&amp;BL$201&amp;$B314,Sheet2!$A$1:$A$2723&amp;Sheet2!$B$1:$B$2723&amp;Sheet2!$D$1:$D$2723,0),5),0)</f>
        <v>0</v>
      </c>
    </row>
    <row r="315" spans="2:64" x14ac:dyDescent="0.25">
      <c r="B315" t="s">
        <v>287</v>
      </c>
      <c r="C315">
        <f t="array" ref="C315">IFERROR(INDEX(Sheet2!$A$1:$E$2723,MATCH(C$200&amp;C$201&amp;$B315,Sheet2!$A$1:$A$2723&amp;Sheet2!$B$1:$B$2723&amp;Sheet2!$D$1:$D$2723,0),5),0)</f>
        <v>0</v>
      </c>
      <c r="D315">
        <f t="array" ref="D315">IFERROR(INDEX(Sheet2!$A$1:$E$2723,MATCH(D$200&amp;D$201&amp;$B315,Sheet2!$A$1:$A$2723&amp;Sheet2!$B$1:$B$2723&amp;Sheet2!$D$1:$D$2723,0),5),0)</f>
        <v>0</v>
      </c>
      <c r="E315">
        <f t="array" ref="E315">IFERROR(INDEX(Sheet2!$A$1:$E$2723,MATCH(E$200&amp;E$201&amp;$B315,Sheet2!$A$1:$A$2723&amp;Sheet2!$B$1:$B$2723&amp;Sheet2!$D$1:$D$2723,0),5),0)</f>
        <v>0</v>
      </c>
      <c r="F315">
        <f t="array" ref="F315">IFERROR(INDEX(Sheet2!$A$1:$E$2723,MATCH(F$200&amp;F$201&amp;$B315,Sheet2!$A$1:$A$2723&amp;Sheet2!$B$1:$B$2723&amp;Sheet2!$D$1:$D$2723,0),5),0)</f>
        <v>0</v>
      </c>
      <c r="G315">
        <f t="array" ref="G315">IFERROR(INDEX(Sheet2!$A$1:$E$2723,MATCH(G$200&amp;G$201&amp;$B315,Sheet2!$A$1:$A$2723&amp;Sheet2!$B$1:$B$2723&amp;Sheet2!$D$1:$D$2723,0),5),0)</f>
        <v>0</v>
      </c>
      <c r="H315">
        <f t="array" ref="H315">IFERROR(INDEX(Sheet2!$A$1:$E$2723,MATCH(H$200&amp;H$201&amp;$B315,Sheet2!$A$1:$A$2723&amp;Sheet2!$B$1:$B$2723&amp;Sheet2!$D$1:$D$2723,0),5),0)</f>
        <v>0</v>
      </c>
      <c r="I315">
        <f t="array" ref="I315">IFERROR(INDEX(Sheet2!$A$1:$E$2723,MATCH(I$200&amp;I$201&amp;$B315,Sheet2!$A$1:$A$2723&amp;Sheet2!$B$1:$B$2723&amp;Sheet2!$D$1:$D$2723,0),5),0)</f>
        <v>0</v>
      </c>
      <c r="J315">
        <f t="array" ref="J315">IFERROR(INDEX(Sheet2!$A$1:$E$2723,MATCH(J$200&amp;J$201&amp;$B315,Sheet2!$A$1:$A$2723&amp;Sheet2!$B$1:$B$2723&amp;Sheet2!$D$1:$D$2723,0),5),0)</f>
        <v>0</v>
      </c>
      <c r="K315">
        <f t="array" ref="K315">IFERROR(INDEX(Sheet2!$A$1:$E$2723,MATCH(K$200&amp;K$201&amp;$B315,Sheet2!$A$1:$A$2723&amp;Sheet2!$B$1:$B$2723&amp;Sheet2!$D$1:$D$2723,0),5),0)</f>
        <v>0</v>
      </c>
      <c r="L315">
        <f t="array" ref="L315">IFERROR(INDEX(Sheet2!$A$1:$E$2723,MATCH(L$200&amp;L$201&amp;$B315,Sheet2!$A$1:$A$2723&amp;Sheet2!$B$1:$B$2723&amp;Sheet2!$D$1:$D$2723,0),5),0)</f>
        <v>0</v>
      </c>
      <c r="M315">
        <f t="array" ref="M315">IFERROR(INDEX(Sheet2!$A$1:$E$2723,MATCH(M$200&amp;M$201&amp;$B315,Sheet2!$A$1:$A$2723&amp;Sheet2!$B$1:$B$2723&amp;Sheet2!$D$1:$D$2723,0),5),0)</f>
        <v>0</v>
      </c>
      <c r="N315">
        <f t="array" ref="N315">IFERROR(INDEX(Sheet2!$A$1:$E$2723,MATCH(N$200&amp;N$201&amp;$B315,Sheet2!$A$1:$A$2723&amp;Sheet2!$B$1:$B$2723&amp;Sheet2!$D$1:$D$2723,0),5),0)</f>
        <v>0</v>
      </c>
      <c r="O315">
        <f t="array" ref="O315">IFERROR(INDEX(Sheet2!$A$1:$E$2723,MATCH(O$200&amp;O$201&amp;$B315,Sheet2!$A$1:$A$2723&amp;Sheet2!$B$1:$B$2723&amp;Sheet2!$D$1:$D$2723,0),5),0)</f>
        <v>0</v>
      </c>
      <c r="P315">
        <f t="array" ref="P315">IFERROR(INDEX(Sheet2!$A$1:$E$2723,MATCH(P$200&amp;P$201&amp;$B315,Sheet2!$A$1:$A$2723&amp;Sheet2!$B$1:$B$2723&amp;Sheet2!$D$1:$D$2723,0),5),0)</f>
        <v>0</v>
      </c>
      <c r="Q315">
        <f t="array" ref="Q315">IFERROR(INDEX(Sheet2!$A$1:$E$2723,MATCH(Q$200&amp;Q$201&amp;$B315,Sheet2!$A$1:$A$2723&amp;Sheet2!$B$1:$B$2723&amp;Sheet2!$D$1:$D$2723,0),5),0)</f>
        <v>0</v>
      </c>
      <c r="R315">
        <f t="array" ref="R315">IFERROR(INDEX(Sheet2!$A$1:$E$2723,MATCH(R$200&amp;R$201&amp;$B315,Sheet2!$A$1:$A$2723&amp;Sheet2!$B$1:$B$2723&amp;Sheet2!$D$1:$D$2723,0),5),0)</f>
        <v>0</v>
      </c>
      <c r="S315">
        <f t="array" ref="S315">IFERROR(INDEX(Sheet2!$A$1:$E$2723,MATCH(S$200&amp;S$201&amp;$B315,Sheet2!$A$1:$A$2723&amp;Sheet2!$B$1:$B$2723&amp;Sheet2!$D$1:$D$2723,0),5),0)</f>
        <v>0</v>
      </c>
      <c r="T315">
        <f t="array" ref="T315">IFERROR(INDEX(Sheet2!$A$1:$E$2723,MATCH(T$200&amp;T$201&amp;$B315,Sheet2!$A$1:$A$2723&amp;Sheet2!$B$1:$B$2723&amp;Sheet2!$D$1:$D$2723,0),5),0)</f>
        <v>0</v>
      </c>
      <c r="U315">
        <f t="array" ref="U315">IFERROR(INDEX(Sheet2!$A$1:$E$2723,MATCH(U$200&amp;U$201&amp;$B315,Sheet2!$A$1:$A$2723&amp;Sheet2!$B$1:$B$2723&amp;Sheet2!$D$1:$D$2723,0),5),0)</f>
        <v>0</v>
      </c>
      <c r="V315">
        <f t="array" ref="V315">IFERROR(INDEX(Sheet2!$A$1:$E$2723,MATCH(V$200&amp;V$201&amp;$B315,Sheet2!$A$1:$A$2723&amp;Sheet2!$B$1:$B$2723&amp;Sheet2!$D$1:$D$2723,0),5),0)</f>
        <v>0</v>
      </c>
      <c r="W315">
        <f t="array" ref="W315">IFERROR(INDEX(Sheet2!$A$1:$E$2723,MATCH(W$200&amp;W$201&amp;$B315,Sheet2!$A$1:$A$2723&amp;Sheet2!$B$1:$B$2723&amp;Sheet2!$D$1:$D$2723,0),5),0)</f>
        <v>0</v>
      </c>
      <c r="X315">
        <f t="array" ref="X315">IFERROR(INDEX(Sheet2!$A$1:$E$2723,MATCH(X$200&amp;X$201&amp;$B315,Sheet2!$A$1:$A$2723&amp;Sheet2!$B$1:$B$2723&amp;Sheet2!$D$1:$D$2723,0),5),0)</f>
        <v>0</v>
      </c>
      <c r="Y315">
        <f t="array" ref="Y315">IFERROR(INDEX(Sheet2!$A$1:$E$2723,MATCH(Y$200&amp;Y$201&amp;$B315,Sheet2!$A$1:$A$2723&amp;Sheet2!$B$1:$B$2723&amp;Sheet2!$D$1:$D$2723,0),5),0)</f>
        <v>0</v>
      </c>
      <c r="Z315">
        <f t="array" ref="Z315">IFERROR(INDEX(Sheet2!$A$1:$E$2723,MATCH(Z$200&amp;Z$201&amp;$B315,Sheet2!$A$1:$A$2723&amp;Sheet2!$B$1:$B$2723&amp;Sheet2!$D$1:$D$2723,0),5),0)</f>
        <v>0</v>
      </c>
      <c r="AA315">
        <f t="array" ref="AA315">IFERROR(INDEX(Sheet2!$A$1:$E$2723,MATCH(AA$200&amp;AA$201&amp;$B315,Sheet2!$A$1:$A$2723&amp;Sheet2!$B$1:$B$2723&amp;Sheet2!$D$1:$D$2723,0),5),0)</f>
        <v>0</v>
      </c>
      <c r="AB315">
        <f t="array" ref="AB315">IFERROR(INDEX(Sheet2!$A$1:$E$2723,MATCH(AB$200&amp;AB$201&amp;$B315,Sheet2!$A$1:$A$2723&amp;Sheet2!$B$1:$B$2723&amp;Sheet2!$D$1:$D$2723,0),5),0)</f>
        <v>0</v>
      </c>
      <c r="AC315">
        <f t="array" ref="AC315">IFERROR(INDEX(Sheet2!$A$1:$E$2723,MATCH(AC$200&amp;AC$201&amp;$B315,Sheet2!$A$1:$A$2723&amp;Sheet2!$B$1:$B$2723&amp;Sheet2!$D$1:$D$2723,0),5),0)</f>
        <v>0</v>
      </c>
      <c r="AD315">
        <f t="array" ref="AD315">IFERROR(INDEX(Sheet2!$A$1:$E$2723,MATCH(AD$200&amp;AD$201&amp;$B315,Sheet2!$A$1:$A$2723&amp;Sheet2!$B$1:$B$2723&amp;Sheet2!$D$1:$D$2723,0),5),0)</f>
        <v>0</v>
      </c>
      <c r="AE315">
        <f t="array" ref="AE315">IFERROR(INDEX(Sheet2!$A$1:$E$2723,MATCH(AE$200&amp;AE$201&amp;$B315,Sheet2!$A$1:$A$2723&amp;Sheet2!$B$1:$B$2723&amp;Sheet2!$D$1:$D$2723,0),5),0)</f>
        <v>0</v>
      </c>
      <c r="AF315">
        <f t="array" ref="AF315">IFERROR(INDEX(Sheet2!$A$1:$E$2723,MATCH(AF$200&amp;AF$201&amp;$B315,Sheet2!$A$1:$A$2723&amp;Sheet2!$B$1:$B$2723&amp;Sheet2!$D$1:$D$2723,0),5),0)</f>
        <v>0</v>
      </c>
      <c r="AG315">
        <f t="array" ref="AG315">IFERROR(INDEX(Sheet2!$A$1:$E$2723,MATCH(AG$200&amp;AG$201&amp;$B315,Sheet2!$A$1:$A$2723&amp;Sheet2!$B$1:$B$2723&amp;Sheet2!$D$1:$D$2723,0),5),0)</f>
        <v>0</v>
      </c>
      <c r="AH315">
        <f t="array" ref="AH315">IFERROR(INDEX(Sheet2!$A$1:$E$2723,MATCH(AH$200&amp;AH$201&amp;$B315,Sheet2!$A$1:$A$2723&amp;Sheet2!$B$1:$B$2723&amp;Sheet2!$D$1:$D$2723,0),5),0)</f>
        <v>0</v>
      </c>
      <c r="AI315">
        <f t="array" ref="AI315">IFERROR(INDEX(Sheet2!$A$1:$E$2723,MATCH(AI$200&amp;AI$201&amp;$B315,Sheet2!$A$1:$A$2723&amp;Sheet2!$B$1:$B$2723&amp;Sheet2!$D$1:$D$2723,0),5),0)</f>
        <v>0</v>
      </c>
      <c r="AJ315">
        <f t="array" ref="AJ315">IFERROR(INDEX(Sheet2!$A$1:$E$2723,MATCH(AJ$200&amp;AJ$201&amp;$B315,Sheet2!$A$1:$A$2723&amp;Sheet2!$B$1:$B$2723&amp;Sheet2!$D$1:$D$2723,0),5),0)</f>
        <v>0</v>
      </c>
      <c r="AK315">
        <f t="array" ref="AK315">IFERROR(INDEX(Sheet2!$A$1:$E$2723,MATCH(AK$200&amp;AK$201&amp;$B315,Sheet2!$A$1:$A$2723&amp;Sheet2!$B$1:$B$2723&amp;Sheet2!$D$1:$D$2723,0),5),0)</f>
        <v>0</v>
      </c>
      <c r="AL315">
        <f t="array" ref="AL315">IFERROR(INDEX(Sheet2!$A$1:$E$2723,MATCH(AL$200&amp;AL$201&amp;$B315,Sheet2!$A$1:$A$2723&amp;Sheet2!$B$1:$B$2723&amp;Sheet2!$D$1:$D$2723,0),5),0)</f>
        <v>0</v>
      </c>
      <c r="AM315">
        <f t="array" ref="AM315">IFERROR(INDEX(Sheet2!$A$1:$E$2723,MATCH(AM$200&amp;AM$201&amp;$B315,Sheet2!$A$1:$A$2723&amp;Sheet2!$B$1:$B$2723&amp;Sheet2!$D$1:$D$2723,0),5),0)</f>
        <v>0</v>
      </c>
      <c r="AN315">
        <f t="array" ref="AN315">IFERROR(INDEX(Sheet2!$A$1:$E$2723,MATCH(AN$200&amp;AN$201&amp;$B315,Sheet2!$A$1:$A$2723&amp;Sheet2!$B$1:$B$2723&amp;Sheet2!$D$1:$D$2723,0),5),0)</f>
        <v>0</v>
      </c>
      <c r="AO315">
        <f t="array" ref="AO315">IFERROR(INDEX(Sheet2!$A$1:$E$2723,MATCH(AO$200&amp;AO$201&amp;$B315,Sheet2!$A$1:$A$2723&amp;Sheet2!$B$1:$B$2723&amp;Sheet2!$D$1:$D$2723,0),5),0)</f>
        <v>0</v>
      </c>
      <c r="AP315">
        <f t="array" ref="AP315">IFERROR(INDEX(Sheet2!$A$1:$E$2723,MATCH(AP$200&amp;AP$201&amp;$B315,Sheet2!$A$1:$A$2723&amp;Sheet2!$B$1:$B$2723&amp;Sheet2!$D$1:$D$2723,0),5),0)</f>
        <v>0</v>
      </c>
      <c r="AQ315">
        <f t="array" ref="AQ315">IFERROR(INDEX(Sheet2!$A$1:$E$2723,MATCH(AQ$200&amp;AQ$201&amp;$B315,Sheet2!$A$1:$A$2723&amp;Sheet2!$B$1:$B$2723&amp;Sheet2!$D$1:$D$2723,0),5),0)</f>
        <v>0</v>
      </c>
      <c r="AR315">
        <f t="array" ref="AR315">IFERROR(INDEX(Sheet2!$A$1:$E$2723,MATCH(AR$200&amp;AR$201&amp;$B315,Sheet2!$A$1:$A$2723&amp;Sheet2!$B$1:$B$2723&amp;Sheet2!$D$1:$D$2723,0),5),0)</f>
        <v>0</v>
      </c>
      <c r="AS315">
        <f t="array" ref="AS315">IFERROR(INDEX(Sheet2!$A$1:$E$2723,MATCH(AS$200&amp;AS$201&amp;$B315,Sheet2!$A$1:$A$2723&amp;Sheet2!$B$1:$B$2723&amp;Sheet2!$D$1:$D$2723,0),5),0)</f>
        <v>0</v>
      </c>
      <c r="AT315">
        <f t="array" ref="AT315">IFERROR(INDEX(Sheet2!$A$1:$E$2723,MATCH(AT$200&amp;AT$201&amp;$B315,Sheet2!$A$1:$A$2723&amp;Sheet2!$B$1:$B$2723&amp;Sheet2!$D$1:$D$2723,0),5),0)</f>
        <v>0</v>
      </c>
      <c r="AU315">
        <f t="array" ref="AU315">IFERROR(INDEX(Sheet2!$A$1:$E$2723,MATCH(AU$200&amp;AU$201&amp;$B315,Sheet2!$A$1:$A$2723&amp;Sheet2!$B$1:$B$2723&amp;Sheet2!$D$1:$D$2723,0),5),0)</f>
        <v>0</v>
      </c>
      <c r="AV315">
        <f t="array" ref="AV315">IFERROR(INDEX(Sheet2!$A$1:$E$2723,MATCH(AV$200&amp;AV$201&amp;$B315,Sheet2!$A$1:$A$2723&amp;Sheet2!$B$1:$B$2723&amp;Sheet2!$D$1:$D$2723,0),5),0)</f>
        <v>0</v>
      </c>
      <c r="AW315">
        <f t="array" ref="AW315">IFERROR(INDEX(Sheet2!$A$1:$E$2723,MATCH(AW$200&amp;AW$201&amp;$B315,Sheet2!$A$1:$A$2723&amp;Sheet2!$B$1:$B$2723&amp;Sheet2!$D$1:$D$2723,0),5),0)</f>
        <v>0</v>
      </c>
      <c r="AX315">
        <f t="array" ref="AX315">IFERROR(INDEX(Sheet2!$A$1:$E$2723,MATCH(AX$200&amp;AX$201&amp;$B315,Sheet2!$A$1:$A$2723&amp;Sheet2!$B$1:$B$2723&amp;Sheet2!$D$1:$D$2723,0),5),0)</f>
        <v>0</v>
      </c>
      <c r="AY315">
        <f t="array" ref="AY315">IFERROR(INDEX(Sheet2!$A$1:$E$2723,MATCH(AY$200&amp;AY$201&amp;$B315,Sheet2!$A$1:$A$2723&amp;Sheet2!$B$1:$B$2723&amp;Sheet2!$D$1:$D$2723,0),5),0)</f>
        <v>0</v>
      </c>
      <c r="AZ315">
        <f t="array" ref="AZ315">IFERROR(INDEX(Sheet2!$A$1:$E$2723,MATCH(AZ$200&amp;AZ$201&amp;$B315,Sheet2!$A$1:$A$2723&amp;Sheet2!$B$1:$B$2723&amp;Sheet2!$D$1:$D$2723,0),5),0)</f>
        <v>0</v>
      </c>
      <c r="BA315">
        <f t="array" ref="BA315">IFERROR(INDEX(Sheet2!$A$1:$E$2723,MATCH(BA$200&amp;BA$201&amp;$B315,Sheet2!$A$1:$A$2723&amp;Sheet2!$B$1:$B$2723&amp;Sheet2!$D$1:$D$2723,0),5),0)</f>
        <v>0</v>
      </c>
      <c r="BB315">
        <f t="array" ref="BB315">IFERROR(INDEX(Sheet2!$A$1:$E$2723,MATCH(BB$200&amp;BB$201&amp;$B315,Sheet2!$A$1:$A$2723&amp;Sheet2!$B$1:$B$2723&amp;Sheet2!$D$1:$D$2723,0),5),0)</f>
        <v>0</v>
      </c>
      <c r="BC315">
        <f t="array" ref="BC315">IFERROR(INDEX(Sheet2!$A$1:$E$2723,MATCH(BC$200&amp;BC$201&amp;$B315,Sheet2!$A$1:$A$2723&amp;Sheet2!$B$1:$B$2723&amp;Sheet2!$D$1:$D$2723,0),5),0)</f>
        <v>0</v>
      </c>
      <c r="BD315">
        <f t="array" ref="BD315">IFERROR(INDEX(Sheet2!$A$1:$E$2723,MATCH(BD$200&amp;BD$201&amp;$B315,Sheet2!$A$1:$A$2723&amp;Sheet2!$B$1:$B$2723&amp;Sheet2!$D$1:$D$2723,0),5),0)</f>
        <v>0</v>
      </c>
      <c r="BE315">
        <f t="array" ref="BE315">IFERROR(INDEX(Sheet2!$A$1:$E$2723,MATCH(BE$200&amp;BE$201&amp;$B315,Sheet2!$A$1:$A$2723&amp;Sheet2!$B$1:$B$2723&amp;Sheet2!$D$1:$D$2723,0),5),0)</f>
        <v>0</v>
      </c>
      <c r="BF315">
        <f t="array" ref="BF315">IFERROR(INDEX(Sheet2!$A$1:$E$2723,MATCH(BF$200&amp;BF$201&amp;$B315,Sheet2!$A$1:$A$2723&amp;Sheet2!$B$1:$B$2723&amp;Sheet2!$D$1:$D$2723,0),5),0)</f>
        <v>0</v>
      </c>
      <c r="BG315">
        <f t="array" ref="BG315">IFERROR(INDEX(Sheet2!$A$1:$E$2723,MATCH(BG$200&amp;BG$201&amp;$B315,Sheet2!$A$1:$A$2723&amp;Sheet2!$B$1:$B$2723&amp;Sheet2!$D$1:$D$2723,0),5),0)</f>
        <v>0</v>
      </c>
      <c r="BH315">
        <f t="array" ref="BH315">IFERROR(INDEX(Sheet2!$A$1:$E$2723,MATCH(BH$200&amp;BH$201&amp;$B315,Sheet2!$A$1:$A$2723&amp;Sheet2!$B$1:$B$2723&amp;Sheet2!$D$1:$D$2723,0),5),0)</f>
        <v>0</v>
      </c>
      <c r="BI315">
        <f t="array" ref="BI315">IFERROR(INDEX(Sheet2!$A$1:$E$2723,MATCH(BI$200&amp;BI$201&amp;$B315,Sheet2!$A$1:$A$2723&amp;Sheet2!$B$1:$B$2723&amp;Sheet2!$D$1:$D$2723,0),5),0)</f>
        <v>0</v>
      </c>
      <c r="BJ315">
        <f t="array" ref="BJ315">IFERROR(INDEX(Sheet2!$A$1:$E$2723,MATCH(BJ$200&amp;BJ$201&amp;$B315,Sheet2!$A$1:$A$2723&amp;Sheet2!$B$1:$B$2723&amp;Sheet2!$D$1:$D$2723,0),5),0)</f>
        <v>0</v>
      </c>
      <c r="BK315">
        <f t="array" ref="BK315">IFERROR(INDEX(Sheet2!$A$1:$E$2723,MATCH(BK$200&amp;BK$201&amp;$B315,Sheet2!$A$1:$A$2723&amp;Sheet2!$B$1:$B$2723&amp;Sheet2!$D$1:$D$2723,0),5),0)</f>
        <v>0</v>
      </c>
      <c r="BL315">
        <f t="array" ref="BL315">IFERROR(INDEX(Sheet2!$A$1:$E$2723,MATCH(BL$200&amp;BL$201&amp;$B315,Sheet2!$A$1:$A$2723&amp;Sheet2!$B$1:$B$2723&amp;Sheet2!$D$1:$D$2723,0),5),0)</f>
        <v>0</v>
      </c>
    </row>
    <row r="316" spans="2:64" x14ac:dyDescent="0.25">
      <c r="B316" t="s">
        <v>288</v>
      </c>
      <c r="C316">
        <f t="array" ref="C316">IFERROR(INDEX(Sheet2!$A$1:$E$2723,MATCH(C$200&amp;C$201&amp;$B316,Sheet2!$A$1:$A$2723&amp;Sheet2!$B$1:$B$2723&amp;Sheet2!$D$1:$D$2723,0),5),0)</f>
        <v>0</v>
      </c>
      <c r="D316">
        <f t="array" ref="D316">IFERROR(INDEX(Sheet2!$A$1:$E$2723,MATCH(D$200&amp;D$201&amp;$B316,Sheet2!$A$1:$A$2723&amp;Sheet2!$B$1:$B$2723&amp;Sheet2!$D$1:$D$2723,0),5),0)</f>
        <v>0</v>
      </c>
      <c r="E316">
        <f t="array" ref="E316">IFERROR(INDEX(Sheet2!$A$1:$E$2723,MATCH(E$200&amp;E$201&amp;$B316,Sheet2!$A$1:$A$2723&amp;Sheet2!$B$1:$B$2723&amp;Sheet2!$D$1:$D$2723,0),5),0)</f>
        <v>0</v>
      </c>
      <c r="F316">
        <f t="array" ref="F316">IFERROR(INDEX(Sheet2!$A$1:$E$2723,MATCH(F$200&amp;F$201&amp;$B316,Sheet2!$A$1:$A$2723&amp;Sheet2!$B$1:$B$2723&amp;Sheet2!$D$1:$D$2723,0),5),0)</f>
        <v>0</v>
      </c>
      <c r="G316">
        <f t="array" ref="G316">IFERROR(INDEX(Sheet2!$A$1:$E$2723,MATCH(G$200&amp;G$201&amp;$B316,Sheet2!$A$1:$A$2723&amp;Sheet2!$B$1:$B$2723&amp;Sheet2!$D$1:$D$2723,0),5),0)</f>
        <v>0</v>
      </c>
      <c r="H316">
        <f t="array" ref="H316">IFERROR(INDEX(Sheet2!$A$1:$E$2723,MATCH(H$200&amp;H$201&amp;$B316,Sheet2!$A$1:$A$2723&amp;Sheet2!$B$1:$B$2723&amp;Sheet2!$D$1:$D$2723,0),5),0)</f>
        <v>0</v>
      </c>
      <c r="I316">
        <f t="array" ref="I316">IFERROR(INDEX(Sheet2!$A$1:$E$2723,MATCH(I$200&amp;I$201&amp;$B316,Sheet2!$A$1:$A$2723&amp;Sheet2!$B$1:$B$2723&amp;Sheet2!$D$1:$D$2723,0),5),0)</f>
        <v>0</v>
      </c>
      <c r="J316">
        <f t="array" ref="J316">IFERROR(INDEX(Sheet2!$A$1:$E$2723,MATCH(J$200&amp;J$201&amp;$B316,Sheet2!$A$1:$A$2723&amp;Sheet2!$B$1:$B$2723&amp;Sheet2!$D$1:$D$2723,0),5),0)</f>
        <v>0</v>
      </c>
      <c r="K316">
        <f t="array" ref="K316">IFERROR(INDEX(Sheet2!$A$1:$E$2723,MATCH(K$200&amp;K$201&amp;$B316,Sheet2!$A$1:$A$2723&amp;Sheet2!$B$1:$B$2723&amp;Sheet2!$D$1:$D$2723,0),5),0)</f>
        <v>0</v>
      </c>
      <c r="L316">
        <f t="array" ref="L316">IFERROR(INDEX(Sheet2!$A$1:$E$2723,MATCH(L$200&amp;L$201&amp;$B316,Sheet2!$A$1:$A$2723&amp;Sheet2!$B$1:$B$2723&amp;Sheet2!$D$1:$D$2723,0),5),0)</f>
        <v>0</v>
      </c>
      <c r="M316">
        <f t="array" ref="M316">IFERROR(INDEX(Sheet2!$A$1:$E$2723,MATCH(M$200&amp;M$201&amp;$B316,Sheet2!$A$1:$A$2723&amp;Sheet2!$B$1:$B$2723&amp;Sheet2!$D$1:$D$2723,0),5),0)</f>
        <v>0</v>
      </c>
      <c r="N316">
        <f t="array" ref="N316">IFERROR(INDEX(Sheet2!$A$1:$E$2723,MATCH(N$200&amp;N$201&amp;$B316,Sheet2!$A$1:$A$2723&amp;Sheet2!$B$1:$B$2723&amp;Sheet2!$D$1:$D$2723,0),5),0)</f>
        <v>0</v>
      </c>
      <c r="O316">
        <f t="array" ref="O316">IFERROR(INDEX(Sheet2!$A$1:$E$2723,MATCH(O$200&amp;O$201&amp;$B316,Sheet2!$A$1:$A$2723&amp;Sheet2!$B$1:$B$2723&amp;Sheet2!$D$1:$D$2723,0),5),0)</f>
        <v>0</v>
      </c>
      <c r="P316">
        <f t="array" ref="P316">IFERROR(INDEX(Sheet2!$A$1:$E$2723,MATCH(P$200&amp;P$201&amp;$B316,Sheet2!$A$1:$A$2723&amp;Sheet2!$B$1:$B$2723&amp;Sheet2!$D$1:$D$2723,0),5),0)</f>
        <v>0</v>
      </c>
      <c r="Q316">
        <f t="array" ref="Q316">IFERROR(INDEX(Sheet2!$A$1:$E$2723,MATCH(Q$200&amp;Q$201&amp;$B316,Sheet2!$A$1:$A$2723&amp;Sheet2!$B$1:$B$2723&amp;Sheet2!$D$1:$D$2723,0),5),0)</f>
        <v>0</v>
      </c>
      <c r="R316">
        <f t="array" ref="R316">IFERROR(INDEX(Sheet2!$A$1:$E$2723,MATCH(R$200&amp;R$201&amp;$B316,Sheet2!$A$1:$A$2723&amp;Sheet2!$B$1:$B$2723&amp;Sheet2!$D$1:$D$2723,0),5),0)</f>
        <v>0</v>
      </c>
      <c r="S316">
        <f t="array" ref="S316">IFERROR(INDEX(Sheet2!$A$1:$E$2723,MATCH(S$200&amp;S$201&amp;$B316,Sheet2!$A$1:$A$2723&amp;Sheet2!$B$1:$B$2723&amp;Sheet2!$D$1:$D$2723,0),5),0)</f>
        <v>0</v>
      </c>
      <c r="T316">
        <f t="array" ref="T316">IFERROR(INDEX(Sheet2!$A$1:$E$2723,MATCH(T$200&amp;T$201&amp;$B316,Sheet2!$A$1:$A$2723&amp;Sheet2!$B$1:$B$2723&amp;Sheet2!$D$1:$D$2723,0),5),0)</f>
        <v>0</v>
      </c>
      <c r="U316">
        <f t="array" ref="U316">IFERROR(INDEX(Sheet2!$A$1:$E$2723,MATCH(U$200&amp;U$201&amp;$B316,Sheet2!$A$1:$A$2723&amp;Sheet2!$B$1:$B$2723&amp;Sheet2!$D$1:$D$2723,0),5),0)</f>
        <v>0</v>
      </c>
      <c r="V316">
        <f t="array" ref="V316">IFERROR(INDEX(Sheet2!$A$1:$E$2723,MATCH(V$200&amp;V$201&amp;$B316,Sheet2!$A$1:$A$2723&amp;Sheet2!$B$1:$B$2723&amp;Sheet2!$D$1:$D$2723,0),5),0)</f>
        <v>0</v>
      </c>
      <c r="W316">
        <f t="array" ref="W316">IFERROR(INDEX(Sheet2!$A$1:$E$2723,MATCH(W$200&amp;W$201&amp;$B316,Sheet2!$A$1:$A$2723&amp;Sheet2!$B$1:$B$2723&amp;Sheet2!$D$1:$D$2723,0),5),0)</f>
        <v>0</v>
      </c>
      <c r="X316">
        <f t="array" ref="X316">IFERROR(INDEX(Sheet2!$A$1:$E$2723,MATCH(X$200&amp;X$201&amp;$B316,Sheet2!$A$1:$A$2723&amp;Sheet2!$B$1:$B$2723&amp;Sheet2!$D$1:$D$2723,0),5),0)</f>
        <v>0</v>
      </c>
      <c r="Y316">
        <f t="array" ref="Y316">IFERROR(INDEX(Sheet2!$A$1:$E$2723,MATCH(Y$200&amp;Y$201&amp;$B316,Sheet2!$A$1:$A$2723&amp;Sheet2!$B$1:$B$2723&amp;Sheet2!$D$1:$D$2723,0),5),0)</f>
        <v>0</v>
      </c>
      <c r="Z316">
        <f t="array" ref="Z316">IFERROR(INDEX(Sheet2!$A$1:$E$2723,MATCH(Z$200&amp;Z$201&amp;$B316,Sheet2!$A$1:$A$2723&amp;Sheet2!$B$1:$B$2723&amp;Sheet2!$D$1:$D$2723,0),5),0)</f>
        <v>0</v>
      </c>
      <c r="AA316">
        <f t="array" ref="AA316">IFERROR(INDEX(Sheet2!$A$1:$E$2723,MATCH(AA$200&amp;AA$201&amp;$B316,Sheet2!$A$1:$A$2723&amp;Sheet2!$B$1:$B$2723&amp;Sheet2!$D$1:$D$2723,0),5),0)</f>
        <v>0</v>
      </c>
      <c r="AB316">
        <f t="array" ref="AB316">IFERROR(INDEX(Sheet2!$A$1:$E$2723,MATCH(AB$200&amp;AB$201&amp;$B316,Sheet2!$A$1:$A$2723&amp;Sheet2!$B$1:$B$2723&amp;Sheet2!$D$1:$D$2723,0),5),0)</f>
        <v>0</v>
      </c>
      <c r="AC316">
        <f t="array" ref="AC316">IFERROR(INDEX(Sheet2!$A$1:$E$2723,MATCH(AC$200&amp;AC$201&amp;$B316,Sheet2!$A$1:$A$2723&amp;Sheet2!$B$1:$B$2723&amp;Sheet2!$D$1:$D$2723,0),5),0)</f>
        <v>0</v>
      </c>
      <c r="AD316">
        <f t="array" ref="AD316">IFERROR(INDEX(Sheet2!$A$1:$E$2723,MATCH(AD$200&amp;AD$201&amp;$B316,Sheet2!$A$1:$A$2723&amp;Sheet2!$B$1:$B$2723&amp;Sheet2!$D$1:$D$2723,0),5),0)</f>
        <v>0</v>
      </c>
      <c r="AE316">
        <f t="array" ref="AE316">IFERROR(INDEX(Sheet2!$A$1:$E$2723,MATCH(AE$200&amp;AE$201&amp;$B316,Sheet2!$A$1:$A$2723&amp;Sheet2!$B$1:$B$2723&amp;Sheet2!$D$1:$D$2723,0),5),0)</f>
        <v>0</v>
      </c>
      <c r="AF316">
        <f t="array" ref="AF316">IFERROR(INDEX(Sheet2!$A$1:$E$2723,MATCH(AF$200&amp;AF$201&amp;$B316,Sheet2!$A$1:$A$2723&amp;Sheet2!$B$1:$B$2723&amp;Sheet2!$D$1:$D$2723,0),5),0)</f>
        <v>0</v>
      </c>
      <c r="AG316">
        <f t="array" ref="AG316">IFERROR(INDEX(Sheet2!$A$1:$E$2723,MATCH(AG$200&amp;AG$201&amp;$B316,Sheet2!$A$1:$A$2723&amp;Sheet2!$B$1:$B$2723&amp;Sheet2!$D$1:$D$2723,0),5),0)</f>
        <v>0</v>
      </c>
      <c r="AH316">
        <f t="array" ref="AH316">IFERROR(INDEX(Sheet2!$A$1:$E$2723,MATCH(AH$200&amp;AH$201&amp;$B316,Sheet2!$A$1:$A$2723&amp;Sheet2!$B$1:$B$2723&amp;Sheet2!$D$1:$D$2723,0),5),0)</f>
        <v>0</v>
      </c>
      <c r="AI316">
        <f t="array" ref="AI316">IFERROR(INDEX(Sheet2!$A$1:$E$2723,MATCH(AI$200&amp;AI$201&amp;$B316,Sheet2!$A$1:$A$2723&amp;Sheet2!$B$1:$B$2723&amp;Sheet2!$D$1:$D$2723,0),5),0)</f>
        <v>0</v>
      </c>
      <c r="AJ316">
        <f t="array" ref="AJ316">IFERROR(INDEX(Sheet2!$A$1:$E$2723,MATCH(AJ$200&amp;AJ$201&amp;$B316,Sheet2!$A$1:$A$2723&amp;Sheet2!$B$1:$B$2723&amp;Sheet2!$D$1:$D$2723,0),5),0)</f>
        <v>0</v>
      </c>
      <c r="AK316">
        <f t="array" ref="AK316">IFERROR(INDEX(Sheet2!$A$1:$E$2723,MATCH(AK$200&amp;AK$201&amp;$B316,Sheet2!$A$1:$A$2723&amp;Sheet2!$B$1:$B$2723&amp;Sheet2!$D$1:$D$2723,0),5),0)</f>
        <v>0</v>
      </c>
      <c r="AL316">
        <f t="array" ref="AL316">IFERROR(INDEX(Sheet2!$A$1:$E$2723,MATCH(AL$200&amp;AL$201&amp;$B316,Sheet2!$A$1:$A$2723&amp;Sheet2!$B$1:$B$2723&amp;Sheet2!$D$1:$D$2723,0),5),0)</f>
        <v>0</v>
      </c>
      <c r="AM316">
        <f t="array" ref="AM316">IFERROR(INDEX(Sheet2!$A$1:$E$2723,MATCH(AM$200&amp;AM$201&amp;$B316,Sheet2!$A$1:$A$2723&amp;Sheet2!$B$1:$B$2723&amp;Sheet2!$D$1:$D$2723,0),5),0)</f>
        <v>0</v>
      </c>
      <c r="AN316">
        <f t="array" ref="AN316">IFERROR(INDEX(Sheet2!$A$1:$E$2723,MATCH(AN$200&amp;AN$201&amp;$B316,Sheet2!$A$1:$A$2723&amp;Sheet2!$B$1:$B$2723&amp;Sheet2!$D$1:$D$2723,0),5),0)</f>
        <v>0</v>
      </c>
      <c r="AO316">
        <f t="array" ref="AO316">IFERROR(INDEX(Sheet2!$A$1:$E$2723,MATCH(AO$200&amp;AO$201&amp;$B316,Sheet2!$A$1:$A$2723&amp;Sheet2!$B$1:$B$2723&amp;Sheet2!$D$1:$D$2723,0),5),0)</f>
        <v>0</v>
      </c>
      <c r="AP316">
        <f t="array" ref="AP316">IFERROR(INDEX(Sheet2!$A$1:$E$2723,MATCH(AP$200&amp;AP$201&amp;$B316,Sheet2!$A$1:$A$2723&amp;Sheet2!$B$1:$B$2723&amp;Sheet2!$D$1:$D$2723,0),5),0)</f>
        <v>0</v>
      </c>
      <c r="AQ316">
        <f t="array" ref="AQ316">IFERROR(INDEX(Sheet2!$A$1:$E$2723,MATCH(AQ$200&amp;AQ$201&amp;$B316,Sheet2!$A$1:$A$2723&amp;Sheet2!$B$1:$B$2723&amp;Sheet2!$D$1:$D$2723,0),5),0)</f>
        <v>0</v>
      </c>
      <c r="AR316">
        <f t="array" ref="AR316">IFERROR(INDEX(Sheet2!$A$1:$E$2723,MATCH(AR$200&amp;AR$201&amp;$B316,Sheet2!$A$1:$A$2723&amp;Sheet2!$B$1:$B$2723&amp;Sheet2!$D$1:$D$2723,0),5),0)</f>
        <v>0</v>
      </c>
      <c r="AS316">
        <f t="array" ref="AS316">IFERROR(INDEX(Sheet2!$A$1:$E$2723,MATCH(AS$200&amp;AS$201&amp;$B316,Sheet2!$A$1:$A$2723&amp;Sheet2!$B$1:$B$2723&amp;Sheet2!$D$1:$D$2723,0),5),0)</f>
        <v>0</v>
      </c>
      <c r="AT316">
        <f t="array" ref="AT316">IFERROR(INDEX(Sheet2!$A$1:$E$2723,MATCH(AT$200&amp;AT$201&amp;$B316,Sheet2!$A$1:$A$2723&amp;Sheet2!$B$1:$B$2723&amp;Sheet2!$D$1:$D$2723,0),5),0)</f>
        <v>0</v>
      </c>
      <c r="AU316">
        <f t="array" ref="AU316">IFERROR(INDEX(Sheet2!$A$1:$E$2723,MATCH(AU$200&amp;AU$201&amp;$B316,Sheet2!$A$1:$A$2723&amp;Sheet2!$B$1:$B$2723&amp;Sheet2!$D$1:$D$2723,0),5),0)</f>
        <v>0</v>
      </c>
      <c r="AV316">
        <f t="array" ref="AV316">IFERROR(INDEX(Sheet2!$A$1:$E$2723,MATCH(AV$200&amp;AV$201&amp;$B316,Sheet2!$A$1:$A$2723&amp;Sheet2!$B$1:$B$2723&amp;Sheet2!$D$1:$D$2723,0),5),0)</f>
        <v>0</v>
      </c>
      <c r="AW316">
        <f t="array" ref="AW316">IFERROR(INDEX(Sheet2!$A$1:$E$2723,MATCH(AW$200&amp;AW$201&amp;$B316,Sheet2!$A$1:$A$2723&amp;Sheet2!$B$1:$B$2723&amp;Sheet2!$D$1:$D$2723,0),5),0)</f>
        <v>0</v>
      </c>
      <c r="AX316">
        <f t="array" ref="AX316">IFERROR(INDEX(Sheet2!$A$1:$E$2723,MATCH(AX$200&amp;AX$201&amp;$B316,Sheet2!$A$1:$A$2723&amp;Sheet2!$B$1:$B$2723&amp;Sheet2!$D$1:$D$2723,0),5),0)</f>
        <v>0</v>
      </c>
      <c r="AY316">
        <f t="array" ref="AY316">IFERROR(INDEX(Sheet2!$A$1:$E$2723,MATCH(AY$200&amp;AY$201&amp;$B316,Sheet2!$A$1:$A$2723&amp;Sheet2!$B$1:$B$2723&amp;Sheet2!$D$1:$D$2723,0),5),0)</f>
        <v>0</v>
      </c>
      <c r="AZ316">
        <f t="array" ref="AZ316">IFERROR(INDEX(Sheet2!$A$1:$E$2723,MATCH(AZ$200&amp;AZ$201&amp;$B316,Sheet2!$A$1:$A$2723&amp;Sheet2!$B$1:$B$2723&amp;Sheet2!$D$1:$D$2723,0),5),0)</f>
        <v>0</v>
      </c>
      <c r="BA316">
        <f t="array" ref="BA316">IFERROR(INDEX(Sheet2!$A$1:$E$2723,MATCH(BA$200&amp;BA$201&amp;$B316,Sheet2!$A$1:$A$2723&amp;Sheet2!$B$1:$B$2723&amp;Sheet2!$D$1:$D$2723,0),5),0)</f>
        <v>0</v>
      </c>
      <c r="BB316">
        <f t="array" ref="BB316">IFERROR(INDEX(Sheet2!$A$1:$E$2723,MATCH(BB$200&amp;BB$201&amp;$B316,Sheet2!$A$1:$A$2723&amp;Sheet2!$B$1:$B$2723&amp;Sheet2!$D$1:$D$2723,0),5),0)</f>
        <v>0</v>
      </c>
      <c r="BC316">
        <f t="array" ref="BC316">IFERROR(INDEX(Sheet2!$A$1:$E$2723,MATCH(BC$200&amp;BC$201&amp;$B316,Sheet2!$A$1:$A$2723&amp;Sheet2!$B$1:$B$2723&amp;Sheet2!$D$1:$D$2723,0),5),0)</f>
        <v>0</v>
      </c>
      <c r="BD316">
        <f t="array" ref="BD316">IFERROR(INDEX(Sheet2!$A$1:$E$2723,MATCH(BD$200&amp;BD$201&amp;$B316,Sheet2!$A$1:$A$2723&amp;Sheet2!$B$1:$B$2723&amp;Sheet2!$D$1:$D$2723,0),5),0)</f>
        <v>0</v>
      </c>
      <c r="BE316">
        <f t="array" ref="BE316">IFERROR(INDEX(Sheet2!$A$1:$E$2723,MATCH(BE$200&amp;BE$201&amp;$B316,Sheet2!$A$1:$A$2723&amp;Sheet2!$B$1:$B$2723&amp;Sheet2!$D$1:$D$2723,0),5),0)</f>
        <v>0</v>
      </c>
      <c r="BF316">
        <f t="array" ref="BF316">IFERROR(INDEX(Sheet2!$A$1:$E$2723,MATCH(BF$200&amp;BF$201&amp;$B316,Sheet2!$A$1:$A$2723&amp;Sheet2!$B$1:$B$2723&amp;Sheet2!$D$1:$D$2723,0),5),0)</f>
        <v>0</v>
      </c>
      <c r="BG316">
        <f t="array" ref="BG316">IFERROR(INDEX(Sheet2!$A$1:$E$2723,MATCH(BG$200&amp;BG$201&amp;$B316,Sheet2!$A$1:$A$2723&amp;Sheet2!$B$1:$B$2723&amp;Sheet2!$D$1:$D$2723,0),5),0)</f>
        <v>0</v>
      </c>
      <c r="BH316">
        <f t="array" ref="BH316">IFERROR(INDEX(Sheet2!$A$1:$E$2723,MATCH(BH$200&amp;BH$201&amp;$B316,Sheet2!$A$1:$A$2723&amp;Sheet2!$B$1:$B$2723&amp;Sheet2!$D$1:$D$2723,0),5),0)</f>
        <v>0</v>
      </c>
      <c r="BI316">
        <f t="array" ref="BI316">IFERROR(INDEX(Sheet2!$A$1:$E$2723,MATCH(BI$200&amp;BI$201&amp;$B316,Sheet2!$A$1:$A$2723&amp;Sheet2!$B$1:$B$2723&amp;Sheet2!$D$1:$D$2723,0),5),0)</f>
        <v>0</v>
      </c>
      <c r="BJ316">
        <f t="array" ref="BJ316">IFERROR(INDEX(Sheet2!$A$1:$E$2723,MATCH(BJ$200&amp;BJ$201&amp;$B316,Sheet2!$A$1:$A$2723&amp;Sheet2!$B$1:$B$2723&amp;Sheet2!$D$1:$D$2723,0),5),0)</f>
        <v>0</v>
      </c>
      <c r="BK316">
        <f t="array" ref="BK316">IFERROR(INDEX(Sheet2!$A$1:$E$2723,MATCH(BK$200&amp;BK$201&amp;$B316,Sheet2!$A$1:$A$2723&amp;Sheet2!$B$1:$B$2723&amp;Sheet2!$D$1:$D$2723,0),5),0)</f>
        <v>0</v>
      </c>
      <c r="BL316">
        <f t="array" ref="BL316">IFERROR(INDEX(Sheet2!$A$1:$E$2723,MATCH(BL$200&amp;BL$201&amp;$B316,Sheet2!$A$1:$A$2723&amp;Sheet2!$B$1:$B$2723&amp;Sheet2!$D$1:$D$2723,0),5),0)</f>
        <v>0</v>
      </c>
    </row>
    <row r="317" spans="2:64" x14ac:dyDescent="0.25">
      <c r="B317" t="s">
        <v>289</v>
      </c>
      <c r="C317">
        <f t="array" ref="C317">IFERROR(INDEX(Sheet2!$A$1:$E$2723,MATCH(C$200&amp;C$201&amp;$B317,Sheet2!$A$1:$A$2723&amp;Sheet2!$B$1:$B$2723&amp;Sheet2!$D$1:$D$2723,0),5),0)</f>
        <v>0</v>
      </c>
      <c r="D317">
        <f t="array" ref="D317">IFERROR(INDEX(Sheet2!$A$1:$E$2723,MATCH(D$200&amp;D$201&amp;$B317,Sheet2!$A$1:$A$2723&amp;Sheet2!$B$1:$B$2723&amp;Sheet2!$D$1:$D$2723,0),5),0)</f>
        <v>0</v>
      </c>
      <c r="E317">
        <f t="array" ref="E317">IFERROR(INDEX(Sheet2!$A$1:$E$2723,MATCH(E$200&amp;E$201&amp;$B317,Sheet2!$A$1:$A$2723&amp;Sheet2!$B$1:$B$2723&amp;Sheet2!$D$1:$D$2723,0),5),0)</f>
        <v>0</v>
      </c>
      <c r="F317">
        <f t="array" ref="F317">IFERROR(INDEX(Sheet2!$A$1:$E$2723,MATCH(F$200&amp;F$201&amp;$B317,Sheet2!$A$1:$A$2723&amp;Sheet2!$B$1:$B$2723&amp;Sheet2!$D$1:$D$2723,0),5),0)</f>
        <v>0</v>
      </c>
      <c r="G317">
        <f t="array" ref="G317">IFERROR(INDEX(Sheet2!$A$1:$E$2723,MATCH(G$200&amp;G$201&amp;$B317,Sheet2!$A$1:$A$2723&amp;Sheet2!$B$1:$B$2723&amp;Sheet2!$D$1:$D$2723,0),5),0)</f>
        <v>0</v>
      </c>
      <c r="H317">
        <f t="array" ref="H317">IFERROR(INDEX(Sheet2!$A$1:$E$2723,MATCH(H$200&amp;H$201&amp;$B317,Sheet2!$A$1:$A$2723&amp;Sheet2!$B$1:$B$2723&amp;Sheet2!$D$1:$D$2723,0),5),0)</f>
        <v>0</v>
      </c>
      <c r="I317">
        <f t="array" ref="I317">IFERROR(INDEX(Sheet2!$A$1:$E$2723,MATCH(I$200&amp;I$201&amp;$B317,Sheet2!$A$1:$A$2723&amp;Sheet2!$B$1:$B$2723&amp;Sheet2!$D$1:$D$2723,0),5),0)</f>
        <v>0</v>
      </c>
      <c r="J317">
        <f t="array" ref="J317">IFERROR(INDEX(Sheet2!$A$1:$E$2723,MATCH(J$200&amp;J$201&amp;$B317,Sheet2!$A$1:$A$2723&amp;Sheet2!$B$1:$B$2723&amp;Sheet2!$D$1:$D$2723,0),5),0)</f>
        <v>0</v>
      </c>
      <c r="K317">
        <f t="array" ref="K317">IFERROR(INDEX(Sheet2!$A$1:$E$2723,MATCH(K$200&amp;K$201&amp;$B317,Sheet2!$A$1:$A$2723&amp;Sheet2!$B$1:$B$2723&amp;Sheet2!$D$1:$D$2723,0),5),0)</f>
        <v>0</v>
      </c>
      <c r="L317">
        <f t="array" ref="L317">IFERROR(INDEX(Sheet2!$A$1:$E$2723,MATCH(L$200&amp;L$201&amp;$B317,Sheet2!$A$1:$A$2723&amp;Sheet2!$B$1:$B$2723&amp;Sheet2!$D$1:$D$2723,0),5),0)</f>
        <v>0</v>
      </c>
      <c r="M317">
        <f t="array" ref="M317">IFERROR(INDEX(Sheet2!$A$1:$E$2723,MATCH(M$200&amp;M$201&amp;$B317,Sheet2!$A$1:$A$2723&amp;Sheet2!$B$1:$B$2723&amp;Sheet2!$D$1:$D$2723,0),5),0)</f>
        <v>0</v>
      </c>
      <c r="N317">
        <f t="array" ref="N317">IFERROR(INDEX(Sheet2!$A$1:$E$2723,MATCH(N$200&amp;N$201&amp;$B317,Sheet2!$A$1:$A$2723&amp;Sheet2!$B$1:$B$2723&amp;Sheet2!$D$1:$D$2723,0),5),0)</f>
        <v>0</v>
      </c>
      <c r="O317">
        <f t="array" ref="O317">IFERROR(INDEX(Sheet2!$A$1:$E$2723,MATCH(O$200&amp;O$201&amp;$B317,Sheet2!$A$1:$A$2723&amp;Sheet2!$B$1:$B$2723&amp;Sheet2!$D$1:$D$2723,0),5),0)</f>
        <v>0</v>
      </c>
      <c r="P317">
        <f t="array" ref="P317">IFERROR(INDEX(Sheet2!$A$1:$E$2723,MATCH(P$200&amp;P$201&amp;$B317,Sheet2!$A$1:$A$2723&amp;Sheet2!$B$1:$B$2723&amp;Sheet2!$D$1:$D$2723,0),5),0)</f>
        <v>0</v>
      </c>
      <c r="Q317">
        <f t="array" ref="Q317">IFERROR(INDEX(Sheet2!$A$1:$E$2723,MATCH(Q$200&amp;Q$201&amp;$B317,Sheet2!$A$1:$A$2723&amp;Sheet2!$B$1:$B$2723&amp;Sheet2!$D$1:$D$2723,0),5),0)</f>
        <v>0</v>
      </c>
      <c r="R317">
        <f t="array" ref="R317">IFERROR(INDEX(Sheet2!$A$1:$E$2723,MATCH(R$200&amp;R$201&amp;$B317,Sheet2!$A$1:$A$2723&amp;Sheet2!$B$1:$B$2723&amp;Sheet2!$D$1:$D$2723,0),5),0)</f>
        <v>0</v>
      </c>
      <c r="S317">
        <f t="array" ref="S317">IFERROR(INDEX(Sheet2!$A$1:$E$2723,MATCH(S$200&amp;S$201&amp;$B317,Sheet2!$A$1:$A$2723&amp;Sheet2!$B$1:$B$2723&amp;Sheet2!$D$1:$D$2723,0),5),0)</f>
        <v>0</v>
      </c>
      <c r="T317">
        <f t="array" ref="T317">IFERROR(INDEX(Sheet2!$A$1:$E$2723,MATCH(T$200&amp;T$201&amp;$B317,Sheet2!$A$1:$A$2723&amp;Sheet2!$B$1:$B$2723&amp;Sheet2!$D$1:$D$2723,0),5),0)</f>
        <v>0</v>
      </c>
      <c r="U317">
        <f t="array" ref="U317">IFERROR(INDEX(Sheet2!$A$1:$E$2723,MATCH(U$200&amp;U$201&amp;$B317,Sheet2!$A$1:$A$2723&amp;Sheet2!$B$1:$B$2723&amp;Sheet2!$D$1:$D$2723,0),5),0)</f>
        <v>0</v>
      </c>
      <c r="V317">
        <f t="array" ref="V317">IFERROR(INDEX(Sheet2!$A$1:$E$2723,MATCH(V$200&amp;V$201&amp;$B317,Sheet2!$A$1:$A$2723&amp;Sheet2!$B$1:$B$2723&amp;Sheet2!$D$1:$D$2723,0),5),0)</f>
        <v>0</v>
      </c>
      <c r="W317">
        <f t="array" ref="W317">IFERROR(INDEX(Sheet2!$A$1:$E$2723,MATCH(W$200&amp;W$201&amp;$B317,Sheet2!$A$1:$A$2723&amp;Sheet2!$B$1:$B$2723&amp;Sheet2!$D$1:$D$2723,0),5),0)</f>
        <v>0</v>
      </c>
      <c r="X317">
        <f t="array" ref="X317">IFERROR(INDEX(Sheet2!$A$1:$E$2723,MATCH(X$200&amp;X$201&amp;$B317,Sheet2!$A$1:$A$2723&amp;Sheet2!$B$1:$B$2723&amp;Sheet2!$D$1:$D$2723,0),5),0)</f>
        <v>0</v>
      </c>
      <c r="Y317">
        <f t="array" ref="Y317">IFERROR(INDEX(Sheet2!$A$1:$E$2723,MATCH(Y$200&amp;Y$201&amp;$B317,Sheet2!$A$1:$A$2723&amp;Sheet2!$B$1:$B$2723&amp;Sheet2!$D$1:$D$2723,0),5),0)</f>
        <v>0</v>
      </c>
      <c r="Z317">
        <f t="array" ref="Z317">IFERROR(INDEX(Sheet2!$A$1:$E$2723,MATCH(Z$200&amp;Z$201&amp;$B317,Sheet2!$A$1:$A$2723&amp;Sheet2!$B$1:$B$2723&amp;Sheet2!$D$1:$D$2723,0),5),0)</f>
        <v>0</v>
      </c>
      <c r="AA317">
        <f t="array" ref="AA317">IFERROR(INDEX(Sheet2!$A$1:$E$2723,MATCH(AA$200&amp;AA$201&amp;$B317,Sheet2!$A$1:$A$2723&amp;Sheet2!$B$1:$B$2723&amp;Sheet2!$D$1:$D$2723,0),5),0)</f>
        <v>0</v>
      </c>
      <c r="AB317">
        <f t="array" ref="AB317">IFERROR(INDEX(Sheet2!$A$1:$E$2723,MATCH(AB$200&amp;AB$201&amp;$B317,Sheet2!$A$1:$A$2723&amp;Sheet2!$B$1:$B$2723&amp;Sheet2!$D$1:$D$2723,0),5),0)</f>
        <v>0</v>
      </c>
      <c r="AC317">
        <f t="array" ref="AC317">IFERROR(INDEX(Sheet2!$A$1:$E$2723,MATCH(AC$200&amp;AC$201&amp;$B317,Sheet2!$A$1:$A$2723&amp;Sheet2!$B$1:$B$2723&amp;Sheet2!$D$1:$D$2723,0),5),0)</f>
        <v>0</v>
      </c>
      <c r="AD317">
        <f t="array" ref="AD317">IFERROR(INDEX(Sheet2!$A$1:$E$2723,MATCH(AD$200&amp;AD$201&amp;$B317,Sheet2!$A$1:$A$2723&amp;Sheet2!$B$1:$B$2723&amp;Sheet2!$D$1:$D$2723,0),5),0)</f>
        <v>0</v>
      </c>
      <c r="AE317">
        <f t="array" ref="AE317">IFERROR(INDEX(Sheet2!$A$1:$E$2723,MATCH(AE$200&amp;AE$201&amp;$B317,Sheet2!$A$1:$A$2723&amp;Sheet2!$B$1:$B$2723&amp;Sheet2!$D$1:$D$2723,0),5),0)</f>
        <v>0</v>
      </c>
      <c r="AF317">
        <f t="array" ref="AF317">IFERROR(INDEX(Sheet2!$A$1:$E$2723,MATCH(AF$200&amp;AF$201&amp;$B317,Sheet2!$A$1:$A$2723&amp;Sheet2!$B$1:$B$2723&amp;Sheet2!$D$1:$D$2723,0),5),0)</f>
        <v>0</v>
      </c>
      <c r="AG317">
        <f t="array" ref="AG317">IFERROR(INDEX(Sheet2!$A$1:$E$2723,MATCH(AG$200&amp;AG$201&amp;$B317,Sheet2!$A$1:$A$2723&amp;Sheet2!$B$1:$B$2723&amp;Sheet2!$D$1:$D$2723,0),5),0)</f>
        <v>0</v>
      </c>
      <c r="AH317">
        <f t="array" ref="AH317">IFERROR(INDEX(Sheet2!$A$1:$E$2723,MATCH(AH$200&amp;AH$201&amp;$B317,Sheet2!$A$1:$A$2723&amp;Sheet2!$B$1:$B$2723&amp;Sheet2!$D$1:$D$2723,0),5),0)</f>
        <v>0</v>
      </c>
      <c r="AI317">
        <f t="array" ref="AI317">IFERROR(INDEX(Sheet2!$A$1:$E$2723,MATCH(AI$200&amp;AI$201&amp;$B317,Sheet2!$A$1:$A$2723&amp;Sheet2!$B$1:$B$2723&amp;Sheet2!$D$1:$D$2723,0),5),0)</f>
        <v>0</v>
      </c>
      <c r="AJ317">
        <f t="array" ref="AJ317">IFERROR(INDEX(Sheet2!$A$1:$E$2723,MATCH(AJ$200&amp;AJ$201&amp;$B317,Sheet2!$A$1:$A$2723&amp;Sheet2!$B$1:$B$2723&amp;Sheet2!$D$1:$D$2723,0),5),0)</f>
        <v>0</v>
      </c>
      <c r="AK317">
        <f t="array" ref="AK317">IFERROR(INDEX(Sheet2!$A$1:$E$2723,MATCH(AK$200&amp;AK$201&amp;$B317,Sheet2!$A$1:$A$2723&amp;Sheet2!$B$1:$B$2723&amp;Sheet2!$D$1:$D$2723,0),5),0)</f>
        <v>0</v>
      </c>
      <c r="AL317">
        <f t="array" ref="AL317">IFERROR(INDEX(Sheet2!$A$1:$E$2723,MATCH(AL$200&amp;AL$201&amp;$B317,Sheet2!$A$1:$A$2723&amp;Sheet2!$B$1:$B$2723&amp;Sheet2!$D$1:$D$2723,0),5),0)</f>
        <v>0</v>
      </c>
      <c r="AM317">
        <f t="array" ref="AM317">IFERROR(INDEX(Sheet2!$A$1:$E$2723,MATCH(AM$200&amp;AM$201&amp;$B317,Sheet2!$A$1:$A$2723&amp;Sheet2!$B$1:$B$2723&amp;Sheet2!$D$1:$D$2723,0),5),0)</f>
        <v>0</v>
      </c>
      <c r="AN317">
        <f t="array" ref="AN317">IFERROR(INDEX(Sheet2!$A$1:$E$2723,MATCH(AN$200&amp;AN$201&amp;$B317,Sheet2!$A$1:$A$2723&amp;Sheet2!$B$1:$B$2723&amp;Sheet2!$D$1:$D$2723,0),5),0)</f>
        <v>0</v>
      </c>
      <c r="AO317">
        <f t="array" ref="AO317">IFERROR(INDEX(Sheet2!$A$1:$E$2723,MATCH(AO$200&amp;AO$201&amp;$B317,Sheet2!$A$1:$A$2723&amp;Sheet2!$B$1:$B$2723&amp;Sheet2!$D$1:$D$2723,0),5),0)</f>
        <v>0</v>
      </c>
      <c r="AP317">
        <f t="array" ref="AP317">IFERROR(INDEX(Sheet2!$A$1:$E$2723,MATCH(AP$200&amp;AP$201&amp;$B317,Sheet2!$A$1:$A$2723&amp;Sheet2!$B$1:$B$2723&amp;Sheet2!$D$1:$D$2723,0),5),0)</f>
        <v>0</v>
      </c>
      <c r="AQ317">
        <f t="array" ref="AQ317">IFERROR(INDEX(Sheet2!$A$1:$E$2723,MATCH(AQ$200&amp;AQ$201&amp;$B317,Sheet2!$A$1:$A$2723&amp;Sheet2!$B$1:$B$2723&amp;Sheet2!$D$1:$D$2723,0),5),0)</f>
        <v>0</v>
      </c>
      <c r="AR317">
        <f t="array" ref="AR317">IFERROR(INDEX(Sheet2!$A$1:$E$2723,MATCH(AR$200&amp;AR$201&amp;$B317,Sheet2!$A$1:$A$2723&amp;Sheet2!$B$1:$B$2723&amp;Sheet2!$D$1:$D$2723,0),5),0)</f>
        <v>0</v>
      </c>
      <c r="AS317">
        <f t="array" ref="AS317">IFERROR(INDEX(Sheet2!$A$1:$E$2723,MATCH(AS$200&amp;AS$201&amp;$B317,Sheet2!$A$1:$A$2723&amp;Sheet2!$B$1:$B$2723&amp;Sheet2!$D$1:$D$2723,0),5),0)</f>
        <v>0</v>
      </c>
      <c r="AT317">
        <f t="array" ref="AT317">IFERROR(INDEX(Sheet2!$A$1:$E$2723,MATCH(AT$200&amp;AT$201&amp;$B317,Sheet2!$A$1:$A$2723&amp;Sheet2!$B$1:$B$2723&amp;Sheet2!$D$1:$D$2723,0),5),0)</f>
        <v>0</v>
      </c>
      <c r="AU317">
        <f t="array" ref="AU317">IFERROR(INDEX(Sheet2!$A$1:$E$2723,MATCH(AU$200&amp;AU$201&amp;$B317,Sheet2!$A$1:$A$2723&amp;Sheet2!$B$1:$B$2723&amp;Sheet2!$D$1:$D$2723,0),5),0)</f>
        <v>0</v>
      </c>
      <c r="AV317">
        <f t="array" ref="AV317">IFERROR(INDEX(Sheet2!$A$1:$E$2723,MATCH(AV$200&amp;AV$201&amp;$B317,Sheet2!$A$1:$A$2723&amp;Sheet2!$B$1:$B$2723&amp;Sheet2!$D$1:$D$2723,0),5),0)</f>
        <v>0</v>
      </c>
      <c r="AW317">
        <f t="array" ref="AW317">IFERROR(INDEX(Sheet2!$A$1:$E$2723,MATCH(AW$200&amp;AW$201&amp;$B317,Sheet2!$A$1:$A$2723&amp;Sheet2!$B$1:$B$2723&amp;Sheet2!$D$1:$D$2723,0),5),0)</f>
        <v>0</v>
      </c>
      <c r="AX317">
        <f t="array" ref="AX317">IFERROR(INDEX(Sheet2!$A$1:$E$2723,MATCH(AX$200&amp;AX$201&amp;$B317,Sheet2!$A$1:$A$2723&amp;Sheet2!$B$1:$B$2723&amp;Sheet2!$D$1:$D$2723,0),5),0)</f>
        <v>0</v>
      </c>
      <c r="AY317">
        <f t="array" ref="AY317">IFERROR(INDEX(Sheet2!$A$1:$E$2723,MATCH(AY$200&amp;AY$201&amp;$B317,Sheet2!$A$1:$A$2723&amp;Sheet2!$B$1:$B$2723&amp;Sheet2!$D$1:$D$2723,0),5),0)</f>
        <v>0</v>
      </c>
      <c r="AZ317">
        <f t="array" ref="AZ317">IFERROR(INDEX(Sheet2!$A$1:$E$2723,MATCH(AZ$200&amp;AZ$201&amp;$B317,Sheet2!$A$1:$A$2723&amp;Sheet2!$B$1:$B$2723&amp;Sheet2!$D$1:$D$2723,0),5),0)</f>
        <v>0</v>
      </c>
      <c r="BA317">
        <f t="array" ref="BA317">IFERROR(INDEX(Sheet2!$A$1:$E$2723,MATCH(BA$200&amp;BA$201&amp;$B317,Sheet2!$A$1:$A$2723&amp;Sheet2!$B$1:$B$2723&amp;Sheet2!$D$1:$D$2723,0),5),0)</f>
        <v>0</v>
      </c>
      <c r="BB317">
        <f t="array" ref="BB317">IFERROR(INDEX(Sheet2!$A$1:$E$2723,MATCH(BB$200&amp;BB$201&amp;$B317,Sheet2!$A$1:$A$2723&amp;Sheet2!$B$1:$B$2723&amp;Sheet2!$D$1:$D$2723,0),5),0)</f>
        <v>0</v>
      </c>
      <c r="BC317">
        <f t="array" ref="BC317">IFERROR(INDEX(Sheet2!$A$1:$E$2723,MATCH(BC$200&amp;BC$201&amp;$B317,Sheet2!$A$1:$A$2723&amp;Sheet2!$B$1:$B$2723&amp;Sheet2!$D$1:$D$2723,0),5),0)</f>
        <v>0</v>
      </c>
      <c r="BD317">
        <f t="array" ref="BD317">IFERROR(INDEX(Sheet2!$A$1:$E$2723,MATCH(BD$200&amp;BD$201&amp;$B317,Sheet2!$A$1:$A$2723&amp;Sheet2!$B$1:$B$2723&amp;Sheet2!$D$1:$D$2723,0),5),0)</f>
        <v>0</v>
      </c>
      <c r="BE317">
        <f t="array" ref="BE317">IFERROR(INDEX(Sheet2!$A$1:$E$2723,MATCH(BE$200&amp;BE$201&amp;$B317,Sheet2!$A$1:$A$2723&amp;Sheet2!$B$1:$B$2723&amp;Sheet2!$D$1:$D$2723,0),5),0)</f>
        <v>0</v>
      </c>
      <c r="BF317">
        <f t="array" ref="BF317">IFERROR(INDEX(Sheet2!$A$1:$E$2723,MATCH(BF$200&amp;BF$201&amp;$B317,Sheet2!$A$1:$A$2723&amp;Sheet2!$B$1:$B$2723&amp;Sheet2!$D$1:$D$2723,0),5),0)</f>
        <v>0</v>
      </c>
      <c r="BG317">
        <f t="array" ref="BG317">IFERROR(INDEX(Sheet2!$A$1:$E$2723,MATCH(BG$200&amp;BG$201&amp;$B317,Sheet2!$A$1:$A$2723&amp;Sheet2!$B$1:$B$2723&amp;Sheet2!$D$1:$D$2723,0),5),0)</f>
        <v>0</v>
      </c>
      <c r="BH317">
        <f t="array" ref="BH317">IFERROR(INDEX(Sheet2!$A$1:$E$2723,MATCH(BH$200&amp;BH$201&amp;$B317,Sheet2!$A$1:$A$2723&amp;Sheet2!$B$1:$B$2723&amp;Sheet2!$D$1:$D$2723,0),5),0)</f>
        <v>0</v>
      </c>
      <c r="BI317">
        <f t="array" ref="BI317">IFERROR(INDEX(Sheet2!$A$1:$E$2723,MATCH(BI$200&amp;BI$201&amp;$B317,Sheet2!$A$1:$A$2723&amp;Sheet2!$B$1:$B$2723&amp;Sheet2!$D$1:$D$2723,0),5),0)</f>
        <v>0</v>
      </c>
      <c r="BJ317">
        <f t="array" ref="BJ317">IFERROR(INDEX(Sheet2!$A$1:$E$2723,MATCH(BJ$200&amp;BJ$201&amp;$B317,Sheet2!$A$1:$A$2723&amp;Sheet2!$B$1:$B$2723&amp;Sheet2!$D$1:$D$2723,0),5),0)</f>
        <v>0</v>
      </c>
      <c r="BK317">
        <f t="array" ref="BK317">IFERROR(INDEX(Sheet2!$A$1:$E$2723,MATCH(BK$200&amp;BK$201&amp;$B317,Sheet2!$A$1:$A$2723&amp;Sheet2!$B$1:$B$2723&amp;Sheet2!$D$1:$D$2723,0),5),0)</f>
        <v>0</v>
      </c>
      <c r="BL317">
        <f t="array" ref="BL317">IFERROR(INDEX(Sheet2!$A$1:$E$2723,MATCH(BL$200&amp;BL$201&amp;$B317,Sheet2!$A$1:$A$2723&amp;Sheet2!$B$1:$B$2723&amp;Sheet2!$D$1:$D$2723,0),5),0)</f>
        <v>0</v>
      </c>
    </row>
    <row r="318" spans="2:64" x14ac:dyDescent="0.25">
      <c r="B318" t="s">
        <v>290</v>
      </c>
      <c r="C318">
        <f t="array" ref="C318">IFERROR(INDEX(Sheet2!$A$1:$E$2723,MATCH(C$200&amp;C$201&amp;$B318,Sheet2!$A$1:$A$2723&amp;Sheet2!$B$1:$B$2723&amp;Sheet2!$D$1:$D$2723,0),5),0)</f>
        <v>0</v>
      </c>
      <c r="D318">
        <f t="array" ref="D318">IFERROR(INDEX(Sheet2!$A$1:$E$2723,MATCH(D$200&amp;D$201&amp;$B318,Sheet2!$A$1:$A$2723&amp;Sheet2!$B$1:$B$2723&amp;Sheet2!$D$1:$D$2723,0),5),0)</f>
        <v>0</v>
      </c>
      <c r="E318">
        <f t="array" ref="E318">IFERROR(INDEX(Sheet2!$A$1:$E$2723,MATCH(E$200&amp;E$201&amp;$B318,Sheet2!$A$1:$A$2723&amp;Sheet2!$B$1:$B$2723&amp;Sheet2!$D$1:$D$2723,0),5),0)</f>
        <v>0</v>
      </c>
      <c r="F318">
        <f t="array" ref="F318">IFERROR(INDEX(Sheet2!$A$1:$E$2723,MATCH(F$200&amp;F$201&amp;$B318,Sheet2!$A$1:$A$2723&amp;Sheet2!$B$1:$B$2723&amp;Sheet2!$D$1:$D$2723,0),5),0)</f>
        <v>0</v>
      </c>
      <c r="G318">
        <f t="array" ref="G318">IFERROR(INDEX(Sheet2!$A$1:$E$2723,MATCH(G$200&amp;G$201&amp;$B318,Sheet2!$A$1:$A$2723&amp;Sheet2!$B$1:$B$2723&amp;Sheet2!$D$1:$D$2723,0),5),0)</f>
        <v>0</v>
      </c>
      <c r="H318">
        <f t="array" ref="H318">IFERROR(INDEX(Sheet2!$A$1:$E$2723,MATCH(H$200&amp;H$201&amp;$B318,Sheet2!$A$1:$A$2723&amp;Sheet2!$B$1:$B$2723&amp;Sheet2!$D$1:$D$2723,0),5),0)</f>
        <v>0</v>
      </c>
      <c r="I318">
        <f t="array" ref="I318">IFERROR(INDEX(Sheet2!$A$1:$E$2723,MATCH(I$200&amp;I$201&amp;$B318,Sheet2!$A$1:$A$2723&amp;Sheet2!$B$1:$B$2723&amp;Sheet2!$D$1:$D$2723,0),5),0)</f>
        <v>0</v>
      </c>
      <c r="J318">
        <f t="array" ref="J318">IFERROR(INDEX(Sheet2!$A$1:$E$2723,MATCH(J$200&amp;J$201&amp;$B318,Sheet2!$A$1:$A$2723&amp;Sheet2!$B$1:$B$2723&amp;Sheet2!$D$1:$D$2723,0),5),0)</f>
        <v>0</v>
      </c>
      <c r="K318">
        <f t="array" ref="K318">IFERROR(INDEX(Sheet2!$A$1:$E$2723,MATCH(K$200&amp;K$201&amp;$B318,Sheet2!$A$1:$A$2723&amp;Sheet2!$B$1:$B$2723&amp;Sheet2!$D$1:$D$2723,0),5),0)</f>
        <v>0</v>
      </c>
      <c r="L318">
        <f t="array" ref="L318">IFERROR(INDEX(Sheet2!$A$1:$E$2723,MATCH(L$200&amp;L$201&amp;$B318,Sheet2!$A$1:$A$2723&amp;Sheet2!$B$1:$B$2723&amp;Sheet2!$D$1:$D$2723,0),5),0)</f>
        <v>0</v>
      </c>
      <c r="M318">
        <f t="array" ref="M318">IFERROR(INDEX(Sheet2!$A$1:$E$2723,MATCH(M$200&amp;M$201&amp;$B318,Sheet2!$A$1:$A$2723&amp;Sheet2!$B$1:$B$2723&amp;Sheet2!$D$1:$D$2723,0),5),0)</f>
        <v>0</v>
      </c>
      <c r="N318">
        <f t="array" ref="N318">IFERROR(INDEX(Sheet2!$A$1:$E$2723,MATCH(N$200&amp;N$201&amp;$B318,Sheet2!$A$1:$A$2723&amp;Sheet2!$B$1:$B$2723&amp;Sheet2!$D$1:$D$2723,0),5),0)</f>
        <v>0</v>
      </c>
      <c r="O318">
        <f t="array" ref="O318">IFERROR(INDEX(Sheet2!$A$1:$E$2723,MATCH(O$200&amp;O$201&amp;$B318,Sheet2!$A$1:$A$2723&amp;Sheet2!$B$1:$B$2723&amp;Sheet2!$D$1:$D$2723,0),5),0)</f>
        <v>0</v>
      </c>
      <c r="P318">
        <f t="array" ref="P318">IFERROR(INDEX(Sheet2!$A$1:$E$2723,MATCH(P$200&amp;P$201&amp;$B318,Sheet2!$A$1:$A$2723&amp;Sheet2!$B$1:$B$2723&amp;Sheet2!$D$1:$D$2723,0),5),0)</f>
        <v>0</v>
      </c>
      <c r="Q318">
        <f t="array" ref="Q318">IFERROR(INDEX(Sheet2!$A$1:$E$2723,MATCH(Q$200&amp;Q$201&amp;$B318,Sheet2!$A$1:$A$2723&amp;Sheet2!$B$1:$B$2723&amp;Sheet2!$D$1:$D$2723,0),5),0)</f>
        <v>0</v>
      </c>
      <c r="R318">
        <f t="array" ref="R318">IFERROR(INDEX(Sheet2!$A$1:$E$2723,MATCH(R$200&amp;R$201&amp;$B318,Sheet2!$A$1:$A$2723&amp;Sheet2!$B$1:$B$2723&amp;Sheet2!$D$1:$D$2723,0),5),0)</f>
        <v>0</v>
      </c>
      <c r="S318">
        <f t="array" ref="S318">IFERROR(INDEX(Sheet2!$A$1:$E$2723,MATCH(S$200&amp;S$201&amp;$B318,Sheet2!$A$1:$A$2723&amp;Sheet2!$B$1:$B$2723&amp;Sheet2!$D$1:$D$2723,0),5),0)</f>
        <v>0</v>
      </c>
      <c r="T318">
        <f t="array" ref="T318">IFERROR(INDEX(Sheet2!$A$1:$E$2723,MATCH(T$200&amp;T$201&amp;$B318,Sheet2!$A$1:$A$2723&amp;Sheet2!$B$1:$B$2723&amp;Sheet2!$D$1:$D$2723,0),5),0)</f>
        <v>0</v>
      </c>
      <c r="U318">
        <f t="array" ref="U318">IFERROR(INDEX(Sheet2!$A$1:$E$2723,MATCH(U$200&amp;U$201&amp;$B318,Sheet2!$A$1:$A$2723&amp;Sheet2!$B$1:$B$2723&amp;Sheet2!$D$1:$D$2723,0),5),0)</f>
        <v>0</v>
      </c>
      <c r="V318">
        <f t="array" ref="V318">IFERROR(INDEX(Sheet2!$A$1:$E$2723,MATCH(V$200&amp;V$201&amp;$B318,Sheet2!$A$1:$A$2723&amp;Sheet2!$B$1:$B$2723&amp;Sheet2!$D$1:$D$2723,0),5),0)</f>
        <v>0</v>
      </c>
      <c r="W318">
        <f t="array" ref="W318">IFERROR(INDEX(Sheet2!$A$1:$E$2723,MATCH(W$200&amp;W$201&amp;$B318,Sheet2!$A$1:$A$2723&amp;Sheet2!$B$1:$B$2723&amp;Sheet2!$D$1:$D$2723,0),5),0)</f>
        <v>0</v>
      </c>
      <c r="X318">
        <f t="array" ref="X318">IFERROR(INDEX(Sheet2!$A$1:$E$2723,MATCH(X$200&amp;X$201&amp;$B318,Sheet2!$A$1:$A$2723&amp;Sheet2!$B$1:$B$2723&amp;Sheet2!$D$1:$D$2723,0),5),0)</f>
        <v>0</v>
      </c>
      <c r="Y318">
        <f t="array" ref="Y318">IFERROR(INDEX(Sheet2!$A$1:$E$2723,MATCH(Y$200&amp;Y$201&amp;$B318,Sheet2!$A$1:$A$2723&amp;Sheet2!$B$1:$B$2723&amp;Sheet2!$D$1:$D$2723,0),5),0)</f>
        <v>0</v>
      </c>
      <c r="Z318">
        <f t="array" ref="Z318">IFERROR(INDEX(Sheet2!$A$1:$E$2723,MATCH(Z$200&amp;Z$201&amp;$B318,Sheet2!$A$1:$A$2723&amp;Sheet2!$B$1:$B$2723&amp;Sheet2!$D$1:$D$2723,0),5),0)</f>
        <v>0</v>
      </c>
      <c r="AA318">
        <f t="array" ref="AA318">IFERROR(INDEX(Sheet2!$A$1:$E$2723,MATCH(AA$200&amp;AA$201&amp;$B318,Sheet2!$A$1:$A$2723&amp;Sheet2!$B$1:$B$2723&amp;Sheet2!$D$1:$D$2723,0),5),0)</f>
        <v>0</v>
      </c>
      <c r="AB318">
        <f t="array" ref="AB318">IFERROR(INDEX(Sheet2!$A$1:$E$2723,MATCH(AB$200&amp;AB$201&amp;$B318,Sheet2!$A$1:$A$2723&amp;Sheet2!$B$1:$B$2723&amp;Sheet2!$D$1:$D$2723,0),5),0)</f>
        <v>0</v>
      </c>
      <c r="AC318">
        <f t="array" ref="AC318">IFERROR(INDEX(Sheet2!$A$1:$E$2723,MATCH(AC$200&amp;AC$201&amp;$B318,Sheet2!$A$1:$A$2723&amp;Sheet2!$B$1:$B$2723&amp;Sheet2!$D$1:$D$2723,0),5),0)</f>
        <v>0</v>
      </c>
      <c r="AD318">
        <f t="array" ref="AD318">IFERROR(INDEX(Sheet2!$A$1:$E$2723,MATCH(AD$200&amp;AD$201&amp;$B318,Sheet2!$A$1:$A$2723&amp;Sheet2!$B$1:$B$2723&amp;Sheet2!$D$1:$D$2723,0),5),0)</f>
        <v>0</v>
      </c>
      <c r="AE318">
        <f t="array" ref="AE318">IFERROR(INDEX(Sheet2!$A$1:$E$2723,MATCH(AE$200&amp;AE$201&amp;$B318,Sheet2!$A$1:$A$2723&amp;Sheet2!$B$1:$B$2723&amp;Sheet2!$D$1:$D$2723,0),5),0)</f>
        <v>0</v>
      </c>
      <c r="AF318">
        <f t="array" ref="AF318">IFERROR(INDEX(Sheet2!$A$1:$E$2723,MATCH(AF$200&amp;AF$201&amp;$B318,Sheet2!$A$1:$A$2723&amp;Sheet2!$B$1:$B$2723&amp;Sheet2!$D$1:$D$2723,0),5),0)</f>
        <v>0</v>
      </c>
      <c r="AG318">
        <f t="array" ref="AG318">IFERROR(INDEX(Sheet2!$A$1:$E$2723,MATCH(AG$200&amp;AG$201&amp;$B318,Sheet2!$A$1:$A$2723&amp;Sheet2!$B$1:$B$2723&amp;Sheet2!$D$1:$D$2723,0),5),0)</f>
        <v>0</v>
      </c>
      <c r="AH318">
        <f t="array" ref="AH318">IFERROR(INDEX(Sheet2!$A$1:$E$2723,MATCH(AH$200&amp;AH$201&amp;$B318,Sheet2!$A$1:$A$2723&amp;Sheet2!$B$1:$B$2723&amp;Sheet2!$D$1:$D$2723,0),5),0)</f>
        <v>0</v>
      </c>
      <c r="AI318">
        <f t="array" ref="AI318">IFERROR(INDEX(Sheet2!$A$1:$E$2723,MATCH(AI$200&amp;AI$201&amp;$B318,Sheet2!$A$1:$A$2723&amp;Sheet2!$B$1:$B$2723&amp;Sheet2!$D$1:$D$2723,0),5),0)</f>
        <v>0</v>
      </c>
      <c r="AJ318">
        <f t="array" ref="AJ318">IFERROR(INDEX(Sheet2!$A$1:$E$2723,MATCH(AJ$200&amp;AJ$201&amp;$B318,Sheet2!$A$1:$A$2723&amp;Sheet2!$B$1:$B$2723&amp;Sheet2!$D$1:$D$2723,0),5),0)</f>
        <v>0</v>
      </c>
      <c r="AK318">
        <f t="array" ref="AK318">IFERROR(INDEX(Sheet2!$A$1:$E$2723,MATCH(AK$200&amp;AK$201&amp;$B318,Sheet2!$A$1:$A$2723&amp;Sheet2!$B$1:$B$2723&amp;Sheet2!$D$1:$D$2723,0),5),0)</f>
        <v>0</v>
      </c>
      <c r="AL318">
        <f t="array" ref="AL318">IFERROR(INDEX(Sheet2!$A$1:$E$2723,MATCH(AL$200&amp;AL$201&amp;$B318,Sheet2!$A$1:$A$2723&amp;Sheet2!$B$1:$B$2723&amp;Sheet2!$D$1:$D$2723,0),5),0)</f>
        <v>0</v>
      </c>
      <c r="AM318">
        <f t="array" ref="AM318">IFERROR(INDEX(Sheet2!$A$1:$E$2723,MATCH(AM$200&amp;AM$201&amp;$B318,Sheet2!$A$1:$A$2723&amp;Sheet2!$B$1:$B$2723&amp;Sheet2!$D$1:$D$2723,0),5),0)</f>
        <v>0</v>
      </c>
      <c r="AN318">
        <f t="array" ref="AN318">IFERROR(INDEX(Sheet2!$A$1:$E$2723,MATCH(AN$200&amp;AN$201&amp;$B318,Sheet2!$A$1:$A$2723&amp;Sheet2!$B$1:$B$2723&amp;Sheet2!$D$1:$D$2723,0),5),0)</f>
        <v>0</v>
      </c>
      <c r="AO318">
        <f t="array" ref="AO318">IFERROR(INDEX(Sheet2!$A$1:$E$2723,MATCH(AO$200&amp;AO$201&amp;$B318,Sheet2!$A$1:$A$2723&amp;Sheet2!$B$1:$B$2723&amp;Sheet2!$D$1:$D$2723,0),5),0)</f>
        <v>0</v>
      </c>
      <c r="AP318">
        <f t="array" ref="AP318">IFERROR(INDEX(Sheet2!$A$1:$E$2723,MATCH(AP$200&amp;AP$201&amp;$B318,Sheet2!$A$1:$A$2723&amp;Sheet2!$B$1:$B$2723&amp;Sheet2!$D$1:$D$2723,0),5),0)</f>
        <v>0</v>
      </c>
      <c r="AQ318">
        <f t="array" ref="AQ318">IFERROR(INDEX(Sheet2!$A$1:$E$2723,MATCH(AQ$200&amp;AQ$201&amp;$B318,Sheet2!$A$1:$A$2723&amp;Sheet2!$B$1:$B$2723&amp;Sheet2!$D$1:$D$2723,0),5),0)</f>
        <v>0</v>
      </c>
      <c r="AR318">
        <f t="array" ref="AR318">IFERROR(INDEX(Sheet2!$A$1:$E$2723,MATCH(AR$200&amp;AR$201&amp;$B318,Sheet2!$A$1:$A$2723&amp;Sheet2!$B$1:$B$2723&amp;Sheet2!$D$1:$D$2723,0),5),0)</f>
        <v>0</v>
      </c>
      <c r="AS318">
        <f t="array" ref="AS318">IFERROR(INDEX(Sheet2!$A$1:$E$2723,MATCH(AS$200&amp;AS$201&amp;$B318,Sheet2!$A$1:$A$2723&amp;Sheet2!$B$1:$B$2723&amp;Sheet2!$D$1:$D$2723,0),5),0)</f>
        <v>0</v>
      </c>
      <c r="AT318">
        <f t="array" ref="AT318">IFERROR(INDEX(Sheet2!$A$1:$E$2723,MATCH(AT$200&amp;AT$201&amp;$B318,Sheet2!$A$1:$A$2723&amp;Sheet2!$B$1:$B$2723&amp;Sheet2!$D$1:$D$2723,0),5),0)</f>
        <v>0</v>
      </c>
      <c r="AU318">
        <f t="array" ref="AU318">IFERROR(INDEX(Sheet2!$A$1:$E$2723,MATCH(AU$200&amp;AU$201&amp;$B318,Sheet2!$A$1:$A$2723&amp;Sheet2!$B$1:$B$2723&amp;Sheet2!$D$1:$D$2723,0),5),0)</f>
        <v>0</v>
      </c>
      <c r="AV318">
        <f t="array" ref="AV318">IFERROR(INDEX(Sheet2!$A$1:$E$2723,MATCH(AV$200&amp;AV$201&amp;$B318,Sheet2!$A$1:$A$2723&amp;Sheet2!$B$1:$B$2723&amp;Sheet2!$D$1:$D$2723,0),5),0)</f>
        <v>0</v>
      </c>
      <c r="AW318">
        <f t="array" ref="AW318">IFERROR(INDEX(Sheet2!$A$1:$E$2723,MATCH(AW$200&amp;AW$201&amp;$B318,Sheet2!$A$1:$A$2723&amp;Sheet2!$B$1:$B$2723&amp;Sheet2!$D$1:$D$2723,0),5),0)</f>
        <v>0</v>
      </c>
      <c r="AX318">
        <f t="array" ref="AX318">IFERROR(INDEX(Sheet2!$A$1:$E$2723,MATCH(AX$200&amp;AX$201&amp;$B318,Sheet2!$A$1:$A$2723&amp;Sheet2!$B$1:$B$2723&amp;Sheet2!$D$1:$D$2723,0),5),0)</f>
        <v>0</v>
      </c>
      <c r="AY318">
        <f t="array" ref="AY318">IFERROR(INDEX(Sheet2!$A$1:$E$2723,MATCH(AY$200&amp;AY$201&amp;$B318,Sheet2!$A$1:$A$2723&amp;Sheet2!$B$1:$B$2723&amp;Sheet2!$D$1:$D$2723,0),5),0)</f>
        <v>0</v>
      </c>
      <c r="AZ318">
        <f t="array" ref="AZ318">IFERROR(INDEX(Sheet2!$A$1:$E$2723,MATCH(AZ$200&amp;AZ$201&amp;$B318,Sheet2!$A$1:$A$2723&amp;Sheet2!$B$1:$B$2723&amp;Sheet2!$D$1:$D$2723,0),5),0)</f>
        <v>0</v>
      </c>
      <c r="BA318">
        <f t="array" ref="BA318">IFERROR(INDEX(Sheet2!$A$1:$E$2723,MATCH(BA$200&amp;BA$201&amp;$B318,Sheet2!$A$1:$A$2723&amp;Sheet2!$B$1:$B$2723&amp;Sheet2!$D$1:$D$2723,0),5),0)</f>
        <v>0</v>
      </c>
      <c r="BB318">
        <f t="array" ref="BB318">IFERROR(INDEX(Sheet2!$A$1:$E$2723,MATCH(BB$200&amp;BB$201&amp;$B318,Sheet2!$A$1:$A$2723&amp;Sheet2!$B$1:$B$2723&amp;Sheet2!$D$1:$D$2723,0),5),0)</f>
        <v>0</v>
      </c>
      <c r="BC318">
        <f t="array" ref="BC318">IFERROR(INDEX(Sheet2!$A$1:$E$2723,MATCH(BC$200&amp;BC$201&amp;$B318,Sheet2!$A$1:$A$2723&amp;Sheet2!$B$1:$B$2723&amp;Sheet2!$D$1:$D$2723,0),5),0)</f>
        <v>0</v>
      </c>
      <c r="BD318">
        <f t="array" ref="BD318">IFERROR(INDEX(Sheet2!$A$1:$E$2723,MATCH(BD$200&amp;BD$201&amp;$B318,Sheet2!$A$1:$A$2723&amp;Sheet2!$B$1:$B$2723&amp;Sheet2!$D$1:$D$2723,0),5),0)</f>
        <v>0</v>
      </c>
      <c r="BE318">
        <f t="array" ref="BE318">IFERROR(INDEX(Sheet2!$A$1:$E$2723,MATCH(BE$200&amp;BE$201&amp;$B318,Sheet2!$A$1:$A$2723&amp;Sheet2!$B$1:$B$2723&amp;Sheet2!$D$1:$D$2723,0),5),0)</f>
        <v>0</v>
      </c>
      <c r="BF318">
        <f t="array" ref="BF318">IFERROR(INDEX(Sheet2!$A$1:$E$2723,MATCH(BF$200&amp;BF$201&amp;$B318,Sheet2!$A$1:$A$2723&amp;Sheet2!$B$1:$B$2723&amp;Sheet2!$D$1:$D$2723,0),5),0)</f>
        <v>0</v>
      </c>
      <c r="BG318">
        <f t="array" ref="BG318">IFERROR(INDEX(Sheet2!$A$1:$E$2723,MATCH(BG$200&amp;BG$201&amp;$B318,Sheet2!$A$1:$A$2723&amp;Sheet2!$B$1:$B$2723&amp;Sheet2!$D$1:$D$2723,0),5),0)</f>
        <v>0</v>
      </c>
      <c r="BH318">
        <f t="array" ref="BH318">IFERROR(INDEX(Sheet2!$A$1:$E$2723,MATCH(BH$200&amp;BH$201&amp;$B318,Sheet2!$A$1:$A$2723&amp;Sheet2!$B$1:$B$2723&amp;Sheet2!$D$1:$D$2723,0),5),0)</f>
        <v>0</v>
      </c>
      <c r="BI318">
        <f t="array" ref="BI318">IFERROR(INDEX(Sheet2!$A$1:$E$2723,MATCH(BI$200&amp;BI$201&amp;$B318,Sheet2!$A$1:$A$2723&amp;Sheet2!$B$1:$B$2723&amp;Sheet2!$D$1:$D$2723,0),5),0)</f>
        <v>0</v>
      </c>
      <c r="BJ318">
        <f t="array" ref="BJ318">IFERROR(INDEX(Sheet2!$A$1:$E$2723,MATCH(BJ$200&amp;BJ$201&amp;$B318,Sheet2!$A$1:$A$2723&amp;Sheet2!$B$1:$B$2723&amp;Sheet2!$D$1:$D$2723,0),5),0)</f>
        <v>0</v>
      </c>
      <c r="BK318">
        <f t="array" ref="BK318">IFERROR(INDEX(Sheet2!$A$1:$E$2723,MATCH(BK$200&amp;BK$201&amp;$B318,Sheet2!$A$1:$A$2723&amp;Sheet2!$B$1:$B$2723&amp;Sheet2!$D$1:$D$2723,0),5),0)</f>
        <v>0</v>
      </c>
      <c r="BL318">
        <f t="array" ref="BL318">IFERROR(INDEX(Sheet2!$A$1:$E$2723,MATCH(BL$200&amp;BL$201&amp;$B318,Sheet2!$A$1:$A$2723&amp;Sheet2!$B$1:$B$2723&amp;Sheet2!$D$1:$D$2723,0),5),0)</f>
        <v>0</v>
      </c>
    </row>
    <row r="319" spans="2:64" x14ac:dyDescent="0.25">
      <c r="B319" t="s">
        <v>291</v>
      </c>
      <c r="C319">
        <f t="array" ref="C319">IFERROR(INDEX(Sheet2!$A$1:$E$2723,MATCH(C$200&amp;C$201&amp;$B319,Sheet2!$A$1:$A$2723&amp;Sheet2!$B$1:$B$2723&amp;Sheet2!$D$1:$D$2723,0),5),0)</f>
        <v>0</v>
      </c>
      <c r="D319">
        <f t="array" ref="D319">IFERROR(INDEX(Sheet2!$A$1:$E$2723,MATCH(D$200&amp;D$201&amp;$B319,Sheet2!$A$1:$A$2723&amp;Sheet2!$B$1:$B$2723&amp;Sheet2!$D$1:$D$2723,0),5),0)</f>
        <v>0</v>
      </c>
      <c r="E319">
        <f t="array" ref="E319">IFERROR(INDEX(Sheet2!$A$1:$E$2723,MATCH(E$200&amp;E$201&amp;$B319,Sheet2!$A$1:$A$2723&amp;Sheet2!$B$1:$B$2723&amp;Sheet2!$D$1:$D$2723,0),5),0)</f>
        <v>0</v>
      </c>
      <c r="F319">
        <f t="array" ref="F319">IFERROR(INDEX(Sheet2!$A$1:$E$2723,MATCH(F$200&amp;F$201&amp;$B319,Sheet2!$A$1:$A$2723&amp;Sheet2!$B$1:$B$2723&amp;Sheet2!$D$1:$D$2723,0),5),0)</f>
        <v>0</v>
      </c>
      <c r="G319">
        <f t="array" ref="G319">IFERROR(INDEX(Sheet2!$A$1:$E$2723,MATCH(G$200&amp;G$201&amp;$B319,Sheet2!$A$1:$A$2723&amp;Sheet2!$B$1:$B$2723&amp;Sheet2!$D$1:$D$2723,0),5),0)</f>
        <v>0</v>
      </c>
      <c r="H319">
        <f t="array" ref="H319">IFERROR(INDEX(Sheet2!$A$1:$E$2723,MATCH(H$200&amp;H$201&amp;$B319,Sheet2!$A$1:$A$2723&amp;Sheet2!$B$1:$B$2723&amp;Sheet2!$D$1:$D$2723,0),5),0)</f>
        <v>0</v>
      </c>
      <c r="I319">
        <f t="array" ref="I319">IFERROR(INDEX(Sheet2!$A$1:$E$2723,MATCH(I$200&amp;I$201&amp;$B319,Sheet2!$A$1:$A$2723&amp;Sheet2!$B$1:$B$2723&amp;Sheet2!$D$1:$D$2723,0),5),0)</f>
        <v>0</v>
      </c>
      <c r="J319">
        <f t="array" ref="J319">IFERROR(INDEX(Sheet2!$A$1:$E$2723,MATCH(J$200&amp;J$201&amp;$B319,Sheet2!$A$1:$A$2723&amp;Sheet2!$B$1:$B$2723&amp;Sheet2!$D$1:$D$2723,0),5),0)</f>
        <v>0</v>
      </c>
      <c r="K319">
        <f t="array" ref="K319">IFERROR(INDEX(Sheet2!$A$1:$E$2723,MATCH(K$200&amp;K$201&amp;$B319,Sheet2!$A$1:$A$2723&amp;Sheet2!$B$1:$B$2723&amp;Sheet2!$D$1:$D$2723,0),5),0)</f>
        <v>0</v>
      </c>
      <c r="L319">
        <f t="array" ref="L319">IFERROR(INDEX(Sheet2!$A$1:$E$2723,MATCH(L$200&amp;L$201&amp;$B319,Sheet2!$A$1:$A$2723&amp;Sheet2!$B$1:$B$2723&amp;Sheet2!$D$1:$D$2723,0),5),0)</f>
        <v>0</v>
      </c>
      <c r="M319">
        <f t="array" ref="M319">IFERROR(INDEX(Sheet2!$A$1:$E$2723,MATCH(M$200&amp;M$201&amp;$B319,Sheet2!$A$1:$A$2723&amp;Sheet2!$B$1:$B$2723&amp;Sheet2!$D$1:$D$2723,0),5),0)</f>
        <v>0</v>
      </c>
      <c r="N319">
        <f t="array" ref="N319">IFERROR(INDEX(Sheet2!$A$1:$E$2723,MATCH(N$200&amp;N$201&amp;$B319,Sheet2!$A$1:$A$2723&amp;Sheet2!$B$1:$B$2723&amp;Sheet2!$D$1:$D$2723,0),5),0)</f>
        <v>0</v>
      </c>
      <c r="O319">
        <f t="array" ref="O319">IFERROR(INDEX(Sheet2!$A$1:$E$2723,MATCH(O$200&amp;O$201&amp;$B319,Sheet2!$A$1:$A$2723&amp;Sheet2!$B$1:$B$2723&amp;Sheet2!$D$1:$D$2723,0),5),0)</f>
        <v>0</v>
      </c>
      <c r="P319">
        <f t="array" ref="P319">IFERROR(INDEX(Sheet2!$A$1:$E$2723,MATCH(P$200&amp;P$201&amp;$B319,Sheet2!$A$1:$A$2723&amp;Sheet2!$B$1:$B$2723&amp;Sheet2!$D$1:$D$2723,0),5),0)</f>
        <v>0</v>
      </c>
      <c r="Q319">
        <f t="array" ref="Q319">IFERROR(INDEX(Sheet2!$A$1:$E$2723,MATCH(Q$200&amp;Q$201&amp;$B319,Sheet2!$A$1:$A$2723&amp;Sheet2!$B$1:$B$2723&amp;Sheet2!$D$1:$D$2723,0),5),0)</f>
        <v>0</v>
      </c>
      <c r="R319">
        <f t="array" ref="R319">IFERROR(INDEX(Sheet2!$A$1:$E$2723,MATCH(R$200&amp;R$201&amp;$B319,Sheet2!$A$1:$A$2723&amp;Sheet2!$B$1:$B$2723&amp;Sheet2!$D$1:$D$2723,0),5),0)</f>
        <v>0</v>
      </c>
      <c r="S319">
        <f t="array" ref="S319">IFERROR(INDEX(Sheet2!$A$1:$E$2723,MATCH(S$200&amp;S$201&amp;$B319,Sheet2!$A$1:$A$2723&amp;Sheet2!$B$1:$B$2723&amp;Sheet2!$D$1:$D$2723,0),5),0)</f>
        <v>0</v>
      </c>
      <c r="T319">
        <f t="array" ref="T319">IFERROR(INDEX(Sheet2!$A$1:$E$2723,MATCH(T$200&amp;T$201&amp;$B319,Sheet2!$A$1:$A$2723&amp;Sheet2!$B$1:$B$2723&amp;Sheet2!$D$1:$D$2723,0),5),0)</f>
        <v>0</v>
      </c>
      <c r="U319">
        <f t="array" ref="U319">IFERROR(INDEX(Sheet2!$A$1:$E$2723,MATCH(U$200&amp;U$201&amp;$B319,Sheet2!$A$1:$A$2723&amp;Sheet2!$B$1:$B$2723&amp;Sheet2!$D$1:$D$2723,0),5),0)</f>
        <v>0</v>
      </c>
      <c r="V319">
        <f t="array" ref="V319">IFERROR(INDEX(Sheet2!$A$1:$E$2723,MATCH(V$200&amp;V$201&amp;$B319,Sheet2!$A$1:$A$2723&amp;Sheet2!$B$1:$B$2723&amp;Sheet2!$D$1:$D$2723,0),5),0)</f>
        <v>0</v>
      </c>
      <c r="W319">
        <f t="array" ref="W319">IFERROR(INDEX(Sheet2!$A$1:$E$2723,MATCH(W$200&amp;W$201&amp;$B319,Sheet2!$A$1:$A$2723&amp;Sheet2!$B$1:$B$2723&amp;Sheet2!$D$1:$D$2723,0),5),0)</f>
        <v>0</v>
      </c>
      <c r="X319">
        <f t="array" ref="X319">IFERROR(INDEX(Sheet2!$A$1:$E$2723,MATCH(X$200&amp;X$201&amp;$B319,Sheet2!$A$1:$A$2723&amp;Sheet2!$B$1:$B$2723&amp;Sheet2!$D$1:$D$2723,0),5),0)</f>
        <v>0</v>
      </c>
      <c r="Y319">
        <f t="array" ref="Y319">IFERROR(INDEX(Sheet2!$A$1:$E$2723,MATCH(Y$200&amp;Y$201&amp;$B319,Sheet2!$A$1:$A$2723&amp;Sheet2!$B$1:$B$2723&amp;Sheet2!$D$1:$D$2723,0),5),0)</f>
        <v>0</v>
      </c>
      <c r="Z319">
        <f t="array" ref="Z319">IFERROR(INDEX(Sheet2!$A$1:$E$2723,MATCH(Z$200&amp;Z$201&amp;$B319,Sheet2!$A$1:$A$2723&amp;Sheet2!$B$1:$B$2723&amp;Sheet2!$D$1:$D$2723,0),5),0)</f>
        <v>0</v>
      </c>
      <c r="AA319">
        <f t="array" ref="AA319">IFERROR(INDEX(Sheet2!$A$1:$E$2723,MATCH(AA$200&amp;AA$201&amp;$B319,Sheet2!$A$1:$A$2723&amp;Sheet2!$B$1:$B$2723&amp;Sheet2!$D$1:$D$2723,0),5),0)</f>
        <v>0</v>
      </c>
      <c r="AB319">
        <f t="array" ref="AB319">IFERROR(INDEX(Sheet2!$A$1:$E$2723,MATCH(AB$200&amp;AB$201&amp;$B319,Sheet2!$A$1:$A$2723&amp;Sheet2!$B$1:$B$2723&amp;Sheet2!$D$1:$D$2723,0),5),0)</f>
        <v>0</v>
      </c>
      <c r="AC319">
        <f t="array" ref="AC319">IFERROR(INDEX(Sheet2!$A$1:$E$2723,MATCH(AC$200&amp;AC$201&amp;$B319,Sheet2!$A$1:$A$2723&amp;Sheet2!$B$1:$B$2723&amp;Sheet2!$D$1:$D$2723,0),5),0)</f>
        <v>0</v>
      </c>
      <c r="AD319">
        <f t="array" ref="AD319">IFERROR(INDEX(Sheet2!$A$1:$E$2723,MATCH(AD$200&amp;AD$201&amp;$B319,Sheet2!$A$1:$A$2723&amp;Sheet2!$B$1:$B$2723&amp;Sheet2!$D$1:$D$2723,0),5),0)</f>
        <v>0</v>
      </c>
      <c r="AE319">
        <f t="array" ref="AE319">IFERROR(INDEX(Sheet2!$A$1:$E$2723,MATCH(AE$200&amp;AE$201&amp;$B319,Sheet2!$A$1:$A$2723&amp;Sheet2!$B$1:$B$2723&amp;Sheet2!$D$1:$D$2723,0),5),0)</f>
        <v>0</v>
      </c>
      <c r="AF319">
        <f t="array" ref="AF319">IFERROR(INDEX(Sheet2!$A$1:$E$2723,MATCH(AF$200&amp;AF$201&amp;$B319,Sheet2!$A$1:$A$2723&amp;Sheet2!$B$1:$B$2723&amp;Sheet2!$D$1:$D$2723,0),5),0)</f>
        <v>0</v>
      </c>
      <c r="AG319">
        <f t="array" ref="AG319">IFERROR(INDEX(Sheet2!$A$1:$E$2723,MATCH(AG$200&amp;AG$201&amp;$B319,Sheet2!$A$1:$A$2723&amp;Sheet2!$B$1:$B$2723&amp;Sheet2!$D$1:$D$2723,0),5),0)</f>
        <v>0</v>
      </c>
      <c r="AH319">
        <f t="array" ref="AH319">IFERROR(INDEX(Sheet2!$A$1:$E$2723,MATCH(AH$200&amp;AH$201&amp;$B319,Sheet2!$A$1:$A$2723&amp;Sheet2!$B$1:$B$2723&amp;Sheet2!$D$1:$D$2723,0),5),0)</f>
        <v>0</v>
      </c>
      <c r="AI319">
        <f t="array" ref="AI319">IFERROR(INDEX(Sheet2!$A$1:$E$2723,MATCH(AI$200&amp;AI$201&amp;$B319,Sheet2!$A$1:$A$2723&amp;Sheet2!$B$1:$B$2723&amp;Sheet2!$D$1:$D$2723,0),5),0)</f>
        <v>0</v>
      </c>
      <c r="AJ319">
        <f t="array" ref="AJ319">IFERROR(INDEX(Sheet2!$A$1:$E$2723,MATCH(AJ$200&amp;AJ$201&amp;$B319,Sheet2!$A$1:$A$2723&amp;Sheet2!$B$1:$B$2723&amp;Sheet2!$D$1:$D$2723,0),5),0)</f>
        <v>0</v>
      </c>
      <c r="AK319">
        <f t="array" ref="AK319">IFERROR(INDEX(Sheet2!$A$1:$E$2723,MATCH(AK$200&amp;AK$201&amp;$B319,Sheet2!$A$1:$A$2723&amp;Sheet2!$B$1:$B$2723&amp;Sheet2!$D$1:$D$2723,0),5),0)</f>
        <v>0</v>
      </c>
      <c r="AL319">
        <f t="array" ref="AL319">IFERROR(INDEX(Sheet2!$A$1:$E$2723,MATCH(AL$200&amp;AL$201&amp;$B319,Sheet2!$A$1:$A$2723&amp;Sheet2!$B$1:$B$2723&amp;Sheet2!$D$1:$D$2723,0),5),0)</f>
        <v>0</v>
      </c>
      <c r="AM319">
        <f t="array" ref="AM319">IFERROR(INDEX(Sheet2!$A$1:$E$2723,MATCH(AM$200&amp;AM$201&amp;$B319,Sheet2!$A$1:$A$2723&amp;Sheet2!$B$1:$B$2723&amp;Sheet2!$D$1:$D$2723,0),5),0)</f>
        <v>0</v>
      </c>
      <c r="AN319">
        <f t="array" ref="AN319">IFERROR(INDEX(Sheet2!$A$1:$E$2723,MATCH(AN$200&amp;AN$201&amp;$B319,Sheet2!$A$1:$A$2723&amp;Sheet2!$B$1:$B$2723&amp;Sheet2!$D$1:$D$2723,0),5),0)</f>
        <v>0</v>
      </c>
      <c r="AO319">
        <f t="array" ref="AO319">IFERROR(INDEX(Sheet2!$A$1:$E$2723,MATCH(AO$200&amp;AO$201&amp;$B319,Sheet2!$A$1:$A$2723&amp;Sheet2!$B$1:$B$2723&amp;Sheet2!$D$1:$D$2723,0),5),0)</f>
        <v>0</v>
      </c>
      <c r="AP319">
        <f t="array" ref="AP319">IFERROR(INDEX(Sheet2!$A$1:$E$2723,MATCH(AP$200&amp;AP$201&amp;$B319,Sheet2!$A$1:$A$2723&amp;Sheet2!$B$1:$B$2723&amp;Sheet2!$D$1:$D$2723,0),5),0)</f>
        <v>0</v>
      </c>
      <c r="AQ319">
        <f t="array" ref="AQ319">IFERROR(INDEX(Sheet2!$A$1:$E$2723,MATCH(AQ$200&amp;AQ$201&amp;$B319,Sheet2!$A$1:$A$2723&amp;Sheet2!$B$1:$B$2723&amp;Sheet2!$D$1:$D$2723,0),5),0)</f>
        <v>0</v>
      </c>
      <c r="AR319">
        <f t="array" ref="AR319">IFERROR(INDEX(Sheet2!$A$1:$E$2723,MATCH(AR$200&amp;AR$201&amp;$B319,Sheet2!$A$1:$A$2723&amp;Sheet2!$B$1:$B$2723&amp;Sheet2!$D$1:$D$2723,0),5),0)</f>
        <v>0</v>
      </c>
      <c r="AS319">
        <f t="array" ref="AS319">IFERROR(INDEX(Sheet2!$A$1:$E$2723,MATCH(AS$200&amp;AS$201&amp;$B319,Sheet2!$A$1:$A$2723&amp;Sheet2!$B$1:$B$2723&amp;Sheet2!$D$1:$D$2723,0),5),0)</f>
        <v>0</v>
      </c>
      <c r="AT319">
        <f t="array" ref="AT319">IFERROR(INDEX(Sheet2!$A$1:$E$2723,MATCH(AT$200&amp;AT$201&amp;$B319,Sheet2!$A$1:$A$2723&amp;Sheet2!$B$1:$B$2723&amp;Sheet2!$D$1:$D$2723,0),5),0)</f>
        <v>0</v>
      </c>
      <c r="AU319">
        <f t="array" ref="AU319">IFERROR(INDEX(Sheet2!$A$1:$E$2723,MATCH(AU$200&amp;AU$201&amp;$B319,Sheet2!$A$1:$A$2723&amp;Sheet2!$B$1:$B$2723&amp;Sheet2!$D$1:$D$2723,0),5),0)</f>
        <v>0</v>
      </c>
      <c r="AV319">
        <f t="array" ref="AV319">IFERROR(INDEX(Sheet2!$A$1:$E$2723,MATCH(AV$200&amp;AV$201&amp;$B319,Sheet2!$A$1:$A$2723&amp;Sheet2!$B$1:$B$2723&amp;Sheet2!$D$1:$D$2723,0),5),0)</f>
        <v>0</v>
      </c>
      <c r="AW319">
        <f t="array" ref="AW319">IFERROR(INDEX(Sheet2!$A$1:$E$2723,MATCH(AW$200&amp;AW$201&amp;$B319,Sheet2!$A$1:$A$2723&amp;Sheet2!$B$1:$B$2723&amp;Sheet2!$D$1:$D$2723,0),5),0)</f>
        <v>0</v>
      </c>
      <c r="AX319">
        <f t="array" ref="AX319">IFERROR(INDEX(Sheet2!$A$1:$E$2723,MATCH(AX$200&amp;AX$201&amp;$B319,Sheet2!$A$1:$A$2723&amp;Sheet2!$B$1:$B$2723&amp;Sheet2!$D$1:$D$2723,0),5),0)</f>
        <v>0</v>
      </c>
      <c r="AY319">
        <f t="array" ref="AY319">IFERROR(INDEX(Sheet2!$A$1:$E$2723,MATCH(AY$200&amp;AY$201&amp;$B319,Sheet2!$A$1:$A$2723&amp;Sheet2!$B$1:$B$2723&amp;Sheet2!$D$1:$D$2723,0),5),0)</f>
        <v>0</v>
      </c>
      <c r="AZ319">
        <f t="array" ref="AZ319">IFERROR(INDEX(Sheet2!$A$1:$E$2723,MATCH(AZ$200&amp;AZ$201&amp;$B319,Sheet2!$A$1:$A$2723&amp;Sheet2!$B$1:$B$2723&amp;Sheet2!$D$1:$D$2723,0),5),0)</f>
        <v>0</v>
      </c>
      <c r="BA319">
        <f t="array" ref="BA319">IFERROR(INDEX(Sheet2!$A$1:$E$2723,MATCH(BA$200&amp;BA$201&amp;$B319,Sheet2!$A$1:$A$2723&amp;Sheet2!$B$1:$B$2723&amp;Sheet2!$D$1:$D$2723,0),5),0)</f>
        <v>0</v>
      </c>
      <c r="BB319">
        <f t="array" ref="BB319">IFERROR(INDEX(Sheet2!$A$1:$E$2723,MATCH(BB$200&amp;BB$201&amp;$B319,Sheet2!$A$1:$A$2723&amp;Sheet2!$B$1:$B$2723&amp;Sheet2!$D$1:$D$2723,0),5),0)</f>
        <v>0</v>
      </c>
      <c r="BC319">
        <f t="array" ref="BC319">IFERROR(INDEX(Sheet2!$A$1:$E$2723,MATCH(BC$200&amp;BC$201&amp;$B319,Sheet2!$A$1:$A$2723&amp;Sheet2!$B$1:$B$2723&amp;Sheet2!$D$1:$D$2723,0),5),0)</f>
        <v>0</v>
      </c>
      <c r="BD319">
        <f t="array" ref="BD319">IFERROR(INDEX(Sheet2!$A$1:$E$2723,MATCH(BD$200&amp;BD$201&amp;$B319,Sheet2!$A$1:$A$2723&amp;Sheet2!$B$1:$B$2723&amp;Sheet2!$D$1:$D$2723,0),5),0)</f>
        <v>0</v>
      </c>
      <c r="BE319">
        <f t="array" ref="BE319">IFERROR(INDEX(Sheet2!$A$1:$E$2723,MATCH(BE$200&amp;BE$201&amp;$B319,Sheet2!$A$1:$A$2723&amp;Sheet2!$B$1:$B$2723&amp;Sheet2!$D$1:$D$2723,0),5),0)</f>
        <v>0</v>
      </c>
      <c r="BF319">
        <f t="array" ref="BF319">IFERROR(INDEX(Sheet2!$A$1:$E$2723,MATCH(BF$200&amp;BF$201&amp;$B319,Sheet2!$A$1:$A$2723&amp;Sheet2!$B$1:$B$2723&amp;Sheet2!$D$1:$D$2723,0),5),0)</f>
        <v>0</v>
      </c>
      <c r="BG319">
        <f t="array" ref="BG319">IFERROR(INDEX(Sheet2!$A$1:$E$2723,MATCH(BG$200&amp;BG$201&amp;$B319,Sheet2!$A$1:$A$2723&amp;Sheet2!$B$1:$B$2723&amp;Sheet2!$D$1:$D$2723,0),5),0)</f>
        <v>0</v>
      </c>
      <c r="BH319">
        <f t="array" ref="BH319">IFERROR(INDEX(Sheet2!$A$1:$E$2723,MATCH(BH$200&amp;BH$201&amp;$B319,Sheet2!$A$1:$A$2723&amp;Sheet2!$B$1:$B$2723&amp;Sheet2!$D$1:$D$2723,0),5),0)</f>
        <v>0</v>
      </c>
      <c r="BI319">
        <f t="array" ref="BI319">IFERROR(INDEX(Sheet2!$A$1:$E$2723,MATCH(BI$200&amp;BI$201&amp;$B319,Sheet2!$A$1:$A$2723&amp;Sheet2!$B$1:$B$2723&amp;Sheet2!$D$1:$D$2723,0),5),0)</f>
        <v>0</v>
      </c>
      <c r="BJ319">
        <f t="array" ref="BJ319">IFERROR(INDEX(Sheet2!$A$1:$E$2723,MATCH(BJ$200&amp;BJ$201&amp;$B319,Sheet2!$A$1:$A$2723&amp;Sheet2!$B$1:$B$2723&amp;Sheet2!$D$1:$D$2723,0),5),0)</f>
        <v>0</v>
      </c>
      <c r="BK319">
        <f t="array" ref="BK319">IFERROR(INDEX(Sheet2!$A$1:$E$2723,MATCH(BK$200&amp;BK$201&amp;$B319,Sheet2!$A$1:$A$2723&amp;Sheet2!$B$1:$B$2723&amp;Sheet2!$D$1:$D$2723,0),5),0)</f>
        <v>0</v>
      </c>
      <c r="BL319">
        <f t="array" ref="BL319">IFERROR(INDEX(Sheet2!$A$1:$E$2723,MATCH(BL$200&amp;BL$201&amp;$B319,Sheet2!$A$1:$A$2723&amp;Sheet2!$B$1:$B$2723&amp;Sheet2!$D$1:$D$2723,0),5),0)</f>
        <v>0</v>
      </c>
    </row>
    <row r="320" spans="2:64" x14ac:dyDescent="0.25">
      <c r="B320" t="s">
        <v>292</v>
      </c>
      <c r="C320">
        <f t="array" ref="C320">IFERROR(INDEX(Sheet2!$A$1:$E$2723,MATCH(C$200&amp;C$201&amp;$B320,Sheet2!$A$1:$A$2723&amp;Sheet2!$B$1:$B$2723&amp;Sheet2!$D$1:$D$2723,0),5),0)</f>
        <v>0</v>
      </c>
      <c r="D320">
        <f t="array" ref="D320">IFERROR(INDEX(Sheet2!$A$1:$E$2723,MATCH(D$200&amp;D$201&amp;$B320,Sheet2!$A$1:$A$2723&amp;Sheet2!$B$1:$B$2723&amp;Sheet2!$D$1:$D$2723,0),5),0)</f>
        <v>0</v>
      </c>
      <c r="E320">
        <f t="array" ref="E320">IFERROR(INDEX(Sheet2!$A$1:$E$2723,MATCH(E$200&amp;E$201&amp;$B320,Sheet2!$A$1:$A$2723&amp;Sheet2!$B$1:$B$2723&amp;Sheet2!$D$1:$D$2723,0),5),0)</f>
        <v>0</v>
      </c>
      <c r="F320">
        <f t="array" ref="F320">IFERROR(INDEX(Sheet2!$A$1:$E$2723,MATCH(F$200&amp;F$201&amp;$B320,Sheet2!$A$1:$A$2723&amp;Sheet2!$B$1:$B$2723&amp;Sheet2!$D$1:$D$2723,0),5),0)</f>
        <v>0</v>
      </c>
      <c r="G320">
        <f t="array" ref="G320">IFERROR(INDEX(Sheet2!$A$1:$E$2723,MATCH(G$200&amp;G$201&amp;$B320,Sheet2!$A$1:$A$2723&amp;Sheet2!$B$1:$B$2723&amp;Sheet2!$D$1:$D$2723,0),5),0)</f>
        <v>0</v>
      </c>
      <c r="H320">
        <f t="array" ref="H320">IFERROR(INDEX(Sheet2!$A$1:$E$2723,MATCH(H$200&amp;H$201&amp;$B320,Sheet2!$A$1:$A$2723&amp;Sheet2!$B$1:$B$2723&amp;Sheet2!$D$1:$D$2723,0),5),0)</f>
        <v>0</v>
      </c>
      <c r="I320">
        <f t="array" ref="I320">IFERROR(INDEX(Sheet2!$A$1:$E$2723,MATCH(I$200&amp;I$201&amp;$B320,Sheet2!$A$1:$A$2723&amp;Sheet2!$B$1:$B$2723&amp;Sheet2!$D$1:$D$2723,0),5),0)</f>
        <v>0</v>
      </c>
      <c r="J320">
        <f t="array" ref="J320">IFERROR(INDEX(Sheet2!$A$1:$E$2723,MATCH(J$200&amp;J$201&amp;$B320,Sheet2!$A$1:$A$2723&amp;Sheet2!$B$1:$B$2723&amp;Sheet2!$D$1:$D$2723,0),5),0)</f>
        <v>0</v>
      </c>
      <c r="K320">
        <f t="array" ref="K320">IFERROR(INDEX(Sheet2!$A$1:$E$2723,MATCH(K$200&amp;K$201&amp;$B320,Sheet2!$A$1:$A$2723&amp;Sheet2!$B$1:$B$2723&amp;Sheet2!$D$1:$D$2723,0),5),0)</f>
        <v>0</v>
      </c>
      <c r="L320">
        <f t="array" ref="L320">IFERROR(INDEX(Sheet2!$A$1:$E$2723,MATCH(L$200&amp;L$201&amp;$B320,Sheet2!$A$1:$A$2723&amp;Sheet2!$B$1:$B$2723&amp;Sheet2!$D$1:$D$2723,0),5),0)</f>
        <v>0</v>
      </c>
      <c r="M320">
        <f t="array" ref="M320">IFERROR(INDEX(Sheet2!$A$1:$E$2723,MATCH(M$200&amp;M$201&amp;$B320,Sheet2!$A$1:$A$2723&amp;Sheet2!$B$1:$B$2723&amp;Sheet2!$D$1:$D$2723,0),5),0)</f>
        <v>0</v>
      </c>
      <c r="N320">
        <f t="array" ref="N320">IFERROR(INDEX(Sheet2!$A$1:$E$2723,MATCH(N$200&amp;N$201&amp;$B320,Sheet2!$A$1:$A$2723&amp;Sheet2!$B$1:$B$2723&amp;Sheet2!$D$1:$D$2723,0),5),0)</f>
        <v>0</v>
      </c>
      <c r="O320">
        <f t="array" ref="O320">IFERROR(INDEX(Sheet2!$A$1:$E$2723,MATCH(O$200&amp;O$201&amp;$B320,Sheet2!$A$1:$A$2723&amp;Sheet2!$B$1:$B$2723&amp;Sheet2!$D$1:$D$2723,0),5),0)</f>
        <v>0</v>
      </c>
      <c r="P320">
        <f t="array" ref="P320">IFERROR(INDEX(Sheet2!$A$1:$E$2723,MATCH(P$200&amp;P$201&amp;$B320,Sheet2!$A$1:$A$2723&amp;Sheet2!$B$1:$B$2723&amp;Sheet2!$D$1:$D$2723,0),5),0)</f>
        <v>0</v>
      </c>
      <c r="Q320">
        <f t="array" ref="Q320">IFERROR(INDEX(Sheet2!$A$1:$E$2723,MATCH(Q$200&amp;Q$201&amp;$B320,Sheet2!$A$1:$A$2723&amp;Sheet2!$B$1:$B$2723&amp;Sheet2!$D$1:$D$2723,0),5),0)</f>
        <v>0</v>
      </c>
      <c r="R320">
        <f t="array" ref="R320">IFERROR(INDEX(Sheet2!$A$1:$E$2723,MATCH(R$200&amp;R$201&amp;$B320,Sheet2!$A$1:$A$2723&amp;Sheet2!$B$1:$B$2723&amp;Sheet2!$D$1:$D$2723,0),5),0)</f>
        <v>0</v>
      </c>
      <c r="S320">
        <f t="array" ref="S320">IFERROR(INDEX(Sheet2!$A$1:$E$2723,MATCH(S$200&amp;S$201&amp;$B320,Sheet2!$A$1:$A$2723&amp;Sheet2!$B$1:$B$2723&amp;Sheet2!$D$1:$D$2723,0),5),0)</f>
        <v>0</v>
      </c>
      <c r="T320">
        <f t="array" ref="T320">IFERROR(INDEX(Sheet2!$A$1:$E$2723,MATCH(T$200&amp;T$201&amp;$B320,Sheet2!$A$1:$A$2723&amp;Sheet2!$B$1:$B$2723&amp;Sheet2!$D$1:$D$2723,0),5),0)</f>
        <v>0</v>
      </c>
      <c r="U320">
        <f t="array" ref="U320">IFERROR(INDEX(Sheet2!$A$1:$E$2723,MATCH(U$200&amp;U$201&amp;$B320,Sheet2!$A$1:$A$2723&amp;Sheet2!$B$1:$B$2723&amp;Sheet2!$D$1:$D$2723,0),5),0)</f>
        <v>0</v>
      </c>
      <c r="V320">
        <f t="array" ref="V320">IFERROR(INDEX(Sheet2!$A$1:$E$2723,MATCH(V$200&amp;V$201&amp;$B320,Sheet2!$A$1:$A$2723&amp;Sheet2!$B$1:$B$2723&amp;Sheet2!$D$1:$D$2723,0),5),0)</f>
        <v>0</v>
      </c>
      <c r="W320">
        <f t="array" ref="W320">IFERROR(INDEX(Sheet2!$A$1:$E$2723,MATCH(W$200&amp;W$201&amp;$B320,Sheet2!$A$1:$A$2723&amp;Sheet2!$B$1:$B$2723&amp;Sheet2!$D$1:$D$2723,0),5),0)</f>
        <v>0</v>
      </c>
      <c r="X320">
        <f t="array" ref="X320">IFERROR(INDEX(Sheet2!$A$1:$E$2723,MATCH(X$200&amp;X$201&amp;$B320,Sheet2!$A$1:$A$2723&amp;Sheet2!$B$1:$B$2723&amp;Sheet2!$D$1:$D$2723,0),5),0)</f>
        <v>0</v>
      </c>
      <c r="Y320">
        <f t="array" ref="Y320">IFERROR(INDEX(Sheet2!$A$1:$E$2723,MATCH(Y$200&amp;Y$201&amp;$B320,Sheet2!$A$1:$A$2723&amp;Sheet2!$B$1:$B$2723&amp;Sheet2!$D$1:$D$2723,0),5),0)</f>
        <v>0</v>
      </c>
      <c r="Z320">
        <f t="array" ref="Z320">IFERROR(INDEX(Sheet2!$A$1:$E$2723,MATCH(Z$200&amp;Z$201&amp;$B320,Sheet2!$A$1:$A$2723&amp;Sheet2!$B$1:$B$2723&amp;Sheet2!$D$1:$D$2723,0),5),0)</f>
        <v>0</v>
      </c>
      <c r="AA320">
        <f t="array" ref="AA320">IFERROR(INDEX(Sheet2!$A$1:$E$2723,MATCH(AA$200&amp;AA$201&amp;$B320,Sheet2!$A$1:$A$2723&amp;Sheet2!$B$1:$B$2723&amp;Sheet2!$D$1:$D$2723,0),5),0)</f>
        <v>0</v>
      </c>
      <c r="AB320">
        <f t="array" ref="AB320">IFERROR(INDEX(Sheet2!$A$1:$E$2723,MATCH(AB$200&amp;AB$201&amp;$B320,Sheet2!$A$1:$A$2723&amp;Sheet2!$B$1:$B$2723&amp;Sheet2!$D$1:$D$2723,0),5),0)</f>
        <v>0</v>
      </c>
      <c r="AC320">
        <f t="array" ref="AC320">IFERROR(INDEX(Sheet2!$A$1:$E$2723,MATCH(AC$200&amp;AC$201&amp;$B320,Sheet2!$A$1:$A$2723&amp;Sheet2!$B$1:$B$2723&amp;Sheet2!$D$1:$D$2723,0),5),0)</f>
        <v>0</v>
      </c>
      <c r="AD320">
        <f t="array" ref="AD320">IFERROR(INDEX(Sheet2!$A$1:$E$2723,MATCH(AD$200&amp;AD$201&amp;$B320,Sheet2!$A$1:$A$2723&amp;Sheet2!$B$1:$B$2723&amp;Sheet2!$D$1:$D$2723,0),5),0)</f>
        <v>0</v>
      </c>
      <c r="AE320">
        <f t="array" ref="AE320">IFERROR(INDEX(Sheet2!$A$1:$E$2723,MATCH(AE$200&amp;AE$201&amp;$B320,Sheet2!$A$1:$A$2723&amp;Sheet2!$B$1:$B$2723&amp;Sheet2!$D$1:$D$2723,0),5),0)</f>
        <v>0</v>
      </c>
      <c r="AF320">
        <f t="array" ref="AF320">IFERROR(INDEX(Sheet2!$A$1:$E$2723,MATCH(AF$200&amp;AF$201&amp;$B320,Sheet2!$A$1:$A$2723&amp;Sheet2!$B$1:$B$2723&amp;Sheet2!$D$1:$D$2723,0),5),0)</f>
        <v>0</v>
      </c>
      <c r="AG320">
        <f t="array" ref="AG320">IFERROR(INDEX(Sheet2!$A$1:$E$2723,MATCH(AG$200&amp;AG$201&amp;$B320,Sheet2!$A$1:$A$2723&amp;Sheet2!$B$1:$B$2723&amp;Sheet2!$D$1:$D$2723,0),5),0)</f>
        <v>0</v>
      </c>
      <c r="AH320">
        <f t="array" ref="AH320">IFERROR(INDEX(Sheet2!$A$1:$E$2723,MATCH(AH$200&amp;AH$201&amp;$B320,Sheet2!$A$1:$A$2723&amp;Sheet2!$B$1:$B$2723&amp;Sheet2!$D$1:$D$2723,0),5),0)</f>
        <v>0</v>
      </c>
      <c r="AI320">
        <f t="array" ref="AI320">IFERROR(INDEX(Sheet2!$A$1:$E$2723,MATCH(AI$200&amp;AI$201&amp;$B320,Sheet2!$A$1:$A$2723&amp;Sheet2!$B$1:$B$2723&amp;Sheet2!$D$1:$D$2723,0),5),0)</f>
        <v>0</v>
      </c>
      <c r="AJ320">
        <f t="array" ref="AJ320">IFERROR(INDEX(Sheet2!$A$1:$E$2723,MATCH(AJ$200&amp;AJ$201&amp;$B320,Sheet2!$A$1:$A$2723&amp;Sheet2!$B$1:$B$2723&amp;Sheet2!$D$1:$D$2723,0),5),0)</f>
        <v>0</v>
      </c>
      <c r="AK320">
        <f t="array" ref="AK320">IFERROR(INDEX(Sheet2!$A$1:$E$2723,MATCH(AK$200&amp;AK$201&amp;$B320,Sheet2!$A$1:$A$2723&amp;Sheet2!$B$1:$B$2723&amp;Sheet2!$D$1:$D$2723,0),5),0)</f>
        <v>0</v>
      </c>
      <c r="AL320">
        <f t="array" ref="AL320">IFERROR(INDEX(Sheet2!$A$1:$E$2723,MATCH(AL$200&amp;AL$201&amp;$B320,Sheet2!$A$1:$A$2723&amp;Sheet2!$B$1:$B$2723&amp;Sheet2!$D$1:$D$2723,0),5),0)</f>
        <v>0</v>
      </c>
      <c r="AM320">
        <f t="array" ref="AM320">IFERROR(INDEX(Sheet2!$A$1:$E$2723,MATCH(AM$200&amp;AM$201&amp;$B320,Sheet2!$A$1:$A$2723&amp;Sheet2!$B$1:$B$2723&amp;Sheet2!$D$1:$D$2723,0),5),0)</f>
        <v>0</v>
      </c>
      <c r="AN320">
        <f t="array" ref="AN320">IFERROR(INDEX(Sheet2!$A$1:$E$2723,MATCH(AN$200&amp;AN$201&amp;$B320,Sheet2!$A$1:$A$2723&amp;Sheet2!$B$1:$B$2723&amp;Sheet2!$D$1:$D$2723,0),5),0)</f>
        <v>0</v>
      </c>
      <c r="AO320">
        <f t="array" ref="AO320">IFERROR(INDEX(Sheet2!$A$1:$E$2723,MATCH(AO$200&amp;AO$201&amp;$B320,Sheet2!$A$1:$A$2723&amp;Sheet2!$B$1:$B$2723&amp;Sheet2!$D$1:$D$2723,0),5),0)</f>
        <v>0</v>
      </c>
      <c r="AP320">
        <f t="array" ref="AP320">IFERROR(INDEX(Sheet2!$A$1:$E$2723,MATCH(AP$200&amp;AP$201&amp;$B320,Sheet2!$A$1:$A$2723&amp;Sheet2!$B$1:$B$2723&amp;Sheet2!$D$1:$D$2723,0),5),0)</f>
        <v>0</v>
      </c>
      <c r="AQ320">
        <f t="array" ref="AQ320">IFERROR(INDEX(Sheet2!$A$1:$E$2723,MATCH(AQ$200&amp;AQ$201&amp;$B320,Sheet2!$A$1:$A$2723&amp;Sheet2!$B$1:$B$2723&amp;Sheet2!$D$1:$D$2723,0),5),0)</f>
        <v>0</v>
      </c>
      <c r="AR320">
        <f t="array" ref="AR320">IFERROR(INDEX(Sheet2!$A$1:$E$2723,MATCH(AR$200&amp;AR$201&amp;$B320,Sheet2!$A$1:$A$2723&amp;Sheet2!$B$1:$B$2723&amp;Sheet2!$D$1:$D$2723,0),5),0)</f>
        <v>0</v>
      </c>
      <c r="AS320">
        <f t="array" ref="AS320">IFERROR(INDEX(Sheet2!$A$1:$E$2723,MATCH(AS$200&amp;AS$201&amp;$B320,Sheet2!$A$1:$A$2723&amp;Sheet2!$B$1:$B$2723&amp;Sheet2!$D$1:$D$2723,0),5),0)</f>
        <v>0</v>
      </c>
      <c r="AT320">
        <f t="array" ref="AT320">IFERROR(INDEX(Sheet2!$A$1:$E$2723,MATCH(AT$200&amp;AT$201&amp;$B320,Sheet2!$A$1:$A$2723&amp;Sheet2!$B$1:$B$2723&amp;Sheet2!$D$1:$D$2723,0),5),0)</f>
        <v>0</v>
      </c>
      <c r="AU320">
        <f t="array" ref="AU320">IFERROR(INDEX(Sheet2!$A$1:$E$2723,MATCH(AU$200&amp;AU$201&amp;$B320,Sheet2!$A$1:$A$2723&amp;Sheet2!$B$1:$B$2723&amp;Sheet2!$D$1:$D$2723,0),5),0)</f>
        <v>0</v>
      </c>
      <c r="AV320">
        <f t="array" ref="AV320">IFERROR(INDEX(Sheet2!$A$1:$E$2723,MATCH(AV$200&amp;AV$201&amp;$B320,Sheet2!$A$1:$A$2723&amp;Sheet2!$B$1:$B$2723&amp;Sheet2!$D$1:$D$2723,0),5),0)</f>
        <v>0</v>
      </c>
      <c r="AW320">
        <f t="array" ref="AW320">IFERROR(INDEX(Sheet2!$A$1:$E$2723,MATCH(AW$200&amp;AW$201&amp;$B320,Sheet2!$A$1:$A$2723&amp;Sheet2!$B$1:$B$2723&amp;Sheet2!$D$1:$D$2723,0),5),0)</f>
        <v>0</v>
      </c>
      <c r="AX320">
        <f t="array" ref="AX320">IFERROR(INDEX(Sheet2!$A$1:$E$2723,MATCH(AX$200&amp;AX$201&amp;$B320,Sheet2!$A$1:$A$2723&amp;Sheet2!$B$1:$B$2723&amp;Sheet2!$D$1:$D$2723,0),5),0)</f>
        <v>0</v>
      </c>
      <c r="AY320">
        <f t="array" ref="AY320">IFERROR(INDEX(Sheet2!$A$1:$E$2723,MATCH(AY$200&amp;AY$201&amp;$B320,Sheet2!$A$1:$A$2723&amp;Sheet2!$B$1:$B$2723&amp;Sheet2!$D$1:$D$2723,0),5),0)</f>
        <v>0</v>
      </c>
      <c r="AZ320">
        <f t="array" ref="AZ320">IFERROR(INDEX(Sheet2!$A$1:$E$2723,MATCH(AZ$200&amp;AZ$201&amp;$B320,Sheet2!$A$1:$A$2723&amp;Sheet2!$B$1:$B$2723&amp;Sheet2!$D$1:$D$2723,0),5),0)</f>
        <v>0</v>
      </c>
      <c r="BA320">
        <f t="array" ref="BA320">IFERROR(INDEX(Sheet2!$A$1:$E$2723,MATCH(BA$200&amp;BA$201&amp;$B320,Sheet2!$A$1:$A$2723&amp;Sheet2!$B$1:$B$2723&amp;Sheet2!$D$1:$D$2723,0),5),0)</f>
        <v>0</v>
      </c>
      <c r="BB320">
        <f t="array" ref="BB320">IFERROR(INDEX(Sheet2!$A$1:$E$2723,MATCH(BB$200&amp;BB$201&amp;$B320,Sheet2!$A$1:$A$2723&amp;Sheet2!$B$1:$B$2723&amp;Sheet2!$D$1:$D$2723,0),5),0)</f>
        <v>0</v>
      </c>
      <c r="BC320">
        <f t="array" ref="BC320">IFERROR(INDEX(Sheet2!$A$1:$E$2723,MATCH(BC$200&amp;BC$201&amp;$B320,Sheet2!$A$1:$A$2723&amp;Sheet2!$B$1:$B$2723&amp;Sheet2!$D$1:$D$2723,0),5),0)</f>
        <v>0</v>
      </c>
      <c r="BD320">
        <f t="array" ref="BD320">IFERROR(INDEX(Sheet2!$A$1:$E$2723,MATCH(BD$200&amp;BD$201&amp;$B320,Sheet2!$A$1:$A$2723&amp;Sheet2!$B$1:$B$2723&amp;Sheet2!$D$1:$D$2723,0),5),0)</f>
        <v>0</v>
      </c>
      <c r="BE320">
        <f t="array" ref="BE320">IFERROR(INDEX(Sheet2!$A$1:$E$2723,MATCH(BE$200&amp;BE$201&amp;$B320,Sheet2!$A$1:$A$2723&amp;Sheet2!$B$1:$B$2723&amp;Sheet2!$D$1:$D$2723,0),5),0)</f>
        <v>0</v>
      </c>
      <c r="BF320">
        <f t="array" ref="BF320">IFERROR(INDEX(Sheet2!$A$1:$E$2723,MATCH(BF$200&amp;BF$201&amp;$B320,Sheet2!$A$1:$A$2723&amp;Sheet2!$B$1:$B$2723&amp;Sheet2!$D$1:$D$2723,0),5),0)</f>
        <v>0</v>
      </c>
      <c r="BG320">
        <f t="array" ref="BG320">IFERROR(INDEX(Sheet2!$A$1:$E$2723,MATCH(BG$200&amp;BG$201&amp;$B320,Sheet2!$A$1:$A$2723&amp;Sheet2!$B$1:$B$2723&amp;Sheet2!$D$1:$D$2723,0),5),0)</f>
        <v>0</v>
      </c>
      <c r="BH320">
        <f t="array" ref="BH320">IFERROR(INDEX(Sheet2!$A$1:$E$2723,MATCH(BH$200&amp;BH$201&amp;$B320,Sheet2!$A$1:$A$2723&amp;Sheet2!$B$1:$B$2723&amp;Sheet2!$D$1:$D$2723,0),5),0)</f>
        <v>0</v>
      </c>
      <c r="BI320">
        <f t="array" ref="BI320">IFERROR(INDEX(Sheet2!$A$1:$E$2723,MATCH(BI$200&amp;BI$201&amp;$B320,Sheet2!$A$1:$A$2723&amp;Sheet2!$B$1:$B$2723&amp;Sheet2!$D$1:$D$2723,0),5),0)</f>
        <v>0</v>
      </c>
      <c r="BJ320">
        <f t="array" ref="BJ320">IFERROR(INDEX(Sheet2!$A$1:$E$2723,MATCH(BJ$200&amp;BJ$201&amp;$B320,Sheet2!$A$1:$A$2723&amp;Sheet2!$B$1:$B$2723&amp;Sheet2!$D$1:$D$2723,0),5),0)</f>
        <v>0</v>
      </c>
      <c r="BK320">
        <f t="array" ref="BK320">IFERROR(INDEX(Sheet2!$A$1:$E$2723,MATCH(BK$200&amp;BK$201&amp;$B320,Sheet2!$A$1:$A$2723&amp;Sheet2!$B$1:$B$2723&amp;Sheet2!$D$1:$D$2723,0),5),0)</f>
        <v>0</v>
      </c>
      <c r="BL320">
        <f t="array" ref="BL320">IFERROR(INDEX(Sheet2!$A$1:$E$2723,MATCH(BL$200&amp;BL$201&amp;$B320,Sheet2!$A$1:$A$2723&amp;Sheet2!$B$1:$B$2723&amp;Sheet2!$D$1:$D$2723,0),5),0)</f>
        <v>0</v>
      </c>
    </row>
    <row r="321" spans="2:64" x14ac:dyDescent="0.25">
      <c r="B321" t="s">
        <v>293</v>
      </c>
      <c r="C321">
        <f t="array" ref="C321">IFERROR(INDEX(Sheet2!$A$1:$E$2723,MATCH(C$200&amp;C$201&amp;$B321,Sheet2!$A$1:$A$2723&amp;Sheet2!$B$1:$B$2723&amp;Sheet2!$D$1:$D$2723,0),5),0)</f>
        <v>0</v>
      </c>
      <c r="D321">
        <f t="array" ref="D321">IFERROR(INDEX(Sheet2!$A$1:$E$2723,MATCH(D$200&amp;D$201&amp;$B321,Sheet2!$A$1:$A$2723&amp;Sheet2!$B$1:$B$2723&amp;Sheet2!$D$1:$D$2723,0),5),0)</f>
        <v>0</v>
      </c>
      <c r="E321">
        <f t="array" ref="E321">IFERROR(INDEX(Sheet2!$A$1:$E$2723,MATCH(E$200&amp;E$201&amp;$B321,Sheet2!$A$1:$A$2723&amp;Sheet2!$B$1:$B$2723&amp;Sheet2!$D$1:$D$2723,0),5),0)</f>
        <v>0</v>
      </c>
      <c r="F321">
        <f t="array" ref="F321">IFERROR(INDEX(Sheet2!$A$1:$E$2723,MATCH(F$200&amp;F$201&amp;$B321,Sheet2!$A$1:$A$2723&amp;Sheet2!$B$1:$B$2723&amp;Sheet2!$D$1:$D$2723,0),5),0)</f>
        <v>0</v>
      </c>
      <c r="G321">
        <f t="array" ref="G321">IFERROR(INDEX(Sheet2!$A$1:$E$2723,MATCH(G$200&amp;G$201&amp;$B321,Sheet2!$A$1:$A$2723&amp;Sheet2!$B$1:$B$2723&amp;Sheet2!$D$1:$D$2723,0),5),0)</f>
        <v>0</v>
      </c>
      <c r="H321">
        <f t="array" ref="H321">IFERROR(INDEX(Sheet2!$A$1:$E$2723,MATCH(H$200&amp;H$201&amp;$B321,Sheet2!$A$1:$A$2723&amp;Sheet2!$B$1:$B$2723&amp;Sheet2!$D$1:$D$2723,0),5),0)</f>
        <v>0</v>
      </c>
      <c r="I321">
        <f t="array" ref="I321">IFERROR(INDEX(Sheet2!$A$1:$E$2723,MATCH(I$200&amp;I$201&amp;$B321,Sheet2!$A$1:$A$2723&amp;Sheet2!$B$1:$B$2723&amp;Sheet2!$D$1:$D$2723,0),5),0)</f>
        <v>0</v>
      </c>
      <c r="J321">
        <f t="array" ref="J321">IFERROR(INDEX(Sheet2!$A$1:$E$2723,MATCH(J$200&amp;J$201&amp;$B321,Sheet2!$A$1:$A$2723&amp;Sheet2!$B$1:$B$2723&amp;Sheet2!$D$1:$D$2723,0),5),0)</f>
        <v>0</v>
      </c>
      <c r="K321">
        <f t="array" ref="K321">IFERROR(INDEX(Sheet2!$A$1:$E$2723,MATCH(K$200&amp;K$201&amp;$B321,Sheet2!$A$1:$A$2723&amp;Sheet2!$B$1:$B$2723&amp;Sheet2!$D$1:$D$2723,0),5),0)</f>
        <v>0</v>
      </c>
      <c r="L321">
        <f t="array" ref="L321">IFERROR(INDEX(Sheet2!$A$1:$E$2723,MATCH(L$200&amp;L$201&amp;$B321,Sheet2!$A$1:$A$2723&amp;Sheet2!$B$1:$B$2723&amp;Sheet2!$D$1:$D$2723,0),5),0)</f>
        <v>0</v>
      </c>
      <c r="M321">
        <f t="array" ref="M321">IFERROR(INDEX(Sheet2!$A$1:$E$2723,MATCH(M$200&amp;M$201&amp;$B321,Sheet2!$A$1:$A$2723&amp;Sheet2!$B$1:$B$2723&amp;Sheet2!$D$1:$D$2723,0),5),0)</f>
        <v>0</v>
      </c>
      <c r="N321">
        <f t="array" ref="N321">IFERROR(INDEX(Sheet2!$A$1:$E$2723,MATCH(N$200&amp;N$201&amp;$B321,Sheet2!$A$1:$A$2723&amp;Sheet2!$B$1:$B$2723&amp;Sheet2!$D$1:$D$2723,0),5),0)</f>
        <v>0</v>
      </c>
      <c r="O321">
        <f t="array" ref="O321">IFERROR(INDEX(Sheet2!$A$1:$E$2723,MATCH(O$200&amp;O$201&amp;$B321,Sheet2!$A$1:$A$2723&amp;Sheet2!$B$1:$B$2723&amp;Sheet2!$D$1:$D$2723,0),5),0)</f>
        <v>0</v>
      </c>
      <c r="P321">
        <f t="array" ref="P321">IFERROR(INDEX(Sheet2!$A$1:$E$2723,MATCH(P$200&amp;P$201&amp;$B321,Sheet2!$A$1:$A$2723&amp;Sheet2!$B$1:$B$2723&amp;Sheet2!$D$1:$D$2723,0),5),0)</f>
        <v>0</v>
      </c>
      <c r="Q321">
        <f t="array" ref="Q321">IFERROR(INDEX(Sheet2!$A$1:$E$2723,MATCH(Q$200&amp;Q$201&amp;$B321,Sheet2!$A$1:$A$2723&amp;Sheet2!$B$1:$B$2723&amp;Sheet2!$D$1:$D$2723,0),5),0)</f>
        <v>0</v>
      </c>
      <c r="R321">
        <f t="array" ref="R321">IFERROR(INDEX(Sheet2!$A$1:$E$2723,MATCH(R$200&amp;R$201&amp;$B321,Sheet2!$A$1:$A$2723&amp;Sheet2!$B$1:$B$2723&amp;Sheet2!$D$1:$D$2723,0),5),0)</f>
        <v>0</v>
      </c>
      <c r="S321">
        <f t="array" ref="S321">IFERROR(INDEX(Sheet2!$A$1:$E$2723,MATCH(S$200&amp;S$201&amp;$B321,Sheet2!$A$1:$A$2723&amp;Sheet2!$B$1:$B$2723&amp;Sheet2!$D$1:$D$2723,0),5),0)</f>
        <v>0</v>
      </c>
      <c r="T321">
        <f t="array" ref="T321">IFERROR(INDEX(Sheet2!$A$1:$E$2723,MATCH(T$200&amp;T$201&amp;$B321,Sheet2!$A$1:$A$2723&amp;Sheet2!$B$1:$B$2723&amp;Sheet2!$D$1:$D$2723,0),5),0)</f>
        <v>0</v>
      </c>
      <c r="U321">
        <f t="array" ref="U321">IFERROR(INDEX(Sheet2!$A$1:$E$2723,MATCH(U$200&amp;U$201&amp;$B321,Sheet2!$A$1:$A$2723&amp;Sheet2!$B$1:$B$2723&amp;Sheet2!$D$1:$D$2723,0),5),0)</f>
        <v>0</v>
      </c>
      <c r="V321">
        <f t="array" ref="V321">IFERROR(INDEX(Sheet2!$A$1:$E$2723,MATCH(V$200&amp;V$201&amp;$B321,Sheet2!$A$1:$A$2723&amp;Sheet2!$B$1:$B$2723&amp;Sheet2!$D$1:$D$2723,0),5),0)</f>
        <v>0</v>
      </c>
      <c r="W321">
        <f t="array" ref="W321">IFERROR(INDEX(Sheet2!$A$1:$E$2723,MATCH(W$200&amp;W$201&amp;$B321,Sheet2!$A$1:$A$2723&amp;Sheet2!$B$1:$B$2723&amp;Sheet2!$D$1:$D$2723,0),5),0)</f>
        <v>0</v>
      </c>
      <c r="X321">
        <f t="array" ref="X321">IFERROR(INDEX(Sheet2!$A$1:$E$2723,MATCH(X$200&amp;X$201&amp;$B321,Sheet2!$A$1:$A$2723&amp;Sheet2!$B$1:$B$2723&amp;Sheet2!$D$1:$D$2723,0),5),0)</f>
        <v>0</v>
      </c>
      <c r="Y321">
        <f t="array" ref="Y321">IFERROR(INDEX(Sheet2!$A$1:$E$2723,MATCH(Y$200&amp;Y$201&amp;$B321,Sheet2!$A$1:$A$2723&amp;Sheet2!$B$1:$B$2723&amp;Sheet2!$D$1:$D$2723,0),5),0)</f>
        <v>0</v>
      </c>
      <c r="Z321">
        <f t="array" ref="Z321">IFERROR(INDEX(Sheet2!$A$1:$E$2723,MATCH(Z$200&amp;Z$201&amp;$B321,Sheet2!$A$1:$A$2723&amp;Sheet2!$B$1:$B$2723&amp;Sheet2!$D$1:$D$2723,0),5),0)</f>
        <v>0</v>
      </c>
      <c r="AA321">
        <f t="array" ref="AA321">IFERROR(INDEX(Sheet2!$A$1:$E$2723,MATCH(AA$200&amp;AA$201&amp;$B321,Sheet2!$A$1:$A$2723&amp;Sheet2!$B$1:$B$2723&amp;Sheet2!$D$1:$D$2723,0),5),0)</f>
        <v>0</v>
      </c>
      <c r="AB321">
        <f t="array" ref="AB321">IFERROR(INDEX(Sheet2!$A$1:$E$2723,MATCH(AB$200&amp;AB$201&amp;$B321,Sheet2!$A$1:$A$2723&amp;Sheet2!$B$1:$B$2723&amp;Sheet2!$D$1:$D$2723,0),5),0)</f>
        <v>0</v>
      </c>
      <c r="AC321">
        <f t="array" ref="AC321">IFERROR(INDEX(Sheet2!$A$1:$E$2723,MATCH(AC$200&amp;AC$201&amp;$B321,Sheet2!$A$1:$A$2723&amp;Sheet2!$B$1:$B$2723&amp;Sheet2!$D$1:$D$2723,0),5),0)</f>
        <v>0</v>
      </c>
      <c r="AD321">
        <f t="array" ref="AD321">IFERROR(INDEX(Sheet2!$A$1:$E$2723,MATCH(AD$200&amp;AD$201&amp;$B321,Sheet2!$A$1:$A$2723&amp;Sheet2!$B$1:$B$2723&amp;Sheet2!$D$1:$D$2723,0),5),0)</f>
        <v>0</v>
      </c>
      <c r="AE321">
        <f t="array" ref="AE321">IFERROR(INDEX(Sheet2!$A$1:$E$2723,MATCH(AE$200&amp;AE$201&amp;$B321,Sheet2!$A$1:$A$2723&amp;Sheet2!$B$1:$B$2723&amp;Sheet2!$D$1:$D$2723,0),5),0)</f>
        <v>0</v>
      </c>
      <c r="AF321">
        <f t="array" ref="AF321">IFERROR(INDEX(Sheet2!$A$1:$E$2723,MATCH(AF$200&amp;AF$201&amp;$B321,Sheet2!$A$1:$A$2723&amp;Sheet2!$B$1:$B$2723&amp;Sheet2!$D$1:$D$2723,0),5),0)</f>
        <v>0</v>
      </c>
      <c r="AG321">
        <f t="array" ref="AG321">IFERROR(INDEX(Sheet2!$A$1:$E$2723,MATCH(AG$200&amp;AG$201&amp;$B321,Sheet2!$A$1:$A$2723&amp;Sheet2!$B$1:$B$2723&amp;Sheet2!$D$1:$D$2723,0),5),0)</f>
        <v>0</v>
      </c>
      <c r="AH321">
        <f t="array" ref="AH321">IFERROR(INDEX(Sheet2!$A$1:$E$2723,MATCH(AH$200&amp;AH$201&amp;$B321,Sheet2!$A$1:$A$2723&amp;Sheet2!$B$1:$B$2723&amp;Sheet2!$D$1:$D$2723,0),5),0)</f>
        <v>0</v>
      </c>
      <c r="AI321">
        <f t="array" ref="AI321">IFERROR(INDEX(Sheet2!$A$1:$E$2723,MATCH(AI$200&amp;AI$201&amp;$B321,Sheet2!$A$1:$A$2723&amp;Sheet2!$B$1:$B$2723&amp;Sheet2!$D$1:$D$2723,0),5),0)</f>
        <v>0</v>
      </c>
      <c r="AJ321">
        <f t="array" ref="AJ321">IFERROR(INDEX(Sheet2!$A$1:$E$2723,MATCH(AJ$200&amp;AJ$201&amp;$B321,Sheet2!$A$1:$A$2723&amp;Sheet2!$B$1:$B$2723&amp;Sheet2!$D$1:$D$2723,0),5),0)</f>
        <v>0</v>
      </c>
      <c r="AK321">
        <f t="array" ref="AK321">IFERROR(INDEX(Sheet2!$A$1:$E$2723,MATCH(AK$200&amp;AK$201&amp;$B321,Sheet2!$A$1:$A$2723&amp;Sheet2!$B$1:$B$2723&amp;Sheet2!$D$1:$D$2723,0),5),0)</f>
        <v>0</v>
      </c>
      <c r="AL321">
        <f t="array" ref="AL321">IFERROR(INDEX(Sheet2!$A$1:$E$2723,MATCH(AL$200&amp;AL$201&amp;$B321,Sheet2!$A$1:$A$2723&amp;Sheet2!$B$1:$B$2723&amp;Sheet2!$D$1:$D$2723,0),5),0)</f>
        <v>0</v>
      </c>
      <c r="AM321">
        <f t="array" ref="AM321">IFERROR(INDEX(Sheet2!$A$1:$E$2723,MATCH(AM$200&amp;AM$201&amp;$B321,Sheet2!$A$1:$A$2723&amp;Sheet2!$B$1:$B$2723&amp;Sheet2!$D$1:$D$2723,0),5),0)</f>
        <v>0</v>
      </c>
      <c r="AN321">
        <f t="array" ref="AN321">IFERROR(INDEX(Sheet2!$A$1:$E$2723,MATCH(AN$200&amp;AN$201&amp;$B321,Sheet2!$A$1:$A$2723&amp;Sheet2!$B$1:$B$2723&amp;Sheet2!$D$1:$D$2723,0),5),0)</f>
        <v>0</v>
      </c>
      <c r="AO321">
        <f t="array" ref="AO321">IFERROR(INDEX(Sheet2!$A$1:$E$2723,MATCH(AO$200&amp;AO$201&amp;$B321,Sheet2!$A$1:$A$2723&amp;Sheet2!$B$1:$B$2723&amp;Sheet2!$D$1:$D$2723,0),5),0)</f>
        <v>0</v>
      </c>
      <c r="AP321">
        <f t="array" ref="AP321">IFERROR(INDEX(Sheet2!$A$1:$E$2723,MATCH(AP$200&amp;AP$201&amp;$B321,Sheet2!$A$1:$A$2723&amp;Sheet2!$B$1:$B$2723&amp;Sheet2!$D$1:$D$2723,0),5),0)</f>
        <v>0</v>
      </c>
      <c r="AQ321">
        <f t="array" ref="AQ321">IFERROR(INDEX(Sheet2!$A$1:$E$2723,MATCH(AQ$200&amp;AQ$201&amp;$B321,Sheet2!$A$1:$A$2723&amp;Sheet2!$B$1:$B$2723&amp;Sheet2!$D$1:$D$2723,0),5),0)</f>
        <v>0</v>
      </c>
      <c r="AR321">
        <f t="array" ref="AR321">IFERROR(INDEX(Sheet2!$A$1:$E$2723,MATCH(AR$200&amp;AR$201&amp;$B321,Sheet2!$A$1:$A$2723&amp;Sheet2!$B$1:$B$2723&amp;Sheet2!$D$1:$D$2723,0),5),0)</f>
        <v>0</v>
      </c>
      <c r="AS321">
        <f t="array" ref="AS321">IFERROR(INDEX(Sheet2!$A$1:$E$2723,MATCH(AS$200&amp;AS$201&amp;$B321,Sheet2!$A$1:$A$2723&amp;Sheet2!$B$1:$B$2723&amp;Sheet2!$D$1:$D$2723,0),5),0)</f>
        <v>0</v>
      </c>
      <c r="AT321">
        <f t="array" ref="AT321">IFERROR(INDEX(Sheet2!$A$1:$E$2723,MATCH(AT$200&amp;AT$201&amp;$B321,Sheet2!$A$1:$A$2723&amp;Sheet2!$B$1:$B$2723&amp;Sheet2!$D$1:$D$2723,0),5),0)</f>
        <v>0</v>
      </c>
      <c r="AU321">
        <f t="array" ref="AU321">IFERROR(INDEX(Sheet2!$A$1:$E$2723,MATCH(AU$200&amp;AU$201&amp;$B321,Sheet2!$A$1:$A$2723&amp;Sheet2!$B$1:$B$2723&amp;Sheet2!$D$1:$D$2723,0),5),0)</f>
        <v>0</v>
      </c>
      <c r="AV321">
        <f t="array" ref="AV321">IFERROR(INDEX(Sheet2!$A$1:$E$2723,MATCH(AV$200&amp;AV$201&amp;$B321,Sheet2!$A$1:$A$2723&amp;Sheet2!$B$1:$B$2723&amp;Sheet2!$D$1:$D$2723,0),5),0)</f>
        <v>0</v>
      </c>
      <c r="AW321">
        <f t="array" ref="AW321">IFERROR(INDEX(Sheet2!$A$1:$E$2723,MATCH(AW$200&amp;AW$201&amp;$B321,Sheet2!$A$1:$A$2723&amp;Sheet2!$B$1:$B$2723&amp;Sheet2!$D$1:$D$2723,0),5),0)</f>
        <v>0</v>
      </c>
      <c r="AX321">
        <f t="array" ref="AX321">IFERROR(INDEX(Sheet2!$A$1:$E$2723,MATCH(AX$200&amp;AX$201&amp;$B321,Sheet2!$A$1:$A$2723&amp;Sheet2!$B$1:$B$2723&amp;Sheet2!$D$1:$D$2723,0),5),0)</f>
        <v>0</v>
      </c>
      <c r="AY321">
        <f t="array" ref="AY321">IFERROR(INDEX(Sheet2!$A$1:$E$2723,MATCH(AY$200&amp;AY$201&amp;$B321,Sheet2!$A$1:$A$2723&amp;Sheet2!$B$1:$B$2723&amp;Sheet2!$D$1:$D$2723,0),5),0)</f>
        <v>0</v>
      </c>
      <c r="AZ321">
        <f t="array" ref="AZ321">IFERROR(INDEX(Sheet2!$A$1:$E$2723,MATCH(AZ$200&amp;AZ$201&amp;$B321,Sheet2!$A$1:$A$2723&amp;Sheet2!$B$1:$B$2723&amp;Sheet2!$D$1:$D$2723,0),5),0)</f>
        <v>0</v>
      </c>
      <c r="BA321">
        <f t="array" ref="BA321">IFERROR(INDEX(Sheet2!$A$1:$E$2723,MATCH(BA$200&amp;BA$201&amp;$B321,Sheet2!$A$1:$A$2723&amp;Sheet2!$B$1:$B$2723&amp;Sheet2!$D$1:$D$2723,0),5),0)</f>
        <v>0</v>
      </c>
      <c r="BB321">
        <f t="array" ref="BB321">IFERROR(INDEX(Sheet2!$A$1:$E$2723,MATCH(BB$200&amp;BB$201&amp;$B321,Sheet2!$A$1:$A$2723&amp;Sheet2!$B$1:$B$2723&amp;Sheet2!$D$1:$D$2723,0),5),0)</f>
        <v>0</v>
      </c>
      <c r="BC321">
        <f t="array" ref="BC321">IFERROR(INDEX(Sheet2!$A$1:$E$2723,MATCH(BC$200&amp;BC$201&amp;$B321,Sheet2!$A$1:$A$2723&amp;Sheet2!$B$1:$B$2723&amp;Sheet2!$D$1:$D$2723,0),5),0)</f>
        <v>0</v>
      </c>
      <c r="BD321">
        <f t="array" ref="BD321">IFERROR(INDEX(Sheet2!$A$1:$E$2723,MATCH(BD$200&amp;BD$201&amp;$B321,Sheet2!$A$1:$A$2723&amp;Sheet2!$B$1:$B$2723&amp;Sheet2!$D$1:$D$2723,0),5),0)</f>
        <v>0</v>
      </c>
      <c r="BE321">
        <f t="array" ref="BE321">IFERROR(INDEX(Sheet2!$A$1:$E$2723,MATCH(BE$200&amp;BE$201&amp;$B321,Sheet2!$A$1:$A$2723&amp;Sheet2!$B$1:$B$2723&amp;Sheet2!$D$1:$D$2723,0),5),0)</f>
        <v>0</v>
      </c>
      <c r="BF321">
        <f t="array" ref="BF321">IFERROR(INDEX(Sheet2!$A$1:$E$2723,MATCH(BF$200&amp;BF$201&amp;$B321,Sheet2!$A$1:$A$2723&amp;Sheet2!$B$1:$B$2723&amp;Sheet2!$D$1:$D$2723,0),5),0)</f>
        <v>0</v>
      </c>
      <c r="BG321">
        <f t="array" ref="BG321">IFERROR(INDEX(Sheet2!$A$1:$E$2723,MATCH(BG$200&amp;BG$201&amp;$B321,Sheet2!$A$1:$A$2723&amp;Sheet2!$B$1:$B$2723&amp;Sheet2!$D$1:$D$2723,0),5),0)</f>
        <v>0</v>
      </c>
      <c r="BH321">
        <f t="array" ref="BH321">IFERROR(INDEX(Sheet2!$A$1:$E$2723,MATCH(BH$200&amp;BH$201&amp;$B321,Sheet2!$A$1:$A$2723&amp;Sheet2!$B$1:$B$2723&amp;Sheet2!$D$1:$D$2723,0),5),0)</f>
        <v>0</v>
      </c>
      <c r="BI321">
        <f t="array" ref="BI321">IFERROR(INDEX(Sheet2!$A$1:$E$2723,MATCH(BI$200&amp;BI$201&amp;$B321,Sheet2!$A$1:$A$2723&amp;Sheet2!$B$1:$B$2723&amp;Sheet2!$D$1:$D$2723,0),5),0)</f>
        <v>0</v>
      </c>
      <c r="BJ321">
        <f t="array" ref="BJ321">IFERROR(INDEX(Sheet2!$A$1:$E$2723,MATCH(BJ$200&amp;BJ$201&amp;$B321,Sheet2!$A$1:$A$2723&amp;Sheet2!$B$1:$B$2723&amp;Sheet2!$D$1:$D$2723,0),5),0)</f>
        <v>0</v>
      </c>
      <c r="BK321">
        <f t="array" ref="BK321">IFERROR(INDEX(Sheet2!$A$1:$E$2723,MATCH(BK$200&amp;BK$201&amp;$B321,Sheet2!$A$1:$A$2723&amp;Sheet2!$B$1:$B$2723&amp;Sheet2!$D$1:$D$2723,0),5),0)</f>
        <v>0</v>
      </c>
      <c r="BL321">
        <f t="array" ref="BL321">IFERROR(INDEX(Sheet2!$A$1:$E$2723,MATCH(BL$200&amp;BL$201&amp;$B321,Sheet2!$A$1:$A$2723&amp;Sheet2!$B$1:$B$2723&amp;Sheet2!$D$1:$D$2723,0),5),0)</f>
        <v>0</v>
      </c>
    </row>
    <row r="322" spans="2:64" x14ac:dyDescent="0.25">
      <c r="B322" t="s">
        <v>294</v>
      </c>
      <c r="C322">
        <f t="array" ref="C322">IFERROR(INDEX(Sheet2!$A$1:$E$2723,MATCH(C$200&amp;C$201&amp;$B322,Sheet2!$A$1:$A$2723&amp;Sheet2!$B$1:$B$2723&amp;Sheet2!$D$1:$D$2723,0),5),0)</f>
        <v>0</v>
      </c>
      <c r="D322">
        <f t="array" ref="D322">IFERROR(INDEX(Sheet2!$A$1:$E$2723,MATCH(D$200&amp;D$201&amp;$B322,Sheet2!$A$1:$A$2723&amp;Sheet2!$B$1:$B$2723&amp;Sheet2!$D$1:$D$2723,0),5),0)</f>
        <v>0</v>
      </c>
      <c r="E322">
        <f t="array" ref="E322">IFERROR(INDEX(Sheet2!$A$1:$E$2723,MATCH(E$200&amp;E$201&amp;$B322,Sheet2!$A$1:$A$2723&amp;Sheet2!$B$1:$B$2723&amp;Sheet2!$D$1:$D$2723,0),5),0)</f>
        <v>0</v>
      </c>
      <c r="F322">
        <f t="array" ref="F322">IFERROR(INDEX(Sheet2!$A$1:$E$2723,MATCH(F$200&amp;F$201&amp;$B322,Sheet2!$A$1:$A$2723&amp;Sheet2!$B$1:$B$2723&amp;Sheet2!$D$1:$D$2723,0),5),0)</f>
        <v>0</v>
      </c>
      <c r="G322">
        <f t="array" ref="G322">IFERROR(INDEX(Sheet2!$A$1:$E$2723,MATCH(G$200&amp;G$201&amp;$B322,Sheet2!$A$1:$A$2723&amp;Sheet2!$B$1:$B$2723&amp;Sheet2!$D$1:$D$2723,0),5),0)</f>
        <v>0</v>
      </c>
      <c r="H322">
        <f t="array" ref="H322">IFERROR(INDEX(Sheet2!$A$1:$E$2723,MATCH(H$200&amp;H$201&amp;$B322,Sheet2!$A$1:$A$2723&amp;Sheet2!$B$1:$B$2723&amp;Sheet2!$D$1:$D$2723,0),5),0)</f>
        <v>0</v>
      </c>
      <c r="I322">
        <f t="array" ref="I322">IFERROR(INDEX(Sheet2!$A$1:$E$2723,MATCH(I$200&amp;I$201&amp;$B322,Sheet2!$A$1:$A$2723&amp;Sheet2!$B$1:$B$2723&amp;Sheet2!$D$1:$D$2723,0),5),0)</f>
        <v>0</v>
      </c>
      <c r="J322">
        <f t="array" ref="J322">IFERROR(INDEX(Sheet2!$A$1:$E$2723,MATCH(J$200&amp;J$201&amp;$B322,Sheet2!$A$1:$A$2723&amp;Sheet2!$B$1:$B$2723&amp;Sheet2!$D$1:$D$2723,0),5),0)</f>
        <v>0</v>
      </c>
      <c r="K322">
        <f t="array" ref="K322">IFERROR(INDEX(Sheet2!$A$1:$E$2723,MATCH(K$200&amp;K$201&amp;$B322,Sheet2!$A$1:$A$2723&amp;Sheet2!$B$1:$B$2723&amp;Sheet2!$D$1:$D$2723,0),5),0)</f>
        <v>0</v>
      </c>
      <c r="L322">
        <f t="array" ref="L322">IFERROR(INDEX(Sheet2!$A$1:$E$2723,MATCH(L$200&amp;L$201&amp;$B322,Sheet2!$A$1:$A$2723&amp;Sheet2!$B$1:$B$2723&amp;Sheet2!$D$1:$D$2723,0),5),0)</f>
        <v>0</v>
      </c>
      <c r="M322">
        <f t="array" ref="M322">IFERROR(INDEX(Sheet2!$A$1:$E$2723,MATCH(M$200&amp;M$201&amp;$B322,Sheet2!$A$1:$A$2723&amp;Sheet2!$B$1:$B$2723&amp;Sheet2!$D$1:$D$2723,0),5),0)</f>
        <v>0</v>
      </c>
      <c r="N322">
        <f t="array" ref="N322">IFERROR(INDEX(Sheet2!$A$1:$E$2723,MATCH(N$200&amp;N$201&amp;$B322,Sheet2!$A$1:$A$2723&amp;Sheet2!$B$1:$B$2723&amp;Sheet2!$D$1:$D$2723,0),5),0)</f>
        <v>0</v>
      </c>
      <c r="O322">
        <f t="array" ref="O322">IFERROR(INDEX(Sheet2!$A$1:$E$2723,MATCH(O$200&amp;O$201&amp;$B322,Sheet2!$A$1:$A$2723&amp;Sheet2!$B$1:$B$2723&amp;Sheet2!$D$1:$D$2723,0),5),0)</f>
        <v>0</v>
      </c>
      <c r="P322">
        <f t="array" ref="P322">IFERROR(INDEX(Sheet2!$A$1:$E$2723,MATCH(P$200&amp;P$201&amp;$B322,Sheet2!$A$1:$A$2723&amp;Sheet2!$B$1:$B$2723&amp;Sheet2!$D$1:$D$2723,0),5),0)</f>
        <v>0</v>
      </c>
      <c r="Q322">
        <f t="array" ref="Q322">IFERROR(INDEX(Sheet2!$A$1:$E$2723,MATCH(Q$200&amp;Q$201&amp;$B322,Sheet2!$A$1:$A$2723&amp;Sheet2!$B$1:$B$2723&amp;Sheet2!$D$1:$D$2723,0),5),0)</f>
        <v>0</v>
      </c>
      <c r="R322">
        <f t="array" ref="R322">IFERROR(INDEX(Sheet2!$A$1:$E$2723,MATCH(R$200&amp;R$201&amp;$B322,Sheet2!$A$1:$A$2723&amp;Sheet2!$B$1:$B$2723&amp;Sheet2!$D$1:$D$2723,0),5),0)</f>
        <v>0</v>
      </c>
      <c r="S322">
        <f t="array" ref="S322">IFERROR(INDEX(Sheet2!$A$1:$E$2723,MATCH(S$200&amp;S$201&amp;$B322,Sheet2!$A$1:$A$2723&amp;Sheet2!$B$1:$B$2723&amp;Sheet2!$D$1:$D$2723,0),5),0)</f>
        <v>0</v>
      </c>
      <c r="T322">
        <f t="array" ref="T322">IFERROR(INDEX(Sheet2!$A$1:$E$2723,MATCH(T$200&amp;T$201&amp;$B322,Sheet2!$A$1:$A$2723&amp;Sheet2!$B$1:$B$2723&amp;Sheet2!$D$1:$D$2723,0),5),0)</f>
        <v>0</v>
      </c>
      <c r="U322">
        <f t="array" ref="U322">IFERROR(INDEX(Sheet2!$A$1:$E$2723,MATCH(U$200&amp;U$201&amp;$B322,Sheet2!$A$1:$A$2723&amp;Sheet2!$B$1:$B$2723&amp;Sheet2!$D$1:$D$2723,0),5),0)</f>
        <v>0</v>
      </c>
      <c r="V322">
        <f t="array" ref="V322">IFERROR(INDEX(Sheet2!$A$1:$E$2723,MATCH(V$200&amp;V$201&amp;$B322,Sheet2!$A$1:$A$2723&amp;Sheet2!$B$1:$B$2723&amp;Sheet2!$D$1:$D$2723,0),5),0)</f>
        <v>0</v>
      </c>
      <c r="W322">
        <f t="array" ref="W322">IFERROR(INDEX(Sheet2!$A$1:$E$2723,MATCH(W$200&amp;W$201&amp;$B322,Sheet2!$A$1:$A$2723&amp;Sheet2!$B$1:$B$2723&amp;Sheet2!$D$1:$D$2723,0),5),0)</f>
        <v>0</v>
      </c>
      <c r="X322">
        <f t="array" ref="X322">IFERROR(INDEX(Sheet2!$A$1:$E$2723,MATCH(X$200&amp;X$201&amp;$B322,Sheet2!$A$1:$A$2723&amp;Sheet2!$B$1:$B$2723&amp;Sheet2!$D$1:$D$2723,0),5),0)</f>
        <v>0</v>
      </c>
      <c r="Y322">
        <f t="array" ref="Y322">IFERROR(INDEX(Sheet2!$A$1:$E$2723,MATCH(Y$200&amp;Y$201&amp;$B322,Sheet2!$A$1:$A$2723&amp;Sheet2!$B$1:$B$2723&amp;Sheet2!$D$1:$D$2723,0),5),0)</f>
        <v>0</v>
      </c>
      <c r="Z322">
        <f t="array" ref="Z322">IFERROR(INDEX(Sheet2!$A$1:$E$2723,MATCH(Z$200&amp;Z$201&amp;$B322,Sheet2!$A$1:$A$2723&amp;Sheet2!$B$1:$B$2723&amp;Sheet2!$D$1:$D$2723,0),5),0)</f>
        <v>0</v>
      </c>
      <c r="AA322">
        <f t="array" ref="AA322">IFERROR(INDEX(Sheet2!$A$1:$E$2723,MATCH(AA$200&amp;AA$201&amp;$B322,Sheet2!$A$1:$A$2723&amp;Sheet2!$B$1:$B$2723&amp;Sheet2!$D$1:$D$2723,0),5),0)</f>
        <v>0</v>
      </c>
      <c r="AB322">
        <f t="array" ref="AB322">IFERROR(INDEX(Sheet2!$A$1:$E$2723,MATCH(AB$200&amp;AB$201&amp;$B322,Sheet2!$A$1:$A$2723&amp;Sheet2!$B$1:$B$2723&amp;Sheet2!$D$1:$D$2723,0),5),0)</f>
        <v>0</v>
      </c>
      <c r="AC322">
        <f t="array" ref="AC322">IFERROR(INDEX(Sheet2!$A$1:$E$2723,MATCH(AC$200&amp;AC$201&amp;$B322,Sheet2!$A$1:$A$2723&amp;Sheet2!$B$1:$B$2723&amp;Sheet2!$D$1:$D$2723,0),5),0)</f>
        <v>0</v>
      </c>
      <c r="AD322">
        <f t="array" ref="AD322">IFERROR(INDEX(Sheet2!$A$1:$E$2723,MATCH(AD$200&amp;AD$201&amp;$B322,Sheet2!$A$1:$A$2723&amp;Sheet2!$B$1:$B$2723&amp;Sheet2!$D$1:$D$2723,0),5),0)</f>
        <v>0</v>
      </c>
      <c r="AE322">
        <f t="array" ref="AE322">IFERROR(INDEX(Sheet2!$A$1:$E$2723,MATCH(AE$200&amp;AE$201&amp;$B322,Sheet2!$A$1:$A$2723&amp;Sheet2!$B$1:$B$2723&amp;Sheet2!$D$1:$D$2723,0),5),0)</f>
        <v>0</v>
      </c>
      <c r="AF322">
        <f t="array" ref="AF322">IFERROR(INDEX(Sheet2!$A$1:$E$2723,MATCH(AF$200&amp;AF$201&amp;$B322,Sheet2!$A$1:$A$2723&amp;Sheet2!$B$1:$B$2723&amp;Sheet2!$D$1:$D$2723,0),5),0)</f>
        <v>0</v>
      </c>
      <c r="AG322">
        <f t="array" ref="AG322">IFERROR(INDEX(Sheet2!$A$1:$E$2723,MATCH(AG$200&amp;AG$201&amp;$B322,Sheet2!$A$1:$A$2723&amp;Sheet2!$B$1:$B$2723&amp;Sheet2!$D$1:$D$2723,0),5),0)</f>
        <v>0</v>
      </c>
      <c r="AH322">
        <f t="array" ref="AH322">IFERROR(INDEX(Sheet2!$A$1:$E$2723,MATCH(AH$200&amp;AH$201&amp;$B322,Sheet2!$A$1:$A$2723&amp;Sheet2!$B$1:$B$2723&amp;Sheet2!$D$1:$D$2723,0),5),0)</f>
        <v>0</v>
      </c>
      <c r="AI322">
        <f t="array" ref="AI322">IFERROR(INDEX(Sheet2!$A$1:$E$2723,MATCH(AI$200&amp;AI$201&amp;$B322,Sheet2!$A$1:$A$2723&amp;Sheet2!$B$1:$B$2723&amp;Sheet2!$D$1:$D$2723,0),5),0)</f>
        <v>0</v>
      </c>
      <c r="AJ322">
        <f t="array" ref="AJ322">IFERROR(INDEX(Sheet2!$A$1:$E$2723,MATCH(AJ$200&amp;AJ$201&amp;$B322,Sheet2!$A$1:$A$2723&amp;Sheet2!$B$1:$B$2723&amp;Sheet2!$D$1:$D$2723,0),5),0)</f>
        <v>0</v>
      </c>
      <c r="AK322">
        <f t="array" ref="AK322">IFERROR(INDEX(Sheet2!$A$1:$E$2723,MATCH(AK$200&amp;AK$201&amp;$B322,Sheet2!$A$1:$A$2723&amp;Sheet2!$B$1:$B$2723&amp;Sheet2!$D$1:$D$2723,0),5),0)</f>
        <v>0</v>
      </c>
      <c r="AL322">
        <f t="array" ref="AL322">IFERROR(INDEX(Sheet2!$A$1:$E$2723,MATCH(AL$200&amp;AL$201&amp;$B322,Sheet2!$A$1:$A$2723&amp;Sheet2!$B$1:$B$2723&amp;Sheet2!$D$1:$D$2723,0),5),0)</f>
        <v>0</v>
      </c>
      <c r="AM322">
        <f t="array" ref="AM322">IFERROR(INDEX(Sheet2!$A$1:$E$2723,MATCH(AM$200&amp;AM$201&amp;$B322,Sheet2!$A$1:$A$2723&amp;Sheet2!$B$1:$B$2723&amp;Sheet2!$D$1:$D$2723,0),5),0)</f>
        <v>0</v>
      </c>
      <c r="AN322">
        <f t="array" ref="AN322">IFERROR(INDEX(Sheet2!$A$1:$E$2723,MATCH(AN$200&amp;AN$201&amp;$B322,Sheet2!$A$1:$A$2723&amp;Sheet2!$B$1:$B$2723&amp;Sheet2!$D$1:$D$2723,0),5),0)</f>
        <v>0</v>
      </c>
      <c r="AO322">
        <f t="array" ref="AO322">IFERROR(INDEX(Sheet2!$A$1:$E$2723,MATCH(AO$200&amp;AO$201&amp;$B322,Sheet2!$A$1:$A$2723&amp;Sheet2!$B$1:$B$2723&amp;Sheet2!$D$1:$D$2723,0),5),0)</f>
        <v>0</v>
      </c>
      <c r="AP322">
        <f t="array" ref="AP322">IFERROR(INDEX(Sheet2!$A$1:$E$2723,MATCH(AP$200&amp;AP$201&amp;$B322,Sheet2!$A$1:$A$2723&amp;Sheet2!$B$1:$B$2723&amp;Sheet2!$D$1:$D$2723,0),5),0)</f>
        <v>0</v>
      </c>
      <c r="AQ322">
        <f t="array" ref="AQ322">IFERROR(INDEX(Sheet2!$A$1:$E$2723,MATCH(AQ$200&amp;AQ$201&amp;$B322,Sheet2!$A$1:$A$2723&amp;Sheet2!$B$1:$B$2723&amp;Sheet2!$D$1:$D$2723,0),5),0)</f>
        <v>0</v>
      </c>
      <c r="AR322">
        <f t="array" ref="AR322">IFERROR(INDEX(Sheet2!$A$1:$E$2723,MATCH(AR$200&amp;AR$201&amp;$B322,Sheet2!$A$1:$A$2723&amp;Sheet2!$B$1:$B$2723&amp;Sheet2!$D$1:$D$2723,0),5),0)</f>
        <v>0</v>
      </c>
      <c r="AS322">
        <f t="array" ref="AS322">IFERROR(INDEX(Sheet2!$A$1:$E$2723,MATCH(AS$200&amp;AS$201&amp;$B322,Sheet2!$A$1:$A$2723&amp;Sheet2!$B$1:$B$2723&amp;Sheet2!$D$1:$D$2723,0),5),0)</f>
        <v>0</v>
      </c>
      <c r="AT322">
        <f t="array" ref="AT322">IFERROR(INDEX(Sheet2!$A$1:$E$2723,MATCH(AT$200&amp;AT$201&amp;$B322,Sheet2!$A$1:$A$2723&amp;Sheet2!$B$1:$B$2723&amp;Sheet2!$D$1:$D$2723,0),5),0)</f>
        <v>0</v>
      </c>
      <c r="AU322">
        <f t="array" ref="AU322">IFERROR(INDEX(Sheet2!$A$1:$E$2723,MATCH(AU$200&amp;AU$201&amp;$B322,Sheet2!$A$1:$A$2723&amp;Sheet2!$B$1:$B$2723&amp;Sheet2!$D$1:$D$2723,0),5),0)</f>
        <v>0</v>
      </c>
      <c r="AV322">
        <f t="array" ref="AV322">IFERROR(INDEX(Sheet2!$A$1:$E$2723,MATCH(AV$200&amp;AV$201&amp;$B322,Sheet2!$A$1:$A$2723&amp;Sheet2!$B$1:$B$2723&amp;Sheet2!$D$1:$D$2723,0),5),0)</f>
        <v>0</v>
      </c>
      <c r="AW322">
        <f t="array" ref="AW322">IFERROR(INDEX(Sheet2!$A$1:$E$2723,MATCH(AW$200&amp;AW$201&amp;$B322,Sheet2!$A$1:$A$2723&amp;Sheet2!$B$1:$B$2723&amp;Sheet2!$D$1:$D$2723,0),5),0)</f>
        <v>0</v>
      </c>
      <c r="AX322">
        <f t="array" ref="AX322">IFERROR(INDEX(Sheet2!$A$1:$E$2723,MATCH(AX$200&amp;AX$201&amp;$B322,Sheet2!$A$1:$A$2723&amp;Sheet2!$B$1:$B$2723&amp;Sheet2!$D$1:$D$2723,0),5),0)</f>
        <v>0</v>
      </c>
      <c r="AY322">
        <f t="array" ref="AY322">IFERROR(INDEX(Sheet2!$A$1:$E$2723,MATCH(AY$200&amp;AY$201&amp;$B322,Sheet2!$A$1:$A$2723&amp;Sheet2!$B$1:$B$2723&amp;Sheet2!$D$1:$D$2723,0),5),0)</f>
        <v>0</v>
      </c>
      <c r="AZ322">
        <f t="array" ref="AZ322">IFERROR(INDEX(Sheet2!$A$1:$E$2723,MATCH(AZ$200&amp;AZ$201&amp;$B322,Sheet2!$A$1:$A$2723&amp;Sheet2!$B$1:$B$2723&amp;Sheet2!$D$1:$D$2723,0),5),0)</f>
        <v>0</v>
      </c>
      <c r="BA322">
        <f t="array" ref="BA322">IFERROR(INDEX(Sheet2!$A$1:$E$2723,MATCH(BA$200&amp;BA$201&amp;$B322,Sheet2!$A$1:$A$2723&amp;Sheet2!$B$1:$B$2723&amp;Sheet2!$D$1:$D$2723,0),5),0)</f>
        <v>0</v>
      </c>
      <c r="BB322">
        <f t="array" ref="BB322">IFERROR(INDEX(Sheet2!$A$1:$E$2723,MATCH(BB$200&amp;BB$201&amp;$B322,Sheet2!$A$1:$A$2723&amp;Sheet2!$B$1:$B$2723&amp;Sheet2!$D$1:$D$2723,0),5),0)</f>
        <v>0</v>
      </c>
      <c r="BC322">
        <f t="array" ref="BC322">IFERROR(INDEX(Sheet2!$A$1:$E$2723,MATCH(BC$200&amp;BC$201&amp;$B322,Sheet2!$A$1:$A$2723&amp;Sheet2!$B$1:$B$2723&amp;Sheet2!$D$1:$D$2723,0),5),0)</f>
        <v>0</v>
      </c>
      <c r="BD322">
        <f t="array" ref="BD322">IFERROR(INDEX(Sheet2!$A$1:$E$2723,MATCH(BD$200&amp;BD$201&amp;$B322,Sheet2!$A$1:$A$2723&amp;Sheet2!$B$1:$B$2723&amp;Sheet2!$D$1:$D$2723,0),5),0)</f>
        <v>0</v>
      </c>
      <c r="BE322">
        <f t="array" ref="BE322">IFERROR(INDEX(Sheet2!$A$1:$E$2723,MATCH(BE$200&amp;BE$201&amp;$B322,Sheet2!$A$1:$A$2723&amp;Sheet2!$B$1:$B$2723&amp;Sheet2!$D$1:$D$2723,0),5),0)</f>
        <v>0</v>
      </c>
      <c r="BF322">
        <f t="array" ref="BF322">IFERROR(INDEX(Sheet2!$A$1:$E$2723,MATCH(BF$200&amp;BF$201&amp;$B322,Sheet2!$A$1:$A$2723&amp;Sheet2!$B$1:$B$2723&amp;Sheet2!$D$1:$D$2723,0),5),0)</f>
        <v>0</v>
      </c>
      <c r="BG322">
        <f t="array" ref="BG322">IFERROR(INDEX(Sheet2!$A$1:$E$2723,MATCH(BG$200&amp;BG$201&amp;$B322,Sheet2!$A$1:$A$2723&amp;Sheet2!$B$1:$B$2723&amp;Sheet2!$D$1:$D$2723,0),5),0)</f>
        <v>0</v>
      </c>
      <c r="BH322">
        <f t="array" ref="BH322">IFERROR(INDEX(Sheet2!$A$1:$E$2723,MATCH(BH$200&amp;BH$201&amp;$B322,Sheet2!$A$1:$A$2723&amp;Sheet2!$B$1:$B$2723&amp;Sheet2!$D$1:$D$2723,0),5),0)</f>
        <v>0</v>
      </c>
      <c r="BI322">
        <f t="array" ref="BI322">IFERROR(INDEX(Sheet2!$A$1:$E$2723,MATCH(BI$200&amp;BI$201&amp;$B322,Sheet2!$A$1:$A$2723&amp;Sheet2!$B$1:$B$2723&amp;Sheet2!$D$1:$D$2723,0),5),0)</f>
        <v>0</v>
      </c>
      <c r="BJ322">
        <f t="array" ref="BJ322">IFERROR(INDEX(Sheet2!$A$1:$E$2723,MATCH(BJ$200&amp;BJ$201&amp;$B322,Sheet2!$A$1:$A$2723&amp;Sheet2!$B$1:$B$2723&amp;Sheet2!$D$1:$D$2723,0),5),0)</f>
        <v>0</v>
      </c>
      <c r="BK322">
        <f t="array" ref="BK322">IFERROR(INDEX(Sheet2!$A$1:$E$2723,MATCH(BK$200&amp;BK$201&amp;$B322,Sheet2!$A$1:$A$2723&amp;Sheet2!$B$1:$B$2723&amp;Sheet2!$D$1:$D$2723,0),5),0)</f>
        <v>0</v>
      </c>
      <c r="BL322">
        <f t="array" ref="BL322">IFERROR(INDEX(Sheet2!$A$1:$E$2723,MATCH(BL$200&amp;BL$201&amp;$B322,Sheet2!$A$1:$A$2723&amp;Sheet2!$B$1:$B$2723&amp;Sheet2!$D$1:$D$2723,0),5),0)</f>
        <v>0</v>
      </c>
    </row>
    <row r="323" spans="2:64" x14ac:dyDescent="0.25">
      <c r="B323" t="s">
        <v>295</v>
      </c>
      <c r="C323">
        <f t="array" ref="C323">IFERROR(INDEX(Sheet2!$A$1:$E$2723,MATCH(C$200&amp;C$201&amp;$B323,Sheet2!$A$1:$A$2723&amp;Sheet2!$B$1:$B$2723&amp;Sheet2!$D$1:$D$2723,0),5),0)</f>
        <v>0</v>
      </c>
      <c r="D323">
        <f t="array" ref="D323">IFERROR(INDEX(Sheet2!$A$1:$E$2723,MATCH(D$200&amp;D$201&amp;$B323,Sheet2!$A$1:$A$2723&amp;Sheet2!$B$1:$B$2723&amp;Sheet2!$D$1:$D$2723,0),5),0)</f>
        <v>0</v>
      </c>
      <c r="E323">
        <f t="array" ref="E323">IFERROR(INDEX(Sheet2!$A$1:$E$2723,MATCH(E$200&amp;E$201&amp;$B323,Sheet2!$A$1:$A$2723&amp;Sheet2!$B$1:$B$2723&amp;Sheet2!$D$1:$D$2723,0),5),0)</f>
        <v>0</v>
      </c>
      <c r="F323">
        <f t="array" ref="F323">IFERROR(INDEX(Sheet2!$A$1:$E$2723,MATCH(F$200&amp;F$201&amp;$B323,Sheet2!$A$1:$A$2723&amp;Sheet2!$B$1:$B$2723&amp;Sheet2!$D$1:$D$2723,0),5),0)</f>
        <v>0</v>
      </c>
      <c r="G323">
        <f t="array" ref="G323">IFERROR(INDEX(Sheet2!$A$1:$E$2723,MATCH(G$200&amp;G$201&amp;$B323,Sheet2!$A$1:$A$2723&amp;Sheet2!$B$1:$B$2723&amp;Sheet2!$D$1:$D$2723,0),5),0)</f>
        <v>0</v>
      </c>
      <c r="H323">
        <f t="array" ref="H323">IFERROR(INDEX(Sheet2!$A$1:$E$2723,MATCH(H$200&amp;H$201&amp;$B323,Sheet2!$A$1:$A$2723&amp;Sheet2!$B$1:$B$2723&amp;Sheet2!$D$1:$D$2723,0),5),0)</f>
        <v>0</v>
      </c>
      <c r="I323">
        <f t="array" ref="I323">IFERROR(INDEX(Sheet2!$A$1:$E$2723,MATCH(I$200&amp;I$201&amp;$B323,Sheet2!$A$1:$A$2723&amp;Sheet2!$B$1:$B$2723&amp;Sheet2!$D$1:$D$2723,0),5),0)</f>
        <v>0</v>
      </c>
      <c r="J323">
        <f t="array" ref="J323">IFERROR(INDEX(Sheet2!$A$1:$E$2723,MATCH(J$200&amp;J$201&amp;$B323,Sheet2!$A$1:$A$2723&amp;Sheet2!$B$1:$B$2723&amp;Sheet2!$D$1:$D$2723,0),5),0)</f>
        <v>0</v>
      </c>
      <c r="K323">
        <f t="array" ref="K323">IFERROR(INDEX(Sheet2!$A$1:$E$2723,MATCH(K$200&amp;K$201&amp;$B323,Sheet2!$A$1:$A$2723&amp;Sheet2!$B$1:$B$2723&amp;Sheet2!$D$1:$D$2723,0),5),0)</f>
        <v>0</v>
      </c>
      <c r="L323">
        <f t="array" ref="L323">IFERROR(INDEX(Sheet2!$A$1:$E$2723,MATCH(L$200&amp;L$201&amp;$B323,Sheet2!$A$1:$A$2723&amp;Sheet2!$B$1:$B$2723&amp;Sheet2!$D$1:$D$2723,0),5),0)</f>
        <v>0</v>
      </c>
      <c r="M323">
        <f t="array" ref="M323">IFERROR(INDEX(Sheet2!$A$1:$E$2723,MATCH(M$200&amp;M$201&amp;$B323,Sheet2!$A$1:$A$2723&amp;Sheet2!$B$1:$B$2723&amp;Sheet2!$D$1:$D$2723,0),5),0)</f>
        <v>0</v>
      </c>
      <c r="N323">
        <f t="array" ref="N323">IFERROR(INDEX(Sheet2!$A$1:$E$2723,MATCH(N$200&amp;N$201&amp;$B323,Sheet2!$A$1:$A$2723&amp;Sheet2!$B$1:$B$2723&amp;Sheet2!$D$1:$D$2723,0),5),0)</f>
        <v>0</v>
      </c>
      <c r="O323">
        <f t="array" ref="O323">IFERROR(INDEX(Sheet2!$A$1:$E$2723,MATCH(O$200&amp;O$201&amp;$B323,Sheet2!$A$1:$A$2723&amp;Sheet2!$B$1:$B$2723&amp;Sheet2!$D$1:$D$2723,0),5),0)</f>
        <v>0</v>
      </c>
      <c r="P323">
        <f t="array" ref="P323">IFERROR(INDEX(Sheet2!$A$1:$E$2723,MATCH(P$200&amp;P$201&amp;$B323,Sheet2!$A$1:$A$2723&amp;Sheet2!$B$1:$B$2723&amp;Sheet2!$D$1:$D$2723,0),5),0)</f>
        <v>0</v>
      </c>
      <c r="Q323">
        <f t="array" ref="Q323">IFERROR(INDEX(Sheet2!$A$1:$E$2723,MATCH(Q$200&amp;Q$201&amp;$B323,Sheet2!$A$1:$A$2723&amp;Sheet2!$B$1:$B$2723&amp;Sheet2!$D$1:$D$2723,0),5),0)</f>
        <v>0</v>
      </c>
      <c r="R323">
        <f t="array" ref="R323">IFERROR(INDEX(Sheet2!$A$1:$E$2723,MATCH(R$200&amp;R$201&amp;$B323,Sheet2!$A$1:$A$2723&amp;Sheet2!$B$1:$B$2723&amp;Sheet2!$D$1:$D$2723,0),5),0)</f>
        <v>0</v>
      </c>
      <c r="S323">
        <f t="array" ref="S323">IFERROR(INDEX(Sheet2!$A$1:$E$2723,MATCH(S$200&amp;S$201&amp;$B323,Sheet2!$A$1:$A$2723&amp;Sheet2!$B$1:$B$2723&amp;Sheet2!$D$1:$D$2723,0),5),0)</f>
        <v>0</v>
      </c>
      <c r="T323">
        <f t="array" ref="T323">IFERROR(INDEX(Sheet2!$A$1:$E$2723,MATCH(T$200&amp;T$201&amp;$B323,Sheet2!$A$1:$A$2723&amp;Sheet2!$B$1:$B$2723&amp;Sheet2!$D$1:$D$2723,0),5),0)</f>
        <v>0</v>
      </c>
      <c r="U323">
        <f t="array" ref="U323">IFERROR(INDEX(Sheet2!$A$1:$E$2723,MATCH(U$200&amp;U$201&amp;$B323,Sheet2!$A$1:$A$2723&amp;Sheet2!$B$1:$B$2723&amp;Sheet2!$D$1:$D$2723,0),5),0)</f>
        <v>0</v>
      </c>
      <c r="V323">
        <f t="array" ref="V323">IFERROR(INDEX(Sheet2!$A$1:$E$2723,MATCH(V$200&amp;V$201&amp;$B323,Sheet2!$A$1:$A$2723&amp;Sheet2!$B$1:$B$2723&amp;Sheet2!$D$1:$D$2723,0),5),0)</f>
        <v>0</v>
      </c>
      <c r="W323">
        <f t="array" ref="W323">IFERROR(INDEX(Sheet2!$A$1:$E$2723,MATCH(W$200&amp;W$201&amp;$B323,Sheet2!$A$1:$A$2723&amp;Sheet2!$B$1:$B$2723&amp;Sheet2!$D$1:$D$2723,0),5),0)</f>
        <v>0</v>
      </c>
      <c r="X323">
        <f t="array" ref="X323">IFERROR(INDEX(Sheet2!$A$1:$E$2723,MATCH(X$200&amp;X$201&amp;$B323,Sheet2!$A$1:$A$2723&amp;Sheet2!$B$1:$B$2723&amp;Sheet2!$D$1:$D$2723,0),5),0)</f>
        <v>0</v>
      </c>
      <c r="Y323">
        <f t="array" ref="Y323">IFERROR(INDEX(Sheet2!$A$1:$E$2723,MATCH(Y$200&amp;Y$201&amp;$B323,Sheet2!$A$1:$A$2723&amp;Sheet2!$B$1:$B$2723&amp;Sheet2!$D$1:$D$2723,0),5),0)</f>
        <v>0</v>
      </c>
      <c r="Z323">
        <f t="array" ref="Z323">IFERROR(INDEX(Sheet2!$A$1:$E$2723,MATCH(Z$200&amp;Z$201&amp;$B323,Sheet2!$A$1:$A$2723&amp;Sheet2!$B$1:$B$2723&amp;Sheet2!$D$1:$D$2723,0),5),0)</f>
        <v>0</v>
      </c>
      <c r="AA323">
        <f t="array" ref="AA323">IFERROR(INDEX(Sheet2!$A$1:$E$2723,MATCH(AA$200&amp;AA$201&amp;$B323,Sheet2!$A$1:$A$2723&amp;Sheet2!$B$1:$B$2723&amp;Sheet2!$D$1:$D$2723,0),5),0)</f>
        <v>0</v>
      </c>
      <c r="AB323">
        <f t="array" ref="AB323">IFERROR(INDEX(Sheet2!$A$1:$E$2723,MATCH(AB$200&amp;AB$201&amp;$B323,Sheet2!$A$1:$A$2723&amp;Sheet2!$B$1:$B$2723&amp;Sheet2!$D$1:$D$2723,0),5),0)</f>
        <v>0</v>
      </c>
      <c r="AC323">
        <f t="array" ref="AC323">IFERROR(INDEX(Sheet2!$A$1:$E$2723,MATCH(AC$200&amp;AC$201&amp;$B323,Sheet2!$A$1:$A$2723&amp;Sheet2!$B$1:$B$2723&amp;Sheet2!$D$1:$D$2723,0),5),0)</f>
        <v>0</v>
      </c>
      <c r="AD323">
        <f t="array" ref="AD323">IFERROR(INDEX(Sheet2!$A$1:$E$2723,MATCH(AD$200&amp;AD$201&amp;$B323,Sheet2!$A$1:$A$2723&amp;Sheet2!$B$1:$B$2723&amp;Sheet2!$D$1:$D$2723,0),5),0)</f>
        <v>0</v>
      </c>
      <c r="AE323">
        <f t="array" ref="AE323">IFERROR(INDEX(Sheet2!$A$1:$E$2723,MATCH(AE$200&amp;AE$201&amp;$B323,Sheet2!$A$1:$A$2723&amp;Sheet2!$B$1:$B$2723&amp;Sheet2!$D$1:$D$2723,0),5),0)</f>
        <v>0</v>
      </c>
      <c r="AF323">
        <f t="array" ref="AF323">IFERROR(INDEX(Sheet2!$A$1:$E$2723,MATCH(AF$200&amp;AF$201&amp;$B323,Sheet2!$A$1:$A$2723&amp;Sheet2!$B$1:$B$2723&amp;Sheet2!$D$1:$D$2723,0),5),0)</f>
        <v>0</v>
      </c>
      <c r="AG323">
        <f t="array" ref="AG323">IFERROR(INDEX(Sheet2!$A$1:$E$2723,MATCH(AG$200&amp;AG$201&amp;$B323,Sheet2!$A$1:$A$2723&amp;Sheet2!$B$1:$B$2723&amp;Sheet2!$D$1:$D$2723,0),5),0)</f>
        <v>0</v>
      </c>
      <c r="AH323">
        <f t="array" ref="AH323">IFERROR(INDEX(Sheet2!$A$1:$E$2723,MATCH(AH$200&amp;AH$201&amp;$B323,Sheet2!$A$1:$A$2723&amp;Sheet2!$B$1:$B$2723&amp;Sheet2!$D$1:$D$2723,0),5),0)</f>
        <v>0</v>
      </c>
      <c r="AI323">
        <f t="array" ref="AI323">IFERROR(INDEX(Sheet2!$A$1:$E$2723,MATCH(AI$200&amp;AI$201&amp;$B323,Sheet2!$A$1:$A$2723&amp;Sheet2!$B$1:$B$2723&amp;Sheet2!$D$1:$D$2723,0),5),0)</f>
        <v>0</v>
      </c>
      <c r="AJ323">
        <f t="array" ref="AJ323">IFERROR(INDEX(Sheet2!$A$1:$E$2723,MATCH(AJ$200&amp;AJ$201&amp;$B323,Sheet2!$A$1:$A$2723&amp;Sheet2!$B$1:$B$2723&amp;Sheet2!$D$1:$D$2723,0),5),0)</f>
        <v>0</v>
      </c>
      <c r="AK323">
        <f t="array" ref="AK323">IFERROR(INDEX(Sheet2!$A$1:$E$2723,MATCH(AK$200&amp;AK$201&amp;$B323,Sheet2!$A$1:$A$2723&amp;Sheet2!$B$1:$B$2723&amp;Sheet2!$D$1:$D$2723,0),5),0)</f>
        <v>0</v>
      </c>
      <c r="AL323">
        <f t="array" ref="AL323">IFERROR(INDEX(Sheet2!$A$1:$E$2723,MATCH(AL$200&amp;AL$201&amp;$B323,Sheet2!$A$1:$A$2723&amp;Sheet2!$B$1:$B$2723&amp;Sheet2!$D$1:$D$2723,0),5),0)</f>
        <v>0</v>
      </c>
      <c r="AM323">
        <f t="array" ref="AM323">IFERROR(INDEX(Sheet2!$A$1:$E$2723,MATCH(AM$200&amp;AM$201&amp;$B323,Sheet2!$A$1:$A$2723&amp;Sheet2!$B$1:$B$2723&amp;Sheet2!$D$1:$D$2723,0),5),0)</f>
        <v>0</v>
      </c>
      <c r="AN323">
        <f t="array" ref="AN323">IFERROR(INDEX(Sheet2!$A$1:$E$2723,MATCH(AN$200&amp;AN$201&amp;$B323,Sheet2!$A$1:$A$2723&amp;Sheet2!$B$1:$B$2723&amp;Sheet2!$D$1:$D$2723,0),5),0)</f>
        <v>0</v>
      </c>
      <c r="AO323">
        <f t="array" ref="AO323">IFERROR(INDEX(Sheet2!$A$1:$E$2723,MATCH(AO$200&amp;AO$201&amp;$B323,Sheet2!$A$1:$A$2723&amp;Sheet2!$B$1:$B$2723&amp;Sheet2!$D$1:$D$2723,0),5),0)</f>
        <v>0</v>
      </c>
      <c r="AP323">
        <f t="array" ref="AP323">IFERROR(INDEX(Sheet2!$A$1:$E$2723,MATCH(AP$200&amp;AP$201&amp;$B323,Sheet2!$A$1:$A$2723&amp;Sheet2!$B$1:$B$2723&amp;Sheet2!$D$1:$D$2723,0),5),0)</f>
        <v>0</v>
      </c>
      <c r="AQ323">
        <f t="array" ref="AQ323">IFERROR(INDEX(Sheet2!$A$1:$E$2723,MATCH(AQ$200&amp;AQ$201&amp;$B323,Sheet2!$A$1:$A$2723&amp;Sheet2!$B$1:$B$2723&amp;Sheet2!$D$1:$D$2723,0),5),0)</f>
        <v>0</v>
      </c>
      <c r="AR323">
        <f t="array" ref="AR323">IFERROR(INDEX(Sheet2!$A$1:$E$2723,MATCH(AR$200&amp;AR$201&amp;$B323,Sheet2!$A$1:$A$2723&amp;Sheet2!$B$1:$B$2723&amp;Sheet2!$D$1:$D$2723,0),5),0)</f>
        <v>0</v>
      </c>
      <c r="AS323">
        <f t="array" ref="AS323">IFERROR(INDEX(Sheet2!$A$1:$E$2723,MATCH(AS$200&amp;AS$201&amp;$B323,Sheet2!$A$1:$A$2723&amp;Sheet2!$B$1:$B$2723&amp;Sheet2!$D$1:$D$2723,0),5),0)</f>
        <v>0</v>
      </c>
      <c r="AT323">
        <f t="array" ref="AT323">IFERROR(INDEX(Sheet2!$A$1:$E$2723,MATCH(AT$200&amp;AT$201&amp;$B323,Sheet2!$A$1:$A$2723&amp;Sheet2!$B$1:$B$2723&amp;Sheet2!$D$1:$D$2723,0),5),0)</f>
        <v>0</v>
      </c>
      <c r="AU323">
        <f t="array" ref="AU323">IFERROR(INDEX(Sheet2!$A$1:$E$2723,MATCH(AU$200&amp;AU$201&amp;$B323,Sheet2!$A$1:$A$2723&amp;Sheet2!$B$1:$B$2723&amp;Sheet2!$D$1:$D$2723,0),5),0)</f>
        <v>0</v>
      </c>
      <c r="AV323">
        <f t="array" ref="AV323">IFERROR(INDEX(Sheet2!$A$1:$E$2723,MATCH(AV$200&amp;AV$201&amp;$B323,Sheet2!$A$1:$A$2723&amp;Sheet2!$B$1:$B$2723&amp;Sheet2!$D$1:$D$2723,0),5),0)</f>
        <v>0</v>
      </c>
      <c r="AW323">
        <f t="array" ref="AW323">IFERROR(INDEX(Sheet2!$A$1:$E$2723,MATCH(AW$200&amp;AW$201&amp;$B323,Sheet2!$A$1:$A$2723&amp;Sheet2!$B$1:$B$2723&amp;Sheet2!$D$1:$D$2723,0),5),0)</f>
        <v>0</v>
      </c>
      <c r="AX323">
        <f t="array" ref="AX323">IFERROR(INDEX(Sheet2!$A$1:$E$2723,MATCH(AX$200&amp;AX$201&amp;$B323,Sheet2!$A$1:$A$2723&amp;Sheet2!$B$1:$B$2723&amp;Sheet2!$D$1:$D$2723,0),5),0)</f>
        <v>0</v>
      </c>
      <c r="AY323">
        <f t="array" ref="AY323">IFERROR(INDEX(Sheet2!$A$1:$E$2723,MATCH(AY$200&amp;AY$201&amp;$B323,Sheet2!$A$1:$A$2723&amp;Sheet2!$B$1:$B$2723&amp;Sheet2!$D$1:$D$2723,0),5),0)</f>
        <v>0</v>
      </c>
      <c r="AZ323">
        <f t="array" ref="AZ323">IFERROR(INDEX(Sheet2!$A$1:$E$2723,MATCH(AZ$200&amp;AZ$201&amp;$B323,Sheet2!$A$1:$A$2723&amp;Sheet2!$B$1:$B$2723&amp;Sheet2!$D$1:$D$2723,0),5),0)</f>
        <v>0</v>
      </c>
      <c r="BA323">
        <f t="array" ref="BA323">IFERROR(INDEX(Sheet2!$A$1:$E$2723,MATCH(BA$200&amp;BA$201&amp;$B323,Sheet2!$A$1:$A$2723&amp;Sheet2!$B$1:$B$2723&amp;Sheet2!$D$1:$D$2723,0),5),0)</f>
        <v>0</v>
      </c>
      <c r="BB323">
        <f t="array" ref="BB323">IFERROR(INDEX(Sheet2!$A$1:$E$2723,MATCH(BB$200&amp;BB$201&amp;$B323,Sheet2!$A$1:$A$2723&amp;Sheet2!$B$1:$B$2723&amp;Sheet2!$D$1:$D$2723,0),5),0)</f>
        <v>0</v>
      </c>
      <c r="BC323">
        <f t="array" ref="BC323">IFERROR(INDEX(Sheet2!$A$1:$E$2723,MATCH(BC$200&amp;BC$201&amp;$B323,Sheet2!$A$1:$A$2723&amp;Sheet2!$B$1:$B$2723&amp;Sheet2!$D$1:$D$2723,0),5),0)</f>
        <v>0</v>
      </c>
      <c r="BD323">
        <f t="array" ref="BD323">IFERROR(INDEX(Sheet2!$A$1:$E$2723,MATCH(BD$200&amp;BD$201&amp;$B323,Sheet2!$A$1:$A$2723&amp;Sheet2!$B$1:$B$2723&amp;Sheet2!$D$1:$D$2723,0),5),0)</f>
        <v>0</v>
      </c>
      <c r="BE323">
        <f t="array" ref="BE323">IFERROR(INDEX(Sheet2!$A$1:$E$2723,MATCH(BE$200&amp;BE$201&amp;$B323,Sheet2!$A$1:$A$2723&amp;Sheet2!$B$1:$B$2723&amp;Sheet2!$D$1:$D$2723,0),5),0)</f>
        <v>0</v>
      </c>
      <c r="BF323">
        <f t="array" ref="BF323">IFERROR(INDEX(Sheet2!$A$1:$E$2723,MATCH(BF$200&amp;BF$201&amp;$B323,Sheet2!$A$1:$A$2723&amp;Sheet2!$B$1:$B$2723&amp;Sheet2!$D$1:$D$2723,0),5),0)</f>
        <v>0</v>
      </c>
      <c r="BG323">
        <f t="array" ref="BG323">IFERROR(INDEX(Sheet2!$A$1:$E$2723,MATCH(BG$200&amp;BG$201&amp;$B323,Sheet2!$A$1:$A$2723&amp;Sheet2!$B$1:$B$2723&amp;Sheet2!$D$1:$D$2723,0),5),0)</f>
        <v>0</v>
      </c>
      <c r="BH323">
        <f t="array" ref="BH323">IFERROR(INDEX(Sheet2!$A$1:$E$2723,MATCH(BH$200&amp;BH$201&amp;$B323,Sheet2!$A$1:$A$2723&amp;Sheet2!$B$1:$B$2723&amp;Sheet2!$D$1:$D$2723,0),5),0)</f>
        <v>0</v>
      </c>
      <c r="BI323">
        <f t="array" ref="BI323">IFERROR(INDEX(Sheet2!$A$1:$E$2723,MATCH(BI$200&amp;BI$201&amp;$B323,Sheet2!$A$1:$A$2723&amp;Sheet2!$B$1:$B$2723&amp;Sheet2!$D$1:$D$2723,0),5),0)</f>
        <v>0</v>
      </c>
      <c r="BJ323">
        <f t="array" ref="BJ323">IFERROR(INDEX(Sheet2!$A$1:$E$2723,MATCH(BJ$200&amp;BJ$201&amp;$B323,Sheet2!$A$1:$A$2723&amp;Sheet2!$B$1:$B$2723&amp;Sheet2!$D$1:$D$2723,0),5),0)</f>
        <v>0</v>
      </c>
      <c r="BK323">
        <f t="array" ref="BK323">IFERROR(INDEX(Sheet2!$A$1:$E$2723,MATCH(BK$200&amp;BK$201&amp;$B323,Sheet2!$A$1:$A$2723&amp;Sheet2!$B$1:$B$2723&amp;Sheet2!$D$1:$D$2723,0),5),0)</f>
        <v>0</v>
      </c>
      <c r="BL323">
        <f t="array" ref="BL323">IFERROR(INDEX(Sheet2!$A$1:$E$2723,MATCH(BL$200&amp;BL$201&amp;$B323,Sheet2!$A$1:$A$2723&amp;Sheet2!$B$1:$B$2723&amp;Sheet2!$D$1:$D$2723,0),5),0)</f>
        <v>0</v>
      </c>
    </row>
    <row r="324" spans="2:64" x14ac:dyDescent="0.25">
      <c r="B324" t="s">
        <v>296</v>
      </c>
      <c r="C324">
        <f t="array" ref="C324">IFERROR(INDEX(Sheet2!$A$1:$E$2723,MATCH(C$200&amp;C$201&amp;$B324,Sheet2!$A$1:$A$2723&amp;Sheet2!$B$1:$B$2723&amp;Sheet2!$D$1:$D$2723,0),5),0)</f>
        <v>0</v>
      </c>
      <c r="D324">
        <f t="array" ref="D324">IFERROR(INDEX(Sheet2!$A$1:$E$2723,MATCH(D$200&amp;D$201&amp;$B324,Sheet2!$A$1:$A$2723&amp;Sheet2!$B$1:$B$2723&amp;Sheet2!$D$1:$D$2723,0),5),0)</f>
        <v>0</v>
      </c>
      <c r="E324">
        <f t="array" ref="E324">IFERROR(INDEX(Sheet2!$A$1:$E$2723,MATCH(E$200&amp;E$201&amp;$B324,Sheet2!$A$1:$A$2723&amp;Sheet2!$B$1:$B$2723&amp;Sheet2!$D$1:$D$2723,0),5),0)</f>
        <v>0</v>
      </c>
      <c r="F324">
        <f t="array" ref="F324">IFERROR(INDEX(Sheet2!$A$1:$E$2723,MATCH(F$200&amp;F$201&amp;$B324,Sheet2!$A$1:$A$2723&amp;Sheet2!$B$1:$B$2723&amp;Sheet2!$D$1:$D$2723,0),5),0)</f>
        <v>0</v>
      </c>
      <c r="G324">
        <f t="array" ref="G324">IFERROR(INDEX(Sheet2!$A$1:$E$2723,MATCH(G$200&amp;G$201&amp;$B324,Sheet2!$A$1:$A$2723&amp;Sheet2!$B$1:$B$2723&amp;Sheet2!$D$1:$D$2723,0),5),0)</f>
        <v>0</v>
      </c>
      <c r="H324">
        <f t="array" ref="H324">IFERROR(INDEX(Sheet2!$A$1:$E$2723,MATCH(H$200&amp;H$201&amp;$B324,Sheet2!$A$1:$A$2723&amp;Sheet2!$B$1:$B$2723&amp;Sheet2!$D$1:$D$2723,0),5),0)</f>
        <v>0</v>
      </c>
      <c r="I324">
        <f t="array" ref="I324">IFERROR(INDEX(Sheet2!$A$1:$E$2723,MATCH(I$200&amp;I$201&amp;$B324,Sheet2!$A$1:$A$2723&amp;Sheet2!$B$1:$B$2723&amp;Sheet2!$D$1:$D$2723,0),5),0)</f>
        <v>0</v>
      </c>
      <c r="J324">
        <f t="array" ref="J324">IFERROR(INDEX(Sheet2!$A$1:$E$2723,MATCH(J$200&amp;J$201&amp;$B324,Sheet2!$A$1:$A$2723&amp;Sheet2!$B$1:$B$2723&amp;Sheet2!$D$1:$D$2723,0),5),0)</f>
        <v>0</v>
      </c>
      <c r="K324">
        <f t="array" ref="K324">IFERROR(INDEX(Sheet2!$A$1:$E$2723,MATCH(K$200&amp;K$201&amp;$B324,Sheet2!$A$1:$A$2723&amp;Sheet2!$B$1:$B$2723&amp;Sheet2!$D$1:$D$2723,0),5),0)</f>
        <v>0</v>
      </c>
      <c r="L324">
        <f t="array" ref="L324">IFERROR(INDEX(Sheet2!$A$1:$E$2723,MATCH(L$200&amp;L$201&amp;$B324,Sheet2!$A$1:$A$2723&amp;Sheet2!$B$1:$B$2723&amp;Sheet2!$D$1:$D$2723,0),5),0)</f>
        <v>0</v>
      </c>
      <c r="M324">
        <f t="array" ref="M324">IFERROR(INDEX(Sheet2!$A$1:$E$2723,MATCH(M$200&amp;M$201&amp;$B324,Sheet2!$A$1:$A$2723&amp;Sheet2!$B$1:$B$2723&amp;Sheet2!$D$1:$D$2723,0),5),0)</f>
        <v>0</v>
      </c>
      <c r="N324">
        <f t="array" ref="N324">IFERROR(INDEX(Sheet2!$A$1:$E$2723,MATCH(N$200&amp;N$201&amp;$B324,Sheet2!$A$1:$A$2723&amp;Sheet2!$B$1:$B$2723&amp;Sheet2!$D$1:$D$2723,0),5),0)</f>
        <v>0</v>
      </c>
      <c r="O324">
        <f t="array" ref="O324">IFERROR(INDEX(Sheet2!$A$1:$E$2723,MATCH(O$200&amp;O$201&amp;$B324,Sheet2!$A$1:$A$2723&amp;Sheet2!$B$1:$B$2723&amp;Sheet2!$D$1:$D$2723,0),5),0)</f>
        <v>0</v>
      </c>
      <c r="P324">
        <f t="array" ref="P324">IFERROR(INDEX(Sheet2!$A$1:$E$2723,MATCH(P$200&amp;P$201&amp;$B324,Sheet2!$A$1:$A$2723&amp;Sheet2!$B$1:$B$2723&amp;Sheet2!$D$1:$D$2723,0),5),0)</f>
        <v>0</v>
      </c>
      <c r="Q324">
        <f t="array" ref="Q324">IFERROR(INDEX(Sheet2!$A$1:$E$2723,MATCH(Q$200&amp;Q$201&amp;$B324,Sheet2!$A$1:$A$2723&amp;Sheet2!$B$1:$B$2723&amp;Sheet2!$D$1:$D$2723,0),5),0)</f>
        <v>0</v>
      </c>
      <c r="R324">
        <f t="array" ref="R324">IFERROR(INDEX(Sheet2!$A$1:$E$2723,MATCH(R$200&amp;R$201&amp;$B324,Sheet2!$A$1:$A$2723&amp;Sheet2!$B$1:$B$2723&amp;Sheet2!$D$1:$D$2723,0),5),0)</f>
        <v>0</v>
      </c>
      <c r="S324">
        <f t="array" ref="S324">IFERROR(INDEX(Sheet2!$A$1:$E$2723,MATCH(S$200&amp;S$201&amp;$B324,Sheet2!$A$1:$A$2723&amp;Sheet2!$B$1:$B$2723&amp;Sheet2!$D$1:$D$2723,0),5),0)</f>
        <v>0</v>
      </c>
      <c r="T324">
        <f t="array" ref="T324">IFERROR(INDEX(Sheet2!$A$1:$E$2723,MATCH(T$200&amp;T$201&amp;$B324,Sheet2!$A$1:$A$2723&amp;Sheet2!$B$1:$B$2723&amp;Sheet2!$D$1:$D$2723,0),5),0)</f>
        <v>0</v>
      </c>
      <c r="U324">
        <f t="array" ref="U324">IFERROR(INDEX(Sheet2!$A$1:$E$2723,MATCH(U$200&amp;U$201&amp;$B324,Sheet2!$A$1:$A$2723&amp;Sheet2!$B$1:$B$2723&amp;Sheet2!$D$1:$D$2723,0),5),0)</f>
        <v>0</v>
      </c>
      <c r="V324">
        <f t="array" ref="V324">IFERROR(INDEX(Sheet2!$A$1:$E$2723,MATCH(V$200&amp;V$201&amp;$B324,Sheet2!$A$1:$A$2723&amp;Sheet2!$B$1:$B$2723&amp;Sheet2!$D$1:$D$2723,0),5),0)</f>
        <v>0</v>
      </c>
      <c r="W324">
        <f t="array" ref="W324">IFERROR(INDEX(Sheet2!$A$1:$E$2723,MATCH(W$200&amp;W$201&amp;$B324,Sheet2!$A$1:$A$2723&amp;Sheet2!$B$1:$B$2723&amp;Sheet2!$D$1:$D$2723,0),5),0)</f>
        <v>0</v>
      </c>
      <c r="X324">
        <f t="array" ref="X324">IFERROR(INDEX(Sheet2!$A$1:$E$2723,MATCH(X$200&amp;X$201&amp;$B324,Sheet2!$A$1:$A$2723&amp;Sheet2!$B$1:$B$2723&amp;Sheet2!$D$1:$D$2723,0),5),0)</f>
        <v>0</v>
      </c>
      <c r="Y324">
        <f t="array" ref="Y324">IFERROR(INDEX(Sheet2!$A$1:$E$2723,MATCH(Y$200&amp;Y$201&amp;$B324,Sheet2!$A$1:$A$2723&amp;Sheet2!$B$1:$B$2723&amp;Sheet2!$D$1:$D$2723,0),5),0)</f>
        <v>0</v>
      </c>
      <c r="Z324">
        <f t="array" ref="Z324">IFERROR(INDEX(Sheet2!$A$1:$E$2723,MATCH(Z$200&amp;Z$201&amp;$B324,Sheet2!$A$1:$A$2723&amp;Sheet2!$B$1:$B$2723&amp;Sheet2!$D$1:$D$2723,0),5),0)</f>
        <v>0</v>
      </c>
      <c r="AA324">
        <f t="array" ref="AA324">IFERROR(INDEX(Sheet2!$A$1:$E$2723,MATCH(AA$200&amp;AA$201&amp;$B324,Sheet2!$A$1:$A$2723&amp;Sheet2!$B$1:$B$2723&amp;Sheet2!$D$1:$D$2723,0),5),0)</f>
        <v>0</v>
      </c>
      <c r="AB324">
        <f t="array" ref="AB324">IFERROR(INDEX(Sheet2!$A$1:$E$2723,MATCH(AB$200&amp;AB$201&amp;$B324,Sheet2!$A$1:$A$2723&amp;Sheet2!$B$1:$B$2723&amp;Sheet2!$D$1:$D$2723,0),5),0)</f>
        <v>0</v>
      </c>
      <c r="AC324">
        <f t="array" ref="AC324">IFERROR(INDEX(Sheet2!$A$1:$E$2723,MATCH(AC$200&amp;AC$201&amp;$B324,Sheet2!$A$1:$A$2723&amp;Sheet2!$B$1:$B$2723&amp;Sheet2!$D$1:$D$2723,0),5),0)</f>
        <v>0</v>
      </c>
      <c r="AD324">
        <f t="array" ref="AD324">IFERROR(INDEX(Sheet2!$A$1:$E$2723,MATCH(AD$200&amp;AD$201&amp;$B324,Sheet2!$A$1:$A$2723&amp;Sheet2!$B$1:$B$2723&amp;Sheet2!$D$1:$D$2723,0),5),0)</f>
        <v>0</v>
      </c>
      <c r="AE324">
        <f t="array" ref="AE324">IFERROR(INDEX(Sheet2!$A$1:$E$2723,MATCH(AE$200&amp;AE$201&amp;$B324,Sheet2!$A$1:$A$2723&amp;Sheet2!$B$1:$B$2723&amp;Sheet2!$D$1:$D$2723,0),5),0)</f>
        <v>0</v>
      </c>
      <c r="AF324">
        <f t="array" ref="AF324">IFERROR(INDEX(Sheet2!$A$1:$E$2723,MATCH(AF$200&amp;AF$201&amp;$B324,Sheet2!$A$1:$A$2723&amp;Sheet2!$B$1:$B$2723&amp;Sheet2!$D$1:$D$2723,0),5),0)</f>
        <v>0</v>
      </c>
      <c r="AG324">
        <f t="array" ref="AG324">IFERROR(INDEX(Sheet2!$A$1:$E$2723,MATCH(AG$200&amp;AG$201&amp;$B324,Sheet2!$A$1:$A$2723&amp;Sheet2!$B$1:$B$2723&amp;Sheet2!$D$1:$D$2723,0),5),0)</f>
        <v>0</v>
      </c>
      <c r="AH324">
        <f t="array" ref="AH324">IFERROR(INDEX(Sheet2!$A$1:$E$2723,MATCH(AH$200&amp;AH$201&amp;$B324,Sheet2!$A$1:$A$2723&amp;Sheet2!$B$1:$B$2723&amp;Sheet2!$D$1:$D$2723,0),5),0)</f>
        <v>0</v>
      </c>
      <c r="AI324">
        <f t="array" ref="AI324">IFERROR(INDEX(Sheet2!$A$1:$E$2723,MATCH(AI$200&amp;AI$201&amp;$B324,Sheet2!$A$1:$A$2723&amp;Sheet2!$B$1:$B$2723&amp;Sheet2!$D$1:$D$2723,0),5),0)</f>
        <v>0</v>
      </c>
      <c r="AJ324">
        <f t="array" ref="AJ324">IFERROR(INDEX(Sheet2!$A$1:$E$2723,MATCH(AJ$200&amp;AJ$201&amp;$B324,Sheet2!$A$1:$A$2723&amp;Sheet2!$B$1:$B$2723&amp;Sheet2!$D$1:$D$2723,0),5),0)</f>
        <v>0</v>
      </c>
      <c r="AK324">
        <f t="array" ref="AK324">IFERROR(INDEX(Sheet2!$A$1:$E$2723,MATCH(AK$200&amp;AK$201&amp;$B324,Sheet2!$A$1:$A$2723&amp;Sheet2!$B$1:$B$2723&amp;Sheet2!$D$1:$D$2723,0),5),0)</f>
        <v>0</v>
      </c>
      <c r="AL324">
        <f t="array" ref="AL324">IFERROR(INDEX(Sheet2!$A$1:$E$2723,MATCH(AL$200&amp;AL$201&amp;$B324,Sheet2!$A$1:$A$2723&amp;Sheet2!$B$1:$B$2723&amp;Sheet2!$D$1:$D$2723,0),5),0)</f>
        <v>0</v>
      </c>
      <c r="AM324">
        <f t="array" ref="AM324">IFERROR(INDEX(Sheet2!$A$1:$E$2723,MATCH(AM$200&amp;AM$201&amp;$B324,Sheet2!$A$1:$A$2723&amp;Sheet2!$B$1:$B$2723&amp;Sheet2!$D$1:$D$2723,0),5),0)</f>
        <v>0</v>
      </c>
      <c r="AN324">
        <f t="array" ref="AN324">IFERROR(INDEX(Sheet2!$A$1:$E$2723,MATCH(AN$200&amp;AN$201&amp;$B324,Sheet2!$A$1:$A$2723&amp;Sheet2!$B$1:$B$2723&amp;Sheet2!$D$1:$D$2723,0),5),0)</f>
        <v>0</v>
      </c>
      <c r="AO324">
        <f t="array" ref="AO324">IFERROR(INDEX(Sheet2!$A$1:$E$2723,MATCH(AO$200&amp;AO$201&amp;$B324,Sheet2!$A$1:$A$2723&amp;Sheet2!$B$1:$B$2723&amp;Sheet2!$D$1:$D$2723,0),5),0)</f>
        <v>0</v>
      </c>
      <c r="AP324">
        <f t="array" ref="AP324">IFERROR(INDEX(Sheet2!$A$1:$E$2723,MATCH(AP$200&amp;AP$201&amp;$B324,Sheet2!$A$1:$A$2723&amp;Sheet2!$B$1:$B$2723&amp;Sheet2!$D$1:$D$2723,0),5),0)</f>
        <v>0</v>
      </c>
      <c r="AQ324">
        <f t="array" ref="AQ324">IFERROR(INDEX(Sheet2!$A$1:$E$2723,MATCH(AQ$200&amp;AQ$201&amp;$B324,Sheet2!$A$1:$A$2723&amp;Sheet2!$B$1:$B$2723&amp;Sheet2!$D$1:$D$2723,0),5),0)</f>
        <v>0</v>
      </c>
      <c r="AR324">
        <f t="array" ref="AR324">IFERROR(INDEX(Sheet2!$A$1:$E$2723,MATCH(AR$200&amp;AR$201&amp;$B324,Sheet2!$A$1:$A$2723&amp;Sheet2!$B$1:$B$2723&amp;Sheet2!$D$1:$D$2723,0),5),0)</f>
        <v>0</v>
      </c>
      <c r="AS324">
        <f t="array" ref="AS324">IFERROR(INDEX(Sheet2!$A$1:$E$2723,MATCH(AS$200&amp;AS$201&amp;$B324,Sheet2!$A$1:$A$2723&amp;Sheet2!$B$1:$B$2723&amp;Sheet2!$D$1:$D$2723,0),5),0)</f>
        <v>0</v>
      </c>
      <c r="AT324">
        <f t="array" ref="AT324">IFERROR(INDEX(Sheet2!$A$1:$E$2723,MATCH(AT$200&amp;AT$201&amp;$B324,Sheet2!$A$1:$A$2723&amp;Sheet2!$B$1:$B$2723&amp;Sheet2!$D$1:$D$2723,0),5),0)</f>
        <v>0</v>
      </c>
      <c r="AU324">
        <f t="array" ref="AU324">IFERROR(INDEX(Sheet2!$A$1:$E$2723,MATCH(AU$200&amp;AU$201&amp;$B324,Sheet2!$A$1:$A$2723&amp;Sheet2!$B$1:$B$2723&amp;Sheet2!$D$1:$D$2723,0),5),0)</f>
        <v>0</v>
      </c>
      <c r="AV324">
        <f t="array" ref="AV324">IFERROR(INDEX(Sheet2!$A$1:$E$2723,MATCH(AV$200&amp;AV$201&amp;$B324,Sheet2!$A$1:$A$2723&amp;Sheet2!$B$1:$B$2723&amp;Sheet2!$D$1:$D$2723,0),5),0)</f>
        <v>0</v>
      </c>
      <c r="AW324">
        <f t="array" ref="AW324">IFERROR(INDEX(Sheet2!$A$1:$E$2723,MATCH(AW$200&amp;AW$201&amp;$B324,Sheet2!$A$1:$A$2723&amp;Sheet2!$B$1:$B$2723&amp;Sheet2!$D$1:$D$2723,0),5),0)</f>
        <v>0</v>
      </c>
      <c r="AX324">
        <f t="array" ref="AX324">IFERROR(INDEX(Sheet2!$A$1:$E$2723,MATCH(AX$200&amp;AX$201&amp;$B324,Sheet2!$A$1:$A$2723&amp;Sheet2!$B$1:$B$2723&amp;Sheet2!$D$1:$D$2723,0),5),0)</f>
        <v>0</v>
      </c>
      <c r="AY324">
        <f t="array" ref="AY324">IFERROR(INDEX(Sheet2!$A$1:$E$2723,MATCH(AY$200&amp;AY$201&amp;$B324,Sheet2!$A$1:$A$2723&amp;Sheet2!$B$1:$B$2723&amp;Sheet2!$D$1:$D$2723,0),5),0)</f>
        <v>0</v>
      </c>
      <c r="AZ324">
        <f t="array" ref="AZ324">IFERROR(INDEX(Sheet2!$A$1:$E$2723,MATCH(AZ$200&amp;AZ$201&amp;$B324,Sheet2!$A$1:$A$2723&amp;Sheet2!$B$1:$B$2723&amp;Sheet2!$D$1:$D$2723,0),5),0)</f>
        <v>0</v>
      </c>
      <c r="BA324">
        <f t="array" ref="BA324">IFERROR(INDEX(Sheet2!$A$1:$E$2723,MATCH(BA$200&amp;BA$201&amp;$B324,Sheet2!$A$1:$A$2723&amp;Sheet2!$B$1:$B$2723&amp;Sheet2!$D$1:$D$2723,0),5),0)</f>
        <v>0</v>
      </c>
      <c r="BB324">
        <f t="array" ref="BB324">IFERROR(INDEX(Sheet2!$A$1:$E$2723,MATCH(BB$200&amp;BB$201&amp;$B324,Sheet2!$A$1:$A$2723&amp;Sheet2!$B$1:$B$2723&amp;Sheet2!$D$1:$D$2723,0),5),0)</f>
        <v>0</v>
      </c>
      <c r="BC324">
        <f t="array" ref="BC324">IFERROR(INDEX(Sheet2!$A$1:$E$2723,MATCH(BC$200&amp;BC$201&amp;$B324,Sheet2!$A$1:$A$2723&amp;Sheet2!$B$1:$B$2723&amp;Sheet2!$D$1:$D$2723,0),5),0)</f>
        <v>0</v>
      </c>
      <c r="BD324">
        <f t="array" ref="BD324">IFERROR(INDEX(Sheet2!$A$1:$E$2723,MATCH(BD$200&amp;BD$201&amp;$B324,Sheet2!$A$1:$A$2723&amp;Sheet2!$B$1:$B$2723&amp;Sheet2!$D$1:$D$2723,0),5),0)</f>
        <v>0</v>
      </c>
      <c r="BE324">
        <f t="array" ref="BE324">IFERROR(INDEX(Sheet2!$A$1:$E$2723,MATCH(BE$200&amp;BE$201&amp;$B324,Sheet2!$A$1:$A$2723&amp;Sheet2!$B$1:$B$2723&amp;Sheet2!$D$1:$D$2723,0),5),0)</f>
        <v>0</v>
      </c>
      <c r="BF324">
        <f t="array" ref="BF324">IFERROR(INDEX(Sheet2!$A$1:$E$2723,MATCH(BF$200&amp;BF$201&amp;$B324,Sheet2!$A$1:$A$2723&amp;Sheet2!$B$1:$B$2723&amp;Sheet2!$D$1:$D$2723,0),5),0)</f>
        <v>0</v>
      </c>
      <c r="BG324">
        <f t="array" ref="BG324">IFERROR(INDEX(Sheet2!$A$1:$E$2723,MATCH(BG$200&amp;BG$201&amp;$B324,Sheet2!$A$1:$A$2723&amp;Sheet2!$B$1:$B$2723&amp;Sheet2!$D$1:$D$2723,0),5),0)</f>
        <v>0</v>
      </c>
      <c r="BH324">
        <f t="array" ref="BH324">IFERROR(INDEX(Sheet2!$A$1:$E$2723,MATCH(BH$200&amp;BH$201&amp;$B324,Sheet2!$A$1:$A$2723&amp;Sheet2!$B$1:$B$2723&amp;Sheet2!$D$1:$D$2723,0),5),0)</f>
        <v>0</v>
      </c>
      <c r="BI324">
        <f t="array" ref="BI324">IFERROR(INDEX(Sheet2!$A$1:$E$2723,MATCH(BI$200&amp;BI$201&amp;$B324,Sheet2!$A$1:$A$2723&amp;Sheet2!$B$1:$B$2723&amp;Sheet2!$D$1:$D$2723,0),5),0)</f>
        <v>0</v>
      </c>
      <c r="BJ324">
        <f t="array" ref="BJ324">IFERROR(INDEX(Sheet2!$A$1:$E$2723,MATCH(BJ$200&amp;BJ$201&amp;$B324,Sheet2!$A$1:$A$2723&amp;Sheet2!$B$1:$B$2723&amp;Sheet2!$D$1:$D$2723,0),5),0)</f>
        <v>0</v>
      </c>
      <c r="BK324">
        <f t="array" ref="BK324">IFERROR(INDEX(Sheet2!$A$1:$E$2723,MATCH(BK$200&amp;BK$201&amp;$B324,Sheet2!$A$1:$A$2723&amp;Sheet2!$B$1:$B$2723&amp;Sheet2!$D$1:$D$2723,0),5),0)</f>
        <v>0</v>
      </c>
      <c r="BL324">
        <f t="array" ref="BL324">IFERROR(INDEX(Sheet2!$A$1:$E$2723,MATCH(BL$200&amp;BL$201&amp;$B324,Sheet2!$A$1:$A$2723&amp;Sheet2!$B$1:$B$2723&amp;Sheet2!$D$1:$D$2723,0),5),0)</f>
        <v>0</v>
      </c>
    </row>
    <row r="325" spans="2:64" x14ac:dyDescent="0.25">
      <c r="B325" t="s">
        <v>53</v>
      </c>
      <c r="C325">
        <f t="array" ref="C325">IFERROR(INDEX(Sheet2!$A$1:$E$2723,MATCH(C$200&amp;C$201&amp;$B325,Sheet2!$A$1:$A$2723&amp;Sheet2!$B$1:$B$2723&amp;Sheet2!$D$1:$D$2723,0),5),0)</f>
        <v>0</v>
      </c>
      <c r="D325">
        <f t="array" ref="D325">IFERROR(INDEX(Sheet2!$A$1:$E$2723,MATCH(D$200&amp;D$201&amp;$B325,Sheet2!$A$1:$A$2723&amp;Sheet2!$B$1:$B$2723&amp;Sheet2!$D$1:$D$2723,0),5),0)</f>
        <v>0</v>
      </c>
      <c r="E325">
        <f t="array" ref="E325">IFERROR(INDEX(Sheet2!$A$1:$E$2723,MATCH(E$200&amp;E$201&amp;$B325,Sheet2!$A$1:$A$2723&amp;Sheet2!$B$1:$B$2723&amp;Sheet2!$D$1:$D$2723,0),5),0)</f>
        <v>0</v>
      </c>
      <c r="F325">
        <f t="array" ref="F325">IFERROR(INDEX(Sheet2!$A$1:$E$2723,MATCH(F$200&amp;F$201&amp;$B325,Sheet2!$A$1:$A$2723&amp;Sheet2!$B$1:$B$2723&amp;Sheet2!$D$1:$D$2723,0),5),0)</f>
        <v>0</v>
      </c>
      <c r="G325">
        <f t="array" ref="G325">IFERROR(INDEX(Sheet2!$A$1:$E$2723,MATCH(G$200&amp;G$201&amp;$B325,Sheet2!$A$1:$A$2723&amp;Sheet2!$B$1:$B$2723&amp;Sheet2!$D$1:$D$2723,0),5),0)</f>
        <v>0</v>
      </c>
      <c r="H325">
        <f t="array" ref="H325">IFERROR(INDEX(Sheet2!$A$1:$E$2723,MATCH(H$200&amp;H$201&amp;$B325,Sheet2!$A$1:$A$2723&amp;Sheet2!$B$1:$B$2723&amp;Sheet2!$D$1:$D$2723,0),5),0)</f>
        <v>0</v>
      </c>
      <c r="I325">
        <f t="array" ref="I325">IFERROR(INDEX(Sheet2!$A$1:$E$2723,MATCH(I$200&amp;I$201&amp;$B325,Sheet2!$A$1:$A$2723&amp;Sheet2!$B$1:$B$2723&amp;Sheet2!$D$1:$D$2723,0),5),0)</f>
        <v>0</v>
      </c>
      <c r="J325">
        <f t="array" ref="J325">IFERROR(INDEX(Sheet2!$A$1:$E$2723,MATCH(J$200&amp;J$201&amp;$B325,Sheet2!$A$1:$A$2723&amp;Sheet2!$B$1:$B$2723&amp;Sheet2!$D$1:$D$2723,0),5),0)</f>
        <v>0</v>
      </c>
      <c r="K325">
        <f t="array" ref="K325">IFERROR(INDEX(Sheet2!$A$1:$E$2723,MATCH(K$200&amp;K$201&amp;$B325,Sheet2!$A$1:$A$2723&amp;Sheet2!$B$1:$B$2723&amp;Sheet2!$D$1:$D$2723,0),5),0)</f>
        <v>0</v>
      </c>
      <c r="L325">
        <f t="array" ref="L325">IFERROR(INDEX(Sheet2!$A$1:$E$2723,MATCH(L$200&amp;L$201&amp;$B325,Sheet2!$A$1:$A$2723&amp;Sheet2!$B$1:$B$2723&amp;Sheet2!$D$1:$D$2723,0),5),0)</f>
        <v>0</v>
      </c>
      <c r="M325">
        <f t="array" ref="M325">IFERROR(INDEX(Sheet2!$A$1:$E$2723,MATCH(M$200&amp;M$201&amp;$B325,Sheet2!$A$1:$A$2723&amp;Sheet2!$B$1:$B$2723&amp;Sheet2!$D$1:$D$2723,0),5),0)</f>
        <v>0</v>
      </c>
      <c r="N325">
        <f t="array" ref="N325">IFERROR(INDEX(Sheet2!$A$1:$E$2723,MATCH(N$200&amp;N$201&amp;$B325,Sheet2!$A$1:$A$2723&amp;Sheet2!$B$1:$B$2723&amp;Sheet2!$D$1:$D$2723,0),5),0)</f>
        <v>0</v>
      </c>
      <c r="O325">
        <f t="array" ref="O325">IFERROR(INDEX(Sheet2!$A$1:$E$2723,MATCH(O$200&amp;O$201&amp;$B325,Sheet2!$A$1:$A$2723&amp;Sheet2!$B$1:$B$2723&amp;Sheet2!$D$1:$D$2723,0),5),0)</f>
        <v>0</v>
      </c>
      <c r="P325">
        <f t="array" ref="P325">IFERROR(INDEX(Sheet2!$A$1:$E$2723,MATCH(P$200&amp;P$201&amp;$B325,Sheet2!$A$1:$A$2723&amp;Sheet2!$B$1:$B$2723&amp;Sheet2!$D$1:$D$2723,0),5),0)</f>
        <v>0</v>
      </c>
      <c r="Q325">
        <f t="array" ref="Q325">IFERROR(INDEX(Sheet2!$A$1:$E$2723,MATCH(Q$200&amp;Q$201&amp;$B325,Sheet2!$A$1:$A$2723&amp;Sheet2!$B$1:$B$2723&amp;Sheet2!$D$1:$D$2723,0),5),0)</f>
        <v>0</v>
      </c>
      <c r="R325">
        <f t="array" ref="R325">IFERROR(INDEX(Sheet2!$A$1:$E$2723,MATCH(R$200&amp;R$201&amp;$B325,Sheet2!$A$1:$A$2723&amp;Sheet2!$B$1:$B$2723&amp;Sheet2!$D$1:$D$2723,0),5),0)</f>
        <v>0</v>
      </c>
      <c r="S325">
        <f t="array" ref="S325">IFERROR(INDEX(Sheet2!$A$1:$E$2723,MATCH(S$200&amp;S$201&amp;$B325,Sheet2!$A$1:$A$2723&amp;Sheet2!$B$1:$B$2723&amp;Sheet2!$D$1:$D$2723,0),5),0)</f>
        <v>0</v>
      </c>
      <c r="T325">
        <f t="array" ref="T325">IFERROR(INDEX(Sheet2!$A$1:$E$2723,MATCH(T$200&amp;T$201&amp;$B325,Sheet2!$A$1:$A$2723&amp;Sheet2!$B$1:$B$2723&amp;Sheet2!$D$1:$D$2723,0),5),0)</f>
        <v>0</v>
      </c>
      <c r="U325">
        <f t="array" ref="U325">IFERROR(INDEX(Sheet2!$A$1:$E$2723,MATCH(U$200&amp;U$201&amp;$B325,Sheet2!$A$1:$A$2723&amp;Sheet2!$B$1:$B$2723&amp;Sheet2!$D$1:$D$2723,0),5),0)</f>
        <v>0</v>
      </c>
      <c r="V325">
        <f t="array" ref="V325">IFERROR(INDEX(Sheet2!$A$1:$E$2723,MATCH(V$200&amp;V$201&amp;$B325,Sheet2!$A$1:$A$2723&amp;Sheet2!$B$1:$B$2723&amp;Sheet2!$D$1:$D$2723,0),5),0)</f>
        <v>0</v>
      </c>
      <c r="W325">
        <f t="array" ref="W325">IFERROR(INDEX(Sheet2!$A$1:$E$2723,MATCH(W$200&amp;W$201&amp;$B325,Sheet2!$A$1:$A$2723&amp;Sheet2!$B$1:$B$2723&amp;Sheet2!$D$1:$D$2723,0),5),0)</f>
        <v>0</v>
      </c>
      <c r="X325">
        <f t="array" ref="X325">IFERROR(INDEX(Sheet2!$A$1:$E$2723,MATCH(X$200&amp;X$201&amp;$B325,Sheet2!$A$1:$A$2723&amp;Sheet2!$B$1:$B$2723&amp;Sheet2!$D$1:$D$2723,0),5),0)</f>
        <v>0</v>
      </c>
      <c r="Y325">
        <f t="array" ref="Y325">IFERROR(INDEX(Sheet2!$A$1:$E$2723,MATCH(Y$200&amp;Y$201&amp;$B325,Sheet2!$A$1:$A$2723&amp;Sheet2!$B$1:$B$2723&amp;Sheet2!$D$1:$D$2723,0),5),0)</f>
        <v>0</v>
      </c>
      <c r="Z325">
        <f t="array" ref="Z325">IFERROR(INDEX(Sheet2!$A$1:$E$2723,MATCH(Z$200&amp;Z$201&amp;$B325,Sheet2!$A$1:$A$2723&amp;Sheet2!$B$1:$B$2723&amp;Sheet2!$D$1:$D$2723,0),5),0)</f>
        <v>0</v>
      </c>
      <c r="AA325">
        <f t="array" ref="AA325">IFERROR(INDEX(Sheet2!$A$1:$E$2723,MATCH(AA$200&amp;AA$201&amp;$B325,Sheet2!$A$1:$A$2723&amp;Sheet2!$B$1:$B$2723&amp;Sheet2!$D$1:$D$2723,0),5),0)</f>
        <v>0</v>
      </c>
      <c r="AB325">
        <f t="array" ref="AB325">IFERROR(INDEX(Sheet2!$A$1:$E$2723,MATCH(AB$200&amp;AB$201&amp;$B325,Sheet2!$A$1:$A$2723&amp;Sheet2!$B$1:$B$2723&amp;Sheet2!$D$1:$D$2723,0),5),0)</f>
        <v>0</v>
      </c>
      <c r="AC325">
        <f t="array" ref="AC325">IFERROR(INDEX(Sheet2!$A$1:$E$2723,MATCH(AC$200&amp;AC$201&amp;$B325,Sheet2!$A$1:$A$2723&amp;Sheet2!$B$1:$B$2723&amp;Sheet2!$D$1:$D$2723,0),5),0)</f>
        <v>0</v>
      </c>
      <c r="AD325">
        <f t="array" ref="AD325">IFERROR(INDEX(Sheet2!$A$1:$E$2723,MATCH(AD$200&amp;AD$201&amp;$B325,Sheet2!$A$1:$A$2723&amp;Sheet2!$B$1:$B$2723&amp;Sheet2!$D$1:$D$2723,0),5),0)</f>
        <v>0</v>
      </c>
      <c r="AE325">
        <f t="array" ref="AE325">IFERROR(INDEX(Sheet2!$A$1:$E$2723,MATCH(AE$200&amp;AE$201&amp;$B325,Sheet2!$A$1:$A$2723&amp;Sheet2!$B$1:$B$2723&amp;Sheet2!$D$1:$D$2723,0),5),0)</f>
        <v>0</v>
      </c>
      <c r="AF325">
        <f t="array" ref="AF325">IFERROR(INDEX(Sheet2!$A$1:$E$2723,MATCH(AF$200&amp;AF$201&amp;$B325,Sheet2!$A$1:$A$2723&amp;Sheet2!$B$1:$B$2723&amp;Sheet2!$D$1:$D$2723,0),5),0)</f>
        <v>0</v>
      </c>
      <c r="AG325">
        <f t="array" ref="AG325">IFERROR(INDEX(Sheet2!$A$1:$E$2723,MATCH(AG$200&amp;AG$201&amp;$B325,Sheet2!$A$1:$A$2723&amp;Sheet2!$B$1:$B$2723&amp;Sheet2!$D$1:$D$2723,0),5),0)</f>
        <v>0</v>
      </c>
      <c r="AH325">
        <f t="array" ref="AH325">IFERROR(INDEX(Sheet2!$A$1:$E$2723,MATCH(AH$200&amp;AH$201&amp;$B325,Sheet2!$A$1:$A$2723&amp;Sheet2!$B$1:$B$2723&amp;Sheet2!$D$1:$D$2723,0),5),0)</f>
        <v>0</v>
      </c>
      <c r="AI325">
        <f t="array" ref="AI325">IFERROR(INDEX(Sheet2!$A$1:$E$2723,MATCH(AI$200&amp;AI$201&amp;$B325,Sheet2!$A$1:$A$2723&amp;Sheet2!$B$1:$B$2723&amp;Sheet2!$D$1:$D$2723,0),5),0)</f>
        <v>0</v>
      </c>
      <c r="AJ325">
        <f t="array" ref="AJ325">IFERROR(INDEX(Sheet2!$A$1:$E$2723,MATCH(AJ$200&amp;AJ$201&amp;$B325,Sheet2!$A$1:$A$2723&amp;Sheet2!$B$1:$B$2723&amp;Sheet2!$D$1:$D$2723,0),5),0)</f>
        <v>0</v>
      </c>
      <c r="AK325">
        <f t="array" ref="AK325">IFERROR(INDEX(Sheet2!$A$1:$E$2723,MATCH(AK$200&amp;AK$201&amp;$B325,Sheet2!$A$1:$A$2723&amp;Sheet2!$B$1:$B$2723&amp;Sheet2!$D$1:$D$2723,0),5),0)</f>
        <v>0</v>
      </c>
      <c r="AL325">
        <f t="array" ref="AL325">IFERROR(INDEX(Sheet2!$A$1:$E$2723,MATCH(AL$200&amp;AL$201&amp;$B325,Sheet2!$A$1:$A$2723&amp;Sheet2!$B$1:$B$2723&amp;Sheet2!$D$1:$D$2723,0),5),0)</f>
        <v>0</v>
      </c>
      <c r="AM325">
        <f t="array" ref="AM325">IFERROR(INDEX(Sheet2!$A$1:$E$2723,MATCH(AM$200&amp;AM$201&amp;$B325,Sheet2!$A$1:$A$2723&amp;Sheet2!$B$1:$B$2723&amp;Sheet2!$D$1:$D$2723,0),5),0)</f>
        <v>0</v>
      </c>
      <c r="AN325">
        <f t="array" ref="AN325">IFERROR(INDEX(Sheet2!$A$1:$E$2723,MATCH(AN$200&amp;AN$201&amp;$B325,Sheet2!$A$1:$A$2723&amp;Sheet2!$B$1:$B$2723&amp;Sheet2!$D$1:$D$2723,0),5),0)</f>
        <v>0</v>
      </c>
      <c r="AO325">
        <f t="array" ref="AO325">IFERROR(INDEX(Sheet2!$A$1:$E$2723,MATCH(AO$200&amp;AO$201&amp;$B325,Sheet2!$A$1:$A$2723&amp;Sheet2!$B$1:$B$2723&amp;Sheet2!$D$1:$D$2723,0),5),0)</f>
        <v>228</v>
      </c>
      <c r="AP325">
        <f t="array" ref="AP325">IFERROR(INDEX(Sheet2!$A$1:$E$2723,MATCH(AP$200&amp;AP$201&amp;$B325,Sheet2!$A$1:$A$2723&amp;Sheet2!$B$1:$B$2723&amp;Sheet2!$D$1:$D$2723,0),5),0)</f>
        <v>154</v>
      </c>
      <c r="AQ325">
        <f t="array" ref="AQ325">IFERROR(INDEX(Sheet2!$A$1:$E$2723,MATCH(AQ$200&amp;AQ$201&amp;$B325,Sheet2!$A$1:$A$2723&amp;Sheet2!$B$1:$B$2723&amp;Sheet2!$D$1:$D$2723,0),5),0)</f>
        <v>0</v>
      </c>
      <c r="AR325">
        <f t="array" ref="AR325">IFERROR(INDEX(Sheet2!$A$1:$E$2723,MATCH(AR$200&amp;AR$201&amp;$B325,Sheet2!$A$1:$A$2723&amp;Sheet2!$B$1:$B$2723&amp;Sheet2!$D$1:$D$2723,0),5),0)</f>
        <v>431</v>
      </c>
      <c r="AS325">
        <f t="array" ref="AS325">IFERROR(INDEX(Sheet2!$A$1:$E$2723,MATCH(AS$200&amp;AS$201&amp;$B325,Sheet2!$A$1:$A$2723&amp;Sheet2!$B$1:$B$2723&amp;Sheet2!$D$1:$D$2723,0),5),0)</f>
        <v>24</v>
      </c>
      <c r="AT325">
        <f t="array" ref="AT325">IFERROR(INDEX(Sheet2!$A$1:$E$2723,MATCH(AT$200&amp;AT$201&amp;$B325,Sheet2!$A$1:$A$2723&amp;Sheet2!$B$1:$B$2723&amp;Sheet2!$D$1:$D$2723,0),5),0)</f>
        <v>0</v>
      </c>
      <c r="AU325">
        <f t="array" ref="AU325">IFERROR(INDEX(Sheet2!$A$1:$E$2723,MATCH(AU$200&amp;AU$201&amp;$B325,Sheet2!$A$1:$A$2723&amp;Sheet2!$B$1:$B$2723&amp;Sheet2!$D$1:$D$2723,0),5),0)</f>
        <v>0</v>
      </c>
      <c r="AV325">
        <f t="array" ref="AV325">IFERROR(INDEX(Sheet2!$A$1:$E$2723,MATCH(AV$200&amp;AV$201&amp;$B325,Sheet2!$A$1:$A$2723&amp;Sheet2!$B$1:$B$2723&amp;Sheet2!$D$1:$D$2723,0),5),0)</f>
        <v>0</v>
      </c>
      <c r="AW325">
        <f t="array" ref="AW325">IFERROR(INDEX(Sheet2!$A$1:$E$2723,MATCH(AW$200&amp;AW$201&amp;$B325,Sheet2!$A$1:$A$2723&amp;Sheet2!$B$1:$B$2723&amp;Sheet2!$D$1:$D$2723,0),5),0)</f>
        <v>0</v>
      </c>
      <c r="AX325">
        <f t="array" ref="AX325">IFERROR(INDEX(Sheet2!$A$1:$E$2723,MATCH(AX$200&amp;AX$201&amp;$B325,Sheet2!$A$1:$A$2723&amp;Sheet2!$B$1:$B$2723&amp;Sheet2!$D$1:$D$2723,0),5),0)</f>
        <v>0</v>
      </c>
      <c r="AY325">
        <f t="array" ref="AY325">IFERROR(INDEX(Sheet2!$A$1:$E$2723,MATCH(AY$200&amp;AY$201&amp;$B325,Sheet2!$A$1:$A$2723&amp;Sheet2!$B$1:$B$2723&amp;Sheet2!$D$1:$D$2723,0),5),0)</f>
        <v>197</v>
      </c>
      <c r="AZ325">
        <f t="array" ref="AZ325">IFERROR(INDEX(Sheet2!$A$1:$E$2723,MATCH(AZ$200&amp;AZ$201&amp;$B325,Sheet2!$A$1:$A$2723&amp;Sheet2!$B$1:$B$2723&amp;Sheet2!$D$1:$D$2723,0),5),0)</f>
        <v>50</v>
      </c>
      <c r="BA325">
        <f t="array" ref="BA325">IFERROR(INDEX(Sheet2!$A$1:$E$2723,MATCH(BA$200&amp;BA$201&amp;$B325,Sheet2!$A$1:$A$2723&amp;Sheet2!$B$1:$B$2723&amp;Sheet2!$D$1:$D$2723,0),5),0)</f>
        <v>291</v>
      </c>
      <c r="BB325">
        <f t="array" ref="BB325">IFERROR(INDEX(Sheet2!$A$1:$E$2723,MATCH(BB$200&amp;BB$201&amp;$B325,Sheet2!$A$1:$A$2723&amp;Sheet2!$B$1:$B$2723&amp;Sheet2!$D$1:$D$2723,0),5),0)</f>
        <v>230</v>
      </c>
      <c r="BC325">
        <f t="array" ref="BC325">IFERROR(INDEX(Sheet2!$A$1:$E$2723,MATCH(BC$200&amp;BC$201&amp;$B325,Sheet2!$A$1:$A$2723&amp;Sheet2!$B$1:$B$2723&amp;Sheet2!$D$1:$D$2723,0),5),0)</f>
        <v>64</v>
      </c>
      <c r="BD325">
        <f t="array" ref="BD325">IFERROR(INDEX(Sheet2!$A$1:$E$2723,MATCH(BD$200&amp;BD$201&amp;$B325,Sheet2!$A$1:$A$2723&amp;Sheet2!$B$1:$B$2723&amp;Sheet2!$D$1:$D$2723,0),5),0)</f>
        <v>398</v>
      </c>
      <c r="BE325">
        <f t="array" ref="BE325">IFERROR(INDEX(Sheet2!$A$1:$E$2723,MATCH(BE$200&amp;BE$201&amp;$B325,Sheet2!$A$1:$A$2723&amp;Sheet2!$B$1:$B$2723&amp;Sheet2!$D$1:$D$2723,0),5),0)</f>
        <v>79</v>
      </c>
      <c r="BF325">
        <f t="array" ref="BF325">IFERROR(INDEX(Sheet2!$A$1:$E$2723,MATCH(BF$200&amp;BF$201&amp;$B325,Sheet2!$A$1:$A$2723&amp;Sheet2!$B$1:$B$2723&amp;Sheet2!$D$1:$D$2723,0),5),0)</f>
        <v>15</v>
      </c>
      <c r="BG325">
        <f t="array" ref="BG325">IFERROR(INDEX(Sheet2!$A$1:$E$2723,MATCH(BG$200&amp;BG$201&amp;$B325,Sheet2!$A$1:$A$2723&amp;Sheet2!$B$1:$B$2723&amp;Sheet2!$D$1:$D$2723,0),5),0)</f>
        <v>158</v>
      </c>
      <c r="BH325">
        <f t="array" ref="BH325">IFERROR(INDEX(Sheet2!$A$1:$E$2723,MATCH(BH$200&amp;BH$201&amp;$B325,Sheet2!$A$1:$A$2723&amp;Sheet2!$B$1:$B$2723&amp;Sheet2!$D$1:$D$2723,0),5),0)</f>
        <v>161</v>
      </c>
      <c r="BI325">
        <f t="array" ref="BI325">IFERROR(INDEX(Sheet2!$A$1:$E$2723,MATCH(BI$200&amp;BI$201&amp;$B325,Sheet2!$A$1:$A$2723&amp;Sheet2!$B$1:$B$2723&amp;Sheet2!$D$1:$D$2723,0),5),0)</f>
        <v>100</v>
      </c>
      <c r="BJ325">
        <f t="array" ref="BJ325">IFERROR(INDEX(Sheet2!$A$1:$E$2723,MATCH(BJ$200&amp;BJ$201&amp;$B325,Sheet2!$A$1:$A$2723&amp;Sheet2!$B$1:$B$2723&amp;Sheet2!$D$1:$D$2723,0),5),0)</f>
        <v>0</v>
      </c>
      <c r="BK325">
        <f t="array" ref="BK325">IFERROR(INDEX(Sheet2!$A$1:$E$2723,MATCH(BK$200&amp;BK$201&amp;$B325,Sheet2!$A$1:$A$2723&amp;Sheet2!$B$1:$B$2723&amp;Sheet2!$D$1:$D$2723,0),5),0)</f>
        <v>240</v>
      </c>
      <c r="BL325">
        <f t="array" ref="BL325">IFERROR(INDEX(Sheet2!$A$1:$E$2723,MATCH(BL$200&amp;BL$201&amp;$B325,Sheet2!$A$1:$A$2723&amp;Sheet2!$B$1:$B$2723&amp;Sheet2!$D$1:$D$2723,0),5),0)</f>
        <v>279</v>
      </c>
    </row>
    <row r="326" spans="2:64" x14ac:dyDescent="0.25">
      <c r="B326" t="s">
        <v>150</v>
      </c>
      <c r="C326">
        <f t="array" ref="C326">IFERROR(INDEX(Sheet2!$A$1:$E$2723,MATCH(C$200&amp;C$201&amp;$B326,Sheet2!$A$1:$A$2723&amp;Sheet2!$B$1:$B$2723&amp;Sheet2!$D$1:$D$2723,0),5),0)</f>
        <v>0</v>
      </c>
      <c r="D326">
        <f t="array" ref="D326">IFERROR(INDEX(Sheet2!$A$1:$E$2723,MATCH(D$200&amp;D$201&amp;$B326,Sheet2!$A$1:$A$2723&amp;Sheet2!$B$1:$B$2723&amp;Sheet2!$D$1:$D$2723,0),5),0)</f>
        <v>0</v>
      </c>
      <c r="E326">
        <f t="array" ref="E326">IFERROR(INDEX(Sheet2!$A$1:$E$2723,MATCH(E$200&amp;E$201&amp;$B326,Sheet2!$A$1:$A$2723&amp;Sheet2!$B$1:$B$2723&amp;Sheet2!$D$1:$D$2723,0),5),0)</f>
        <v>0</v>
      </c>
      <c r="F326">
        <f t="array" ref="F326">IFERROR(INDEX(Sheet2!$A$1:$E$2723,MATCH(F$200&amp;F$201&amp;$B326,Sheet2!$A$1:$A$2723&amp;Sheet2!$B$1:$B$2723&amp;Sheet2!$D$1:$D$2723,0),5),0)</f>
        <v>0</v>
      </c>
      <c r="G326">
        <f t="array" ref="G326">IFERROR(INDEX(Sheet2!$A$1:$E$2723,MATCH(G$200&amp;G$201&amp;$B326,Sheet2!$A$1:$A$2723&amp;Sheet2!$B$1:$B$2723&amp;Sheet2!$D$1:$D$2723,0),5),0)</f>
        <v>0</v>
      </c>
      <c r="H326">
        <f t="array" ref="H326">IFERROR(INDEX(Sheet2!$A$1:$E$2723,MATCH(H$200&amp;H$201&amp;$B326,Sheet2!$A$1:$A$2723&amp;Sheet2!$B$1:$B$2723&amp;Sheet2!$D$1:$D$2723,0),5),0)</f>
        <v>0</v>
      </c>
      <c r="I326">
        <f t="array" ref="I326">IFERROR(INDEX(Sheet2!$A$1:$E$2723,MATCH(I$200&amp;I$201&amp;$B326,Sheet2!$A$1:$A$2723&amp;Sheet2!$B$1:$B$2723&amp;Sheet2!$D$1:$D$2723,0),5),0)</f>
        <v>0</v>
      </c>
      <c r="J326">
        <f t="array" ref="J326">IFERROR(INDEX(Sheet2!$A$1:$E$2723,MATCH(J$200&amp;J$201&amp;$B326,Sheet2!$A$1:$A$2723&amp;Sheet2!$B$1:$B$2723&amp;Sheet2!$D$1:$D$2723,0),5),0)</f>
        <v>0</v>
      </c>
      <c r="K326">
        <f t="array" ref="K326">IFERROR(INDEX(Sheet2!$A$1:$E$2723,MATCH(K$200&amp;K$201&amp;$B326,Sheet2!$A$1:$A$2723&amp;Sheet2!$B$1:$B$2723&amp;Sheet2!$D$1:$D$2723,0),5),0)</f>
        <v>0</v>
      </c>
      <c r="L326">
        <f t="array" ref="L326">IFERROR(INDEX(Sheet2!$A$1:$E$2723,MATCH(L$200&amp;L$201&amp;$B326,Sheet2!$A$1:$A$2723&amp;Sheet2!$B$1:$B$2723&amp;Sheet2!$D$1:$D$2723,0),5),0)</f>
        <v>0</v>
      </c>
      <c r="M326">
        <f t="array" ref="M326">IFERROR(INDEX(Sheet2!$A$1:$E$2723,MATCH(M$200&amp;M$201&amp;$B326,Sheet2!$A$1:$A$2723&amp;Sheet2!$B$1:$B$2723&amp;Sheet2!$D$1:$D$2723,0),5),0)</f>
        <v>0</v>
      </c>
      <c r="N326">
        <f t="array" ref="N326">IFERROR(INDEX(Sheet2!$A$1:$E$2723,MATCH(N$200&amp;N$201&amp;$B326,Sheet2!$A$1:$A$2723&amp;Sheet2!$B$1:$B$2723&amp;Sheet2!$D$1:$D$2723,0),5),0)</f>
        <v>0</v>
      </c>
      <c r="O326">
        <f t="array" ref="O326">IFERROR(INDEX(Sheet2!$A$1:$E$2723,MATCH(O$200&amp;O$201&amp;$B326,Sheet2!$A$1:$A$2723&amp;Sheet2!$B$1:$B$2723&amp;Sheet2!$D$1:$D$2723,0),5),0)</f>
        <v>0</v>
      </c>
      <c r="P326">
        <f t="array" ref="P326">IFERROR(INDEX(Sheet2!$A$1:$E$2723,MATCH(P$200&amp;P$201&amp;$B326,Sheet2!$A$1:$A$2723&amp;Sheet2!$B$1:$B$2723&amp;Sheet2!$D$1:$D$2723,0),5),0)</f>
        <v>0</v>
      </c>
      <c r="Q326">
        <f t="array" ref="Q326">IFERROR(INDEX(Sheet2!$A$1:$E$2723,MATCH(Q$200&amp;Q$201&amp;$B326,Sheet2!$A$1:$A$2723&amp;Sheet2!$B$1:$B$2723&amp;Sheet2!$D$1:$D$2723,0),5),0)</f>
        <v>0</v>
      </c>
      <c r="R326">
        <f t="array" ref="R326">IFERROR(INDEX(Sheet2!$A$1:$E$2723,MATCH(R$200&amp;R$201&amp;$B326,Sheet2!$A$1:$A$2723&amp;Sheet2!$B$1:$B$2723&amp;Sheet2!$D$1:$D$2723,0),5),0)</f>
        <v>0</v>
      </c>
      <c r="S326">
        <f t="array" ref="S326">IFERROR(INDEX(Sheet2!$A$1:$E$2723,MATCH(S$200&amp;S$201&amp;$B326,Sheet2!$A$1:$A$2723&amp;Sheet2!$B$1:$B$2723&amp;Sheet2!$D$1:$D$2723,0),5),0)</f>
        <v>0</v>
      </c>
      <c r="T326">
        <f t="array" ref="T326">IFERROR(INDEX(Sheet2!$A$1:$E$2723,MATCH(T$200&amp;T$201&amp;$B326,Sheet2!$A$1:$A$2723&amp;Sheet2!$B$1:$B$2723&amp;Sheet2!$D$1:$D$2723,0),5),0)</f>
        <v>0</v>
      </c>
      <c r="U326">
        <f t="array" ref="U326">IFERROR(INDEX(Sheet2!$A$1:$E$2723,MATCH(U$200&amp;U$201&amp;$B326,Sheet2!$A$1:$A$2723&amp;Sheet2!$B$1:$B$2723&amp;Sheet2!$D$1:$D$2723,0),5),0)</f>
        <v>0</v>
      </c>
      <c r="V326">
        <f t="array" ref="V326">IFERROR(INDEX(Sheet2!$A$1:$E$2723,MATCH(V$200&amp;V$201&amp;$B326,Sheet2!$A$1:$A$2723&amp;Sheet2!$B$1:$B$2723&amp;Sheet2!$D$1:$D$2723,0),5),0)</f>
        <v>0</v>
      </c>
      <c r="W326">
        <f t="array" ref="W326">IFERROR(INDEX(Sheet2!$A$1:$E$2723,MATCH(W$200&amp;W$201&amp;$B326,Sheet2!$A$1:$A$2723&amp;Sheet2!$B$1:$B$2723&amp;Sheet2!$D$1:$D$2723,0),5),0)</f>
        <v>0</v>
      </c>
      <c r="X326">
        <f t="array" ref="X326">IFERROR(INDEX(Sheet2!$A$1:$E$2723,MATCH(X$200&amp;X$201&amp;$B326,Sheet2!$A$1:$A$2723&amp;Sheet2!$B$1:$B$2723&amp;Sheet2!$D$1:$D$2723,0),5),0)</f>
        <v>0</v>
      </c>
      <c r="Y326">
        <f t="array" ref="Y326">IFERROR(INDEX(Sheet2!$A$1:$E$2723,MATCH(Y$200&amp;Y$201&amp;$B326,Sheet2!$A$1:$A$2723&amp;Sheet2!$B$1:$B$2723&amp;Sheet2!$D$1:$D$2723,0),5),0)</f>
        <v>0</v>
      </c>
      <c r="Z326">
        <f t="array" ref="Z326">IFERROR(INDEX(Sheet2!$A$1:$E$2723,MATCH(Z$200&amp;Z$201&amp;$B326,Sheet2!$A$1:$A$2723&amp;Sheet2!$B$1:$B$2723&amp;Sheet2!$D$1:$D$2723,0),5),0)</f>
        <v>0</v>
      </c>
      <c r="AA326">
        <f t="array" ref="AA326">IFERROR(INDEX(Sheet2!$A$1:$E$2723,MATCH(AA$200&amp;AA$201&amp;$B326,Sheet2!$A$1:$A$2723&amp;Sheet2!$B$1:$B$2723&amp;Sheet2!$D$1:$D$2723,0),5),0)</f>
        <v>0</v>
      </c>
      <c r="AB326">
        <f t="array" ref="AB326">IFERROR(INDEX(Sheet2!$A$1:$E$2723,MATCH(AB$200&amp;AB$201&amp;$B326,Sheet2!$A$1:$A$2723&amp;Sheet2!$B$1:$B$2723&amp;Sheet2!$D$1:$D$2723,0),5),0)</f>
        <v>0</v>
      </c>
      <c r="AC326">
        <f t="array" ref="AC326">IFERROR(INDEX(Sheet2!$A$1:$E$2723,MATCH(AC$200&amp;AC$201&amp;$B326,Sheet2!$A$1:$A$2723&amp;Sheet2!$B$1:$B$2723&amp;Sheet2!$D$1:$D$2723,0),5),0)</f>
        <v>0</v>
      </c>
      <c r="AD326">
        <f t="array" ref="AD326">IFERROR(INDEX(Sheet2!$A$1:$E$2723,MATCH(AD$200&amp;AD$201&amp;$B326,Sheet2!$A$1:$A$2723&amp;Sheet2!$B$1:$B$2723&amp;Sheet2!$D$1:$D$2723,0),5),0)</f>
        <v>0</v>
      </c>
      <c r="AE326">
        <f t="array" ref="AE326">IFERROR(INDEX(Sheet2!$A$1:$E$2723,MATCH(AE$200&amp;AE$201&amp;$B326,Sheet2!$A$1:$A$2723&amp;Sheet2!$B$1:$B$2723&amp;Sheet2!$D$1:$D$2723,0),5),0)</f>
        <v>0</v>
      </c>
      <c r="AF326">
        <f t="array" ref="AF326">IFERROR(INDEX(Sheet2!$A$1:$E$2723,MATCH(AF$200&amp;AF$201&amp;$B326,Sheet2!$A$1:$A$2723&amp;Sheet2!$B$1:$B$2723&amp;Sheet2!$D$1:$D$2723,0),5),0)</f>
        <v>0</v>
      </c>
      <c r="AG326">
        <f t="array" ref="AG326">IFERROR(INDEX(Sheet2!$A$1:$E$2723,MATCH(AG$200&amp;AG$201&amp;$B326,Sheet2!$A$1:$A$2723&amp;Sheet2!$B$1:$B$2723&amp;Sheet2!$D$1:$D$2723,0),5),0)</f>
        <v>0</v>
      </c>
      <c r="AH326">
        <f t="array" ref="AH326">IFERROR(INDEX(Sheet2!$A$1:$E$2723,MATCH(AH$200&amp;AH$201&amp;$B326,Sheet2!$A$1:$A$2723&amp;Sheet2!$B$1:$B$2723&amp;Sheet2!$D$1:$D$2723,0),5),0)</f>
        <v>0</v>
      </c>
      <c r="AI326">
        <f t="array" ref="AI326">IFERROR(INDEX(Sheet2!$A$1:$E$2723,MATCH(AI$200&amp;AI$201&amp;$B326,Sheet2!$A$1:$A$2723&amp;Sheet2!$B$1:$B$2723&amp;Sheet2!$D$1:$D$2723,0),5),0)</f>
        <v>0</v>
      </c>
      <c r="AJ326">
        <f t="array" ref="AJ326">IFERROR(INDEX(Sheet2!$A$1:$E$2723,MATCH(AJ$200&amp;AJ$201&amp;$B326,Sheet2!$A$1:$A$2723&amp;Sheet2!$B$1:$B$2723&amp;Sheet2!$D$1:$D$2723,0),5),0)</f>
        <v>0</v>
      </c>
      <c r="AK326">
        <f t="array" ref="AK326">IFERROR(INDEX(Sheet2!$A$1:$E$2723,MATCH(AK$200&amp;AK$201&amp;$B326,Sheet2!$A$1:$A$2723&amp;Sheet2!$B$1:$B$2723&amp;Sheet2!$D$1:$D$2723,0),5),0)</f>
        <v>0</v>
      </c>
      <c r="AL326">
        <f t="array" ref="AL326">IFERROR(INDEX(Sheet2!$A$1:$E$2723,MATCH(AL$200&amp;AL$201&amp;$B326,Sheet2!$A$1:$A$2723&amp;Sheet2!$B$1:$B$2723&amp;Sheet2!$D$1:$D$2723,0),5),0)</f>
        <v>0</v>
      </c>
      <c r="AM326">
        <f t="array" ref="AM326">IFERROR(INDEX(Sheet2!$A$1:$E$2723,MATCH(AM$200&amp;AM$201&amp;$B326,Sheet2!$A$1:$A$2723&amp;Sheet2!$B$1:$B$2723&amp;Sheet2!$D$1:$D$2723,0),5),0)</f>
        <v>0</v>
      </c>
      <c r="AN326">
        <f t="array" ref="AN326">IFERROR(INDEX(Sheet2!$A$1:$E$2723,MATCH(AN$200&amp;AN$201&amp;$B326,Sheet2!$A$1:$A$2723&amp;Sheet2!$B$1:$B$2723&amp;Sheet2!$D$1:$D$2723,0),5),0)</f>
        <v>0</v>
      </c>
      <c r="AO326">
        <f t="array" ref="AO326">IFERROR(INDEX(Sheet2!$A$1:$E$2723,MATCH(AO$200&amp;AO$201&amp;$B326,Sheet2!$A$1:$A$2723&amp;Sheet2!$B$1:$B$2723&amp;Sheet2!$D$1:$D$2723,0),5),0)</f>
        <v>0</v>
      </c>
      <c r="AP326">
        <f t="array" ref="AP326">IFERROR(INDEX(Sheet2!$A$1:$E$2723,MATCH(AP$200&amp;AP$201&amp;$B326,Sheet2!$A$1:$A$2723&amp;Sheet2!$B$1:$B$2723&amp;Sheet2!$D$1:$D$2723,0),5),0)</f>
        <v>0</v>
      </c>
      <c r="AQ326">
        <f t="array" ref="AQ326">IFERROR(INDEX(Sheet2!$A$1:$E$2723,MATCH(AQ$200&amp;AQ$201&amp;$B326,Sheet2!$A$1:$A$2723&amp;Sheet2!$B$1:$B$2723&amp;Sheet2!$D$1:$D$2723,0),5),0)</f>
        <v>0</v>
      </c>
      <c r="AR326">
        <f t="array" ref="AR326">IFERROR(INDEX(Sheet2!$A$1:$E$2723,MATCH(AR$200&amp;AR$201&amp;$B326,Sheet2!$A$1:$A$2723&amp;Sheet2!$B$1:$B$2723&amp;Sheet2!$D$1:$D$2723,0),5),0)</f>
        <v>0</v>
      </c>
      <c r="AS326">
        <f t="array" ref="AS326">IFERROR(INDEX(Sheet2!$A$1:$E$2723,MATCH(AS$200&amp;AS$201&amp;$B326,Sheet2!$A$1:$A$2723&amp;Sheet2!$B$1:$B$2723&amp;Sheet2!$D$1:$D$2723,0),5),0)</f>
        <v>0</v>
      </c>
      <c r="AT326">
        <f t="array" ref="AT326">IFERROR(INDEX(Sheet2!$A$1:$E$2723,MATCH(AT$200&amp;AT$201&amp;$B326,Sheet2!$A$1:$A$2723&amp;Sheet2!$B$1:$B$2723&amp;Sheet2!$D$1:$D$2723,0),5),0)</f>
        <v>0</v>
      </c>
      <c r="AU326">
        <f t="array" ref="AU326">IFERROR(INDEX(Sheet2!$A$1:$E$2723,MATCH(AU$200&amp;AU$201&amp;$B326,Sheet2!$A$1:$A$2723&amp;Sheet2!$B$1:$B$2723&amp;Sheet2!$D$1:$D$2723,0),5),0)</f>
        <v>0</v>
      </c>
      <c r="AV326">
        <f t="array" ref="AV326">IFERROR(INDEX(Sheet2!$A$1:$E$2723,MATCH(AV$200&amp;AV$201&amp;$B326,Sheet2!$A$1:$A$2723&amp;Sheet2!$B$1:$B$2723&amp;Sheet2!$D$1:$D$2723,0),5),0)</f>
        <v>0</v>
      </c>
      <c r="AW326">
        <f t="array" ref="AW326">IFERROR(INDEX(Sheet2!$A$1:$E$2723,MATCH(AW$200&amp;AW$201&amp;$B326,Sheet2!$A$1:$A$2723&amp;Sheet2!$B$1:$B$2723&amp;Sheet2!$D$1:$D$2723,0),5),0)</f>
        <v>0</v>
      </c>
      <c r="AX326">
        <f t="array" ref="AX326">IFERROR(INDEX(Sheet2!$A$1:$E$2723,MATCH(AX$200&amp;AX$201&amp;$B326,Sheet2!$A$1:$A$2723&amp;Sheet2!$B$1:$B$2723&amp;Sheet2!$D$1:$D$2723,0),5),0)</f>
        <v>0</v>
      </c>
      <c r="AY326">
        <f t="array" ref="AY326">IFERROR(INDEX(Sheet2!$A$1:$E$2723,MATCH(AY$200&amp;AY$201&amp;$B326,Sheet2!$A$1:$A$2723&amp;Sheet2!$B$1:$B$2723&amp;Sheet2!$D$1:$D$2723,0),5),0)</f>
        <v>0</v>
      </c>
      <c r="AZ326">
        <f t="array" ref="AZ326">IFERROR(INDEX(Sheet2!$A$1:$E$2723,MATCH(AZ$200&amp;AZ$201&amp;$B326,Sheet2!$A$1:$A$2723&amp;Sheet2!$B$1:$B$2723&amp;Sheet2!$D$1:$D$2723,0),5),0)</f>
        <v>0</v>
      </c>
      <c r="BA326">
        <f t="array" ref="BA326">IFERROR(INDEX(Sheet2!$A$1:$E$2723,MATCH(BA$200&amp;BA$201&amp;$B326,Sheet2!$A$1:$A$2723&amp;Sheet2!$B$1:$B$2723&amp;Sheet2!$D$1:$D$2723,0),5),0)</f>
        <v>0</v>
      </c>
      <c r="BB326">
        <f t="array" ref="BB326">IFERROR(INDEX(Sheet2!$A$1:$E$2723,MATCH(BB$200&amp;BB$201&amp;$B326,Sheet2!$A$1:$A$2723&amp;Sheet2!$B$1:$B$2723&amp;Sheet2!$D$1:$D$2723,0),5),0)</f>
        <v>0</v>
      </c>
      <c r="BC326">
        <f t="array" ref="BC326">IFERROR(INDEX(Sheet2!$A$1:$E$2723,MATCH(BC$200&amp;BC$201&amp;$B326,Sheet2!$A$1:$A$2723&amp;Sheet2!$B$1:$B$2723&amp;Sheet2!$D$1:$D$2723,0),5),0)</f>
        <v>0</v>
      </c>
      <c r="BD326">
        <f t="array" ref="BD326">IFERROR(INDEX(Sheet2!$A$1:$E$2723,MATCH(BD$200&amp;BD$201&amp;$B326,Sheet2!$A$1:$A$2723&amp;Sheet2!$B$1:$B$2723&amp;Sheet2!$D$1:$D$2723,0),5),0)</f>
        <v>0</v>
      </c>
      <c r="BE326">
        <f t="array" ref="BE326">IFERROR(INDEX(Sheet2!$A$1:$E$2723,MATCH(BE$200&amp;BE$201&amp;$B326,Sheet2!$A$1:$A$2723&amp;Sheet2!$B$1:$B$2723&amp;Sheet2!$D$1:$D$2723,0),5),0)</f>
        <v>0</v>
      </c>
      <c r="BF326">
        <f t="array" ref="BF326">IFERROR(INDEX(Sheet2!$A$1:$E$2723,MATCH(BF$200&amp;BF$201&amp;$B326,Sheet2!$A$1:$A$2723&amp;Sheet2!$B$1:$B$2723&amp;Sheet2!$D$1:$D$2723,0),5),0)</f>
        <v>0</v>
      </c>
      <c r="BG326">
        <f t="array" ref="BG326">IFERROR(INDEX(Sheet2!$A$1:$E$2723,MATCH(BG$200&amp;BG$201&amp;$B326,Sheet2!$A$1:$A$2723&amp;Sheet2!$B$1:$B$2723&amp;Sheet2!$D$1:$D$2723,0),5),0)</f>
        <v>0</v>
      </c>
      <c r="BH326">
        <f t="array" ref="BH326">IFERROR(INDEX(Sheet2!$A$1:$E$2723,MATCH(BH$200&amp;BH$201&amp;$B326,Sheet2!$A$1:$A$2723&amp;Sheet2!$B$1:$B$2723&amp;Sheet2!$D$1:$D$2723,0),5),0)</f>
        <v>0</v>
      </c>
      <c r="BI326">
        <f t="array" ref="BI326">IFERROR(INDEX(Sheet2!$A$1:$E$2723,MATCH(BI$200&amp;BI$201&amp;$B326,Sheet2!$A$1:$A$2723&amp;Sheet2!$B$1:$B$2723&amp;Sheet2!$D$1:$D$2723,0),5),0)</f>
        <v>0</v>
      </c>
      <c r="BJ326">
        <f t="array" ref="BJ326">IFERROR(INDEX(Sheet2!$A$1:$E$2723,MATCH(BJ$200&amp;BJ$201&amp;$B326,Sheet2!$A$1:$A$2723&amp;Sheet2!$B$1:$B$2723&amp;Sheet2!$D$1:$D$2723,0),5),0)</f>
        <v>0</v>
      </c>
      <c r="BK326">
        <f t="array" ref="BK326">IFERROR(INDEX(Sheet2!$A$1:$E$2723,MATCH(BK$200&amp;BK$201&amp;$B326,Sheet2!$A$1:$A$2723&amp;Sheet2!$B$1:$B$2723&amp;Sheet2!$D$1:$D$2723,0),5),0)</f>
        <v>0</v>
      </c>
      <c r="BL326">
        <f t="array" ref="BL326">IFERROR(INDEX(Sheet2!$A$1:$E$2723,MATCH(BL$200&amp;BL$201&amp;$B326,Sheet2!$A$1:$A$2723&amp;Sheet2!$B$1:$B$2723&amp;Sheet2!$D$1:$D$2723,0),5),0)</f>
        <v>0</v>
      </c>
    </row>
    <row r="327" spans="2:64" x14ac:dyDescent="0.25">
      <c r="B327" t="s">
        <v>297</v>
      </c>
      <c r="C327">
        <f t="array" ref="C327">IFERROR(INDEX(Sheet2!$A$1:$E$2723,MATCH(C$200&amp;C$201&amp;$B327,Sheet2!$A$1:$A$2723&amp;Sheet2!$B$1:$B$2723&amp;Sheet2!$D$1:$D$2723,0),5),0)</f>
        <v>0</v>
      </c>
      <c r="D327">
        <f t="array" ref="D327">IFERROR(INDEX(Sheet2!$A$1:$E$2723,MATCH(D$200&amp;D$201&amp;$B327,Sheet2!$A$1:$A$2723&amp;Sheet2!$B$1:$B$2723&amp;Sheet2!$D$1:$D$2723,0),5),0)</f>
        <v>0</v>
      </c>
      <c r="E327">
        <f t="array" ref="E327">IFERROR(INDEX(Sheet2!$A$1:$E$2723,MATCH(E$200&amp;E$201&amp;$B327,Sheet2!$A$1:$A$2723&amp;Sheet2!$B$1:$B$2723&amp;Sheet2!$D$1:$D$2723,0),5),0)</f>
        <v>0</v>
      </c>
      <c r="F327">
        <f t="array" ref="F327">IFERROR(INDEX(Sheet2!$A$1:$E$2723,MATCH(F$200&amp;F$201&amp;$B327,Sheet2!$A$1:$A$2723&amp;Sheet2!$B$1:$B$2723&amp;Sheet2!$D$1:$D$2723,0),5),0)</f>
        <v>0</v>
      </c>
      <c r="G327">
        <f t="array" ref="G327">IFERROR(INDEX(Sheet2!$A$1:$E$2723,MATCH(G$200&amp;G$201&amp;$B327,Sheet2!$A$1:$A$2723&amp;Sheet2!$B$1:$B$2723&amp;Sheet2!$D$1:$D$2723,0),5),0)</f>
        <v>0</v>
      </c>
      <c r="H327">
        <f t="array" ref="H327">IFERROR(INDEX(Sheet2!$A$1:$E$2723,MATCH(H$200&amp;H$201&amp;$B327,Sheet2!$A$1:$A$2723&amp;Sheet2!$B$1:$B$2723&amp;Sheet2!$D$1:$D$2723,0),5),0)</f>
        <v>0</v>
      </c>
      <c r="I327">
        <f t="array" ref="I327">IFERROR(INDEX(Sheet2!$A$1:$E$2723,MATCH(I$200&amp;I$201&amp;$B327,Sheet2!$A$1:$A$2723&amp;Sheet2!$B$1:$B$2723&amp;Sheet2!$D$1:$D$2723,0),5),0)</f>
        <v>0</v>
      </c>
      <c r="J327">
        <f t="array" ref="J327">IFERROR(INDEX(Sheet2!$A$1:$E$2723,MATCH(J$200&amp;J$201&amp;$B327,Sheet2!$A$1:$A$2723&amp;Sheet2!$B$1:$B$2723&amp;Sheet2!$D$1:$D$2723,0),5),0)</f>
        <v>0</v>
      </c>
      <c r="K327">
        <f t="array" ref="K327">IFERROR(INDEX(Sheet2!$A$1:$E$2723,MATCH(K$200&amp;K$201&amp;$B327,Sheet2!$A$1:$A$2723&amp;Sheet2!$B$1:$B$2723&amp;Sheet2!$D$1:$D$2723,0),5),0)</f>
        <v>0</v>
      </c>
      <c r="L327">
        <f t="array" ref="L327">IFERROR(INDEX(Sheet2!$A$1:$E$2723,MATCH(L$200&amp;L$201&amp;$B327,Sheet2!$A$1:$A$2723&amp;Sheet2!$B$1:$B$2723&amp;Sheet2!$D$1:$D$2723,0),5),0)</f>
        <v>0</v>
      </c>
      <c r="M327">
        <f t="array" ref="M327">IFERROR(INDEX(Sheet2!$A$1:$E$2723,MATCH(M$200&amp;M$201&amp;$B327,Sheet2!$A$1:$A$2723&amp;Sheet2!$B$1:$B$2723&amp;Sheet2!$D$1:$D$2723,0),5),0)</f>
        <v>0</v>
      </c>
      <c r="N327">
        <f t="array" ref="N327">IFERROR(INDEX(Sheet2!$A$1:$E$2723,MATCH(N$200&amp;N$201&amp;$B327,Sheet2!$A$1:$A$2723&amp;Sheet2!$B$1:$B$2723&amp;Sheet2!$D$1:$D$2723,0),5),0)</f>
        <v>0</v>
      </c>
      <c r="O327">
        <f t="array" ref="O327">IFERROR(INDEX(Sheet2!$A$1:$E$2723,MATCH(O$200&amp;O$201&amp;$B327,Sheet2!$A$1:$A$2723&amp;Sheet2!$B$1:$B$2723&amp;Sheet2!$D$1:$D$2723,0),5),0)</f>
        <v>0</v>
      </c>
      <c r="P327">
        <f t="array" ref="P327">IFERROR(INDEX(Sheet2!$A$1:$E$2723,MATCH(P$200&amp;P$201&amp;$B327,Sheet2!$A$1:$A$2723&amp;Sheet2!$B$1:$B$2723&amp;Sheet2!$D$1:$D$2723,0),5),0)</f>
        <v>0</v>
      </c>
      <c r="Q327">
        <f t="array" ref="Q327">IFERROR(INDEX(Sheet2!$A$1:$E$2723,MATCH(Q$200&amp;Q$201&amp;$B327,Sheet2!$A$1:$A$2723&amp;Sheet2!$B$1:$B$2723&amp;Sheet2!$D$1:$D$2723,0),5),0)</f>
        <v>0</v>
      </c>
      <c r="R327">
        <f t="array" ref="R327">IFERROR(INDEX(Sheet2!$A$1:$E$2723,MATCH(R$200&amp;R$201&amp;$B327,Sheet2!$A$1:$A$2723&amp;Sheet2!$B$1:$B$2723&amp;Sheet2!$D$1:$D$2723,0),5),0)</f>
        <v>0</v>
      </c>
      <c r="S327">
        <f t="array" ref="S327">IFERROR(INDEX(Sheet2!$A$1:$E$2723,MATCH(S$200&amp;S$201&amp;$B327,Sheet2!$A$1:$A$2723&amp;Sheet2!$B$1:$B$2723&amp;Sheet2!$D$1:$D$2723,0),5),0)</f>
        <v>0</v>
      </c>
      <c r="T327">
        <f t="array" ref="T327">IFERROR(INDEX(Sheet2!$A$1:$E$2723,MATCH(T$200&amp;T$201&amp;$B327,Sheet2!$A$1:$A$2723&amp;Sheet2!$B$1:$B$2723&amp;Sheet2!$D$1:$D$2723,0),5),0)</f>
        <v>0</v>
      </c>
      <c r="U327">
        <f t="array" ref="U327">IFERROR(INDEX(Sheet2!$A$1:$E$2723,MATCH(U$200&amp;U$201&amp;$B327,Sheet2!$A$1:$A$2723&amp;Sheet2!$B$1:$B$2723&amp;Sheet2!$D$1:$D$2723,0),5),0)</f>
        <v>0</v>
      </c>
      <c r="V327">
        <f t="array" ref="V327">IFERROR(INDEX(Sheet2!$A$1:$E$2723,MATCH(V$200&amp;V$201&amp;$B327,Sheet2!$A$1:$A$2723&amp;Sheet2!$B$1:$B$2723&amp;Sheet2!$D$1:$D$2723,0),5),0)</f>
        <v>0</v>
      </c>
      <c r="W327">
        <f t="array" ref="W327">IFERROR(INDEX(Sheet2!$A$1:$E$2723,MATCH(W$200&amp;W$201&amp;$B327,Sheet2!$A$1:$A$2723&amp;Sheet2!$B$1:$B$2723&amp;Sheet2!$D$1:$D$2723,0),5),0)</f>
        <v>0</v>
      </c>
      <c r="X327">
        <f t="array" ref="X327">IFERROR(INDEX(Sheet2!$A$1:$E$2723,MATCH(X$200&amp;X$201&amp;$B327,Sheet2!$A$1:$A$2723&amp;Sheet2!$B$1:$B$2723&amp;Sheet2!$D$1:$D$2723,0),5),0)</f>
        <v>0</v>
      </c>
      <c r="Y327">
        <f t="array" ref="Y327">IFERROR(INDEX(Sheet2!$A$1:$E$2723,MATCH(Y$200&amp;Y$201&amp;$B327,Sheet2!$A$1:$A$2723&amp;Sheet2!$B$1:$B$2723&amp;Sheet2!$D$1:$D$2723,0),5),0)</f>
        <v>0</v>
      </c>
      <c r="Z327">
        <f t="array" ref="Z327">IFERROR(INDEX(Sheet2!$A$1:$E$2723,MATCH(Z$200&amp;Z$201&amp;$B327,Sheet2!$A$1:$A$2723&amp;Sheet2!$B$1:$B$2723&amp;Sheet2!$D$1:$D$2723,0),5),0)</f>
        <v>0</v>
      </c>
      <c r="AA327">
        <f t="array" ref="AA327">IFERROR(INDEX(Sheet2!$A$1:$E$2723,MATCH(AA$200&amp;AA$201&amp;$B327,Sheet2!$A$1:$A$2723&amp;Sheet2!$B$1:$B$2723&amp;Sheet2!$D$1:$D$2723,0),5),0)</f>
        <v>0</v>
      </c>
      <c r="AB327">
        <f t="array" ref="AB327">IFERROR(INDEX(Sheet2!$A$1:$E$2723,MATCH(AB$200&amp;AB$201&amp;$B327,Sheet2!$A$1:$A$2723&amp;Sheet2!$B$1:$B$2723&amp;Sheet2!$D$1:$D$2723,0),5),0)</f>
        <v>0</v>
      </c>
      <c r="AC327">
        <f t="array" ref="AC327">IFERROR(INDEX(Sheet2!$A$1:$E$2723,MATCH(AC$200&amp;AC$201&amp;$B327,Sheet2!$A$1:$A$2723&amp;Sheet2!$B$1:$B$2723&amp;Sheet2!$D$1:$D$2723,0),5),0)</f>
        <v>0</v>
      </c>
      <c r="AD327">
        <f t="array" ref="AD327">IFERROR(INDEX(Sheet2!$A$1:$E$2723,MATCH(AD$200&amp;AD$201&amp;$B327,Sheet2!$A$1:$A$2723&amp;Sheet2!$B$1:$B$2723&amp;Sheet2!$D$1:$D$2723,0),5),0)</f>
        <v>0</v>
      </c>
      <c r="AE327">
        <f t="array" ref="AE327">IFERROR(INDEX(Sheet2!$A$1:$E$2723,MATCH(AE$200&amp;AE$201&amp;$B327,Sheet2!$A$1:$A$2723&amp;Sheet2!$B$1:$B$2723&amp;Sheet2!$D$1:$D$2723,0),5),0)</f>
        <v>0</v>
      </c>
      <c r="AF327">
        <f t="array" ref="AF327">IFERROR(INDEX(Sheet2!$A$1:$E$2723,MATCH(AF$200&amp;AF$201&amp;$B327,Sheet2!$A$1:$A$2723&amp;Sheet2!$B$1:$B$2723&amp;Sheet2!$D$1:$D$2723,0),5),0)</f>
        <v>0</v>
      </c>
      <c r="AG327">
        <f t="array" ref="AG327">IFERROR(INDEX(Sheet2!$A$1:$E$2723,MATCH(AG$200&amp;AG$201&amp;$B327,Sheet2!$A$1:$A$2723&amp;Sheet2!$B$1:$B$2723&amp;Sheet2!$D$1:$D$2723,0),5),0)</f>
        <v>0</v>
      </c>
      <c r="AH327">
        <f t="array" ref="AH327">IFERROR(INDEX(Sheet2!$A$1:$E$2723,MATCH(AH$200&amp;AH$201&amp;$B327,Sheet2!$A$1:$A$2723&amp;Sheet2!$B$1:$B$2723&amp;Sheet2!$D$1:$D$2723,0),5),0)</f>
        <v>0</v>
      </c>
      <c r="AI327">
        <f t="array" ref="AI327">IFERROR(INDEX(Sheet2!$A$1:$E$2723,MATCH(AI$200&amp;AI$201&amp;$B327,Sheet2!$A$1:$A$2723&amp;Sheet2!$B$1:$B$2723&amp;Sheet2!$D$1:$D$2723,0),5),0)</f>
        <v>0</v>
      </c>
      <c r="AJ327">
        <f t="array" ref="AJ327">IFERROR(INDEX(Sheet2!$A$1:$E$2723,MATCH(AJ$200&amp;AJ$201&amp;$B327,Sheet2!$A$1:$A$2723&amp;Sheet2!$B$1:$B$2723&amp;Sheet2!$D$1:$D$2723,0),5),0)</f>
        <v>0</v>
      </c>
      <c r="AK327">
        <f t="array" ref="AK327">IFERROR(INDEX(Sheet2!$A$1:$E$2723,MATCH(AK$200&amp;AK$201&amp;$B327,Sheet2!$A$1:$A$2723&amp;Sheet2!$B$1:$B$2723&amp;Sheet2!$D$1:$D$2723,0),5),0)</f>
        <v>0</v>
      </c>
      <c r="AL327">
        <f t="array" ref="AL327">IFERROR(INDEX(Sheet2!$A$1:$E$2723,MATCH(AL$200&amp;AL$201&amp;$B327,Sheet2!$A$1:$A$2723&amp;Sheet2!$B$1:$B$2723&amp;Sheet2!$D$1:$D$2723,0),5),0)</f>
        <v>0</v>
      </c>
      <c r="AM327">
        <f t="array" ref="AM327">IFERROR(INDEX(Sheet2!$A$1:$E$2723,MATCH(AM$200&amp;AM$201&amp;$B327,Sheet2!$A$1:$A$2723&amp;Sheet2!$B$1:$B$2723&amp;Sheet2!$D$1:$D$2723,0),5),0)</f>
        <v>0</v>
      </c>
      <c r="AN327">
        <f t="array" ref="AN327">IFERROR(INDEX(Sheet2!$A$1:$E$2723,MATCH(AN$200&amp;AN$201&amp;$B327,Sheet2!$A$1:$A$2723&amp;Sheet2!$B$1:$B$2723&amp;Sheet2!$D$1:$D$2723,0),5),0)</f>
        <v>0</v>
      </c>
      <c r="AO327">
        <f t="array" ref="AO327">IFERROR(INDEX(Sheet2!$A$1:$E$2723,MATCH(AO$200&amp;AO$201&amp;$B327,Sheet2!$A$1:$A$2723&amp;Sheet2!$B$1:$B$2723&amp;Sheet2!$D$1:$D$2723,0),5),0)</f>
        <v>0</v>
      </c>
      <c r="AP327">
        <f t="array" ref="AP327">IFERROR(INDEX(Sheet2!$A$1:$E$2723,MATCH(AP$200&amp;AP$201&amp;$B327,Sheet2!$A$1:$A$2723&amp;Sheet2!$B$1:$B$2723&amp;Sheet2!$D$1:$D$2723,0),5),0)</f>
        <v>0</v>
      </c>
      <c r="AQ327">
        <f t="array" ref="AQ327">IFERROR(INDEX(Sheet2!$A$1:$E$2723,MATCH(AQ$200&amp;AQ$201&amp;$B327,Sheet2!$A$1:$A$2723&amp;Sheet2!$B$1:$B$2723&amp;Sheet2!$D$1:$D$2723,0),5),0)</f>
        <v>0</v>
      </c>
      <c r="AR327">
        <f t="array" ref="AR327">IFERROR(INDEX(Sheet2!$A$1:$E$2723,MATCH(AR$200&amp;AR$201&amp;$B327,Sheet2!$A$1:$A$2723&amp;Sheet2!$B$1:$B$2723&amp;Sheet2!$D$1:$D$2723,0),5),0)</f>
        <v>0</v>
      </c>
      <c r="AS327">
        <f t="array" ref="AS327">IFERROR(INDEX(Sheet2!$A$1:$E$2723,MATCH(AS$200&amp;AS$201&amp;$B327,Sheet2!$A$1:$A$2723&amp;Sheet2!$B$1:$B$2723&amp;Sheet2!$D$1:$D$2723,0),5),0)</f>
        <v>0</v>
      </c>
      <c r="AT327">
        <f t="array" ref="AT327">IFERROR(INDEX(Sheet2!$A$1:$E$2723,MATCH(AT$200&amp;AT$201&amp;$B327,Sheet2!$A$1:$A$2723&amp;Sheet2!$B$1:$B$2723&amp;Sheet2!$D$1:$D$2723,0),5),0)</f>
        <v>0</v>
      </c>
      <c r="AU327">
        <f t="array" ref="AU327">IFERROR(INDEX(Sheet2!$A$1:$E$2723,MATCH(AU$200&amp;AU$201&amp;$B327,Sheet2!$A$1:$A$2723&amp;Sheet2!$B$1:$B$2723&amp;Sheet2!$D$1:$D$2723,0),5),0)</f>
        <v>0</v>
      </c>
      <c r="AV327">
        <f t="array" ref="AV327">IFERROR(INDEX(Sheet2!$A$1:$E$2723,MATCH(AV$200&amp;AV$201&amp;$B327,Sheet2!$A$1:$A$2723&amp;Sheet2!$B$1:$B$2723&amp;Sheet2!$D$1:$D$2723,0),5),0)</f>
        <v>0</v>
      </c>
      <c r="AW327">
        <f t="array" ref="AW327">IFERROR(INDEX(Sheet2!$A$1:$E$2723,MATCH(AW$200&amp;AW$201&amp;$B327,Sheet2!$A$1:$A$2723&amp;Sheet2!$B$1:$B$2723&amp;Sheet2!$D$1:$D$2723,0),5),0)</f>
        <v>0</v>
      </c>
      <c r="AX327">
        <f t="array" ref="AX327">IFERROR(INDEX(Sheet2!$A$1:$E$2723,MATCH(AX$200&amp;AX$201&amp;$B327,Sheet2!$A$1:$A$2723&amp;Sheet2!$B$1:$B$2723&amp;Sheet2!$D$1:$D$2723,0),5),0)</f>
        <v>0</v>
      </c>
      <c r="AY327">
        <f t="array" ref="AY327">IFERROR(INDEX(Sheet2!$A$1:$E$2723,MATCH(AY$200&amp;AY$201&amp;$B327,Sheet2!$A$1:$A$2723&amp;Sheet2!$B$1:$B$2723&amp;Sheet2!$D$1:$D$2723,0),5),0)</f>
        <v>0</v>
      </c>
      <c r="AZ327">
        <f t="array" ref="AZ327">IFERROR(INDEX(Sheet2!$A$1:$E$2723,MATCH(AZ$200&amp;AZ$201&amp;$B327,Sheet2!$A$1:$A$2723&amp;Sheet2!$B$1:$B$2723&amp;Sheet2!$D$1:$D$2723,0),5),0)</f>
        <v>0</v>
      </c>
      <c r="BA327">
        <f t="array" ref="BA327">IFERROR(INDEX(Sheet2!$A$1:$E$2723,MATCH(BA$200&amp;BA$201&amp;$B327,Sheet2!$A$1:$A$2723&amp;Sheet2!$B$1:$B$2723&amp;Sheet2!$D$1:$D$2723,0),5),0)</f>
        <v>0</v>
      </c>
      <c r="BB327">
        <f t="array" ref="BB327">IFERROR(INDEX(Sheet2!$A$1:$E$2723,MATCH(BB$200&amp;BB$201&amp;$B327,Sheet2!$A$1:$A$2723&amp;Sheet2!$B$1:$B$2723&amp;Sheet2!$D$1:$D$2723,0),5),0)</f>
        <v>0</v>
      </c>
      <c r="BC327">
        <f t="array" ref="BC327">IFERROR(INDEX(Sheet2!$A$1:$E$2723,MATCH(BC$200&amp;BC$201&amp;$B327,Sheet2!$A$1:$A$2723&amp;Sheet2!$B$1:$B$2723&amp;Sheet2!$D$1:$D$2723,0),5),0)</f>
        <v>0</v>
      </c>
      <c r="BD327">
        <f t="array" ref="BD327">IFERROR(INDEX(Sheet2!$A$1:$E$2723,MATCH(BD$200&amp;BD$201&amp;$B327,Sheet2!$A$1:$A$2723&amp;Sheet2!$B$1:$B$2723&amp;Sheet2!$D$1:$D$2723,0),5),0)</f>
        <v>0</v>
      </c>
      <c r="BE327">
        <f t="array" ref="BE327">IFERROR(INDEX(Sheet2!$A$1:$E$2723,MATCH(BE$200&amp;BE$201&amp;$B327,Sheet2!$A$1:$A$2723&amp;Sheet2!$B$1:$B$2723&amp;Sheet2!$D$1:$D$2723,0),5),0)</f>
        <v>0</v>
      </c>
      <c r="BF327">
        <f t="array" ref="BF327">IFERROR(INDEX(Sheet2!$A$1:$E$2723,MATCH(BF$200&amp;BF$201&amp;$B327,Sheet2!$A$1:$A$2723&amp;Sheet2!$B$1:$B$2723&amp;Sheet2!$D$1:$D$2723,0),5),0)</f>
        <v>0</v>
      </c>
      <c r="BG327">
        <f t="array" ref="BG327">IFERROR(INDEX(Sheet2!$A$1:$E$2723,MATCH(BG$200&amp;BG$201&amp;$B327,Sheet2!$A$1:$A$2723&amp;Sheet2!$B$1:$B$2723&amp;Sheet2!$D$1:$D$2723,0),5),0)</f>
        <v>0</v>
      </c>
      <c r="BH327">
        <f t="array" ref="BH327">IFERROR(INDEX(Sheet2!$A$1:$E$2723,MATCH(BH$200&amp;BH$201&amp;$B327,Sheet2!$A$1:$A$2723&amp;Sheet2!$B$1:$B$2723&amp;Sheet2!$D$1:$D$2723,0),5),0)</f>
        <v>0</v>
      </c>
      <c r="BI327">
        <f t="array" ref="BI327">IFERROR(INDEX(Sheet2!$A$1:$E$2723,MATCH(BI$200&amp;BI$201&amp;$B327,Sheet2!$A$1:$A$2723&amp;Sheet2!$B$1:$B$2723&amp;Sheet2!$D$1:$D$2723,0),5),0)</f>
        <v>0</v>
      </c>
      <c r="BJ327">
        <f t="array" ref="BJ327">IFERROR(INDEX(Sheet2!$A$1:$E$2723,MATCH(BJ$200&amp;BJ$201&amp;$B327,Sheet2!$A$1:$A$2723&amp;Sheet2!$B$1:$B$2723&amp;Sheet2!$D$1:$D$2723,0),5),0)</f>
        <v>0</v>
      </c>
      <c r="BK327">
        <f t="array" ref="BK327">IFERROR(INDEX(Sheet2!$A$1:$E$2723,MATCH(BK$200&amp;BK$201&amp;$B327,Sheet2!$A$1:$A$2723&amp;Sheet2!$B$1:$B$2723&amp;Sheet2!$D$1:$D$2723,0),5),0)</f>
        <v>0</v>
      </c>
      <c r="BL327">
        <f t="array" ref="BL327">IFERROR(INDEX(Sheet2!$A$1:$E$2723,MATCH(BL$200&amp;BL$201&amp;$B327,Sheet2!$A$1:$A$2723&amp;Sheet2!$B$1:$B$2723&amp;Sheet2!$D$1:$D$2723,0),5),0)</f>
        <v>0</v>
      </c>
    </row>
    <row r="328" spans="2:64" x14ac:dyDescent="0.25">
      <c r="B328" t="s">
        <v>298</v>
      </c>
      <c r="C328">
        <f t="array" ref="C328">IFERROR(INDEX(Sheet2!$A$1:$E$2723,MATCH(C$200&amp;C$201&amp;$B328,Sheet2!$A$1:$A$2723&amp;Sheet2!$B$1:$B$2723&amp;Sheet2!$D$1:$D$2723,0),5),0)</f>
        <v>0</v>
      </c>
      <c r="D328">
        <f t="array" ref="D328">IFERROR(INDEX(Sheet2!$A$1:$E$2723,MATCH(D$200&amp;D$201&amp;$B328,Sheet2!$A$1:$A$2723&amp;Sheet2!$B$1:$B$2723&amp;Sheet2!$D$1:$D$2723,0),5),0)</f>
        <v>0</v>
      </c>
      <c r="E328">
        <f t="array" ref="E328">IFERROR(INDEX(Sheet2!$A$1:$E$2723,MATCH(E$200&amp;E$201&amp;$B328,Sheet2!$A$1:$A$2723&amp;Sheet2!$B$1:$B$2723&amp;Sheet2!$D$1:$D$2723,0),5),0)</f>
        <v>0</v>
      </c>
      <c r="F328">
        <f t="array" ref="F328">IFERROR(INDEX(Sheet2!$A$1:$E$2723,MATCH(F$200&amp;F$201&amp;$B328,Sheet2!$A$1:$A$2723&amp;Sheet2!$B$1:$B$2723&amp;Sheet2!$D$1:$D$2723,0),5),0)</f>
        <v>0</v>
      </c>
      <c r="G328">
        <f t="array" ref="G328">IFERROR(INDEX(Sheet2!$A$1:$E$2723,MATCH(G$200&amp;G$201&amp;$B328,Sheet2!$A$1:$A$2723&amp;Sheet2!$B$1:$B$2723&amp;Sheet2!$D$1:$D$2723,0),5),0)</f>
        <v>0</v>
      </c>
      <c r="H328">
        <f t="array" ref="H328">IFERROR(INDEX(Sheet2!$A$1:$E$2723,MATCH(H$200&amp;H$201&amp;$B328,Sheet2!$A$1:$A$2723&amp;Sheet2!$B$1:$B$2723&amp;Sheet2!$D$1:$D$2723,0),5),0)</f>
        <v>0</v>
      </c>
      <c r="I328">
        <f t="array" ref="I328">IFERROR(INDEX(Sheet2!$A$1:$E$2723,MATCH(I$200&amp;I$201&amp;$B328,Sheet2!$A$1:$A$2723&amp;Sheet2!$B$1:$B$2723&amp;Sheet2!$D$1:$D$2723,0),5),0)</f>
        <v>0</v>
      </c>
      <c r="J328">
        <f t="array" ref="J328">IFERROR(INDEX(Sheet2!$A$1:$E$2723,MATCH(J$200&amp;J$201&amp;$B328,Sheet2!$A$1:$A$2723&amp;Sheet2!$B$1:$B$2723&amp;Sheet2!$D$1:$D$2723,0),5),0)</f>
        <v>0</v>
      </c>
      <c r="K328">
        <f t="array" ref="K328">IFERROR(INDEX(Sheet2!$A$1:$E$2723,MATCH(K$200&amp;K$201&amp;$B328,Sheet2!$A$1:$A$2723&amp;Sheet2!$B$1:$B$2723&amp;Sheet2!$D$1:$D$2723,0),5),0)</f>
        <v>0</v>
      </c>
      <c r="L328">
        <f t="array" ref="L328">IFERROR(INDEX(Sheet2!$A$1:$E$2723,MATCH(L$200&amp;L$201&amp;$B328,Sheet2!$A$1:$A$2723&amp;Sheet2!$B$1:$B$2723&amp;Sheet2!$D$1:$D$2723,0),5),0)</f>
        <v>0</v>
      </c>
      <c r="M328">
        <f t="array" ref="M328">IFERROR(INDEX(Sheet2!$A$1:$E$2723,MATCH(M$200&amp;M$201&amp;$B328,Sheet2!$A$1:$A$2723&amp;Sheet2!$B$1:$B$2723&amp;Sheet2!$D$1:$D$2723,0),5),0)</f>
        <v>0</v>
      </c>
      <c r="N328">
        <f t="array" ref="N328">IFERROR(INDEX(Sheet2!$A$1:$E$2723,MATCH(N$200&amp;N$201&amp;$B328,Sheet2!$A$1:$A$2723&amp;Sheet2!$B$1:$B$2723&amp;Sheet2!$D$1:$D$2723,0),5),0)</f>
        <v>0</v>
      </c>
      <c r="O328">
        <f t="array" ref="O328">IFERROR(INDEX(Sheet2!$A$1:$E$2723,MATCH(O$200&amp;O$201&amp;$B328,Sheet2!$A$1:$A$2723&amp;Sheet2!$B$1:$B$2723&amp;Sheet2!$D$1:$D$2723,0),5),0)</f>
        <v>0</v>
      </c>
      <c r="P328">
        <f t="array" ref="P328">IFERROR(INDEX(Sheet2!$A$1:$E$2723,MATCH(P$200&amp;P$201&amp;$B328,Sheet2!$A$1:$A$2723&amp;Sheet2!$B$1:$B$2723&amp;Sheet2!$D$1:$D$2723,0),5),0)</f>
        <v>0</v>
      </c>
      <c r="Q328">
        <f t="array" ref="Q328">IFERROR(INDEX(Sheet2!$A$1:$E$2723,MATCH(Q$200&amp;Q$201&amp;$B328,Sheet2!$A$1:$A$2723&amp;Sheet2!$B$1:$B$2723&amp;Sheet2!$D$1:$D$2723,0),5),0)</f>
        <v>0</v>
      </c>
      <c r="R328">
        <f t="array" ref="R328">IFERROR(INDEX(Sheet2!$A$1:$E$2723,MATCH(R$200&amp;R$201&amp;$B328,Sheet2!$A$1:$A$2723&amp;Sheet2!$B$1:$B$2723&amp;Sheet2!$D$1:$D$2723,0),5),0)</f>
        <v>0</v>
      </c>
      <c r="S328">
        <f t="array" ref="S328">IFERROR(INDEX(Sheet2!$A$1:$E$2723,MATCH(S$200&amp;S$201&amp;$B328,Sheet2!$A$1:$A$2723&amp;Sheet2!$B$1:$B$2723&amp;Sheet2!$D$1:$D$2723,0),5),0)</f>
        <v>0</v>
      </c>
      <c r="T328">
        <f t="array" ref="T328">IFERROR(INDEX(Sheet2!$A$1:$E$2723,MATCH(T$200&amp;T$201&amp;$B328,Sheet2!$A$1:$A$2723&amp;Sheet2!$B$1:$B$2723&amp;Sheet2!$D$1:$D$2723,0),5),0)</f>
        <v>0</v>
      </c>
      <c r="U328">
        <f t="array" ref="U328">IFERROR(INDEX(Sheet2!$A$1:$E$2723,MATCH(U$200&amp;U$201&amp;$B328,Sheet2!$A$1:$A$2723&amp;Sheet2!$B$1:$B$2723&amp;Sheet2!$D$1:$D$2723,0),5),0)</f>
        <v>0</v>
      </c>
      <c r="V328">
        <f t="array" ref="V328">IFERROR(INDEX(Sheet2!$A$1:$E$2723,MATCH(V$200&amp;V$201&amp;$B328,Sheet2!$A$1:$A$2723&amp;Sheet2!$B$1:$B$2723&amp;Sheet2!$D$1:$D$2723,0),5),0)</f>
        <v>0</v>
      </c>
      <c r="W328">
        <f t="array" ref="W328">IFERROR(INDEX(Sheet2!$A$1:$E$2723,MATCH(W$200&amp;W$201&amp;$B328,Sheet2!$A$1:$A$2723&amp;Sheet2!$B$1:$B$2723&amp;Sheet2!$D$1:$D$2723,0),5),0)</f>
        <v>0</v>
      </c>
      <c r="X328">
        <f t="array" ref="X328">IFERROR(INDEX(Sheet2!$A$1:$E$2723,MATCH(X$200&amp;X$201&amp;$B328,Sheet2!$A$1:$A$2723&amp;Sheet2!$B$1:$B$2723&amp;Sheet2!$D$1:$D$2723,0),5),0)</f>
        <v>0</v>
      </c>
      <c r="Y328">
        <f t="array" ref="Y328">IFERROR(INDEX(Sheet2!$A$1:$E$2723,MATCH(Y$200&amp;Y$201&amp;$B328,Sheet2!$A$1:$A$2723&amp;Sheet2!$B$1:$B$2723&amp;Sheet2!$D$1:$D$2723,0),5),0)</f>
        <v>0</v>
      </c>
      <c r="Z328">
        <f t="array" ref="Z328">IFERROR(INDEX(Sheet2!$A$1:$E$2723,MATCH(Z$200&amp;Z$201&amp;$B328,Sheet2!$A$1:$A$2723&amp;Sheet2!$B$1:$B$2723&amp;Sheet2!$D$1:$D$2723,0),5),0)</f>
        <v>0</v>
      </c>
      <c r="AA328">
        <f t="array" ref="AA328">IFERROR(INDEX(Sheet2!$A$1:$E$2723,MATCH(AA$200&amp;AA$201&amp;$B328,Sheet2!$A$1:$A$2723&amp;Sheet2!$B$1:$B$2723&amp;Sheet2!$D$1:$D$2723,0),5),0)</f>
        <v>0</v>
      </c>
      <c r="AB328">
        <f t="array" ref="AB328">IFERROR(INDEX(Sheet2!$A$1:$E$2723,MATCH(AB$200&amp;AB$201&amp;$B328,Sheet2!$A$1:$A$2723&amp;Sheet2!$B$1:$B$2723&amp;Sheet2!$D$1:$D$2723,0),5),0)</f>
        <v>0</v>
      </c>
      <c r="AC328">
        <f t="array" ref="AC328">IFERROR(INDEX(Sheet2!$A$1:$E$2723,MATCH(AC$200&amp;AC$201&amp;$B328,Sheet2!$A$1:$A$2723&amp;Sheet2!$B$1:$B$2723&amp;Sheet2!$D$1:$D$2723,0),5),0)</f>
        <v>0</v>
      </c>
      <c r="AD328">
        <f t="array" ref="AD328">IFERROR(INDEX(Sheet2!$A$1:$E$2723,MATCH(AD$200&amp;AD$201&amp;$B328,Sheet2!$A$1:$A$2723&amp;Sheet2!$B$1:$B$2723&amp;Sheet2!$D$1:$D$2723,0),5),0)</f>
        <v>0</v>
      </c>
      <c r="AE328">
        <f t="array" ref="AE328">IFERROR(INDEX(Sheet2!$A$1:$E$2723,MATCH(AE$200&amp;AE$201&amp;$B328,Sheet2!$A$1:$A$2723&amp;Sheet2!$B$1:$B$2723&amp;Sheet2!$D$1:$D$2723,0),5),0)</f>
        <v>0</v>
      </c>
      <c r="AF328">
        <f t="array" ref="AF328">IFERROR(INDEX(Sheet2!$A$1:$E$2723,MATCH(AF$200&amp;AF$201&amp;$B328,Sheet2!$A$1:$A$2723&amp;Sheet2!$B$1:$B$2723&amp;Sheet2!$D$1:$D$2723,0),5),0)</f>
        <v>0</v>
      </c>
      <c r="AG328">
        <f t="array" ref="AG328">IFERROR(INDEX(Sheet2!$A$1:$E$2723,MATCH(AG$200&amp;AG$201&amp;$B328,Sheet2!$A$1:$A$2723&amp;Sheet2!$B$1:$B$2723&amp;Sheet2!$D$1:$D$2723,0),5),0)</f>
        <v>0</v>
      </c>
      <c r="AH328">
        <f t="array" ref="AH328">IFERROR(INDEX(Sheet2!$A$1:$E$2723,MATCH(AH$200&amp;AH$201&amp;$B328,Sheet2!$A$1:$A$2723&amp;Sheet2!$B$1:$B$2723&amp;Sheet2!$D$1:$D$2723,0),5),0)</f>
        <v>0</v>
      </c>
      <c r="AI328">
        <f t="array" ref="AI328">IFERROR(INDEX(Sheet2!$A$1:$E$2723,MATCH(AI$200&amp;AI$201&amp;$B328,Sheet2!$A$1:$A$2723&amp;Sheet2!$B$1:$B$2723&amp;Sheet2!$D$1:$D$2723,0),5),0)</f>
        <v>0</v>
      </c>
      <c r="AJ328">
        <f t="array" ref="AJ328">IFERROR(INDEX(Sheet2!$A$1:$E$2723,MATCH(AJ$200&amp;AJ$201&amp;$B328,Sheet2!$A$1:$A$2723&amp;Sheet2!$B$1:$B$2723&amp;Sheet2!$D$1:$D$2723,0),5),0)</f>
        <v>0</v>
      </c>
      <c r="AK328">
        <f t="array" ref="AK328">IFERROR(INDEX(Sheet2!$A$1:$E$2723,MATCH(AK$200&amp;AK$201&amp;$B328,Sheet2!$A$1:$A$2723&amp;Sheet2!$B$1:$B$2723&amp;Sheet2!$D$1:$D$2723,0),5),0)</f>
        <v>0</v>
      </c>
      <c r="AL328">
        <f t="array" ref="AL328">IFERROR(INDEX(Sheet2!$A$1:$E$2723,MATCH(AL$200&amp;AL$201&amp;$B328,Sheet2!$A$1:$A$2723&amp;Sheet2!$B$1:$B$2723&amp;Sheet2!$D$1:$D$2723,0),5),0)</f>
        <v>0</v>
      </c>
      <c r="AM328">
        <f t="array" ref="AM328">IFERROR(INDEX(Sheet2!$A$1:$E$2723,MATCH(AM$200&amp;AM$201&amp;$B328,Sheet2!$A$1:$A$2723&amp;Sheet2!$B$1:$B$2723&amp;Sheet2!$D$1:$D$2723,0),5),0)</f>
        <v>0</v>
      </c>
      <c r="AN328">
        <f t="array" ref="AN328">IFERROR(INDEX(Sheet2!$A$1:$E$2723,MATCH(AN$200&amp;AN$201&amp;$B328,Sheet2!$A$1:$A$2723&amp;Sheet2!$B$1:$B$2723&amp;Sheet2!$D$1:$D$2723,0),5),0)</f>
        <v>0</v>
      </c>
      <c r="AO328">
        <f t="array" ref="AO328">IFERROR(INDEX(Sheet2!$A$1:$E$2723,MATCH(AO$200&amp;AO$201&amp;$B328,Sheet2!$A$1:$A$2723&amp;Sheet2!$B$1:$B$2723&amp;Sheet2!$D$1:$D$2723,0),5),0)</f>
        <v>0</v>
      </c>
      <c r="AP328">
        <f t="array" ref="AP328">IFERROR(INDEX(Sheet2!$A$1:$E$2723,MATCH(AP$200&amp;AP$201&amp;$B328,Sheet2!$A$1:$A$2723&amp;Sheet2!$B$1:$B$2723&amp;Sheet2!$D$1:$D$2723,0),5),0)</f>
        <v>0</v>
      </c>
      <c r="AQ328">
        <f t="array" ref="AQ328">IFERROR(INDEX(Sheet2!$A$1:$E$2723,MATCH(AQ$200&amp;AQ$201&amp;$B328,Sheet2!$A$1:$A$2723&amp;Sheet2!$B$1:$B$2723&amp;Sheet2!$D$1:$D$2723,0),5),0)</f>
        <v>0</v>
      </c>
      <c r="AR328">
        <f t="array" ref="AR328">IFERROR(INDEX(Sheet2!$A$1:$E$2723,MATCH(AR$200&amp;AR$201&amp;$B328,Sheet2!$A$1:$A$2723&amp;Sheet2!$B$1:$B$2723&amp;Sheet2!$D$1:$D$2723,0),5),0)</f>
        <v>0</v>
      </c>
      <c r="AS328">
        <f t="array" ref="AS328">IFERROR(INDEX(Sheet2!$A$1:$E$2723,MATCH(AS$200&amp;AS$201&amp;$B328,Sheet2!$A$1:$A$2723&amp;Sheet2!$B$1:$B$2723&amp;Sheet2!$D$1:$D$2723,0),5),0)</f>
        <v>0</v>
      </c>
      <c r="AT328">
        <f t="array" ref="AT328">IFERROR(INDEX(Sheet2!$A$1:$E$2723,MATCH(AT$200&amp;AT$201&amp;$B328,Sheet2!$A$1:$A$2723&amp;Sheet2!$B$1:$B$2723&amp;Sheet2!$D$1:$D$2723,0),5),0)</f>
        <v>0</v>
      </c>
      <c r="AU328">
        <f t="array" ref="AU328">IFERROR(INDEX(Sheet2!$A$1:$E$2723,MATCH(AU$200&amp;AU$201&amp;$B328,Sheet2!$A$1:$A$2723&amp;Sheet2!$B$1:$B$2723&amp;Sheet2!$D$1:$D$2723,0),5),0)</f>
        <v>0</v>
      </c>
      <c r="AV328">
        <f t="array" ref="AV328">IFERROR(INDEX(Sheet2!$A$1:$E$2723,MATCH(AV$200&amp;AV$201&amp;$B328,Sheet2!$A$1:$A$2723&amp;Sheet2!$B$1:$B$2723&amp;Sheet2!$D$1:$D$2723,0),5),0)</f>
        <v>0</v>
      </c>
      <c r="AW328">
        <f t="array" ref="AW328">IFERROR(INDEX(Sheet2!$A$1:$E$2723,MATCH(AW$200&amp;AW$201&amp;$B328,Sheet2!$A$1:$A$2723&amp;Sheet2!$B$1:$B$2723&amp;Sheet2!$D$1:$D$2723,0),5),0)</f>
        <v>0</v>
      </c>
      <c r="AX328">
        <f t="array" ref="AX328">IFERROR(INDEX(Sheet2!$A$1:$E$2723,MATCH(AX$200&amp;AX$201&amp;$B328,Sheet2!$A$1:$A$2723&amp;Sheet2!$B$1:$B$2723&amp;Sheet2!$D$1:$D$2723,0),5),0)</f>
        <v>0</v>
      </c>
      <c r="AY328">
        <f t="array" ref="AY328">IFERROR(INDEX(Sheet2!$A$1:$E$2723,MATCH(AY$200&amp;AY$201&amp;$B328,Sheet2!$A$1:$A$2723&amp;Sheet2!$B$1:$B$2723&amp;Sheet2!$D$1:$D$2723,0),5),0)</f>
        <v>0</v>
      </c>
      <c r="AZ328">
        <f t="array" ref="AZ328">IFERROR(INDEX(Sheet2!$A$1:$E$2723,MATCH(AZ$200&amp;AZ$201&amp;$B328,Sheet2!$A$1:$A$2723&amp;Sheet2!$B$1:$B$2723&amp;Sheet2!$D$1:$D$2723,0),5),0)</f>
        <v>0</v>
      </c>
      <c r="BA328">
        <f t="array" ref="BA328">IFERROR(INDEX(Sheet2!$A$1:$E$2723,MATCH(BA$200&amp;BA$201&amp;$B328,Sheet2!$A$1:$A$2723&amp;Sheet2!$B$1:$B$2723&amp;Sheet2!$D$1:$D$2723,0),5),0)</f>
        <v>0</v>
      </c>
      <c r="BB328">
        <f t="array" ref="BB328">IFERROR(INDEX(Sheet2!$A$1:$E$2723,MATCH(BB$200&amp;BB$201&amp;$B328,Sheet2!$A$1:$A$2723&amp;Sheet2!$B$1:$B$2723&amp;Sheet2!$D$1:$D$2723,0),5),0)</f>
        <v>0</v>
      </c>
      <c r="BC328">
        <f t="array" ref="BC328">IFERROR(INDEX(Sheet2!$A$1:$E$2723,MATCH(BC$200&amp;BC$201&amp;$B328,Sheet2!$A$1:$A$2723&amp;Sheet2!$B$1:$B$2723&amp;Sheet2!$D$1:$D$2723,0),5),0)</f>
        <v>0</v>
      </c>
      <c r="BD328">
        <f t="array" ref="BD328">IFERROR(INDEX(Sheet2!$A$1:$E$2723,MATCH(BD$200&amp;BD$201&amp;$B328,Sheet2!$A$1:$A$2723&amp;Sheet2!$B$1:$B$2723&amp;Sheet2!$D$1:$D$2723,0),5),0)</f>
        <v>0</v>
      </c>
      <c r="BE328">
        <f t="array" ref="BE328">IFERROR(INDEX(Sheet2!$A$1:$E$2723,MATCH(BE$200&amp;BE$201&amp;$B328,Sheet2!$A$1:$A$2723&amp;Sheet2!$B$1:$B$2723&amp;Sheet2!$D$1:$D$2723,0),5),0)</f>
        <v>0</v>
      </c>
      <c r="BF328">
        <f t="array" ref="BF328">IFERROR(INDEX(Sheet2!$A$1:$E$2723,MATCH(BF$200&amp;BF$201&amp;$B328,Sheet2!$A$1:$A$2723&amp;Sheet2!$B$1:$B$2723&amp;Sheet2!$D$1:$D$2723,0),5),0)</f>
        <v>0</v>
      </c>
      <c r="BG328">
        <f t="array" ref="BG328">IFERROR(INDEX(Sheet2!$A$1:$E$2723,MATCH(BG$200&amp;BG$201&amp;$B328,Sheet2!$A$1:$A$2723&amp;Sheet2!$B$1:$B$2723&amp;Sheet2!$D$1:$D$2723,0),5),0)</f>
        <v>0</v>
      </c>
      <c r="BH328">
        <f t="array" ref="BH328">IFERROR(INDEX(Sheet2!$A$1:$E$2723,MATCH(BH$200&amp;BH$201&amp;$B328,Sheet2!$A$1:$A$2723&amp;Sheet2!$B$1:$B$2723&amp;Sheet2!$D$1:$D$2723,0),5),0)</f>
        <v>0</v>
      </c>
      <c r="BI328">
        <f t="array" ref="BI328">IFERROR(INDEX(Sheet2!$A$1:$E$2723,MATCH(BI$200&amp;BI$201&amp;$B328,Sheet2!$A$1:$A$2723&amp;Sheet2!$B$1:$B$2723&amp;Sheet2!$D$1:$D$2723,0),5),0)</f>
        <v>0</v>
      </c>
      <c r="BJ328">
        <f t="array" ref="BJ328">IFERROR(INDEX(Sheet2!$A$1:$E$2723,MATCH(BJ$200&amp;BJ$201&amp;$B328,Sheet2!$A$1:$A$2723&amp;Sheet2!$B$1:$B$2723&amp;Sheet2!$D$1:$D$2723,0),5),0)</f>
        <v>0</v>
      </c>
      <c r="BK328">
        <f t="array" ref="BK328">IFERROR(INDEX(Sheet2!$A$1:$E$2723,MATCH(BK$200&amp;BK$201&amp;$B328,Sheet2!$A$1:$A$2723&amp;Sheet2!$B$1:$B$2723&amp;Sheet2!$D$1:$D$2723,0),5),0)</f>
        <v>0</v>
      </c>
      <c r="BL328">
        <f t="array" ref="BL328">IFERROR(INDEX(Sheet2!$A$1:$E$2723,MATCH(BL$200&amp;BL$201&amp;$B328,Sheet2!$A$1:$A$2723&amp;Sheet2!$B$1:$B$2723&amp;Sheet2!$D$1:$D$2723,0),5),0)</f>
        <v>0</v>
      </c>
    </row>
    <row r="329" spans="2:64" x14ac:dyDescent="0.25">
      <c r="B329" t="s">
        <v>299</v>
      </c>
      <c r="C329">
        <f t="array" ref="C329">IFERROR(INDEX(Sheet2!$A$1:$E$2723,MATCH(C$200&amp;C$201&amp;$B329,Sheet2!$A$1:$A$2723&amp;Sheet2!$B$1:$B$2723&amp;Sheet2!$D$1:$D$2723,0),5),0)</f>
        <v>0</v>
      </c>
      <c r="D329">
        <f t="array" ref="D329">IFERROR(INDEX(Sheet2!$A$1:$E$2723,MATCH(D$200&amp;D$201&amp;$B329,Sheet2!$A$1:$A$2723&amp;Sheet2!$B$1:$B$2723&amp;Sheet2!$D$1:$D$2723,0),5),0)</f>
        <v>0</v>
      </c>
      <c r="E329">
        <f t="array" ref="E329">IFERROR(INDEX(Sheet2!$A$1:$E$2723,MATCH(E$200&amp;E$201&amp;$B329,Sheet2!$A$1:$A$2723&amp;Sheet2!$B$1:$B$2723&amp;Sheet2!$D$1:$D$2723,0),5),0)</f>
        <v>0</v>
      </c>
      <c r="F329">
        <f t="array" ref="F329">IFERROR(INDEX(Sheet2!$A$1:$E$2723,MATCH(F$200&amp;F$201&amp;$B329,Sheet2!$A$1:$A$2723&amp;Sheet2!$B$1:$B$2723&amp;Sheet2!$D$1:$D$2723,0),5),0)</f>
        <v>0</v>
      </c>
      <c r="G329">
        <f t="array" ref="G329">IFERROR(INDEX(Sheet2!$A$1:$E$2723,MATCH(G$200&amp;G$201&amp;$B329,Sheet2!$A$1:$A$2723&amp;Sheet2!$B$1:$B$2723&amp;Sheet2!$D$1:$D$2723,0),5),0)</f>
        <v>0</v>
      </c>
      <c r="H329">
        <f t="array" ref="H329">IFERROR(INDEX(Sheet2!$A$1:$E$2723,MATCH(H$200&amp;H$201&amp;$B329,Sheet2!$A$1:$A$2723&amp;Sheet2!$B$1:$B$2723&amp;Sheet2!$D$1:$D$2723,0),5),0)</f>
        <v>0</v>
      </c>
      <c r="I329">
        <f t="array" ref="I329">IFERROR(INDEX(Sheet2!$A$1:$E$2723,MATCH(I$200&amp;I$201&amp;$B329,Sheet2!$A$1:$A$2723&amp;Sheet2!$B$1:$B$2723&amp;Sheet2!$D$1:$D$2723,0),5),0)</f>
        <v>0</v>
      </c>
      <c r="J329">
        <f t="array" ref="J329">IFERROR(INDEX(Sheet2!$A$1:$E$2723,MATCH(J$200&amp;J$201&amp;$B329,Sheet2!$A$1:$A$2723&amp;Sheet2!$B$1:$B$2723&amp;Sheet2!$D$1:$D$2723,0),5),0)</f>
        <v>0</v>
      </c>
      <c r="K329">
        <f t="array" ref="K329">IFERROR(INDEX(Sheet2!$A$1:$E$2723,MATCH(K$200&amp;K$201&amp;$B329,Sheet2!$A$1:$A$2723&amp;Sheet2!$B$1:$B$2723&amp;Sheet2!$D$1:$D$2723,0),5),0)</f>
        <v>0</v>
      </c>
      <c r="L329">
        <f t="array" ref="L329">IFERROR(INDEX(Sheet2!$A$1:$E$2723,MATCH(L$200&amp;L$201&amp;$B329,Sheet2!$A$1:$A$2723&amp;Sheet2!$B$1:$B$2723&amp;Sheet2!$D$1:$D$2723,0),5),0)</f>
        <v>0</v>
      </c>
      <c r="M329">
        <f t="array" ref="M329">IFERROR(INDEX(Sheet2!$A$1:$E$2723,MATCH(M$200&amp;M$201&amp;$B329,Sheet2!$A$1:$A$2723&amp;Sheet2!$B$1:$B$2723&amp;Sheet2!$D$1:$D$2723,0),5),0)</f>
        <v>0</v>
      </c>
      <c r="N329">
        <f t="array" ref="N329">IFERROR(INDEX(Sheet2!$A$1:$E$2723,MATCH(N$200&amp;N$201&amp;$B329,Sheet2!$A$1:$A$2723&amp;Sheet2!$B$1:$B$2723&amp;Sheet2!$D$1:$D$2723,0),5),0)</f>
        <v>0</v>
      </c>
      <c r="O329">
        <f t="array" ref="O329">IFERROR(INDEX(Sheet2!$A$1:$E$2723,MATCH(O$200&amp;O$201&amp;$B329,Sheet2!$A$1:$A$2723&amp;Sheet2!$B$1:$B$2723&amp;Sheet2!$D$1:$D$2723,0),5),0)</f>
        <v>0</v>
      </c>
      <c r="P329">
        <f t="array" ref="P329">IFERROR(INDEX(Sheet2!$A$1:$E$2723,MATCH(P$200&amp;P$201&amp;$B329,Sheet2!$A$1:$A$2723&amp;Sheet2!$B$1:$B$2723&amp;Sheet2!$D$1:$D$2723,0),5),0)</f>
        <v>0</v>
      </c>
      <c r="Q329">
        <f t="array" ref="Q329">IFERROR(INDEX(Sheet2!$A$1:$E$2723,MATCH(Q$200&amp;Q$201&amp;$B329,Sheet2!$A$1:$A$2723&amp;Sheet2!$B$1:$B$2723&amp;Sheet2!$D$1:$D$2723,0),5),0)</f>
        <v>0</v>
      </c>
      <c r="R329">
        <f t="array" ref="R329">IFERROR(INDEX(Sheet2!$A$1:$E$2723,MATCH(R$200&amp;R$201&amp;$B329,Sheet2!$A$1:$A$2723&amp;Sheet2!$B$1:$B$2723&amp;Sheet2!$D$1:$D$2723,0),5),0)</f>
        <v>0</v>
      </c>
      <c r="S329">
        <f t="array" ref="S329">IFERROR(INDEX(Sheet2!$A$1:$E$2723,MATCH(S$200&amp;S$201&amp;$B329,Sheet2!$A$1:$A$2723&amp;Sheet2!$B$1:$B$2723&amp;Sheet2!$D$1:$D$2723,0),5),0)</f>
        <v>0</v>
      </c>
      <c r="T329">
        <f t="array" ref="T329">IFERROR(INDEX(Sheet2!$A$1:$E$2723,MATCH(T$200&amp;T$201&amp;$B329,Sheet2!$A$1:$A$2723&amp;Sheet2!$B$1:$B$2723&amp;Sheet2!$D$1:$D$2723,0),5),0)</f>
        <v>0</v>
      </c>
      <c r="U329">
        <f t="array" ref="U329">IFERROR(INDEX(Sheet2!$A$1:$E$2723,MATCH(U$200&amp;U$201&amp;$B329,Sheet2!$A$1:$A$2723&amp;Sheet2!$B$1:$B$2723&amp;Sheet2!$D$1:$D$2723,0),5),0)</f>
        <v>0</v>
      </c>
      <c r="V329">
        <f t="array" ref="V329">IFERROR(INDEX(Sheet2!$A$1:$E$2723,MATCH(V$200&amp;V$201&amp;$B329,Sheet2!$A$1:$A$2723&amp;Sheet2!$B$1:$B$2723&amp;Sheet2!$D$1:$D$2723,0),5),0)</f>
        <v>0</v>
      </c>
      <c r="W329">
        <f t="array" ref="W329">IFERROR(INDEX(Sheet2!$A$1:$E$2723,MATCH(W$200&amp;W$201&amp;$B329,Sheet2!$A$1:$A$2723&amp;Sheet2!$B$1:$B$2723&amp;Sheet2!$D$1:$D$2723,0),5),0)</f>
        <v>0</v>
      </c>
      <c r="X329">
        <f t="array" ref="X329">IFERROR(INDEX(Sheet2!$A$1:$E$2723,MATCH(X$200&amp;X$201&amp;$B329,Sheet2!$A$1:$A$2723&amp;Sheet2!$B$1:$B$2723&amp;Sheet2!$D$1:$D$2723,0),5),0)</f>
        <v>0</v>
      </c>
      <c r="Y329">
        <f t="array" ref="Y329">IFERROR(INDEX(Sheet2!$A$1:$E$2723,MATCH(Y$200&amp;Y$201&amp;$B329,Sheet2!$A$1:$A$2723&amp;Sheet2!$B$1:$B$2723&amp;Sheet2!$D$1:$D$2723,0),5),0)</f>
        <v>0</v>
      </c>
      <c r="Z329">
        <f t="array" ref="Z329">IFERROR(INDEX(Sheet2!$A$1:$E$2723,MATCH(Z$200&amp;Z$201&amp;$B329,Sheet2!$A$1:$A$2723&amp;Sheet2!$B$1:$B$2723&amp;Sheet2!$D$1:$D$2723,0),5),0)</f>
        <v>0</v>
      </c>
      <c r="AA329">
        <f t="array" ref="AA329">IFERROR(INDEX(Sheet2!$A$1:$E$2723,MATCH(AA$200&amp;AA$201&amp;$B329,Sheet2!$A$1:$A$2723&amp;Sheet2!$B$1:$B$2723&amp;Sheet2!$D$1:$D$2723,0),5),0)</f>
        <v>0</v>
      </c>
      <c r="AB329">
        <f t="array" ref="AB329">IFERROR(INDEX(Sheet2!$A$1:$E$2723,MATCH(AB$200&amp;AB$201&amp;$B329,Sheet2!$A$1:$A$2723&amp;Sheet2!$B$1:$B$2723&amp;Sheet2!$D$1:$D$2723,0),5),0)</f>
        <v>0</v>
      </c>
      <c r="AC329">
        <f t="array" ref="AC329">IFERROR(INDEX(Sheet2!$A$1:$E$2723,MATCH(AC$200&amp;AC$201&amp;$B329,Sheet2!$A$1:$A$2723&amp;Sheet2!$B$1:$B$2723&amp;Sheet2!$D$1:$D$2723,0),5),0)</f>
        <v>0</v>
      </c>
      <c r="AD329">
        <f t="array" ref="AD329">IFERROR(INDEX(Sheet2!$A$1:$E$2723,MATCH(AD$200&amp;AD$201&amp;$B329,Sheet2!$A$1:$A$2723&amp;Sheet2!$B$1:$B$2723&amp;Sheet2!$D$1:$D$2723,0),5),0)</f>
        <v>0</v>
      </c>
      <c r="AE329">
        <f t="array" ref="AE329">IFERROR(INDEX(Sheet2!$A$1:$E$2723,MATCH(AE$200&amp;AE$201&amp;$B329,Sheet2!$A$1:$A$2723&amp;Sheet2!$B$1:$B$2723&amp;Sheet2!$D$1:$D$2723,0),5),0)</f>
        <v>0</v>
      </c>
      <c r="AF329">
        <f t="array" ref="AF329">IFERROR(INDEX(Sheet2!$A$1:$E$2723,MATCH(AF$200&amp;AF$201&amp;$B329,Sheet2!$A$1:$A$2723&amp;Sheet2!$B$1:$B$2723&amp;Sheet2!$D$1:$D$2723,0),5),0)</f>
        <v>0</v>
      </c>
      <c r="AG329">
        <f t="array" ref="AG329">IFERROR(INDEX(Sheet2!$A$1:$E$2723,MATCH(AG$200&amp;AG$201&amp;$B329,Sheet2!$A$1:$A$2723&amp;Sheet2!$B$1:$B$2723&amp;Sheet2!$D$1:$D$2723,0),5),0)</f>
        <v>0</v>
      </c>
      <c r="AH329">
        <f t="array" ref="AH329">IFERROR(INDEX(Sheet2!$A$1:$E$2723,MATCH(AH$200&amp;AH$201&amp;$B329,Sheet2!$A$1:$A$2723&amp;Sheet2!$B$1:$B$2723&amp;Sheet2!$D$1:$D$2723,0),5),0)</f>
        <v>0</v>
      </c>
      <c r="AI329">
        <f t="array" ref="AI329">IFERROR(INDEX(Sheet2!$A$1:$E$2723,MATCH(AI$200&amp;AI$201&amp;$B329,Sheet2!$A$1:$A$2723&amp;Sheet2!$B$1:$B$2723&amp;Sheet2!$D$1:$D$2723,0),5),0)</f>
        <v>0</v>
      </c>
      <c r="AJ329">
        <f t="array" ref="AJ329">IFERROR(INDEX(Sheet2!$A$1:$E$2723,MATCH(AJ$200&amp;AJ$201&amp;$B329,Sheet2!$A$1:$A$2723&amp;Sheet2!$B$1:$B$2723&amp;Sheet2!$D$1:$D$2723,0),5),0)</f>
        <v>0</v>
      </c>
      <c r="AK329">
        <f t="array" ref="AK329">IFERROR(INDEX(Sheet2!$A$1:$E$2723,MATCH(AK$200&amp;AK$201&amp;$B329,Sheet2!$A$1:$A$2723&amp;Sheet2!$B$1:$B$2723&amp;Sheet2!$D$1:$D$2723,0),5),0)</f>
        <v>0</v>
      </c>
      <c r="AL329">
        <f t="array" ref="AL329">IFERROR(INDEX(Sheet2!$A$1:$E$2723,MATCH(AL$200&amp;AL$201&amp;$B329,Sheet2!$A$1:$A$2723&amp;Sheet2!$B$1:$B$2723&amp;Sheet2!$D$1:$D$2723,0),5),0)</f>
        <v>0</v>
      </c>
      <c r="AM329">
        <f t="array" ref="AM329">IFERROR(INDEX(Sheet2!$A$1:$E$2723,MATCH(AM$200&amp;AM$201&amp;$B329,Sheet2!$A$1:$A$2723&amp;Sheet2!$B$1:$B$2723&amp;Sheet2!$D$1:$D$2723,0),5),0)</f>
        <v>0</v>
      </c>
      <c r="AN329">
        <f t="array" ref="AN329">IFERROR(INDEX(Sheet2!$A$1:$E$2723,MATCH(AN$200&amp;AN$201&amp;$B329,Sheet2!$A$1:$A$2723&amp;Sheet2!$B$1:$B$2723&amp;Sheet2!$D$1:$D$2723,0),5),0)</f>
        <v>0</v>
      </c>
      <c r="AO329">
        <f t="array" ref="AO329">IFERROR(INDEX(Sheet2!$A$1:$E$2723,MATCH(AO$200&amp;AO$201&amp;$B329,Sheet2!$A$1:$A$2723&amp;Sheet2!$B$1:$B$2723&amp;Sheet2!$D$1:$D$2723,0),5),0)</f>
        <v>0</v>
      </c>
      <c r="AP329">
        <f t="array" ref="AP329">IFERROR(INDEX(Sheet2!$A$1:$E$2723,MATCH(AP$200&amp;AP$201&amp;$B329,Sheet2!$A$1:$A$2723&amp;Sheet2!$B$1:$B$2723&amp;Sheet2!$D$1:$D$2723,0),5),0)</f>
        <v>0</v>
      </c>
      <c r="AQ329">
        <f t="array" ref="AQ329">IFERROR(INDEX(Sheet2!$A$1:$E$2723,MATCH(AQ$200&amp;AQ$201&amp;$B329,Sheet2!$A$1:$A$2723&amp;Sheet2!$B$1:$B$2723&amp;Sheet2!$D$1:$D$2723,0),5),0)</f>
        <v>0</v>
      </c>
      <c r="AR329">
        <f t="array" ref="AR329">IFERROR(INDEX(Sheet2!$A$1:$E$2723,MATCH(AR$200&amp;AR$201&amp;$B329,Sheet2!$A$1:$A$2723&amp;Sheet2!$B$1:$B$2723&amp;Sheet2!$D$1:$D$2723,0),5),0)</f>
        <v>0</v>
      </c>
      <c r="AS329">
        <f t="array" ref="AS329">IFERROR(INDEX(Sheet2!$A$1:$E$2723,MATCH(AS$200&amp;AS$201&amp;$B329,Sheet2!$A$1:$A$2723&amp;Sheet2!$B$1:$B$2723&amp;Sheet2!$D$1:$D$2723,0),5),0)</f>
        <v>0</v>
      </c>
      <c r="AT329">
        <f t="array" ref="AT329">IFERROR(INDEX(Sheet2!$A$1:$E$2723,MATCH(AT$200&amp;AT$201&amp;$B329,Sheet2!$A$1:$A$2723&amp;Sheet2!$B$1:$B$2723&amp;Sheet2!$D$1:$D$2723,0),5),0)</f>
        <v>0</v>
      </c>
      <c r="AU329">
        <f t="array" ref="AU329">IFERROR(INDEX(Sheet2!$A$1:$E$2723,MATCH(AU$200&amp;AU$201&amp;$B329,Sheet2!$A$1:$A$2723&amp;Sheet2!$B$1:$B$2723&amp;Sheet2!$D$1:$D$2723,0),5),0)</f>
        <v>0</v>
      </c>
      <c r="AV329">
        <f t="array" ref="AV329">IFERROR(INDEX(Sheet2!$A$1:$E$2723,MATCH(AV$200&amp;AV$201&amp;$B329,Sheet2!$A$1:$A$2723&amp;Sheet2!$B$1:$B$2723&amp;Sheet2!$D$1:$D$2723,0),5),0)</f>
        <v>0</v>
      </c>
      <c r="AW329">
        <f t="array" ref="AW329">IFERROR(INDEX(Sheet2!$A$1:$E$2723,MATCH(AW$200&amp;AW$201&amp;$B329,Sheet2!$A$1:$A$2723&amp;Sheet2!$B$1:$B$2723&amp;Sheet2!$D$1:$D$2723,0),5),0)</f>
        <v>0</v>
      </c>
      <c r="AX329">
        <f t="array" ref="AX329">IFERROR(INDEX(Sheet2!$A$1:$E$2723,MATCH(AX$200&amp;AX$201&amp;$B329,Sheet2!$A$1:$A$2723&amp;Sheet2!$B$1:$B$2723&amp;Sheet2!$D$1:$D$2723,0),5),0)</f>
        <v>0</v>
      </c>
      <c r="AY329">
        <f t="array" ref="AY329">IFERROR(INDEX(Sheet2!$A$1:$E$2723,MATCH(AY$200&amp;AY$201&amp;$B329,Sheet2!$A$1:$A$2723&amp;Sheet2!$B$1:$B$2723&amp;Sheet2!$D$1:$D$2723,0),5),0)</f>
        <v>0</v>
      </c>
      <c r="AZ329">
        <f t="array" ref="AZ329">IFERROR(INDEX(Sheet2!$A$1:$E$2723,MATCH(AZ$200&amp;AZ$201&amp;$B329,Sheet2!$A$1:$A$2723&amp;Sheet2!$B$1:$B$2723&amp;Sheet2!$D$1:$D$2723,0),5),0)</f>
        <v>0</v>
      </c>
      <c r="BA329">
        <f t="array" ref="BA329">IFERROR(INDEX(Sheet2!$A$1:$E$2723,MATCH(BA$200&amp;BA$201&amp;$B329,Sheet2!$A$1:$A$2723&amp;Sheet2!$B$1:$B$2723&amp;Sheet2!$D$1:$D$2723,0),5),0)</f>
        <v>0</v>
      </c>
      <c r="BB329">
        <f t="array" ref="BB329">IFERROR(INDEX(Sheet2!$A$1:$E$2723,MATCH(BB$200&amp;BB$201&amp;$B329,Sheet2!$A$1:$A$2723&amp;Sheet2!$B$1:$B$2723&amp;Sheet2!$D$1:$D$2723,0),5),0)</f>
        <v>0</v>
      </c>
      <c r="BC329">
        <f t="array" ref="BC329">IFERROR(INDEX(Sheet2!$A$1:$E$2723,MATCH(BC$200&amp;BC$201&amp;$B329,Sheet2!$A$1:$A$2723&amp;Sheet2!$B$1:$B$2723&amp;Sheet2!$D$1:$D$2723,0),5),0)</f>
        <v>0</v>
      </c>
      <c r="BD329">
        <f t="array" ref="BD329">IFERROR(INDEX(Sheet2!$A$1:$E$2723,MATCH(BD$200&amp;BD$201&amp;$B329,Sheet2!$A$1:$A$2723&amp;Sheet2!$B$1:$B$2723&amp;Sheet2!$D$1:$D$2723,0),5),0)</f>
        <v>0</v>
      </c>
      <c r="BE329">
        <f t="array" ref="BE329">IFERROR(INDEX(Sheet2!$A$1:$E$2723,MATCH(BE$200&amp;BE$201&amp;$B329,Sheet2!$A$1:$A$2723&amp;Sheet2!$B$1:$B$2723&amp;Sheet2!$D$1:$D$2723,0),5),0)</f>
        <v>0</v>
      </c>
      <c r="BF329">
        <f t="array" ref="BF329">IFERROR(INDEX(Sheet2!$A$1:$E$2723,MATCH(BF$200&amp;BF$201&amp;$B329,Sheet2!$A$1:$A$2723&amp;Sheet2!$B$1:$B$2723&amp;Sheet2!$D$1:$D$2723,0),5),0)</f>
        <v>0</v>
      </c>
      <c r="BG329">
        <f t="array" ref="BG329">IFERROR(INDEX(Sheet2!$A$1:$E$2723,MATCH(BG$200&amp;BG$201&amp;$B329,Sheet2!$A$1:$A$2723&amp;Sheet2!$B$1:$B$2723&amp;Sheet2!$D$1:$D$2723,0),5),0)</f>
        <v>0</v>
      </c>
      <c r="BH329">
        <f t="array" ref="BH329">IFERROR(INDEX(Sheet2!$A$1:$E$2723,MATCH(BH$200&amp;BH$201&amp;$B329,Sheet2!$A$1:$A$2723&amp;Sheet2!$B$1:$B$2723&amp;Sheet2!$D$1:$D$2723,0),5),0)</f>
        <v>0</v>
      </c>
      <c r="BI329">
        <f t="array" ref="BI329">IFERROR(INDEX(Sheet2!$A$1:$E$2723,MATCH(BI$200&amp;BI$201&amp;$B329,Sheet2!$A$1:$A$2723&amp;Sheet2!$B$1:$B$2723&amp;Sheet2!$D$1:$D$2723,0),5),0)</f>
        <v>0</v>
      </c>
      <c r="BJ329">
        <f t="array" ref="BJ329">IFERROR(INDEX(Sheet2!$A$1:$E$2723,MATCH(BJ$200&amp;BJ$201&amp;$B329,Sheet2!$A$1:$A$2723&amp;Sheet2!$B$1:$B$2723&amp;Sheet2!$D$1:$D$2723,0),5),0)</f>
        <v>0</v>
      </c>
      <c r="BK329">
        <f t="array" ref="BK329">IFERROR(INDEX(Sheet2!$A$1:$E$2723,MATCH(BK$200&amp;BK$201&amp;$B329,Sheet2!$A$1:$A$2723&amp;Sheet2!$B$1:$B$2723&amp;Sheet2!$D$1:$D$2723,0),5),0)</f>
        <v>0</v>
      </c>
      <c r="BL329">
        <f t="array" ref="BL329">IFERROR(INDEX(Sheet2!$A$1:$E$2723,MATCH(BL$200&amp;BL$201&amp;$B329,Sheet2!$A$1:$A$2723&amp;Sheet2!$B$1:$B$2723&amp;Sheet2!$D$1:$D$2723,0),5),0)</f>
        <v>0</v>
      </c>
    </row>
    <row r="330" spans="2:64" x14ac:dyDescent="0.25">
      <c r="B330" t="s">
        <v>147</v>
      </c>
      <c r="C330">
        <f t="array" ref="C330">IFERROR(INDEX(Sheet2!$A$1:$E$2723,MATCH(C$200&amp;C$201&amp;$B330,Sheet2!$A$1:$A$2723&amp;Sheet2!$B$1:$B$2723&amp;Sheet2!$D$1:$D$2723,0),5),0)</f>
        <v>0</v>
      </c>
      <c r="D330">
        <f t="array" ref="D330">IFERROR(INDEX(Sheet2!$A$1:$E$2723,MATCH(D$200&amp;D$201&amp;$B330,Sheet2!$A$1:$A$2723&amp;Sheet2!$B$1:$B$2723&amp;Sheet2!$D$1:$D$2723,0),5),0)</f>
        <v>0</v>
      </c>
      <c r="E330">
        <f t="array" ref="E330">IFERROR(INDEX(Sheet2!$A$1:$E$2723,MATCH(E$200&amp;E$201&amp;$B330,Sheet2!$A$1:$A$2723&amp;Sheet2!$B$1:$B$2723&amp;Sheet2!$D$1:$D$2723,0),5),0)</f>
        <v>0</v>
      </c>
      <c r="F330">
        <f t="array" ref="F330">IFERROR(INDEX(Sheet2!$A$1:$E$2723,MATCH(F$200&amp;F$201&amp;$B330,Sheet2!$A$1:$A$2723&amp;Sheet2!$B$1:$B$2723&amp;Sheet2!$D$1:$D$2723,0),5),0)</f>
        <v>0</v>
      </c>
      <c r="G330">
        <f t="array" ref="G330">IFERROR(INDEX(Sheet2!$A$1:$E$2723,MATCH(G$200&amp;G$201&amp;$B330,Sheet2!$A$1:$A$2723&amp;Sheet2!$B$1:$B$2723&amp;Sheet2!$D$1:$D$2723,0),5),0)</f>
        <v>0</v>
      </c>
      <c r="H330">
        <f t="array" ref="H330">IFERROR(INDEX(Sheet2!$A$1:$E$2723,MATCH(H$200&amp;H$201&amp;$B330,Sheet2!$A$1:$A$2723&amp;Sheet2!$B$1:$B$2723&amp;Sheet2!$D$1:$D$2723,0),5),0)</f>
        <v>0</v>
      </c>
      <c r="I330">
        <f t="array" ref="I330">IFERROR(INDEX(Sheet2!$A$1:$E$2723,MATCH(I$200&amp;I$201&amp;$B330,Sheet2!$A$1:$A$2723&amp;Sheet2!$B$1:$B$2723&amp;Sheet2!$D$1:$D$2723,0),5),0)</f>
        <v>0</v>
      </c>
      <c r="J330">
        <f t="array" ref="J330">IFERROR(INDEX(Sheet2!$A$1:$E$2723,MATCH(J$200&amp;J$201&amp;$B330,Sheet2!$A$1:$A$2723&amp;Sheet2!$B$1:$B$2723&amp;Sheet2!$D$1:$D$2723,0),5),0)</f>
        <v>0</v>
      </c>
      <c r="K330">
        <f t="array" ref="K330">IFERROR(INDEX(Sheet2!$A$1:$E$2723,MATCH(K$200&amp;K$201&amp;$B330,Sheet2!$A$1:$A$2723&amp;Sheet2!$B$1:$B$2723&amp;Sheet2!$D$1:$D$2723,0),5),0)</f>
        <v>0</v>
      </c>
      <c r="L330">
        <f t="array" ref="L330">IFERROR(INDEX(Sheet2!$A$1:$E$2723,MATCH(L$200&amp;L$201&amp;$B330,Sheet2!$A$1:$A$2723&amp;Sheet2!$B$1:$B$2723&amp;Sheet2!$D$1:$D$2723,0),5),0)</f>
        <v>0</v>
      </c>
      <c r="M330">
        <f t="array" ref="M330">IFERROR(INDEX(Sheet2!$A$1:$E$2723,MATCH(M$200&amp;M$201&amp;$B330,Sheet2!$A$1:$A$2723&amp;Sheet2!$B$1:$B$2723&amp;Sheet2!$D$1:$D$2723,0),5),0)</f>
        <v>0</v>
      </c>
      <c r="N330">
        <f t="array" ref="N330">IFERROR(INDEX(Sheet2!$A$1:$E$2723,MATCH(N$200&amp;N$201&amp;$B330,Sheet2!$A$1:$A$2723&amp;Sheet2!$B$1:$B$2723&amp;Sheet2!$D$1:$D$2723,0),5),0)</f>
        <v>0</v>
      </c>
      <c r="O330">
        <f t="array" ref="O330">IFERROR(INDEX(Sheet2!$A$1:$E$2723,MATCH(O$200&amp;O$201&amp;$B330,Sheet2!$A$1:$A$2723&amp;Sheet2!$B$1:$B$2723&amp;Sheet2!$D$1:$D$2723,0),5),0)</f>
        <v>0</v>
      </c>
      <c r="P330">
        <f t="array" ref="P330">IFERROR(INDEX(Sheet2!$A$1:$E$2723,MATCH(P$200&amp;P$201&amp;$B330,Sheet2!$A$1:$A$2723&amp;Sheet2!$B$1:$B$2723&amp;Sheet2!$D$1:$D$2723,0),5),0)</f>
        <v>0</v>
      </c>
      <c r="Q330">
        <f t="array" ref="Q330">IFERROR(INDEX(Sheet2!$A$1:$E$2723,MATCH(Q$200&amp;Q$201&amp;$B330,Sheet2!$A$1:$A$2723&amp;Sheet2!$B$1:$B$2723&amp;Sheet2!$D$1:$D$2723,0),5),0)</f>
        <v>0</v>
      </c>
      <c r="R330">
        <f t="array" ref="R330">IFERROR(INDEX(Sheet2!$A$1:$E$2723,MATCH(R$200&amp;R$201&amp;$B330,Sheet2!$A$1:$A$2723&amp;Sheet2!$B$1:$B$2723&amp;Sheet2!$D$1:$D$2723,0),5),0)</f>
        <v>0</v>
      </c>
      <c r="S330">
        <f t="array" ref="S330">IFERROR(INDEX(Sheet2!$A$1:$E$2723,MATCH(S$200&amp;S$201&amp;$B330,Sheet2!$A$1:$A$2723&amp;Sheet2!$B$1:$B$2723&amp;Sheet2!$D$1:$D$2723,0),5),0)</f>
        <v>0</v>
      </c>
      <c r="T330">
        <f t="array" ref="T330">IFERROR(INDEX(Sheet2!$A$1:$E$2723,MATCH(T$200&amp;T$201&amp;$B330,Sheet2!$A$1:$A$2723&amp;Sheet2!$B$1:$B$2723&amp;Sheet2!$D$1:$D$2723,0),5),0)</f>
        <v>0</v>
      </c>
      <c r="U330">
        <f t="array" ref="U330">IFERROR(INDEX(Sheet2!$A$1:$E$2723,MATCH(U$200&amp;U$201&amp;$B330,Sheet2!$A$1:$A$2723&amp;Sheet2!$B$1:$B$2723&amp;Sheet2!$D$1:$D$2723,0),5),0)</f>
        <v>0</v>
      </c>
      <c r="V330">
        <f t="array" ref="V330">IFERROR(INDEX(Sheet2!$A$1:$E$2723,MATCH(V$200&amp;V$201&amp;$B330,Sheet2!$A$1:$A$2723&amp;Sheet2!$B$1:$B$2723&amp;Sheet2!$D$1:$D$2723,0),5),0)</f>
        <v>0</v>
      </c>
      <c r="W330">
        <f t="array" ref="W330">IFERROR(INDEX(Sheet2!$A$1:$E$2723,MATCH(W$200&amp;W$201&amp;$B330,Sheet2!$A$1:$A$2723&amp;Sheet2!$B$1:$B$2723&amp;Sheet2!$D$1:$D$2723,0),5),0)</f>
        <v>0</v>
      </c>
      <c r="X330">
        <f t="array" ref="X330">IFERROR(INDEX(Sheet2!$A$1:$E$2723,MATCH(X$200&amp;X$201&amp;$B330,Sheet2!$A$1:$A$2723&amp;Sheet2!$B$1:$B$2723&amp;Sheet2!$D$1:$D$2723,0),5),0)</f>
        <v>0</v>
      </c>
      <c r="Y330">
        <f t="array" ref="Y330">IFERROR(INDEX(Sheet2!$A$1:$E$2723,MATCH(Y$200&amp;Y$201&amp;$B330,Sheet2!$A$1:$A$2723&amp;Sheet2!$B$1:$B$2723&amp;Sheet2!$D$1:$D$2723,0),5),0)</f>
        <v>0</v>
      </c>
      <c r="Z330">
        <f t="array" ref="Z330">IFERROR(INDEX(Sheet2!$A$1:$E$2723,MATCH(Z$200&amp;Z$201&amp;$B330,Sheet2!$A$1:$A$2723&amp;Sheet2!$B$1:$B$2723&amp;Sheet2!$D$1:$D$2723,0),5),0)</f>
        <v>0</v>
      </c>
      <c r="AA330">
        <f t="array" ref="AA330">IFERROR(INDEX(Sheet2!$A$1:$E$2723,MATCH(AA$200&amp;AA$201&amp;$B330,Sheet2!$A$1:$A$2723&amp;Sheet2!$B$1:$B$2723&amp;Sheet2!$D$1:$D$2723,0),5),0)</f>
        <v>0</v>
      </c>
      <c r="AB330">
        <f t="array" ref="AB330">IFERROR(INDEX(Sheet2!$A$1:$E$2723,MATCH(AB$200&amp;AB$201&amp;$B330,Sheet2!$A$1:$A$2723&amp;Sheet2!$B$1:$B$2723&amp;Sheet2!$D$1:$D$2723,0),5),0)</f>
        <v>0</v>
      </c>
      <c r="AC330">
        <f t="array" ref="AC330">IFERROR(INDEX(Sheet2!$A$1:$E$2723,MATCH(AC$200&amp;AC$201&amp;$B330,Sheet2!$A$1:$A$2723&amp;Sheet2!$B$1:$B$2723&amp;Sheet2!$D$1:$D$2723,0),5),0)</f>
        <v>0</v>
      </c>
      <c r="AD330">
        <f t="array" ref="AD330">IFERROR(INDEX(Sheet2!$A$1:$E$2723,MATCH(AD$200&amp;AD$201&amp;$B330,Sheet2!$A$1:$A$2723&amp;Sheet2!$B$1:$B$2723&amp;Sheet2!$D$1:$D$2723,0),5),0)</f>
        <v>0</v>
      </c>
      <c r="AE330">
        <f t="array" ref="AE330">IFERROR(INDEX(Sheet2!$A$1:$E$2723,MATCH(AE$200&amp;AE$201&amp;$B330,Sheet2!$A$1:$A$2723&amp;Sheet2!$B$1:$B$2723&amp;Sheet2!$D$1:$D$2723,0),5),0)</f>
        <v>0</v>
      </c>
      <c r="AF330">
        <f t="array" ref="AF330">IFERROR(INDEX(Sheet2!$A$1:$E$2723,MATCH(AF$200&amp;AF$201&amp;$B330,Sheet2!$A$1:$A$2723&amp;Sheet2!$B$1:$B$2723&amp;Sheet2!$D$1:$D$2723,0),5),0)</f>
        <v>0</v>
      </c>
      <c r="AG330">
        <f t="array" ref="AG330">IFERROR(INDEX(Sheet2!$A$1:$E$2723,MATCH(AG$200&amp;AG$201&amp;$B330,Sheet2!$A$1:$A$2723&amp;Sheet2!$B$1:$B$2723&amp;Sheet2!$D$1:$D$2723,0),5),0)</f>
        <v>0</v>
      </c>
      <c r="AH330">
        <f t="array" ref="AH330">IFERROR(INDEX(Sheet2!$A$1:$E$2723,MATCH(AH$200&amp;AH$201&amp;$B330,Sheet2!$A$1:$A$2723&amp;Sheet2!$B$1:$B$2723&amp;Sheet2!$D$1:$D$2723,0),5),0)</f>
        <v>0</v>
      </c>
      <c r="AI330">
        <f t="array" ref="AI330">IFERROR(INDEX(Sheet2!$A$1:$E$2723,MATCH(AI$200&amp;AI$201&amp;$B330,Sheet2!$A$1:$A$2723&amp;Sheet2!$B$1:$B$2723&amp;Sheet2!$D$1:$D$2723,0),5),0)</f>
        <v>0</v>
      </c>
      <c r="AJ330">
        <f t="array" ref="AJ330">IFERROR(INDEX(Sheet2!$A$1:$E$2723,MATCH(AJ$200&amp;AJ$201&amp;$B330,Sheet2!$A$1:$A$2723&amp;Sheet2!$B$1:$B$2723&amp;Sheet2!$D$1:$D$2723,0),5),0)</f>
        <v>0</v>
      </c>
      <c r="AK330">
        <f t="array" ref="AK330">IFERROR(INDEX(Sheet2!$A$1:$E$2723,MATCH(AK$200&amp;AK$201&amp;$B330,Sheet2!$A$1:$A$2723&amp;Sheet2!$B$1:$B$2723&amp;Sheet2!$D$1:$D$2723,0),5),0)</f>
        <v>0</v>
      </c>
      <c r="AL330">
        <f t="array" ref="AL330">IFERROR(INDEX(Sheet2!$A$1:$E$2723,MATCH(AL$200&amp;AL$201&amp;$B330,Sheet2!$A$1:$A$2723&amp;Sheet2!$B$1:$B$2723&amp;Sheet2!$D$1:$D$2723,0),5),0)</f>
        <v>0</v>
      </c>
      <c r="AM330">
        <f t="array" ref="AM330">IFERROR(INDEX(Sheet2!$A$1:$E$2723,MATCH(AM$200&amp;AM$201&amp;$B330,Sheet2!$A$1:$A$2723&amp;Sheet2!$B$1:$B$2723&amp;Sheet2!$D$1:$D$2723,0),5),0)</f>
        <v>0</v>
      </c>
      <c r="AN330">
        <f t="array" ref="AN330">IFERROR(INDEX(Sheet2!$A$1:$E$2723,MATCH(AN$200&amp;AN$201&amp;$B330,Sheet2!$A$1:$A$2723&amp;Sheet2!$B$1:$B$2723&amp;Sheet2!$D$1:$D$2723,0),5),0)</f>
        <v>0</v>
      </c>
      <c r="AO330">
        <f t="array" ref="AO330">IFERROR(INDEX(Sheet2!$A$1:$E$2723,MATCH(AO$200&amp;AO$201&amp;$B330,Sheet2!$A$1:$A$2723&amp;Sheet2!$B$1:$B$2723&amp;Sheet2!$D$1:$D$2723,0),5),0)</f>
        <v>0</v>
      </c>
      <c r="AP330">
        <f t="array" ref="AP330">IFERROR(INDEX(Sheet2!$A$1:$E$2723,MATCH(AP$200&amp;AP$201&amp;$B330,Sheet2!$A$1:$A$2723&amp;Sheet2!$B$1:$B$2723&amp;Sheet2!$D$1:$D$2723,0),5),0)</f>
        <v>0</v>
      </c>
      <c r="AQ330">
        <f t="array" ref="AQ330">IFERROR(INDEX(Sheet2!$A$1:$E$2723,MATCH(AQ$200&amp;AQ$201&amp;$B330,Sheet2!$A$1:$A$2723&amp;Sheet2!$B$1:$B$2723&amp;Sheet2!$D$1:$D$2723,0),5),0)</f>
        <v>0</v>
      </c>
      <c r="AR330">
        <f t="array" ref="AR330">IFERROR(INDEX(Sheet2!$A$1:$E$2723,MATCH(AR$200&amp;AR$201&amp;$B330,Sheet2!$A$1:$A$2723&amp;Sheet2!$B$1:$B$2723&amp;Sheet2!$D$1:$D$2723,0),5),0)</f>
        <v>0</v>
      </c>
      <c r="AS330">
        <f t="array" ref="AS330">IFERROR(INDEX(Sheet2!$A$1:$E$2723,MATCH(AS$200&amp;AS$201&amp;$B330,Sheet2!$A$1:$A$2723&amp;Sheet2!$B$1:$B$2723&amp;Sheet2!$D$1:$D$2723,0),5),0)</f>
        <v>0</v>
      </c>
      <c r="AT330">
        <f t="array" ref="AT330">IFERROR(INDEX(Sheet2!$A$1:$E$2723,MATCH(AT$200&amp;AT$201&amp;$B330,Sheet2!$A$1:$A$2723&amp;Sheet2!$B$1:$B$2723&amp;Sheet2!$D$1:$D$2723,0),5),0)</f>
        <v>0</v>
      </c>
      <c r="AU330">
        <f t="array" ref="AU330">IFERROR(INDEX(Sheet2!$A$1:$E$2723,MATCH(AU$200&amp;AU$201&amp;$B330,Sheet2!$A$1:$A$2723&amp;Sheet2!$B$1:$B$2723&amp;Sheet2!$D$1:$D$2723,0),5),0)</f>
        <v>0</v>
      </c>
      <c r="AV330">
        <f t="array" ref="AV330">IFERROR(INDEX(Sheet2!$A$1:$E$2723,MATCH(AV$200&amp;AV$201&amp;$B330,Sheet2!$A$1:$A$2723&amp;Sheet2!$B$1:$B$2723&amp;Sheet2!$D$1:$D$2723,0),5),0)</f>
        <v>0</v>
      </c>
      <c r="AW330">
        <f t="array" ref="AW330">IFERROR(INDEX(Sheet2!$A$1:$E$2723,MATCH(AW$200&amp;AW$201&amp;$B330,Sheet2!$A$1:$A$2723&amp;Sheet2!$B$1:$B$2723&amp;Sheet2!$D$1:$D$2723,0),5),0)</f>
        <v>0</v>
      </c>
      <c r="AX330">
        <f t="array" ref="AX330">IFERROR(INDEX(Sheet2!$A$1:$E$2723,MATCH(AX$200&amp;AX$201&amp;$B330,Sheet2!$A$1:$A$2723&amp;Sheet2!$B$1:$B$2723&amp;Sheet2!$D$1:$D$2723,0),5),0)</f>
        <v>0</v>
      </c>
      <c r="AY330">
        <f t="array" ref="AY330">IFERROR(INDEX(Sheet2!$A$1:$E$2723,MATCH(AY$200&amp;AY$201&amp;$B330,Sheet2!$A$1:$A$2723&amp;Sheet2!$B$1:$B$2723&amp;Sheet2!$D$1:$D$2723,0),5),0)</f>
        <v>63</v>
      </c>
      <c r="AZ330">
        <f t="array" ref="AZ330">IFERROR(INDEX(Sheet2!$A$1:$E$2723,MATCH(AZ$200&amp;AZ$201&amp;$B330,Sheet2!$A$1:$A$2723&amp;Sheet2!$B$1:$B$2723&amp;Sheet2!$D$1:$D$2723,0),5),0)</f>
        <v>71</v>
      </c>
      <c r="BA330">
        <f t="array" ref="BA330">IFERROR(INDEX(Sheet2!$A$1:$E$2723,MATCH(BA$200&amp;BA$201&amp;$B330,Sheet2!$A$1:$A$2723&amp;Sheet2!$B$1:$B$2723&amp;Sheet2!$D$1:$D$2723,0),5),0)</f>
        <v>0</v>
      </c>
      <c r="BB330">
        <f t="array" ref="BB330">IFERROR(INDEX(Sheet2!$A$1:$E$2723,MATCH(BB$200&amp;BB$201&amp;$B330,Sheet2!$A$1:$A$2723&amp;Sheet2!$B$1:$B$2723&amp;Sheet2!$D$1:$D$2723,0),5),0)</f>
        <v>0</v>
      </c>
      <c r="BC330">
        <f t="array" ref="BC330">IFERROR(INDEX(Sheet2!$A$1:$E$2723,MATCH(BC$200&amp;BC$201&amp;$B330,Sheet2!$A$1:$A$2723&amp;Sheet2!$B$1:$B$2723&amp;Sheet2!$D$1:$D$2723,0),5),0)</f>
        <v>0</v>
      </c>
      <c r="BD330">
        <f t="array" ref="BD330">IFERROR(INDEX(Sheet2!$A$1:$E$2723,MATCH(BD$200&amp;BD$201&amp;$B330,Sheet2!$A$1:$A$2723&amp;Sheet2!$B$1:$B$2723&amp;Sheet2!$D$1:$D$2723,0),5),0)</f>
        <v>0</v>
      </c>
      <c r="BE330">
        <f t="array" ref="BE330">IFERROR(INDEX(Sheet2!$A$1:$E$2723,MATCH(BE$200&amp;BE$201&amp;$B330,Sheet2!$A$1:$A$2723&amp;Sheet2!$B$1:$B$2723&amp;Sheet2!$D$1:$D$2723,0),5),0)</f>
        <v>0</v>
      </c>
      <c r="BF330">
        <f t="array" ref="BF330">IFERROR(INDEX(Sheet2!$A$1:$E$2723,MATCH(BF$200&amp;BF$201&amp;$B330,Sheet2!$A$1:$A$2723&amp;Sheet2!$B$1:$B$2723&amp;Sheet2!$D$1:$D$2723,0),5),0)</f>
        <v>0</v>
      </c>
      <c r="BG330">
        <f t="array" ref="BG330">IFERROR(INDEX(Sheet2!$A$1:$E$2723,MATCH(BG$200&amp;BG$201&amp;$B330,Sheet2!$A$1:$A$2723&amp;Sheet2!$B$1:$B$2723&amp;Sheet2!$D$1:$D$2723,0),5),0)</f>
        <v>0</v>
      </c>
      <c r="BH330">
        <f t="array" ref="BH330">IFERROR(INDEX(Sheet2!$A$1:$E$2723,MATCH(BH$200&amp;BH$201&amp;$B330,Sheet2!$A$1:$A$2723&amp;Sheet2!$B$1:$B$2723&amp;Sheet2!$D$1:$D$2723,0),5),0)</f>
        <v>0</v>
      </c>
      <c r="BI330">
        <f t="array" ref="BI330">IFERROR(INDEX(Sheet2!$A$1:$E$2723,MATCH(BI$200&amp;BI$201&amp;$B330,Sheet2!$A$1:$A$2723&amp;Sheet2!$B$1:$B$2723&amp;Sheet2!$D$1:$D$2723,0),5),0)</f>
        <v>0</v>
      </c>
      <c r="BJ330">
        <f t="array" ref="BJ330">IFERROR(INDEX(Sheet2!$A$1:$E$2723,MATCH(BJ$200&amp;BJ$201&amp;$B330,Sheet2!$A$1:$A$2723&amp;Sheet2!$B$1:$B$2723&amp;Sheet2!$D$1:$D$2723,0),5),0)</f>
        <v>0</v>
      </c>
      <c r="BK330">
        <f t="array" ref="BK330">IFERROR(INDEX(Sheet2!$A$1:$E$2723,MATCH(BK$200&amp;BK$201&amp;$B330,Sheet2!$A$1:$A$2723&amp;Sheet2!$B$1:$B$2723&amp;Sheet2!$D$1:$D$2723,0),5),0)</f>
        <v>0</v>
      </c>
      <c r="BL330">
        <f t="array" ref="BL330">IFERROR(INDEX(Sheet2!$A$1:$E$2723,MATCH(BL$200&amp;BL$201&amp;$B330,Sheet2!$A$1:$A$2723&amp;Sheet2!$B$1:$B$2723&amp;Sheet2!$D$1:$D$2723,0),5),0)</f>
        <v>0</v>
      </c>
    </row>
    <row r="331" spans="2:64" x14ac:dyDescent="0.25">
      <c r="B331" t="s">
        <v>191</v>
      </c>
      <c r="C331">
        <f t="array" ref="C331">IFERROR(INDEX(Sheet2!$A$1:$E$2723,MATCH(C$200&amp;C$201&amp;$B331,Sheet2!$A$1:$A$2723&amp;Sheet2!$B$1:$B$2723&amp;Sheet2!$D$1:$D$2723,0),5),0)</f>
        <v>0</v>
      </c>
      <c r="D331">
        <f t="array" ref="D331">IFERROR(INDEX(Sheet2!$A$1:$E$2723,MATCH(D$200&amp;D$201&amp;$B331,Sheet2!$A$1:$A$2723&amp;Sheet2!$B$1:$B$2723&amp;Sheet2!$D$1:$D$2723,0),5),0)</f>
        <v>0</v>
      </c>
      <c r="E331">
        <f t="array" ref="E331">IFERROR(INDEX(Sheet2!$A$1:$E$2723,MATCH(E$200&amp;E$201&amp;$B331,Sheet2!$A$1:$A$2723&amp;Sheet2!$B$1:$B$2723&amp;Sheet2!$D$1:$D$2723,0),5),0)</f>
        <v>0</v>
      </c>
      <c r="F331">
        <f t="array" ref="F331">IFERROR(INDEX(Sheet2!$A$1:$E$2723,MATCH(F$200&amp;F$201&amp;$B331,Sheet2!$A$1:$A$2723&amp;Sheet2!$B$1:$B$2723&amp;Sheet2!$D$1:$D$2723,0),5),0)</f>
        <v>0</v>
      </c>
      <c r="G331">
        <f t="array" ref="G331">IFERROR(INDEX(Sheet2!$A$1:$E$2723,MATCH(G$200&amp;G$201&amp;$B331,Sheet2!$A$1:$A$2723&amp;Sheet2!$B$1:$B$2723&amp;Sheet2!$D$1:$D$2723,0),5),0)</f>
        <v>0</v>
      </c>
      <c r="H331">
        <f t="array" ref="H331">IFERROR(INDEX(Sheet2!$A$1:$E$2723,MATCH(H$200&amp;H$201&amp;$B331,Sheet2!$A$1:$A$2723&amp;Sheet2!$B$1:$B$2723&amp;Sheet2!$D$1:$D$2723,0),5),0)</f>
        <v>0</v>
      </c>
      <c r="I331">
        <f t="array" ref="I331">IFERROR(INDEX(Sheet2!$A$1:$E$2723,MATCH(I$200&amp;I$201&amp;$B331,Sheet2!$A$1:$A$2723&amp;Sheet2!$B$1:$B$2723&amp;Sheet2!$D$1:$D$2723,0),5),0)</f>
        <v>0</v>
      </c>
      <c r="J331">
        <f t="array" ref="J331">IFERROR(INDEX(Sheet2!$A$1:$E$2723,MATCH(J$200&amp;J$201&amp;$B331,Sheet2!$A$1:$A$2723&amp;Sheet2!$B$1:$B$2723&amp;Sheet2!$D$1:$D$2723,0),5),0)</f>
        <v>0</v>
      </c>
      <c r="K331">
        <f t="array" ref="K331">IFERROR(INDEX(Sheet2!$A$1:$E$2723,MATCH(K$200&amp;K$201&amp;$B331,Sheet2!$A$1:$A$2723&amp;Sheet2!$B$1:$B$2723&amp;Sheet2!$D$1:$D$2723,0),5),0)</f>
        <v>0</v>
      </c>
      <c r="L331">
        <f t="array" ref="L331">IFERROR(INDEX(Sheet2!$A$1:$E$2723,MATCH(L$200&amp;L$201&amp;$B331,Sheet2!$A$1:$A$2723&amp;Sheet2!$B$1:$B$2723&amp;Sheet2!$D$1:$D$2723,0),5),0)</f>
        <v>0</v>
      </c>
      <c r="M331">
        <f t="array" ref="M331">IFERROR(INDEX(Sheet2!$A$1:$E$2723,MATCH(M$200&amp;M$201&amp;$B331,Sheet2!$A$1:$A$2723&amp;Sheet2!$B$1:$B$2723&amp;Sheet2!$D$1:$D$2723,0),5),0)</f>
        <v>0</v>
      </c>
      <c r="N331">
        <f t="array" ref="N331">IFERROR(INDEX(Sheet2!$A$1:$E$2723,MATCH(N$200&amp;N$201&amp;$B331,Sheet2!$A$1:$A$2723&amp;Sheet2!$B$1:$B$2723&amp;Sheet2!$D$1:$D$2723,0),5),0)</f>
        <v>0</v>
      </c>
      <c r="O331">
        <f t="array" ref="O331">IFERROR(INDEX(Sheet2!$A$1:$E$2723,MATCH(O$200&amp;O$201&amp;$B331,Sheet2!$A$1:$A$2723&amp;Sheet2!$B$1:$B$2723&amp;Sheet2!$D$1:$D$2723,0),5),0)</f>
        <v>0</v>
      </c>
      <c r="P331">
        <f t="array" ref="P331">IFERROR(INDEX(Sheet2!$A$1:$E$2723,MATCH(P$200&amp;P$201&amp;$B331,Sheet2!$A$1:$A$2723&amp;Sheet2!$B$1:$B$2723&amp;Sheet2!$D$1:$D$2723,0),5),0)</f>
        <v>0</v>
      </c>
      <c r="Q331">
        <f t="array" ref="Q331">IFERROR(INDEX(Sheet2!$A$1:$E$2723,MATCH(Q$200&amp;Q$201&amp;$B331,Sheet2!$A$1:$A$2723&amp;Sheet2!$B$1:$B$2723&amp;Sheet2!$D$1:$D$2723,0),5),0)</f>
        <v>0</v>
      </c>
      <c r="R331">
        <f t="array" ref="R331">IFERROR(INDEX(Sheet2!$A$1:$E$2723,MATCH(R$200&amp;R$201&amp;$B331,Sheet2!$A$1:$A$2723&amp;Sheet2!$B$1:$B$2723&amp;Sheet2!$D$1:$D$2723,0),5),0)</f>
        <v>0</v>
      </c>
      <c r="S331">
        <f t="array" ref="S331">IFERROR(INDEX(Sheet2!$A$1:$E$2723,MATCH(S$200&amp;S$201&amp;$B331,Sheet2!$A$1:$A$2723&amp;Sheet2!$B$1:$B$2723&amp;Sheet2!$D$1:$D$2723,0),5),0)</f>
        <v>0</v>
      </c>
      <c r="T331">
        <f t="array" ref="T331">IFERROR(INDEX(Sheet2!$A$1:$E$2723,MATCH(T$200&amp;T$201&amp;$B331,Sheet2!$A$1:$A$2723&amp;Sheet2!$B$1:$B$2723&amp;Sheet2!$D$1:$D$2723,0),5),0)</f>
        <v>0</v>
      </c>
      <c r="U331">
        <f t="array" ref="U331">IFERROR(INDEX(Sheet2!$A$1:$E$2723,MATCH(U$200&amp;U$201&amp;$B331,Sheet2!$A$1:$A$2723&amp;Sheet2!$B$1:$B$2723&amp;Sheet2!$D$1:$D$2723,0),5),0)</f>
        <v>0</v>
      </c>
      <c r="V331">
        <f t="array" ref="V331">IFERROR(INDEX(Sheet2!$A$1:$E$2723,MATCH(V$200&amp;V$201&amp;$B331,Sheet2!$A$1:$A$2723&amp;Sheet2!$B$1:$B$2723&amp;Sheet2!$D$1:$D$2723,0),5),0)</f>
        <v>0</v>
      </c>
      <c r="W331">
        <f t="array" ref="W331">IFERROR(INDEX(Sheet2!$A$1:$E$2723,MATCH(W$200&amp;W$201&amp;$B331,Sheet2!$A$1:$A$2723&amp;Sheet2!$B$1:$B$2723&amp;Sheet2!$D$1:$D$2723,0),5),0)</f>
        <v>0</v>
      </c>
      <c r="X331">
        <f t="array" ref="X331">IFERROR(INDEX(Sheet2!$A$1:$E$2723,MATCH(X$200&amp;X$201&amp;$B331,Sheet2!$A$1:$A$2723&amp;Sheet2!$B$1:$B$2723&amp;Sheet2!$D$1:$D$2723,0),5),0)</f>
        <v>0</v>
      </c>
      <c r="Y331">
        <f t="array" ref="Y331">IFERROR(INDEX(Sheet2!$A$1:$E$2723,MATCH(Y$200&amp;Y$201&amp;$B331,Sheet2!$A$1:$A$2723&amp;Sheet2!$B$1:$B$2723&amp;Sheet2!$D$1:$D$2723,0),5),0)</f>
        <v>0</v>
      </c>
      <c r="Z331">
        <f t="array" ref="Z331">IFERROR(INDEX(Sheet2!$A$1:$E$2723,MATCH(Z$200&amp;Z$201&amp;$B331,Sheet2!$A$1:$A$2723&amp;Sheet2!$B$1:$B$2723&amp;Sheet2!$D$1:$D$2723,0),5),0)</f>
        <v>63</v>
      </c>
      <c r="AA331">
        <f t="array" ref="AA331">IFERROR(INDEX(Sheet2!$A$1:$E$2723,MATCH(AA$200&amp;AA$201&amp;$B331,Sheet2!$A$1:$A$2723&amp;Sheet2!$B$1:$B$2723&amp;Sheet2!$D$1:$D$2723,0),5),0)</f>
        <v>0</v>
      </c>
      <c r="AB331">
        <f t="array" ref="AB331">IFERROR(INDEX(Sheet2!$A$1:$E$2723,MATCH(AB$200&amp;AB$201&amp;$B331,Sheet2!$A$1:$A$2723&amp;Sheet2!$B$1:$B$2723&amp;Sheet2!$D$1:$D$2723,0),5),0)</f>
        <v>0</v>
      </c>
      <c r="AC331">
        <f t="array" ref="AC331">IFERROR(INDEX(Sheet2!$A$1:$E$2723,MATCH(AC$200&amp;AC$201&amp;$B331,Sheet2!$A$1:$A$2723&amp;Sheet2!$B$1:$B$2723&amp;Sheet2!$D$1:$D$2723,0),5),0)</f>
        <v>0</v>
      </c>
      <c r="AD331">
        <f t="array" ref="AD331">IFERROR(INDEX(Sheet2!$A$1:$E$2723,MATCH(AD$200&amp;AD$201&amp;$B331,Sheet2!$A$1:$A$2723&amp;Sheet2!$B$1:$B$2723&amp;Sheet2!$D$1:$D$2723,0),5),0)</f>
        <v>0</v>
      </c>
      <c r="AE331">
        <f t="array" ref="AE331">IFERROR(INDEX(Sheet2!$A$1:$E$2723,MATCH(AE$200&amp;AE$201&amp;$B331,Sheet2!$A$1:$A$2723&amp;Sheet2!$B$1:$B$2723&amp;Sheet2!$D$1:$D$2723,0),5),0)</f>
        <v>0</v>
      </c>
      <c r="AF331">
        <f t="array" ref="AF331">IFERROR(INDEX(Sheet2!$A$1:$E$2723,MATCH(AF$200&amp;AF$201&amp;$B331,Sheet2!$A$1:$A$2723&amp;Sheet2!$B$1:$B$2723&amp;Sheet2!$D$1:$D$2723,0),5),0)</f>
        <v>0</v>
      </c>
      <c r="AG331">
        <f t="array" ref="AG331">IFERROR(INDEX(Sheet2!$A$1:$E$2723,MATCH(AG$200&amp;AG$201&amp;$B331,Sheet2!$A$1:$A$2723&amp;Sheet2!$B$1:$B$2723&amp;Sheet2!$D$1:$D$2723,0),5),0)</f>
        <v>0</v>
      </c>
      <c r="AH331">
        <f t="array" ref="AH331">IFERROR(INDEX(Sheet2!$A$1:$E$2723,MATCH(AH$200&amp;AH$201&amp;$B331,Sheet2!$A$1:$A$2723&amp;Sheet2!$B$1:$B$2723&amp;Sheet2!$D$1:$D$2723,0),5),0)</f>
        <v>0</v>
      </c>
      <c r="AI331">
        <f t="array" ref="AI331">IFERROR(INDEX(Sheet2!$A$1:$E$2723,MATCH(AI$200&amp;AI$201&amp;$B331,Sheet2!$A$1:$A$2723&amp;Sheet2!$B$1:$B$2723&amp;Sheet2!$D$1:$D$2723,0),5),0)</f>
        <v>0</v>
      </c>
      <c r="AJ331">
        <f t="array" ref="AJ331">IFERROR(INDEX(Sheet2!$A$1:$E$2723,MATCH(AJ$200&amp;AJ$201&amp;$B331,Sheet2!$A$1:$A$2723&amp;Sheet2!$B$1:$B$2723&amp;Sheet2!$D$1:$D$2723,0),5),0)</f>
        <v>0</v>
      </c>
      <c r="AK331">
        <f t="array" ref="AK331">IFERROR(INDEX(Sheet2!$A$1:$E$2723,MATCH(AK$200&amp;AK$201&amp;$B331,Sheet2!$A$1:$A$2723&amp;Sheet2!$B$1:$B$2723&amp;Sheet2!$D$1:$D$2723,0),5),0)</f>
        <v>0</v>
      </c>
      <c r="AL331">
        <f t="array" ref="AL331">IFERROR(INDEX(Sheet2!$A$1:$E$2723,MATCH(AL$200&amp;AL$201&amp;$B331,Sheet2!$A$1:$A$2723&amp;Sheet2!$B$1:$B$2723&amp;Sheet2!$D$1:$D$2723,0),5),0)</f>
        <v>0</v>
      </c>
      <c r="AM331">
        <f t="array" ref="AM331">IFERROR(INDEX(Sheet2!$A$1:$E$2723,MATCH(AM$200&amp;AM$201&amp;$B331,Sheet2!$A$1:$A$2723&amp;Sheet2!$B$1:$B$2723&amp;Sheet2!$D$1:$D$2723,0),5),0)</f>
        <v>0</v>
      </c>
      <c r="AN331">
        <f t="array" ref="AN331">IFERROR(INDEX(Sheet2!$A$1:$E$2723,MATCH(AN$200&amp;AN$201&amp;$B331,Sheet2!$A$1:$A$2723&amp;Sheet2!$B$1:$B$2723&amp;Sheet2!$D$1:$D$2723,0),5),0)</f>
        <v>0</v>
      </c>
      <c r="AO331">
        <f t="array" ref="AO331">IFERROR(INDEX(Sheet2!$A$1:$E$2723,MATCH(AO$200&amp;AO$201&amp;$B331,Sheet2!$A$1:$A$2723&amp;Sheet2!$B$1:$B$2723&amp;Sheet2!$D$1:$D$2723,0),5),0)</f>
        <v>0</v>
      </c>
      <c r="AP331">
        <f t="array" ref="AP331">IFERROR(INDEX(Sheet2!$A$1:$E$2723,MATCH(AP$200&amp;AP$201&amp;$B331,Sheet2!$A$1:$A$2723&amp;Sheet2!$B$1:$B$2723&amp;Sheet2!$D$1:$D$2723,0),5),0)</f>
        <v>0</v>
      </c>
      <c r="AQ331">
        <f t="array" ref="AQ331">IFERROR(INDEX(Sheet2!$A$1:$E$2723,MATCH(AQ$200&amp;AQ$201&amp;$B331,Sheet2!$A$1:$A$2723&amp;Sheet2!$B$1:$B$2723&amp;Sheet2!$D$1:$D$2723,0),5),0)</f>
        <v>0</v>
      </c>
      <c r="AR331">
        <f t="array" ref="AR331">IFERROR(INDEX(Sheet2!$A$1:$E$2723,MATCH(AR$200&amp;AR$201&amp;$B331,Sheet2!$A$1:$A$2723&amp;Sheet2!$B$1:$B$2723&amp;Sheet2!$D$1:$D$2723,0),5),0)</f>
        <v>0</v>
      </c>
      <c r="AS331">
        <f t="array" ref="AS331">IFERROR(INDEX(Sheet2!$A$1:$E$2723,MATCH(AS$200&amp;AS$201&amp;$B331,Sheet2!$A$1:$A$2723&amp;Sheet2!$B$1:$B$2723&amp;Sheet2!$D$1:$D$2723,0),5),0)</f>
        <v>0</v>
      </c>
      <c r="AT331">
        <f t="array" ref="AT331">IFERROR(INDEX(Sheet2!$A$1:$E$2723,MATCH(AT$200&amp;AT$201&amp;$B331,Sheet2!$A$1:$A$2723&amp;Sheet2!$B$1:$B$2723&amp;Sheet2!$D$1:$D$2723,0),5),0)</f>
        <v>0</v>
      </c>
      <c r="AU331">
        <f t="array" ref="AU331">IFERROR(INDEX(Sheet2!$A$1:$E$2723,MATCH(AU$200&amp;AU$201&amp;$B331,Sheet2!$A$1:$A$2723&amp;Sheet2!$B$1:$B$2723&amp;Sheet2!$D$1:$D$2723,0),5),0)</f>
        <v>0</v>
      </c>
      <c r="AV331">
        <f t="array" ref="AV331">IFERROR(INDEX(Sheet2!$A$1:$E$2723,MATCH(AV$200&amp;AV$201&amp;$B331,Sheet2!$A$1:$A$2723&amp;Sheet2!$B$1:$B$2723&amp;Sheet2!$D$1:$D$2723,0),5),0)</f>
        <v>0</v>
      </c>
      <c r="AW331">
        <f t="array" ref="AW331">IFERROR(INDEX(Sheet2!$A$1:$E$2723,MATCH(AW$200&amp;AW$201&amp;$B331,Sheet2!$A$1:$A$2723&amp;Sheet2!$B$1:$B$2723&amp;Sheet2!$D$1:$D$2723,0),5),0)</f>
        <v>0</v>
      </c>
      <c r="AX331">
        <f t="array" ref="AX331">IFERROR(INDEX(Sheet2!$A$1:$E$2723,MATCH(AX$200&amp;AX$201&amp;$B331,Sheet2!$A$1:$A$2723&amp;Sheet2!$B$1:$B$2723&amp;Sheet2!$D$1:$D$2723,0),5),0)</f>
        <v>0</v>
      </c>
      <c r="AY331">
        <f t="array" ref="AY331">IFERROR(INDEX(Sheet2!$A$1:$E$2723,MATCH(AY$200&amp;AY$201&amp;$B331,Sheet2!$A$1:$A$2723&amp;Sheet2!$B$1:$B$2723&amp;Sheet2!$D$1:$D$2723,0),5),0)</f>
        <v>0</v>
      </c>
      <c r="AZ331">
        <f t="array" ref="AZ331">IFERROR(INDEX(Sheet2!$A$1:$E$2723,MATCH(AZ$200&amp;AZ$201&amp;$B331,Sheet2!$A$1:$A$2723&amp;Sheet2!$B$1:$B$2723&amp;Sheet2!$D$1:$D$2723,0),5),0)</f>
        <v>0</v>
      </c>
      <c r="BA331">
        <f t="array" ref="BA331">IFERROR(INDEX(Sheet2!$A$1:$E$2723,MATCH(BA$200&amp;BA$201&amp;$B331,Sheet2!$A$1:$A$2723&amp;Sheet2!$B$1:$B$2723&amp;Sheet2!$D$1:$D$2723,0),5),0)</f>
        <v>0</v>
      </c>
      <c r="BB331">
        <f t="array" ref="BB331">IFERROR(INDEX(Sheet2!$A$1:$E$2723,MATCH(BB$200&amp;BB$201&amp;$B331,Sheet2!$A$1:$A$2723&amp;Sheet2!$B$1:$B$2723&amp;Sheet2!$D$1:$D$2723,0),5),0)</f>
        <v>0</v>
      </c>
      <c r="BC331">
        <f t="array" ref="BC331">IFERROR(INDEX(Sheet2!$A$1:$E$2723,MATCH(BC$200&amp;BC$201&amp;$B331,Sheet2!$A$1:$A$2723&amp;Sheet2!$B$1:$B$2723&amp;Sheet2!$D$1:$D$2723,0),5),0)</f>
        <v>0</v>
      </c>
      <c r="BD331">
        <f t="array" ref="BD331">IFERROR(INDEX(Sheet2!$A$1:$E$2723,MATCH(BD$200&amp;BD$201&amp;$B331,Sheet2!$A$1:$A$2723&amp;Sheet2!$B$1:$B$2723&amp;Sheet2!$D$1:$D$2723,0),5),0)</f>
        <v>0</v>
      </c>
      <c r="BE331">
        <f t="array" ref="BE331">IFERROR(INDEX(Sheet2!$A$1:$E$2723,MATCH(BE$200&amp;BE$201&amp;$B331,Sheet2!$A$1:$A$2723&amp;Sheet2!$B$1:$B$2723&amp;Sheet2!$D$1:$D$2723,0),5),0)</f>
        <v>0</v>
      </c>
      <c r="BF331">
        <f t="array" ref="BF331">IFERROR(INDEX(Sheet2!$A$1:$E$2723,MATCH(BF$200&amp;BF$201&amp;$B331,Sheet2!$A$1:$A$2723&amp;Sheet2!$B$1:$B$2723&amp;Sheet2!$D$1:$D$2723,0),5),0)</f>
        <v>0</v>
      </c>
      <c r="BG331">
        <f t="array" ref="BG331">IFERROR(INDEX(Sheet2!$A$1:$E$2723,MATCH(BG$200&amp;BG$201&amp;$B331,Sheet2!$A$1:$A$2723&amp;Sheet2!$B$1:$B$2723&amp;Sheet2!$D$1:$D$2723,0),5),0)</f>
        <v>0</v>
      </c>
      <c r="BH331">
        <f t="array" ref="BH331">IFERROR(INDEX(Sheet2!$A$1:$E$2723,MATCH(BH$200&amp;BH$201&amp;$B331,Sheet2!$A$1:$A$2723&amp;Sheet2!$B$1:$B$2723&amp;Sheet2!$D$1:$D$2723,0),5),0)</f>
        <v>0</v>
      </c>
      <c r="BI331">
        <f t="array" ref="BI331">IFERROR(INDEX(Sheet2!$A$1:$E$2723,MATCH(BI$200&amp;BI$201&amp;$B331,Sheet2!$A$1:$A$2723&amp;Sheet2!$B$1:$B$2723&amp;Sheet2!$D$1:$D$2723,0),5),0)</f>
        <v>0</v>
      </c>
      <c r="BJ331">
        <f t="array" ref="BJ331">IFERROR(INDEX(Sheet2!$A$1:$E$2723,MATCH(BJ$200&amp;BJ$201&amp;$B331,Sheet2!$A$1:$A$2723&amp;Sheet2!$B$1:$B$2723&amp;Sheet2!$D$1:$D$2723,0),5),0)</f>
        <v>0</v>
      </c>
      <c r="BK331">
        <f t="array" ref="BK331">IFERROR(INDEX(Sheet2!$A$1:$E$2723,MATCH(BK$200&amp;BK$201&amp;$B331,Sheet2!$A$1:$A$2723&amp;Sheet2!$B$1:$B$2723&amp;Sheet2!$D$1:$D$2723,0),5),0)</f>
        <v>0</v>
      </c>
      <c r="BL331">
        <f t="array" ref="BL331">IFERROR(INDEX(Sheet2!$A$1:$E$2723,MATCH(BL$200&amp;BL$201&amp;$B331,Sheet2!$A$1:$A$2723&amp;Sheet2!$B$1:$B$2723&amp;Sheet2!$D$1:$D$2723,0),5),0)</f>
        <v>0</v>
      </c>
    </row>
    <row r="332" spans="2:64" x14ac:dyDescent="0.25">
      <c r="B332" t="s">
        <v>300</v>
      </c>
      <c r="C332">
        <f t="array" ref="C332">IFERROR(INDEX(Sheet2!$A$1:$E$2723,MATCH(C$200&amp;C$201&amp;$B332,Sheet2!$A$1:$A$2723&amp;Sheet2!$B$1:$B$2723&amp;Sheet2!$D$1:$D$2723,0),5),0)</f>
        <v>0</v>
      </c>
      <c r="D332">
        <f t="array" ref="D332">IFERROR(INDEX(Sheet2!$A$1:$E$2723,MATCH(D$200&amp;D$201&amp;$B332,Sheet2!$A$1:$A$2723&amp;Sheet2!$B$1:$B$2723&amp;Sheet2!$D$1:$D$2723,0),5),0)</f>
        <v>0</v>
      </c>
      <c r="E332">
        <f t="array" ref="E332">IFERROR(INDEX(Sheet2!$A$1:$E$2723,MATCH(E$200&amp;E$201&amp;$B332,Sheet2!$A$1:$A$2723&amp;Sheet2!$B$1:$B$2723&amp;Sheet2!$D$1:$D$2723,0),5),0)</f>
        <v>0</v>
      </c>
      <c r="F332">
        <f t="array" ref="F332">IFERROR(INDEX(Sheet2!$A$1:$E$2723,MATCH(F$200&amp;F$201&amp;$B332,Sheet2!$A$1:$A$2723&amp;Sheet2!$B$1:$B$2723&amp;Sheet2!$D$1:$D$2723,0),5),0)</f>
        <v>0</v>
      </c>
      <c r="G332">
        <f t="array" ref="G332">IFERROR(INDEX(Sheet2!$A$1:$E$2723,MATCH(G$200&amp;G$201&amp;$B332,Sheet2!$A$1:$A$2723&amp;Sheet2!$B$1:$B$2723&amp;Sheet2!$D$1:$D$2723,0),5),0)</f>
        <v>0</v>
      </c>
      <c r="H332">
        <f t="array" ref="H332">IFERROR(INDEX(Sheet2!$A$1:$E$2723,MATCH(H$200&amp;H$201&amp;$B332,Sheet2!$A$1:$A$2723&amp;Sheet2!$B$1:$B$2723&amp;Sheet2!$D$1:$D$2723,0),5),0)</f>
        <v>0</v>
      </c>
      <c r="I332">
        <f t="array" ref="I332">IFERROR(INDEX(Sheet2!$A$1:$E$2723,MATCH(I$200&amp;I$201&amp;$B332,Sheet2!$A$1:$A$2723&amp;Sheet2!$B$1:$B$2723&amp;Sheet2!$D$1:$D$2723,0),5),0)</f>
        <v>0</v>
      </c>
      <c r="J332">
        <f t="array" ref="J332">IFERROR(INDEX(Sheet2!$A$1:$E$2723,MATCH(J$200&amp;J$201&amp;$B332,Sheet2!$A$1:$A$2723&amp;Sheet2!$B$1:$B$2723&amp;Sheet2!$D$1:$D$2723,0),5),0)</f>
        <v>0</v>
      </c>
      <c r="K332">
        <f t="array" ref="K332">IFERROR(INDEX(Sheet2!$A$1:$E$2723,MATCH(K$200&amp;K$201&amp;$B332,Sheet2!$A$1:$A$2723&amp;Sheet2!$B$1:$B$2723&amp;Sheet2!$D$1:$D$2723,0),5),0)</f>
        <v>0</v>
      </c>
      <c r="L332">
        <f t="array" ref="L332">IFERROR(INDEX(Sheet2!$A$1:$E$2723,MATCH(L$200&amp;L$201&amp;$B332,Sheet2!$A$1:$A$2723&amp;Sheet2!$B$1:$B$2723&amp;Sheet2!$D$1:$D$2723,0),5),0)</f>
        <v>0</v>
      </c>
      <c r="M332">
        <f t="array" ref="M332">IFERROR(INDEX(Sheet2!$A$1:$E$2723,MATCH(M$200&amp;M$201&amp;$B332,Sheet2!$A$1:$A$2723&amp;Sheet2!$B$1:$B$2723&amp;Sheet2!$D$1:$D$2723,0),5),0)</f>
        <v>0</v>
      </c>
      <c r="N332">
        <f t="array" ref="N332">IFERROR(INDEX(Sheet2!$A$1:$E$2723,MATCH(N$200&amp;N$201&amp;$B332,Sheet2!$A$1:$A$2723&amp;Sheet2!$B$1:$B$2723&amp;Sheet2!$D$1:$D$2723,0),5),0)</f>
        <v>0</v>
      </c>
      <c r="O332">
        <f t="array" ref="O332">IFERROR(INDEX(Sheet2!$A$1:$E$2723,MATCH(O$200&amp;O$201&amp;$B332,Sheet2!$A$1:$A$2723&amp;Sheet2!$B$1:$B$2723&amp;Sheet2!$D$1:$D$2723,0),5),0)</f>
        <v>0</v>
      </c>
      <c r="P332">
        <f t="array" ref="P332">IFERROR(INDEX(Sheet2!$A$1:$E$2723,MATCH(P$200&amp;P$201&amp;$B332,Sheet2!$A$1:$A$2723&amp;Sheet2!$B$1:$B$2723&amp;Sheet2!$D$1:$D$2723,0),5),0)</f>
        <v>0</v>
      </c>
      <c r="Q332">
        <f t="array" ref="Q332">IFERROR(INDEX(Sheet2!$A$1:$E$2723,MATCH(Q$200&amp;Q$201&amp;$B332,Sheet2!$A$1:$A$2723&amp;Sheet2!$B$1:$B$2723&amp;Sheet2!$D$1:$D$2723,0),5),0)</f>
        <v>0</v>
      </c>
      <c r="R332">
        <f t="array" ref="R332">IFERROR(INDEX(Sheet2!$A$1:$E$2723,MATCH(R$200&amp;R$201&amp;$B332,Sheet2!$A$1:$A$2723&amp;Sheet2!$B$1:$B$2723&amp;Sheet2!$D$1:$D$2723,0),5),0)</f>
        <v>0</v>
      </c>
      <c r="S332">
        <f t="array" ref="S332">IFERROR(INDEX(Sheet2!$A$1:$E$2723,MATCH(S$200&amp;S$201&amp;$B332,Sheet2!$A$1:$A$2723&amp;Sheet2!$B$1:$B$2723&amp;Sheet2!$D$1:$D$2723,0),5),0)</f>
        <v>0</v>
      </c>
      <c r="T332">
        <f t="array" ref="T332">IFERROR(INDEX(Sheet2!$A$1:$E$2723,MATCH(T$200&amp;T$201&amp;$B332,Sheet2!$A$1:$A$2723&amp;Sheet2!$B$1:$B$2723&amp;Sheet2!$D$1:$D$2723,0),5),0)</f>
        <v>0</v>
      </c>
      <c r="U332">
        <f t="array" ref="U332">IFERROR(INDEX(Sheet2!$A$1:$E$2723,MATCH(U$200&amp;U$201&amp;$B332,Sheet2!$A$1:$A$2723&amp;Sheet2!$B$1:$B$2723&amp;Sheet2!$D$1:$D$2723,0),5),0)</f>
        <v>0</v>
      </c>
      <c r="V332">
        <f t="array" ref="V332">IFERROR(INDEX(Sheet2!$A$1:$E$2723,MATCH(V$200&amp;V$201&amp;$B332,Sheet2!$A$1:$A$2723&amp;Sheet2!$B$1:$B$2723&amp;Sheet2!$D$1:$D$2723,0),5),0)</f>
        <v>0</v>
      </c>
      <c r="W332">
        <f t="array" ref="W332">IFERROR(INDEX(Sheet2!$A$1:$E$2723,MATCH(W$200&amp;W$201&amp;$B332,Sheet2!$A$1:$A$2723&amp;Sheet2!$B$1:$B$2723&amp;Sheet2!$D$1:$D$2723,0),5),0)</f>
        <v>0</v>
      </c>
      <c r="X332">
        <f t="array" ref="X332">IFERROR(INDEX(Sheet2!$A$1:$E$2723,MATCH(X$200&amp;X$201&amp;$B332,Sheet2!$A$1:$A$2723&amp;Sheet2!$B$1:$B$2723&amp;Sheet2!$D$1:$D$2723,0),5),0)</f>
        <v>0</v>
      </c>
      <c r="Y332">
        <f t="array" ref="Y332">IFERROR(INDEX(Sheet2!$A$1:$E$2723,MATCH(Y$200&amp;Y$201&amp;$B332,Sheet2!$A$1:$A$2723&amp;Sheet2!$B$1:$B$2723&amp;Sheet2!$D$1:$D$2723,0),5),0)</f>
        <v>0</v>
      </c>
      <c r="Z332">
        <f t="array" ref="Z332">IFERROR(INDEX(Sheet2!$A$1:$E$2723,MATCH(Z$200&amp;Z$201&amp;$B332,Sheet2!$A$1:$A$2723&amp;Sheet2!$B$1:$B$2723&amp;Sheet2!$D$1:$D$2723,0),5),0)</f>
        <v>0</v>
      </c>
      <c r="AA332">
        <f t="array" ref="AA332">IFERROR(INDEX(Sheet2!$A$1:$E$2723,MATCH(AA$200&amp;AA$201&amp;$B332,Sheet2!$A$1:$A$2723&amp;Sheet2!$B$1:$B$2723&amp;Sheet2!$D$1:$D$2723,0),5),0)</f>
        <v>0</v>
      </c>
      <c r="AB332">
        <f t="array" ref="AB332">IFERROR(INDEX(Sheet2!$A$1:$E$2723,MATCH(AB$200&amp;AB$201&amp;$B332,Sheet2!$A$1:$A$2723&amp;Sheet2!$B$1:$B$2723&amp;Sheet2!$D$1:$D$2723,0),5),0)</f>
        <v>0</v>
      </c>
      <c r="AC332">
        <f t="array" ref="AC332">IFERROR(INDEX(Sheet2!$A$1:$E$2723,MATCH(AC$200&amp;AC$201&amp;$B332,Sheet2!$A$1:$A$2723&amp;Sheet2!$B$1:$B$2723&amp;Sheet2!$D$1:$D$2723,0),5),0)</f>
        <v>0</v>
      </c>
      <c r="AD332">
        <f t="array" ref="AD332">IFERROR(INDEX(Sheet2!$A$1:$E$2723,MATCH(AD$200&amp;AD$201&amp;$B332,Sheet2!$A$1:$A$2723&amp;Sheet2!$B$1:$B$2723&amp;Sheet2!$D$1:$D$2723,0),5),0)</f>
        <v>0</v>
      </c>
      <c r="AE332">
        <f t="array" ref="AE332">IFERROR(INDEX(Sheet2!$A$1:$E$2723,MATCH(AE$200&amp;AE$201&amp;$B332,Sheet2!$A$1:$A$2723&amp;Sheet2!$B$1:$B$2723&amp;Sheet2!$D$1:$D$2723,0),5),0)</f>
        <v>0</v>
      </c>
      <c r="AF332">
        <f t="array" ref="AF332">IFERROR(INDEX(Sheet2!$A$1:$E$2723,MATCH(AF$200&amp;AF$201&amp;$B332,Sheet2!$A$1:$A$2723&amp;Sheet2!$B$1:$B$2723&amp;Sheet2!$D$1:$D$2723,0),5),0)</f>
        <v>0</v>
      </c>
      <c r="AG332">
        <f t="array" ref="AG332">IFERROR(INDEX(Sheet2!$A$1:$E$2723,MATCH(AG$200&amp;AG$201&amp;$B332,Sheet2!$A$1:$A$2723&amp;Sheet2!$B$1:$B$2723&amp;Sheet2!$D$1:$D$2723,0),5),0)</f>
        <v>0</v>
      </c>
      <c r="AH332">
        <f t="array" ref="AH332">IFERROR(INDEX(Sheet2!$A$1:$E$2723,MATCH(AH$200&amp;AH$201&amp;$B332,Sheet2!$A$1:$A$2723&amp;Sheet2!$B$1:$B$2723&amp;Sheet2!$D$1:$D$2723,0),5),0)</f>
        <v>0</v>
      </c>
      <c r="AI332">
        <f t="array" ref="AI332">IFERROR(INDEX(Sheet2!$A$1:$E$2723,MATCH(AI$200&amp;AI$201&amp;$B332,Sheet2!$A$1:$A$2723&amp;Sheet2!$B$1:$B$2723&amp;Sheet2!$D$1:$D$2723,0),5),0)</f>
        <v>0</v>
      </c>
      <c r="AJ332">
        <f t="array" ref="AJ332">IFERROR(INDEX(Sheet2!$A$1:$E$2723,MATCH(AJ$200&amp;AJ$201&amp;$B332,Sheet2!$A$1:$A$2723&amp;Sheet2!$B$1:$B$2723&amp;Sheet2!$D$1:$D$2723,0),5),0)</f>
        <v>0</v>
      </c>
      <c r="AK332">
        <f t="array" ref="AK332">IFERROR(INDEX(Sheet2!$A$1:$E$2723,MATCH(AK$200&amp;AK$201&amp;$B332,Sheet2!$A$1:$A$2723&amp;Sheet2!$B$1:$B$2723&amp;Sheet2!$D$1:$D$2723,0),5),0)</f>
        <v>0</v>
      </c>
      <c r="AL332">
        <f t="array" ref="AL332">IFERROR(INDEX(Sheet2!$A$1:$E$2723,MATCH(AL$200&amp;AL$201&amp;$B332,Sheet2!$A$1:$A$2723&amp;Sheet2!$B$1:$B$2723&amp;Sheet2!$D$1:$D$2723,0),5),0)</f>
        <v>0</v>
      </c>
      <c r="AM332">
        <f t="array" ref="AM332">IFERROR(INDEX(Sheet2!$A$1:$E$2723,MATCH(AM$200&amp;AM$201&amp;$B332,Sheet2!$A$1:$A$2723&amp;Sheet2!$B$1:$B$2723&amp;Sheet2!$D$1:$D$2723,0),5),0)</f>
        <v>0</v>
      </c>
      <c r="AN332">
        <f t="array" ref="AN332">IFERROR(INDEX(Sheet2!$A$1:$E$2723,MATCH(AN$200&amp;AN$201&amp;$B332,Sheet2!$A$1:$A$2723&amp;Sheet2!$B$1:$B$2723&amp;Sheet2!$D$1:$D$2723,0),5),0)</f>
        <v>0</v>
      </c>
      <c r="AO332">
        <f t="array" ref="AO332">IFERROR(INDEX(Sheet2!$A$1:$E$2723,MATCH(AO$200&amp;AO$201&amp;$B332,Sheet2!$A$1:$A$2723&amp;Sheet2!$B$1:$B$2723&amp;Sheet2!$D$1:$D$2723,0),5),0)</f>
        <v>0</v>
      </c>
      <c r="AP332">
        <f t="array" ref="AP332">IFERROR(INDEX(Sheet2!$A$1:$E$2723,MATCH(AP$200&amp;AP$201&amp;$B332,Sheet2!$A$1:$A$2723&amp;Sheet2!$B$1:$B$2723&amp;Sheet2!$D$1:$D$2723,0),5),0)</f>
        <v>0</v>
      </c>
      <c r="AQ332">
        <f t="array" ref="AQ332">IFERROR(INDEX(Sheet2!$A$1:$E$2723,MATCH(AQ$200&amp;AQ$201&amp;$B332,Sheet2!$A$1:$A$2723&amp;Sheet2!$B$1:$B$2723&amp;Sheet2!$D$1:$D$2723,0),5),0)</f>
        <v>0</v>
      </c>
      <c r="AR332">
        <f t="array" ref="AR332">IFERROR(INDEX(Sheet2!$A$1:$E$2723,MATCH(AR$200&amp;AR$201&amp;$B332,Sheet2!$A$1:$A$2723&amp;Sheet2!$B$1:$B$2723&amp;Sheet2!$D$1:$D$2723,0),5),0)</f>
        <v>0</v>
      </c>
      <c r="AS332">
        <f t="array" ref="AS332">IFERROR(INDEX(Sheet2!$A$1:$E$2723,MATCH(AS$200&amp;AS$201&amp;$B332,Sheet2!$A$1:$A$2723&amp;Sheet2!$B$1:$B$2723&amp;Sheet2!$D$1:$D$2723,0),5),0)</f>
        <v>0</v>
      </c>
      <c r="AT332">
        <f t="array" ref="AT332">IFERROR(INDEX(Sheet2!$A$1:$E$2723,MATCH(AT$200&amp;AT$201&amp;$B332,Sheet2!$A$1:$A$2723&amp;Sheet2!$B$1:$B$2723&amp;Sheet2!$D$1:$D$2723,0),5),0)</f>
        <v>0</v>
      </c>
      <c r="AU332">
        <f t="array" ref="AU332">IFERROR(INDEX(Sheet2!$A$1:$E$2723,MATCH(AU$200&amp;AU$201&amp;$B332,Sheet2!$A$1:$A$2723&amp;Sheet2!$B$1:$B$2723&amp;Sheet2!$D$1:$D$2723,0),5),0)</f>
        <v>0</v>
      </c>
      <c r="AV332">
        <f t="array" ref="AV332">IFERROR(INDEX(Sheet2!$A$1:$E$2723,MATCH(AV$200&amp;AV$201&amp;$B332,Sheet2!$A$1:$A$2723&amp;Sheet2!$B$1:$B$2723&amp;Sheet2!$D$1:$D$2723,0),5),0)</f>
        <v>0</v>
      </c>
      <c r="AW332">
        <f t="array" ref="AW332">IFERROR(INDEX(Sheet2!$A$1:$E$2723,MATCH(AW$200&amp;AW$201&amp;$B332,Sheet2!$A$1:$A$2723&amp;Sheet2!$B$1:$B$2723&amp;Sheet2!$D$1:$D$2723,0),5),0)</f>
        <v>0</v>
      </c>
      <c r="AX332">
        <f t="array" ref="AX332">IFERROR(INDEX(Sheet2!$A$1:$E$2723,MATCH(AX$200&amp;AX$201&amp;$B332,Sheet2!$A$1:$A$2723&amp;Sheet2!$B$1:$B$2723&amp;Sheet2!$D$1:$D$2723,0),5),0)</f>
        <v>0</v>
      </c>
      <c r="AY332">
        <f t="array" ref="AY332">IFERROR(INDEX(Sheet2!$A$1:$E$2723,MATCH(AY$200&amp;AY$201&amp;$B332,Sheet2!$A$1:$A$2723&amp;Sheet2!$B$1:$B$2723&amp;Sheet2!$D$1:$D$2723,0),5),0)</f>
        <v>0</v>
      </c>
      <c r="AZ332">
        <f t="array" ref="AZ332">IFERROR(INDEX(Sheet2!$A$1:$E$2723,MATCH(AZ$200&amp;AZ$201&amp;$B332,Sheet2!$A$1:$A$2723&amp;Sheet2!$B$1:$B$2723&amp;Sheet2!$D$1:$D$2723,0),5),0)</f>
        <v>0</v>
      </c>
      <c r="BA332">
        <f t="array" ref="BA332">IFERROR(INDEX(Sheet2!$A$1:$E$2723,MATCH(BA$200&amp;BA$201&amp;$B332,Sheet2!$A$1:$A$2723&amp;Sheet2!$B$1:$B$2723&amp;Sheet2!$D$1:$D$2723,0),5),0)</f>
        <v>0</v>
      </c>
      <c r="BB332">
        <f t="array" ref="BB332">IFERROR(INDEX(Sheet2!$A$1:$E$2723,MATCH(BB$200&amp;BB$201&amp;$B332,Sheet2!$A$1:$A$2723&amp;Sheet2!$B$1:$B$2723&amp;Sheet2!$D$1:$D$2723,0),5),0)</f>
        <v>0</v>
      </c>
      <c r="BC332">
        <f t="array" ref="BC332">IFERROR(INDEX(Sheet2!$A$1:$E$2723,MATCH(BC$200&amp;BC$201&amp;$B332,Sheet2!$A$1:$A$2723&amp;Sheet2!$B$1:$B$2723&amp;Sheet2!$D$1:$D$2723,0),5),0)</f>
        <v>0</v>
      </c>
      <c r="BD332">
        <f t="array" ref="BD332">IFERROR(INDEX(Sheet2!$A$1:$E$2723,MATCH(BD$200&amp;BD$201&amp;$B332,Sheet2!$A$1:$A$2723&amp;Sheet2!$B$1:$B$2723&amp;Sheet2!$D$1:$D$2723,0),5),0)</f>
        <v>0</v>
      </c>
      <c r="BE332">
        <f t="array" ref="BE332">IFERROR(INDEX(Sheet2!$A$1:$E$2723,MATCH(BE$200&amp;BE$201&amp;$B332,Sheet2!$A$1:$A$2723&amp;Sheet2!$B$1:$B$2723&amp;Sheet2!$D$1:$D$2723,0),5),0)</f>
        <v>0</v>
      </c>
      <c r="BF332">
        <f t="array" ref="BF332">IFERROR(INDEX(Sheet2!$A$1:$E$2723,MATCH(BF$200&amp;BF$201&amp;$B332,Sheet2!$A$1:$A$2723&amp;Sheet2!$B$1:$B$2723&amp;Sheet2!$D$1:$D$2723,0),5),0)</f>
        <v>0</v>
      </c>
      <c r="BG332">
        <f t="array" ref="BG332">IFERROR(INDEX(Sheet2!$A$1:$E$2723,MATCH(BG$200&amp;BG$201&amp;$B332,Sheet2!$A$1:$A$2723&amp;Sheet2!$B$1:$B$2723&amp;Sheet2!$D$1:$D$2723,0),5),0)</f>
        <v>0</v>
      </c>
      <c r="BH332">
        <f t="array" ref="BH332">IFERROR(INDEX(Sheet2!$A$1:$E$2723,MATCH(BH$200&amp;BH$201&amp;$B332,Sheet2!$A$1:$A$2723&amp;Sheet2!$B$1:$B$2723&amp;Sheet2!$D$1:$D$2723,0),5),0)</f>
        <v>0</v>
      </c>
      <c r="BI332">
        <f t="array" ref="BI332">IFERROR(INDEX(Sheet2!$A$1:$E$2723,MATCH(BI$200&amp;BI$201&amp;$B332,Sheet2!$A$1:$A$2723&amp;Sheet2!$B$1:$B$2723&amp;Sheet2!$D$1:$D$2723,0),5),0)</f>
        <v>0</v>
      </c>
      <c r="BJ332">
        <f t="array" ref="BJ332">IFERROR(INDEX(Sheet2!$A$1:$E$2723,MATCH(BJ$200&amp;BJ$201&amp;$B332,Sheet2!$A$1:$A$2723&amp;Sheet2!$B$1:$B$2723&amp;Sheet2!$D$1:$D$2723,0),5),0)</f>
        <v>0</v>
      </c>
      <c r="BK332">
        <f t="array" ref="BK332">IFERROR(INDEX(Sheet2!$A$1:$E$2723,MATCH(BK$200&amp;BK$201&amp;$B332,Sheet2!$A$1:$A$2723&amp;Sheet2!$B$1:$B$2723&amp;Sheet2!$D$1:$D$2723,0),5),0)</f>
        <v>0</v>
      </c>
      <c r="BL332">
        <f t="array" ref="BL332">IFERROR(INDEX(Sheet2!$A$1:$E$2723,MATCH(BL$200&amp;BL$201&amp;$B332,Sheet2!$A$1:$A$2723&amp;Sheet2!$B$1:$B$2723&amp;Sheet2!$D$1:$D$2723,0),5),0)</f>
        <v>0</v>
      </c>
    </row>
    <row r="333" spans="2:64" x14ac:dyDescent="0.25">
      <c r="B333" t="s">
        <v>301</v>
      </c>
      <c r="C333">
        <f t="array" ref="C333">IFERROR(INDEX(Sheet2!$A$1:$E$2723,MATCH(C$200&amp;C$201&amp;$B333,Sheet2!$A$1:$A$2723&amp;Sheet2!$B$1:$B$2723&amp;Sheet2!$D$1:$D$2723,0),5),0)</f>
        <v>0</v>
      </c>
      <c r="D333">
        <f t="array" ref="D333">IFERROR(INDEX(Sheet2!$A$1:$E$2723,MATCH(D$200&amp;D$201&amp;$B333,Sheet2!$A$1:$A$2723&amp;Sheet2!$B$1:$B$2723&amp;Sheet2!$D$1:$D$2723,0),5),0)</f>
        <v>0</v>
      </c>
      <c r="E333">
        <f t="array" ref="E333">IFERROR(INDEX(Sheet2!$A$1:$E$2723,MATCH(E$200&amp;E$201&amp;$B333,Sheet2!$A$1:$A$2723&amp;Sheet2!$B$1:$B$2723&amp;Sheet2!$D$1:$D$2723,0),5),0)</f>
        <v>0</v>
      </c>
      <c r="F333">
        <f t="array" ref="F333">IFERROR(INDEX(Sheet2!$A$1:$E$2723,MATCH(F$200&amp;F$201&amp;$B333,Sheet2!$A$1:$A$2723&amp;Sheet2!$B$1:$B$2723&amp;Sheet2!$D$1:$D$2723,0),5),0)</f>
        <v>0</v>
      </c>
      <c r="G333">
        <f t="array" ref="G333">IFERROR(INDEX(Sheet2!$A$1:$E$2723,MATCH(G$200&amp;G$201&amp;$B333,Sheet2!$A$1:$A$2723&amp;Sheet2!$B$1:$B$2723&amp;Sheet2!$D$1:$D$2723,0),5),0)</f>
        <v>0</v>
      </c>
      <c r="H333">
        <f t="array" ref="H333">IFERROR(INDEX(Sheet2!$A$1:$E$2723,MATCH(H$200&amp;H$201&amp;$B333,Sheet2!$A$1:$A$2723&amp;Sheet2!$B$1:$B$2723&amp;Sheet2!$D$1:$D$2723,0),5),0)</f>
        <v>0</v>
      </c>
      <c r="I333">
        <f t="array" ref="I333">IFERROR(INDEX(Sheet2!$A$1:$E$2723,MATCH(I$200&amp;I$201&amp;$B333,Sheet2!$A$1:$A$2723&amp;Sheet2!$B$1:$B$2723&amp;Sheet2!$D$1:$D$2723,0),5),0)</f>
        <v>0</v>
      </c>
      <c r="J333">
        <f t="array" ref="J333">IFERROR(INDEX(Sheet2!$A$1:$E$2723,MATCH(J$200&amp;J$201&amp;$B333,Sheet2!$A$1:$A$2723&amp;Sheet2!$B$1:$B$2723&amp;Sheet2!$D$1:$D$2723,0),5),0)</f>
        <v>0</v>
      </c>
      <c r="K333">
        <f t="array" ref="K333">IFERROR(INDEX(Sheet2!$A$1:$E$2723,MATCH(K$200&amp;K$201&amp;$B333,Sheet2!$A$1:$A$2723&amp;Sheet2!$B$1:$B$2723&amp;Sheet2!$D$1:$D$2723,0),5),0)</f>
        <v>0</v>
      </c>
      <c r="L333">
        <f t="array" ref="L333">IFERROR(INDEX(Sheet2!$A$1:$E$2723,MATCH(L$200&amp;L$201&amp;$B333,Sheet2!$A$1:$A$2723&amp;Sheet2!$B$1:$B$2723&amp;Sheet2!$D$1:$D$2723,0),5),0)</f>
        <v>0</v>
      </c>
      <c r="M333">
        <f t="array" ref="M333">IFERROR(INDEX(Sheet2!$A$1:$E$2723,MATCH(M$200&amp;M$201&amp;$B333,Sheet2!$A$1:$A$2723&amp;Sheet2!$B$1:$B$2723&amp;Sheet2!$D$1:$D$2723,0),5),0)</f>
        <v>0</v>
      </c>
      <c r="N333">
        <f t="array" ref="N333">IFERROR(INDEX(Sheet2!$A$1:$E$2723,MATCH(N$200&amp;N$201&amp;$B333,Sheet2!$A$1:$A$2723&amp;Sheet2!$B$1:$B$2723&amp;Sheet2!$D$1:$D$2723,0),5),0)</f>
        <v>0</v>
      </c>
      <c r="O333">
        <f t="array" ref="O333">IFERROR(INDEX(Sheet2!$A$1:$E$2723,MATCH(O$200&amp;O$201&amp;$B333,Sheet2!$A$1:$A$2723&amp;Sheet2!$B$1:$B$2723&amp;Sheet2!$D$1:$D$2723,0),5),0)</f>
        <v>0</v>
      </c>
      <c r="P333">
        <f t="array" ref="P333">IFERROR(INDEX(Sheet2!$A$1:$E$2723,MATCH(P$200&amp;P$201&amp;$B333,Sheet2!$A$1:$A$2723&amp;Sheet2!$B$1:$B$2723&amp;Sheet2!$D$1:$D$2723,0),5),0)</f>
        <v>0</v>
      </c>
      <c r="Q333">
        <f t="array" ref="Q333">IFERROR(INDEX(Sheet2!$A$1:$E$2723,MATCH(Q$200&amp;Q$201&amp;$B333,Sheet2!$A$1:$A$2723&amp;Sheet2!$B$1:$B$2723&amp;Sheet2!$D$1:$D$2723,0),5),0)</f>
        <v>0</v>
      </c>
      <c r="R333">
        <f t="array" ref="R333">IFERROR(INDEX(Sheet2!$A$1:$E$2723,MATCH(R$200&amp;R$201&amp;$B333,Sheet2!$A$1:$A$2723&amp;Sheet2!$B$1:$B$2723&amp;Sheet2!$D$1:$D$2723,0),5),0)</f>
        <v>0</v>
      </c>
      <c r="S333">
        <f t="array" ref="S333">IFERROR(INDEX(Sheet2!$A$1:$E$2723,MATCH(S$200&amp;S$201&amp;$B333,Sheet2!$A$1:$A$2723&amp;Sheet2!$B$1:$B$2723&amp;Sheet2!$D$1:$D$2723,0),5),0)</f>
        <v>0</v>
      </c>
      <c r="T333">
        <f t="array" ref="T333">IFERROR(INDEX(Sheet2!$A$1:$E$2723,MATCH(T$200&amp;T$201&amp;$B333,Sheet2!$A$1:$A$2723&amp;Sheet2!$B$1:$B$2723&amp;Sheet2!$D$1:$D$2723,0),5),0)</f>
        <v>0</v>
      </c>
      <c r="U333">
        <f t="array" ref="U333">IFERROR(INDEX(Sheet2!$A$1:$E$2723,MATCH(U$200&amp;U$201&amp;$B333,Sheet2!$A$1:$A$2723&amp;Sheet2!$B$1:$B$2723&amp;Sheet2!$D$1:$D$2723,0),5),0)</f>
        <v>0</v>
      </c>
      <c r="V333">
        <f t="array" ref="V333">IFERROR(INDEX(Sheet2!$A$1:$E$2723,MATCH(V$200&amp;V$201&amp;$B333,Sheet2!$A$1:$A$2723&amp;Sheet2!$B$1:$B$2723&amp;Sheet2!$D$1:$D$2723,0),5),0)</f>
        <v>0</v>
      </c>
      <c r="W333">
        <f t="array" ref="W333">IFERROR(INDEX(Sheet2!$A$1:$E$2723,MATCH(W$200&amp;W$201&amp;$B333,Sheet2!$A$1:$A$2723&amp;Sheet2!$B$1:$B$2723&amp;Sheet2!$D$1:$D$2723,0),5),0)</f>
        <v>0</v>
      </c>
      <c r="X333">
        <f t="array" ref="X333">IFERROR(INDEX(Sheet2!$A$1:$E$2723,MATCH(X$200&amp;X$201&amp;$B333,Sheet2!$A$1:$A$2723&amp;Sheet2!$B$1:$B$2723&amp;Sheet2!$D$1:$D$2723,0),5),0)</f>
        <v>0</v>
      </c>
      <c r="Y333">
        <f t="array" ref="Y333">IFERROR(INDEX(Sheet2!$A$1:$E$2723,MATCH(Y$200&amp;Y$201&amp;$B333,Sheet2!$A$1:$A$2723&amp;Sheet2!$B$1:$B$2723&amp;Sheet2!$D$1:$D$2723,0),5),0)</f>
        <v>0</v>
      </c>
      <c r="Z333">
        <f t="array" ref="Z333">IFERROR(INDEX(Sheet2!$A$1:$E$2723,MATCH(Z$200&amp;Z$201&amp;$B333,Sheet2!$A$1:$A$2723&amp;Sheet2!$B$1:$B$2723&amp;Sheet2!$D$1:$D$2723,0),5),0)</f>
        <v>0</v>
      </c>
      <c r="AA333">
        <f t="array" ref="AA333">IFERROR(INDEX(Sheet2!$A$1:$E$2723,MATCH(AA$200&amp;AA$201&amp;$B333,Sheet2!$A$1:$A$2723&amp;Sheet2!$B$1:$B$2723&amp;Sheet2!$D$1:$D$2723,0),5),0)</f>
        <v>0</v>
      </c>
      <c r="AB333">
        <f t="array" ref="AB333">IFERROR(INDEX(Sheet2!$A$1:$E$2723,MATCH(AB$200&amp;AB$201&amp;$B333,Sheet2!$A$1:$A$2723&amp;Sheet2!$B$1:$B$2723&amp;Sheet2!$D$1:$D$2723,0),5),0)</f>
        <v>0</v>
      </c>
      <c r="AC333">
        <f t="array" ref="AC333">IFERROR(INDEX(Sheet2!$A$1:$E$2723,MATCH(AC$200&amp;AC$201&amp;$B333,Sheet2!$A$1:$A$2723&amp;Sheet2!$B$1:$B$2723&amp;Sheet2!$D$1:$D$2723,0),5),0)</f>
        <v>0</v>
      </c>
      <c r="AD333">
        <f t="array" ref="AD333">IFERROR(INDEX(Sheet2!$A$1:$E$2723,MATCH(AD$200&amp;AD$201&amp;$B333,Sheet2!$A$1:$A$2723&amp;Sheet2!$B$1:$B$2723&amp;Sheet2!$D$1:$D$2723,0),5),0)</f>
        <v>0</v>
      </c>
      <c r="AE333">
        <f t="array" ref="AE333">IFERROR(INDEX(Sheet2!$A$1:$E$2723,MATCH(AE$200&amp;AE$201&amp;$B333,Sheet2!$A$1:$A$2723&amp;Sheet2!$B$1:$B$2723&amp;Sheet2!$D$1:$D$2723,0),5),0)</f>
        <v>0</v>
      </c>
      <c r="AF333">
        <f t="array" ref="AF333">IFERROR(INDEX(Sheet2!$A$1:$E$2723,MATCH(AF$200&amp;AF$201&amp;$B333,Sheet2!$A$1:$A$2723&amp;Sheet2!$B$1:$B$2723&amp;Sheet2!$D$1:$D$2723,0),5),0)</f>
        <v>0</v>
      </c>
      <c r="AG333">
        <f t="array" ref="AG333">IFERROR(INDEX(Sheet2!$A$1:$E$2723,MATCH(AG$200&amp;AG$201&amp;$B333,Sheet2!$A$1:$A$2723&amp;Sheet2!$B$1:$B$2723&amp;Sheet2!$D$1:$D$2723,0),5),0)</f>
        <v>0</v>
      </c>
      <c r="AH333">
        <f t="array" ref="AH333">IFERROR(INDEX(Sheet2!$A$1:$E$2723,MATCH(AH$200&amp;AH$201&amp;$B333,Sheet2!$A$1:$A$2723&amp;Sheet2!$B$1:$B$2723&amp;Sheet2!$D$1:$D$2723,0),5),0)</f>
        <v>0</v>
      </c>
      <c r="AI333">
        <f t="array" ref="AI333">IFERROR(INDEX(Sheet2!$A$1:$E$2723,MATCH(AI$200&amp;AI$201&amp;$B333,Sheet2!$A$1:$A$2723&amp;Sheet2!$B$1:$B$2723&amp;Sheet2!$D$1:$D$2723,0),5),0)</f>
        <v>0</v>
      </c>
      <c r="AJ333">
        <f t="array" ref="AJ333">IFERROR(INDEX(Sheet2!$A$1:$E$2723,MATCH(AJ$200&amp;AJ$201&amp;$B333,Sheet2!$A$1:$A$2723&amp;Sheet2!$B$1:$B$2723&amp;Sheet2!$D$1:$D$2723,0),5),0)</f>
        <v>0</v>
      </c>
      <c r="AK333">
        <f t="array" ref="AK333">IFERROR(INDEX(Sheet2!$A$1:$E$2723,MATCH(AK$200&amp;AK$201&amp;$B333,Sheet2!$A$1:$A$2723&amp;Sheet2!$B$1:$B$2723&amp;Sheet2!$D$1:$D$2723,0),5),0)</f>
        <v>0</v>
      </c>
      <c r="AL333">
        <f t="array" ref="AL333">IFERROR(INDEX(Sheet2!$A$1:$E$2723,MATCH(AL$200&amp;AL$201&amp;$B333,Sheet2!$A$1:$A$2723&amp;Sheet2!$B$1:$B$2723&amp;Sheet2!$D$1:$D$2723,0),5),0)</f>
        <v>0</v>
      </c>
      <c r="AM333">
        <f t="array" ref="AM333">IFERROR(INDEX(Sheet2!$A$1:$E$2723,MATCH(AM$200&amp;AM$201&amp;$B333,Sheet2!$A$1:$A$2723&amp;Sheet2!$B$1:$B$2723&amp;Sheet2!$D$1:$D$2723,0),5),0)</f>
        <v>0</v>
      </c>
      <c r="AN333">
        <f t="array" ref="AN333">IFERROR(INDEX(Sheet2!$A$1:$E$2723,MATCH(AN$200&amp;AN$201&amp;$B333,Sheet2!$A$1:$A$2723&amp;Sheet2!$B$1:$B$2723&amp;Sheet2!$D$1:$D$2723,0),5),0)</f>
        <v>0</v>
      </c>
      <c r="AO333">
        <f t="array" ref="AO333">IFERROR(INDEX(Sheet2!$A$1:$E$2723,MATCH(AO$200&amp;AO$201&amp;$B333,Sheet2!$A$1:$A$2723&amp;Sheet2!$B$1:$B$2723&amp;Sheet2!$D$1:$D$2723,0),5),0)</f>
        <v>0</v>
      </c>
      <c r="AP333">
        <f t="array" ref="AP333">IFERROR(INDEX(Sheet2!$A$1:$E$2723,MATCH(AP$200&amp;AP$201&amp;$B333,Sheet2!$A$1:$A$2723&amp;Sheet2!$B$1:$B$2723&amp;Sheet2!$D$1:$D$2723,0),5),0)</f>
        <v>0</v>
      </c>
      <c r="AQ333">
        <f t="array" ref="AQ333">IFERROR(INDEX(Sheet2!$A$1:$E$2723,MATCH(AQ$200&amp;AQ$201&amp;$B333,Sheet2!$A$1:$A$2723&amp;Sheet2!$B$1:$B$2723&amp;Sheet2!$D$1:$D$2723,0),5),0)</f>
        <v>0</v>
      </c>
      <c r="AR333">
        <f t="array" ref="AR333">IFERROR(INDEX(Sheet2!$A$1:$E$2723,MATCH(AR$200&amp;AR$201&amp;$B333,Sheet2!$A$1:$A$2723&amp;Sheet2!$B$1:$B$2723&amp;Sheet2!$D$1:$D$2723,0),5),0)</f>
        <v>0</v>
      </c>
      <c r="AS333">
        <f t="array" ref="AS333">IFERROR(INDEX(Sheet2!$A$1:$E$2723,MATCH(AS$200&amp;AS$201&amp;$B333,Sheet2!$A$1:$A$2723&amp;Sheet2!$B$1:$B$2723&amp;Sheet2!$D$1:$D$2723,0),5),0)</f>
        <v>0</v>
      </c>
      <c r="AT333">
        <f t="array" ref="AT333">IFERROR(INDEX(Sheet2!$A$1:$E$2723,MATCH(AT$200&amp;AT$201&amp;$B333,Sheet2!$A$1:$A$2723&amp;Sheet2!$B$1:$B$2723&amp;Sheet2!$D$1:$D$2723,0),5),0)</f>
        <v>0</v>
      </c>
      <c r="AU333">
        <f t="array" ref="AU333">IFERROR(INDEX(Sheet2!$A$1:$E$2723,MATCH(AU$200&amp;AU$201&amp;$B333,Sheet2!$A$1:$A$2723&amp;Sheet2!$B$1:$B$2723&amp;Sheet2!$D$1:$D$2723,0),5),0)</f>
        <v>0</v>
      </c>
      <c r="AV333">
        <f t="array" ref="AV333">IFERROR(INDEX(Sheet2!$A$1:$E$2723,MATCH(AV$200&amp;AV$201&amp;$B333,Sheet2!$A$1:$A$2723&amp;Sheet2!$B$1:$B$2723&amp;Sheet2!$D$1:$D$2723,0),5),0)</f>
        <v>0</v>
      </c>
      <c r="AW333">
        <f t="array" ref="AW333">IFERROR(INDEX(Sheet2!$A$1:$E$2723,MATCH(AW$200&amp;AW$201&amp;$B333,Sheet2!$A$1:$A$2723&amp;Sheet2!$B$1:$B$2723&amp;Sheet2!$D$1:$D$2723,0),5),0)</f>
        <v>0</v>
      </c>
      <c r="AX333">
        <f t="array" ref="AX333">IFERROR(INDEX(Sheet2!$A$1:$E$2723,MATCH(AX$200&amp;AX$201&amp;$B333,Sheet2!$A$1:$A$2723&amp;Sheet2!$B$1:$B$2723&amp;Sheet2!$D$1:$D$2723,0),5),0)</f>
        <v>0</v>
      </c>
      <c r="AY333">
        <f t="array" ref="AY333">IFERROR(INDEX(Sheet2!$A$1:$E$2723,MATCH(AY$200&amp;AY$201&amp;$B333,Sheet2!$A$1:$A$2723&amp;Sheet2!$B$1:$B$2723&amp;Sheet2!$D$1:$D$2723,0),5),0)</f>
        <v>0</v>
      </c>
      <c r="AZ333">
        <f t="array" ref="AZ333">IFERROR(INDEX(Sheet2!$A$1:$E$2723,MATCH(AZ$200&amp;AZ$201&amp;$B333,Sheet2!$A$1:$A$2723&amp;Sheet2!$B$1:$B$2723&amp;Sheet2!$D$1:$D$2723,0),5),0)</f>
        <v>0</v>
      </c>
      <c r="BA333">
        <f t="array" ref="BA333">IFERROR(INDEX(Sheet2!$A$1:$E$2723,MATCH(BA$200&amp;BA$201&amp;$B333,Sheet2!$A$1:$A$2723&amp;Sheet2!$B$1:$B$2723&amp;Sheet2!$D$1:$D$2723,0),5),0)</f>
        <v>0</v>
      </c>
      <c r="BB333">
        <f t="array" ref="BB333">IFERROR(INDEX(Sheet2!$A$1:$E$2723,MATCH(BB$200&amp;BB$201&amp;$B333,Sheet2!$A$1:$A$2723&amp;Sheet2!$B$1:$B$2723&amp;Sheet2!$D$1:$D$2723,0),5),0)</f>
        <v>0</v>
      </c>
      <c r="BC333">
        <f t="array" ref="BC333">IFERROR(INDEX(Sheet2!$A$1:$E$2723,MATCH(BC$200&amp;BC$201&amp;$B333,Sheet2!$A$1:$A$2723&amp;Sheet2!$B$1:$B$2723&amp;Sheet2!$D$1:$D$2723,0),5),0)</f>
        <v>0</v>
      </c>
      <c r="BD333">
        <f t="array" ref="BD333">IFERROR(INDEX(Sheet2!$A$1:$E$2723,MATCH(BD$200&amp;BD$201&amp;$B333,Sheet2!$A$1:$A$2723&amp;Sheet2!$B$1:$B$2723&amp;Sheet2!$D$1:$D$2723,0),5),0)</f>
        <v>0</v>
      </c>
      <c r="BE333">
        <f t="array" ref="BE333">IFERROR(INDEX(Sheet2!$A$1:$E$2723,MATCH(BE$200&amp;BE$201&amp;$B333,Sheet2!$A$1:$A$2723&amp;Sheet2!$B$1:$B$2723&amp;Sheet2!$D$1:$D$2723,0),5),0)</f>
        <v>0</v>
      </c>
      <c r="BF333">
        <f t="array" ref="BF333">IFERROR(INDEX(Sheet2!$A$1:$E$2723,MATCH(BF$200&amp;BF$201&amp;$B333,Sheet2!$A$1:$A$2723&amp;Sheet2!$B$1:$B$2723&amp;Sheet2!$D$1:$D$2723,0),5),0)</f>
        <v>0</v>
      </c>
      <c r="BG333">
        <f t="array" ref="BG333">IFERROR(INDEX(Sheet2!$A$1:$E$2723,MATCH(BG$200&amp;BG$201&amp;$B333,Sheet2!$A$1:$A$2723&amp;Sheet2!$B$1:$B$2723&amp;Sheet2!$D$1:$D$2723,0),5),0)</f>
        <v>0</v>
      </c>
      <c r="BH333">
        <f t="array" ref="BH333">IFERROR(INDEX(Sheet2!$A$1:$E$2723,MATCH(BH$200&amp;BH$201&amp;$B333,Sheet2!$A$1:$A$2723&amp;Sheet2!$B$1:$B$2723&amp;Sheet2!$D$1:$D$2723,0),5),0)</f>
        <v>0</v>
      </c>
      <c r="BI333">
        <f t="array" ref="BI333">IFERROR(INDEX(Sheet2!$A$1:$E$2723,MATCH(BI$200&amp;BI$201&amp;$B333,Sheet2!$A$1:$A$2723&amp;Sheet2!$B$1:$B$2723&amp;Sheet2!$D$1:$D$2723,0),5),0)</f>
        <v>0</v>
      </c>
      <c r="BJ333">
        <f t="array" ref="BJ333">IFERROR(INDEX(Sheet2!$A$1:$E$2723,MATCH(BJ$200&amp;BJ$201&amp;$B333,Sheet2!$A$1:$A$2723&amp;Sheet2!$B$1:$B$2723&amp;Sheet2!$D$1:$D$2723,0),5),0)</f>
        <v>0</v>
      </c>
      <c r="BK333">
        <f t="array" ref="BK333">IFERROR(INDEX(Sheet2!$A$1:$E$2723,MATCH(BK$200&amp;BK$201&amp;$B333,Sheet2!$A$1:$A$2723&amp;Sheet2!$B$1:$B$2723&amp;Sheet2!$D$1:$D$2723,0),5),0)</f>
        <v>0</v>
      </c>
      <c r="BL333">
        <f t="array" ref="BL333">IFERROR(INDEX(Sheet2!$A$1:$E$2723,MATCH(BL$200&amp;BL$201&amp;$B333,Sheet2!$A$1:$A$2723&amp;Sheet2!$B$1:$B$2723&amp;Sheet2!$D$1:$D$2723,0),5),0)</f>
        <v>0</v>
      </c>
    </row>
    <row r="334" spans="2:64" x14ac:dyDescent="0.25">
      <c r="B334" t="s">
        <v>302</v>
      </c>
      <c r="C334">
        <f t="array" ref="C334">IFERROR(INDEX(Sheet2!$A$1:$E$2723,MATCH(C$200&amp;C$201&amp;$B334,Sheet2!$A$1:$A$2723&amp;Sheet2!$B$1:$B$2723&amp;Sheet2!$D$1:$D$2723,0),5),0)</f>
        <v>0</v>
      </c>
      <c r="D334">
        <f t="array" ref="D334">IFERROR(INDEX(Sheet2!$A$1:$E$2723,MATCH(D$200&amp;D$201&amp;$B334,Sheet2!$A$1:$A$2723&amp;Sheet2!$B$1:$B$2723&amp;Sheet2!$D$1:$D$2723,0),5),0)</f>
        <v>0</v>
      </c>
      <c r="E334">
        <f t="array" ref="E334">IFERROR(INDEX(Sheet2!$A$1:$E$2723,MATCH(E$200&amp;E$201&amp;$B334,Sheet2!$A$1:$A$2723&amp;Sheet2!$B$1:$B$2723&amp;Sheet2!$D$1:$D$2723,0),5),0)</f>
        <v>0</v>
      </c>
      <c r="F334">
        <f t="array" ref="F334">IFERROR(INDEX(Sheet2!$A$1:$E$2723,MATCH(F$200&amp;F$201&amp;$B334,Sheet2!$A$1:$A$2723&amp;Sheet2!$B$1:$B$2723&amp;Sheet2!$D$1:$D$2723,0),5),0)</f>
        <v>0</v>
      </c>
      <c r="G334">
        <f t="array" ref="G334">IFERROR(INDEX(Sheet2!$A$1:$E$2723,MATCH(G$200&amp;G$201&amp;$B334,Sheet2!$A$1:$A$2723&amp;Sheet2!$B$1:$B$2723&amp;Sheet2!$D$1:$D$2723,0),5),0)</f>
        <v>0</v>
      </c>
      <c r="H334">
        <f t="array" ref="H334">IFERROR(INDEX(Sheet2!$A$1:$E$2723,MATCH(H$200&amp;H$201&amp;$B334,Sheet2!$A$1:$A$2723&amp;Sheet2!$B$1:$B$2723&amp;Sheet2!$D$1:$D$2723,0),5),0)</f>
        <v>0</v>
      </c>
      <c r="I334">
        <f t="array" ref="I334">IFERROR(INDEX(Sheet2!$A$1:$E$2723,MATCH(I$200&amp;I$201&amp;$B334,Sheet2!$A$1:$A$2723&amp;Sheet2!$B$1:$B$2723&amp;Sheet2!$D$1:$D$2723,0),5),0)</f>
        <v>0</v>
      </c>
      <c r="J334">
        <f t="array" ref="J334">IFERROR(INDEX(Sheet2!$A$1:$E$2723,MATCH(J$200&amp;J$201&amp;$B334,Sheet2!$A$1:$A$2723&amp;Sheet2!$B$1:$B$2723&amp;Sheet2!$D$1:$D$2723,0),5),0)</f>
        <v>0</v>
      </c>
      <c r="K334">
        <f t="array" ref="K334">IFERROR(INDEX(Sheet2!$A$1:$E$2723,MATCH(K$200&amp;K$201&amp;$B334,Sheet2!$A$1:$A$2723&amp;Sheet2!$B$1:$B$2723&amp;Sheet2!$D$1:$D$2723,0),5),0)</f>
        <v>0</v>
      </c>
      <c r="L334">
        <f t="array" ref="L334">IFERROR(INDEX(Sheet2!$A$1:$E$2723,MATCH(L$200&amp;L$201&amp;$B334,Sheet2!$A$1:$A$2723&amp;Sheet2!$B$1:$B$2723&amp;Sheet2!$D$1:$D$2723,0),5),0)</f>
        <v>0</v>
      </c>
      <c r="M334">
        <f t="array" ref="M334">IFERROR(INDEX(Sheet2!$A$1:$E$2723,MATCH(M$200&amp;M$201&amp;$B334,Sheet2!$A$1:$A$2723&amp;Sheet2!$B$1:$B$2723&amp;Sheet2!$D$1:$D$2723,0),5),0)</f>
        <v>0</v>
      </c>
      <c r="N334">
        <f t="array" ref="N334">IFERROR(INDEX(Sheet2!$A$1:$E$2723,MATCH(N$200&amp;N$201&amp;$B334,Sheet2!$A$1:$A$2723&amp;Sheet2!$B$1:$B$2723&amp;Sheet2!$D$1:$D$2723,0),5),0)</f>
        <v>0</v>
      </c>
      <c r="O334">
        <f t="array" ref="O334">IFERROR(INDEX(Sheet2!$A$1:$E$2723,MATCH(O$200&amp;O$201&amp;$B334,Sheet2!$A$1:$A$2723&amp;Sheet2!$B$1:$B$2723&amp;Sheet2!$D$1:$D$2723,0),5),0)</f>
        <v>0</v>
      </c>
      <c r="P334">
        <f t="array" ref="P334">IFERROR(INDEX(Sheet2!$A$1:$E$2723,MATCH(P$200&amp;P$201&amp;$B334,Sheet2!$A$1:$A$2723&amp;Sheet2!$B$1:$B$2723&amp;Sheet2!$D$1:$D$2723,0),5),0)</f>
        <v>0</v>
      </c>
      <c r="Q334">
        <f t="array" ref="Q334">IFERROR(INDEX(Sheet2!$A$1:$E$2723,MATCH(Q$200&amp;Q$201&amp;$B334,Sheet2!$A$1:$A$2723&amp;Sheet2!$B$1:$B$2723&amp;Sheet2!$D$1:$D$2723,0),5),0)</f>
        <v>0</v>
      </c>
      <c r="R334">
        <f t="array" ref="R334">IFERROR(INDEX(Sheet2!$A$1:$E$2723,MATCH(R$200&amp;R$201&amp;$B334,Sheet2!$A$1:$A$2723&amp;Sheet2!$B$1:$B$2723&amp;Sheet2!$D$1:$D$2723,0),5),0)</f>
        <v>0</v>
      </c>
      <c r="S334">
        <f t="array" ref="S334">IFERROR(INDEX(Sheet2!$A$1:$E$2723,MATCH(S$200&amp;S$201&amp;$B334,Sheet2!$A$1:$A$2723&amp;Sheet2!$B$1:$B$2723&amp;Sheet2!$D$1:$D$2723,0),5),0)</f>
        <v>0</v>
      </c>
      <c r="T334">
        <f t="array" ref="T334">IFERROR(INDEX(Sheet2!$A$1:$E$2723,MATCH(T$200&amp;T$201&amp;$B334,Sheet2!$A$1:$A$2723&amp;Sheet2!$B$1:$B$2723&amp;Sheet2!$D$1:$D$2723,0),5),0)</f>
        <v>0</v>
      </c>
      <c r="U334">
        <f t="array" ref="U334">IFERROR(INDEX(Sheet2!$A$1:$E$2723,MATCH(U$200&amp;U$201&amp;$B334,Sheet2!$A$1:$A$2723&amp;Sheet2!$B$1:$B$2723&amp;Sheet2!$D$1:$D$2723,0),5),0)</f>
        <v>0</v>
      </c>
      <c r="V334">
        <f t="array" ref="V334">IFERROR(INDEX(Sheet2!$A$1:$E$2723,MATCH(V$200&amp;V$201&amp;$B334,Sheet2!$A$1:$A$2723&amp;Sheet2!$B$1:$B$2723&amp;Sheet2!$D$1:$D$2723,0),5),0)</f>
        <v>0</v>
      </c>
      <c r="W334">
        <f t="array" ref="W334">IFERROR(INDEX(Sheet2!$A$1:$E$2723,MATCH(W$200&amp;W$201&amp;$B334,Sheet2!$A$1:$A$2723&amp;Sheet2!$B$1:$B$2723&amp;Sheet2!$D$1:$D$2723,0),5),0)</f>
        <v>0</v>
      </c>
      <c r="X334">
        <f t="array" ref="X334">IFERROR(INDEX(Sheet2!$A$1:$E$2723,MATCH(X$200&amp;X$201&amp;$B334,Sheet2!$A$1:$A$2723&amp;Sheet2!$B$1:$B$2723&amp;Sheet2!$D$1:$D$2723,0),5),0)</f>
        <v>0</v>
      </c>
      <c r="Y334">
        <f t="array" ref="Y334">IFERROR(INDEX(Sheet2!$A$1:$E$2723,MATCH(Y$200&amp;Y$201&amp;$B334,Sheet2!$A$1:$A$2723&amp;Sheet2!$B$1:$B$2723&amp;Sheet2!$D$1:$D$2723,0),5),0)</f>
        <v>0</v>
      </c>
      <c r="Z334">
        <f t="array" ref="Z334">IFERROR(INDEX(Sheet2!$A$1:$E$2723,MATCH(Z$200&amp;Z$201&amp;$B334,Sheet2!$A$1:$A$2723&amp;Sheet2!$B$1:$B$2723&amp;Sheet2!$D$1:$D$2723,0),5),0)</f>
        <v>0</v>
      </c>
      <c r="AA334">
        <f t="array" ref="AA334">IFERROR(INDEX(Sheet2!$A$1:$E$2723,MATCH(AA$200&amp;AA$201&amp;$B334,Sheet2!$A$1:$A$2723&amp;Sheet2!$B$1:$B$2723&amp;Sheet2!$D$1:$D$2723,0),5),0)</f>
        <v>0</v>
      </c>
      <c r="AB334">
        <f t="array" ref="AB334">IFERROR(INDEX(Sheet2!$A$1:$E$2723,MATCH(AB$200&amp;AB$201&amp;$B334,Sheet2!$A$1:$A$2723&amp;Sheet2!$B$1:$B$2723&amp;Sheet2!$D$1:$D$2723,0),5),0)</f>
        <v>0</v>
      </c>
      <c r="AC334">
        <f t="array" ref="AC334">IFERROR(INDEX(Sheet2!$A$1:$E$2723,MATCH(AC$200&amp;AC$201&amp;$B334,Sheet2!$A$1:$A$2723&amp;Sheet2!$B$1:$B$2723&amp;Sheet2!$D$1:$D$2723,0),5),0)</f>
        <v>0</v>
      </c>
      <c r="AD334">
        <f t="array" ref="AD334">IFERROR(INDEX(Sheet2!$A$1:$E$2723,MATCH(AD$200&amp;AD$201&amp;$B334,Sheet2!$A$1:$A$2723&amp;Sheet2!$B$1:$B$2723&amp;Sheet2!$D$1:$D$2723,0),5),0)</f>
        <v>0</v>
      </c>
      <c r="AE334">
        <f t="array" ref="AE334">IFERROR(INDEX(Sheet2!$A$1:$E$2723,MATCH(AE$200&amp;AE$201&amp;$B334,Sheet2!$A$1:$A$2723&amp;Sheet2!$B$1:$B$2723&amp;Sheet2!$D$1:$D$2723,0),5),0)</f>
        <v>0</v>
      </c>
      <c r="AF334">
        <f t="array" ref="AF334">IFERROR(INDEX(Sheet2!$A$1:$E$2723,MATCH(AF$200&amp;AF$201&amp;$B334,Sheet2!$A$1:$A$2723&amp;Sheet2!$B$1:$B$2723&amp;Sheet2!$D$1:$D$2723,0),5),0)</f>
        <v>0</v>
      </c>
      <c r="AG334">
        <f t="array" ref="AG334">IFERROR(INDEX(Sheet2!$A$1:$E$2723,MATCH(AG$200&amp;AG$201&amp;$B334,Sheet2!$A$1:$A$2723&amp;Sheet2!$B$1:$B$2723&amp;Sheet2!$D$1:$D$2723,0),5),0)</f>
        <v>0</v>
      </c>
      <c r="AH334">
        <f t="array" ref="AH334">IFERROR(INDEX(Sheet2!$A$1:$E$2723,MATCH(AH$200&amp;AH$201&amp;$B334,Sheet2!$A$1:$A$2723&amp;Sheet2!$B$1:$B$2723&amp;Sheet2!$D$1:$D$2723,0),5),0)</f>
        <v>0</v>
      </c>
      <c r="AI334">
        <f t="array" ref="AI334">IFERROR(INDEX(Sheet2!$A$1:$E$2723,MATCH(AI$200&amp;AI$201&amp;$B334,Sheet2!$A$1:$A$2723&amp;Sheet2!$B$1:$B$2723&amp;Sheet2!$D$1:$D$2723,0),5),0)</f>
        <v>0</v>
      </c>
      <c r="AJ334">
        <f t="array" ref="AJ334">IFERROR(INDEX(Sheet2!$A$1:$E$2723,MATCH(AJ$200&amp;AJ$201&amp;$B334,Sheet2!$A$1:$A$2723&amp;Sheet2!$B$1:$B$2723&amp;Sheet2!$D$1:$D$2723,0),5),0)</f>
        <v>0</v>
      </c>
      <c r="AK334">
        <f t="array" ref="AK334">IFERROR(INDEX(Sheet2!$A$1:$E$2723,MATCH(AK$200&amp;AK$201&amp;$B334,Sheet2!$A$1:$A$2723&amp;Sheet2!$B$1:$B$2723&amp;Sheet2!$D$1:$D$2723,0),5),0)</f>
        <v>0</v>
      </c>
      <c r="AL334">
        <f t="array" ref="AL334">IFERROR(INDEX(Sheet2!$A$1:$E$2723,MATCH(AL$200&amp;AL$201&amp;$B334,Sheet2!$A$1:$A$2723&amp;Sheet2!$B$1:$B$2723&amp;Sheet2!$D$1:$D$2723,0),5),0)</f>
        <v>0</v>
      </c>
      <c r="AM334">
        <f t="array" ref="AM334">IFERROR(INDEX(Sheet2!$A$1:$E$2723,MATCH(AM$200&amp;AM$201&amp;$B334,Sheet2!$A$1:$A$2723&amp;Sheet2!$B$1:$B$2723&amp;Sheet2!$D$1:$D$2723,0),5),0)</f>
        <v>0</v>
      </c>
      <c r="AN334">
        <f t="array" ref="AN334">IFERROR(INDEX(Sheet2!$A$1:$E$2723,MATCH(AN$200&amp;AN$201&amp;$B334,Sheet2!$A$1:$A$2723&amp;Sheet2!$B$1:$B$2723&amp;Sheet2!$D$1:$D$2723,0),5),0)</f>
        <v>0</v>
      </c>
      <c r="AO334">
        <f t="array" ref="AO334">IFERROR(INDEX(Sheet2!$A$1:$E$2723,MATCH(AO$200&amp;AO$201&amp;$B334,Sheet2!$A$1:$A$2723&amp;Sheet2!$B$1:$B$2723&amp;Sheet2!$D$1:$D$2723,0),5),0)</f>
        <v>0</v>
      </c>
      <c r="AP334">
        <f t="array" ref="AP334">IFERROR(INDEX(Sheet2!$A$1:$E$2723,MATCH(AP$200&amp;AP$201&amp;$B334,Sheet2!$A$1:$A$2723&amp;Sheet2!$B$1:$B$2723&amp;Sheet2!$D$1:$D$2723,0),5),0)</f>
        <v>0</v>
      </c>
      <c r="AQ334">
        <f t="array" ref="AQ334">IFERROR(INDEX(Sheet2!$A$1:$E$2723,MATCH(AQ$200&amp;AQ$201&amp;$B334,Sheet2!$A$1:$A$2723&amp;Sheet2!$B$1:$B$2723&amp;Sheet2!$D$1:$D$2723,0),5),0)</f>
        <v>0</v>
      </c>
      <c r="AR334">
        <f t="array" ref="AR334">IFERROR(INDEX(Sheet2!$A$1:$E$2723,MATCH(AR$200&amp;AR$201&amp;$B334,Sheet2!$A$1:$A$2723&amp;Sheet2!$B$1:$B$2723&amp;Sheet2!$D$1:$D$2723,0),5),0)</f>
        <v>0</v>
      </c>
      <c r="AS334">
        <f t="array" ref="AS334">IFERROR(INDEX(Sheet2!$A$1:$E$2723,MATCH(AS$200&amp;AS$201&amp;$B334,Sheet2!$A$1:$A$2723&amp;Sheet2!$B$1:$B$2723&amp;Sheet2!$D$1:$D$2723,0),5),0)</f>
        <v>0</v>
      </c>
      <c r="AT334">
        <f t="array" ref="AT334">IFERROR(INDEX(Sheet2!$A$1:$E$2723,MATCH(AT$200&amp;AT$201&amp;$B334,Sheet2!$A$1:$A$2723&amp;Sheet2!$B$1:$B$2723&amp;Sheet2!$D$1:$D$2723,0),5),0)</f>
        <v>0</v>
      </c>
      <c r="AU334">
        <f t="array" ref="AU334">IFERROR(INDEX(Sheet2!$A$1:$E$2723,MATCH(AU$200&amp;AU$201&amp;$B334,Sheet2!$A$1:$A$2723&amp;Sheet2!$B$1:$B$2723&amp;Sheet2!$D$1:$D$2723,0),5),0)</f>
        <v>0</v>
      </c>
      <c r="AV334">
        <f t="array" ref="AV334">IFERROR(INDEX(Sheet2!$A$1:$E$2723,MATCH(AV$200&amp;AV$201&amp;$B334,Sheet2!$A$1:$A$2723&amp;Sheet2!$B$1:$B$2723&amp;Sheet2!$D$1:$D$2723,0),5),0)</f>
        <v>0</v>
      </c>
      <c r="AW334">
        <f t="array" ref="AW334">IFERROR(INDEX(Sheet2!$A$1:$E$2723,MATCH(AW$200&amp;AW$201&amp;$B334,Sheet2!$A$1:$A$2723&amp;Sheet2!$B$1:$B$2723&amp;Sheet2!$D$1:$D$2723,0),5),0)</f>
        <v>0</v>
      </c>
      <c r="AX334">
        <f t="array" ref="AX334">IFERROR(INDEX(Sheet2!$A$1:$E$2723,MATCH(AX$200&amp;AX$201&amp;$B334,Sheet2!$A$1:$A$2723&amp;Sheet2!$B$1:$B$2723&amp;Sheet2!$D$1:$D$2723,0),5),0)</f>
        <v>0</v>
      </c>
      <c r="AY334">
        <f t="array" ref="AY334">IFERROR(INDEX(Sheet2!$A$1:$E$2723,MATCH(AY$200&amp;AY$201&amp;$B334,Sheet2!$A$1:$A$2723&amp;Sheet2!$B$1:$B$2723&amp;Sheet2!$D$1:$D$2723,0),5),0)</f>
        <v>0</v>
      </c>
      <c r="AZ334">
        <f t="array" ref="AZ334">IFERROR(INDEX(Sheet2!$A$1:$E$2723,MATCH(AZ$200&amp;AZ$201&amp;$B334,Sheet2!$A$1:$A$2723&amp;Sheet2!$B$1:$B$2723&amp;Sheet2!$D$1:$D$2723,0),5),0)</f>
        <v>0</v>
      </c>
      <c r="BA334">
        <f t="array" ref="BA334">IFERROR(INDEX(Sheet2!$A$1:$E$2723,MATCH(BA$200&amp;BA$201&amp;$B334,Sheet2!$A$1:$A$2723&amp;Sheet2!$B$1:$B$2723&amp;Sheet2!$D$1:$D$2723,0),5),0)</f>
        <v>0</v>
      </c>
      <c r="BB334">
        <f t="array" ref="BB334">IFERROR(INDEX(Sheet2!$A$1:$E$2723,MATCH(BB$200&amp;BB$201&amp;$B334,Sheet2!$A$1:$A$2723&amp;Sheet2!$B$1:$B$2723&amp;Sheet2!$D$1:$D$2723,0),5),0)</f>
        <v>0</v>
      </c>
      <c r="BC334">
        <f t="array" ref="BC334">IFERROR(INDEX(Sheet2!$A$1:$E$2723,MATCH(BC$200&amp;BC$201&amp;$B334,Sheet2!$A$1:$A$2723&amp;Sheet2!$B$1:$B$2723&amp;Sheet2!$D$1:$D$2723,0),5),0)</f>
        <v>0</v>
      </c>
      <c r="BD334">
        <f t="array" ref="BD334">IFERROR(INDEX(Sheet2!$A$1:$E$2723,MATCH(BD$200&amp;BD$201&amp;$B334,Sheet2!$A$1:$A$2723&amp;Sheet2!$B$1:$B$2723&amp;Sheet2!$D$1:$D$2723,0),5),0)</f>
        <v>0</v>
      </c>
      <c r="BE334">
        <f t="array" ref="BE334">IFERROR(INDEX(Sheet2!$A$1:$E$2723,MATCH(BE$200&amp;BE$201&amp;$B334,Sheet2!$A$1:$A$2723&amp;Sheet2!$B$1:$B$2723&amp;Sheet2!$D$1:$D$2723,0),5),0)</f>
        <v>0</v>
      </c>
      <c r="BF334">
        <f t="array" ref="BF334">IFERROR(INDEX(Sheet2!$A$1:$E$2723,MATCH(BF$200&amp;BF$201&amp;$B334,Sheet2!$A$1:$A$2723&amp;Sheet2!$B$1:$B$2723&amp;Sheet2!$D$1:$D$2723,0),5),0)</f>
        <v>0</v>
      </c>
      <c r="BG334">
        <f t="array" ref="BG334">IFERROR(INDEX(Sheet2!$A$1:$E$2723,MATCH(BG$200&amp;BG$201&amp;$B334,Sheet2!$A$1:$A$2723&amp;Sheet2!$B$1:$B$2723&amp;Sheet2!$D$1:$D$2723,0),5),0)</f>
        <v>0</v>
      </c>
      <c r="BH334">
        <f t="array" ref="BH334">IFERROR(INDEX(Sheet2!$A$1:$E$2723,MATCH(BH$200&amp;BH$201&amp;$B334,Sheet2!$A$1:$A$2723&amp;Sheet2!$B$1:$B$2723&amp;Sheet2!$D$1:$D$2723,0),5),0)</f>
        <v>0</v>
      </c>
      <c r="BI334">
        <f t="array" ref="BI334">IFERROR(INDEX(Sheet2!$A$1:$E$2723,MATCH(BI$200&amp;BI$201&amp;$B334,Sheet2!$A$1:$A$2723&amp;Sheet2!$B$1:$B$2723&amp;Sheet2!$D$1:$D$2723,0),5),0)</f>
        <v>0</v>
      </c>
      <c r="BJ334">
        <f t="array" ref="BJ334">IFERROR(INDEX(Sheet2!$A$1:$E$2723,MATCH(BJ$200&amp;BJ$201&amp;$B334,Sheet2!$A$1:$A$2723&amp;Sheet2!$B$1:$B$2723&amp;Sheet2!$D$1:$D$2723,0),5),0)</f>
        <v>0</v>
      </c>
      <c r="BK334">
        <f t="array" ref="BK334">IFERROR(INDEX(Sheet2!$A$1:$E$2723,MATCH(BK$200&amp;BK$201&amp;$B334,Sheet2!$A$1:$A$2723&amp;Sheet2!$B$1:$B$2723&amp;Sheet2!$D$1:$D$2723,0),5),0)</f>
        <v>0</v>
      </c>
      <c r="BL334">
        <f t="array" ref="BL334">IFERROR(INDEX(Sheet2!$A$1:$E$2723,MATCH(BL$200&amp;BL$201&amp;$B334,Sheet2!$A$1:$A$2723&amp;Sheet2!$B$1:$B$2723&amp;Sheet2!$D$1:$D$2723,0),5),0)</f>
        <v>0</v>
      </c>
    </row>
    <row r="335" spans="2:64" x14ac:dyDescent="0.25">
      <c r="B335" t="s">
        <v>303</v>
      </c>
      <c r="C335">
        <f t="array" ref="C335">IFERROR(INDEX(Sheet2!$A$1:$E$2723,MATCH(C$200&amp;C$201&amp;$B335,Sheet2!$A$1:$A$2723&amp;Sheet2!$B$1:$B$2723&amp;Sheet2!$D$1:$D$2723,0),5),0)</f>
        <v>0</v>
      </c>
      <c r="D335">
        <f t="array" ref="D335">IFERROR(INDEX(Sheet2!$A$1:$E$2723,MATCH(D$200&amp;D$201&amp;$B335,Sheet2!$A$1:$A$2723&amp;Sheet2!$B$1:$B$2723&amp;Sheet2!$D$1:$D$2723,0),5),0)</f>
        <v>0</v>
      </c>
      <c r="E335">
        <f t="array" ref="E335">IFERROR(INDEX(Sheet2!$A$1:$E$2723,MATCH(E$200&amp;E$201&amp;$B335,Sheet2!$A$1:$A$2723&amp;Sheet2!$B$1:$B$2723&amp;Sheet2!$D$1:$D$2723,0),5),0)</f>
        <v>0</v>
      </c>
      <c r="F335">
        <f t="array" ref="F335">IFERROR(INDEX(Sheet2!$A$1:$E$2723,MATCH(F$200&amp;F$201&amp;$B335,Sheet2!$A$1:$A$2723&amp;Sheet2!$B$1:$B$2723&amp;Sheet2!$D$1:$D$2723,0),5),0)</f>
        <v>0</v>
      </c>
      <c r="G335">
        <f t="array" ref="G335">IFERROR(INDEX(Sheet2!$A$1:$E$2723,MATCH(G$200&amp;G$201&amp;$B335,Sheet2!$A$1:$A$2723&amp;Sheet2!$B$1:$B$2723&amp;Sheet2!$D$1:$D$2723,0),5),0)</f>
        <v>0</v>
      </c>
      <c r="H335">
        <f t="array" ref="H335">IFERROR(INDEX(Sheet2!$A$1:$E$2723,MATCH(H$200&amp;H$201&amp;$B335,Sheet2!$A$1:$A$2723&amp;Sheet2!$B$1:$B$2723&amp;Sheet2!$D$1:$D$2723,0),5),0)</f>
        <v>0</v>
      </c>
      <c r="I335">
        <f t="array" ref="I335">IFERROR(INDEX(Sheet2!$A$1:$E$2723,MATCH(I$200&amp;I$201&amp;$B335,Sheet2!$A$1:$A$2723&amp;Sheet2!$B$1:$B$2723&amp;Sheet2!$D$1:$D$2723,0),5),0)</f>
        <v>0</v>
      </c>
      <c r="J335">
        <f t="array" ref="J335">IFERROR(INDEX(Sheet2!$A$1:$E$2723,MATCH(J$200&amp;J$201&amp;$B335,Sheet2!$A$1:$A$2723&amp;Sheet2!$B$1:$B$2723&amp;Sheet2!$D$1:$D$2723,0),5),0)</f>
        <v>0</v>
      </c>
      <c r="K335">
        <f t="array" ref="K335">IFERROR(INDEX(Sheet2!$A$1:$E$2723,MATCH(K$200&amp;K$201&amp;$B335,Sheet2!$A$1:$A$2723&amp;Sheet2!$B$1:$B$2723&amp;Sheet2!$D$1:$D$2723,0),5),0)</f>
        <v>0</v>
      </c>
      <c r="L335">
        <f t="array" ref="L335">IFERROR(INDEX(Sheet2!$A$1:$E$2723,MATCH(L$200&amp;L$201&amp;$B335,Sheet2!$A$1:$A$2723&amp;Sheet2!$B$1:$B$2723&amp;Sheet2!$D$1:$D$2723,0),5),0)</f>
        <v>0</v>
      </c>
      <c r="M335">
        <f t="array" ref="M335">IFERROR(INDEX(Sheet2!$A$1:$E$2723,MATCH(M$200&amp;M$201&amp;$B335,Sheet2!$A$1:$A$2723&amp;Sheet2!$B$1:$B$2723&amp;Sheet2!$D$1:$D$2723,0),5),0)</f>
        <v>0</v>
      </c>
      <c r="N335">
        <f t="array" ref="N335">IFERROR(INDEX(Sheet2!$A$1:$E$2723,MATCH(N$200&amp;N$201&amp;$B335,Sheet2!$A$1:$A$2723&amp;Sheet2!$B$1:$B$2723&amp;Sheet2!$D$1:$D$2723,0),5),0)</f>
        <v>0</v>
      </c>
      <c r="O335">
        <f t="array" ref="O335">IFERROR(INDEX(Sheet2!$A$1:$E$2723,MATCH(O$200&amp;O$201&amp;$B335,Sheet2!$A$1:$A$2723&amp;Sheet2!$B$1:$B$2723&amp;Sheet2!$D$1:$D$2723,0),5),0)</f>
        <v>0</v>
      </c>
      <c r="P335">
        <f t="array" ref="P335">IFERROR(INDEX(Sheet2!$A$1:$E$2723,MATCH(P$200&amp;P$201&amp;$B335,Sheet2!$A$1:$A$2723&amp;Sheet2!$B$1:$B$2723&amp;Sheet2!$D$1:$D$2723,0),5),0)</f>
        <v>0</v>
      </c>
      <c r="Q335">
        <f t="array" ref="Q335">IFERROR(INDEX(Sheet2!$A$1:$E$2723,MATCH(Q$200&amp;Q$201&amp;$B335,Sheet2!$A$1:$A$2723&amp;Sheet2!$B$1:$B$2723&amp;Sheet2!$D$1:$D$2723,0),5),0)</f>
        <v>0</v>
      </c>
      <c r="R335">
        <f t="array" ref="R335">IFERROR(INDEX(Sheet2!$A$1:$E$2723,MATCH(R$200&amp;R$201&amp;$B335,Sheet2!$A$1:$A$2723&amp;Sheet2!$B$1:$B$2723&amp;Sheet2!$D$1:$D$2723,0),5),0)</f>
        <v>0</v>
      </c>
      <c r="S335">
        <f t="array" ref="S335">IFERROR(INDEX(Sheet2!$A$1:$E$2723,MATCH(S$200&amp;S$201&amp;$B335,Sheet2!$A$1:$A$2723&amp;Sheet2!$B$1:$B$2723&amp;Sheet2!$D$1:$D$2723,0),5),0)</f>
        <v>0</v>
      </c>
      <c r="T335">
        <f t="array" ref="T335">IFERROR(INDEX(Sheet2!$A$1:$E$2723,MATCH(T$200&amp;T$201&amp;$B335,Sheet2!$A$1:$A$2723&amp;Sheet2!$B$1:$B$2723&amp;Sheet2!$D$1:$D$2723,0),5),0)</f>
        <v>0</v>
      </c>
      <c r="U335">
        <f t="array" ref="U335">IFERROR(INDEX(Sheet2!$A$1:$E$2723,MATCH(U$200&amp;U$201&amp;$B335,Sheet2!$A$1:$A$2723&amp;Sheet2!$B$1:$B$2723&amp;Sheet2!$D$1:$D$2723,0),5),0)</f>
        <v>0</v>
      </c>
      <c r="V335">
        <f t="array" ref="V335">IFERROR(INDEX(Sheet2!$A$1:$E$2723,MATCH(V$200&amp;V$201&amp;$B335,Sheet2!$A$1:$A$2723&amp;Sheet2!$B$1:$B$2723&amp;Sheet2!$D$1:$D$2723,0),5),0)</f>
        <v>0</v>
      </c>
      <c r="W335">
        <f t="array" ref="W335">IFERROR(INDEX(Sheet2!$A$1:$E$2723,MATCH(W$200&amp;W$201&amp;$B335,Sheet2!$A$1:$A$2723&amp;Sheet2!$B$1:$B$2723&amp;Sheet2!$D$1:$D$2723,0),5),0)</f>
        <v>0</v>
      </c>
      <c r="X335">
        <f t="array" ref="X335">IFERROR(INDEX(Sheet2!$A$1:$E$2723,MATCH(X$200&amp;X$201&amp;$B335,Sheet2!$A$1:$A$2723&amp;Sheet2!$B$1:$B$2723&amp;Sheet2!$D$1:$D$2723,0),5),0)</f>
        <v>0</v>
      </c>
      <c r="Y335">
        <f t="array" ref="Y335">IFERROR(INDEX(Sheet2!$A$1:$E$2723,MATCH(Y$200&amp;Y$201&amp;$B335,Sheet2!$A$1:$A$2723&amp;Sheet2!$B$1:$B$2723&amp;Sheet2!$D$1:$D$2723,0),5),0)</f>
        <v>0</v>
      </c>
      <c r="Z335">
        <f t="array" ref="Z335">IFERROR(INDEX(Sheet2!$A$1:$E$2723,MATCH(Z$200&amp;Z$201&amp;$B335,Sheet2!$A$1:$A$2723&amp;Sheet2!$B$1:$B$2723&amp;Sheet2!$D$1:$D$2723,0),5),0)</f>
        <v>0</v>
      </c>
      <c r="AA335">
        <f t="array" ref="AA335">IFERROR(INDEX(Sheet2!$A$1:$E$2723,MATCH(AA$200&amp;AA$201&amp;$B335,Sheet2!$A$1:$A$2723&amp;Sheet2!$B$1:$B$2723&amp;Sheet2!$D$1:$D$2723,0),5),0)</f>
        <v>0</v>
      </c>
      <c r="AB335">
        <f t="array" ref="AB335">IFERROR(INDEX(Sheet2!$A$1:$E$2723,MATCH(AB$200&amp;AB$201&amp;$B335,Sheet2!$A$1:$A$2723&amp;Sheet2!$B$1:$B$2723&amp;Sheet2!$D$1:$D$2723,0),5),0)</f>
        <v>0</v>
      </c>
      <c r="AC335">
        <f t="array" ref="AC335">IFERROR(INDEX(Sheet2!$A$1:$E$2723,MATCH(AC$200&amp;AC$201&amp;$B335,Sheet2!$A$1:$A$2723&amp;Sheet2!$B$1:$B$2723&amp;Sheet2!$D$1:$D$2723,0),5),0)</f>
        <v>0</v>
      </c>
      <c r="AD335">
        <f t="array" ref="AD335">IFERROR(INDEX(Sheet2!$A$1:$E$2723,MATCH(AD$200&amp;AD$201&amp;$B335,Sheet2!$A$1:$A$2723&amp;Sheet2!$B$1:$B$2723&amp;Sheet2!$D$1:$D$2723,0),5),0)</f>
        <v>0</v>
      </c>
      <c r="AE335">
        <f t="array" ref="AE335">IFERROR(INDEX(Sheet2!$A$1:$E$2723,MATCH(AE$200&amp;AE$201&amp;$B335,Sheet2!$A$1:$A$2723&amp;Sheet2!$B$1:$B$2723&amp;Sheet2!$D$1:$D$2723,0),5),0)</f>
        <v>0</v>
      </c>
      <c r="AF335">
        <f t="array" ref="AF335">IFERROR(INDEX(Sheet2!$A$1:$E$2723,MATCH(AF$200&amp;AF$201&amp;$B335,Sheet2!$A$1:$A$2723&amp;Sheet2!$B$1:$B$2723&amp;Sheet2!$D$1:$D$2723,0),5),0)</f>
        <v>0</v>
      </c>
      <c r="AG335">
        <f t="array" ref="AG335">IFERROR(INDEX(Sheet2!$A$1:$E$2723,MATCH(AG$200&amp;AG$201&amp;$B335,Sheet2!$A$1:$A$2723&amp;Sheet2!$B$1:$B$2723&amp;Sheet2!$D$1:$D$2723,0),5),0)</f>
        <v>0</v>
      </c>
      <c r="AH335">
        <f t="array" ref="AH335">IFERROR(INDEX(Sheet2!$A$1:$E$2723,MATCH(AH$200&amp;AH$201&amp;$B335,Sheet2!$A$1:$A$2723&amp;Sheet2!$B$1:$B$2723&amp;Sheet2!$D$1:$D$2723,0),5),0)</f>
        <v>0</v>
      </c>
      <c r="AI335">
        <f t="array" ref="AI335">IFERROR(INDEX(Sheet2!$A$1:$E$2723,MATCH(AI$200&amp;AI$201&amp;$B335,Sheet2!$A$1:$A$2723&amp;Sheet2!$B$1:$B$2723&amp;Sheet2!$D$1:$D$2723,0),5),0)</f>
        <v>0</v>
      </c>
      <c r="AJ335">
        <f t="array" ref="AJ335">IFERROR(INDEX(Sheet2!$A$1:$E$2723,MATCH(AJ$200&amp;AJ$201&amp;$B335,Sheet2!$A$1:$A$2723&amp;Sheet2!$B$1:$B$2723&amp;Sheet2!$D$1:$D$2723,0),5),0)</f>
        <v>0</v>
      </c>
      <c r="AK335">
        <f t="array" ref="AK335">IFERROR(INDEX(Sheet2!$A$1:$E$2723,MATCH(AK$200&amp;AK$201&amp;$B335,Sheet2!$A$1:$A$2723&amp;Sheet2!$B$1:$B$2723&amp;Sheet2!$D$1:$D$2723,0),5),0)</f>
        <v>0</v>
      </c>
      <c r="AL335">
        <f t="array" ref="AL335">IFERROR(INDEX(Sheet2!$A$1:$E$2723,MATCH(AL$200&amp;AL$201&amp;$B335,Sheet2!$A$1:$A$2723&amp;Sheet2!$B$1:$B$2723&amp;Sheet2!$D$1:$D$2723,0),5),0)</f>
        <v>0</v>
      </c>
      <c r="AM335">
        <f t="array" ref="AM335">IFERROR(INDEX(Sheet2!$A$1:$E$2723,MATCH(AM$200&amp;AM$201&amp;$B335,Sheet2!$A$1:$A$2723&amp;Sheet2!$B$1:$B$2723&amp;Sheet2!$D$1:$D$2723,0),5),0)</f>
        <v>0</v>
      </c>
      <c r="AN335">
        <f t="array" ref="AN335">IFERROR(INDEX(Sheet2!$A$1:$E$2723,MATCH(AN$200&amp;AN$201&amp;$B335,Sheet2!$A$1:$A$2723&amp;Sheet2!$B$1:$B$2723&amp;Sheet2!$D$1:$D$2723,0),5),0)</f>
        <v>0</v>
      </c>
      <c r="AO335">
        <f t="array" ref="AO335">IFERROR(INDEX(Sheet2!$A$1:$E$2723,MATCH(AO$200&amp;AO$201&amp;$B335,Sheet2!$A$1:$A$2723&amp;Sheet2!$B$1:$B$2723&amp;Sheet2!$D$1:$D$2723,0),5),0)</f>
        <v>0</v>
      </c>
      <c r="AP335">
        <f t="array" ref="AP335">IFERROR(INDEX(Sheet2!$A$1:$E$2723,MATCH(AP$200&amp;AP$201&amp;$B335,Sheet2!$A$1:$A$2723&amp;Sheet2!$B$1:$B$2723&amp;Sheet2!$D$1:$D$2723,0),5),0)</f>
        <v>0</v>
      </c>
      <c r="AQ335">
        <f t="array" ref="AQ335">IFERROR(INDEX(Sheet2!$A$1:$E$2723,MATCH(AQ$200&amp;AQ$201&amp;$B335,Sheet2!$A$1:$A$2723&amp;Sheet2!$B$1:$B$2723&amp;Sheet2!$D$1:$D$2723,0),5),0)</f>
        <v>0</v>
      </c>
      <c r="AR335">
        <f t="array" ref="AR335">IFERROR(INDEX(Sheet2!$A$1:$E$2723,MATCH(AR$200&amp;AR$201&amp;$B335,Sheet2!$A$1:$A$2723&amp;Sheet2!$B$1:$B$2723&amp;Sheet2!$D$1:$D$2723,0),5),0)</f>
        <v>0</v>
      </c>
      <c r="AS335">
        <f t="array" ref="AS335">IFERROR(INDEX(Sheet2!$A$1:$E$2723,MATCH(AS$200&amp;AS$201&amp;$B335,Sheet2!$A$1:$A$2723&amp;Sheet2!$B$1:$B$2723&amp;Sheet2!$D$1:$D$2723,0),5),0)</f>
        <v>0</v>
      </c>
      <c r="AT335">
        <f t="array" ref="AT335">IFERROR(INDEX(Sheet2!$A$1:$E$2723,MATCH(AT$200&amp;AT$201&amp;$B335,Sheet2!$A$1:$A$2723&amp;Sheet2!$B$1:$B$2723&amp;Sheet2!$D$1:$D$2723,0),5),0)</f>
        <v>0</v>
      </c>
      <c r="AU335">
        <f t="array" ref="AU335">IFERROR(INDEX(Sheet2!$A$1:$E$2723,MATCH(AU$200&amp;AU$201&amp;$B335,Sheet2!$A$1:$A$2723&amp;Sheet2!$B$1:$B$2723&amp;Sheet2!$D$1:$D$2723,0),5),0)</f>
        <v>0</v>
      </c>
      <c r="AV335">
        <f t="array" ref="AV335">IFERROR(INDEX(Sheet2!$A$1:$E$2723,MATCH(AV$200&amp;AV$201&amp;$B335,Sheet2!$A$1:$A$2723&amp;Sheet2!$B$1:$B$2723&amp;Sheet2!$D$1:$D$2723,0),5),0)</f>
        <v>0</v>
      </c>
      <c r="AW335">
        <f t="array" ref="AW335">IFERROR(INDEX(Sheet2!$A$1:$E$2723,MATCH(AW$200&amp;AW$201&amp;$B335,Sheet2!$A$1:$A$2723&amp;Sheet2!$B$1:$B$2723&amp;Sheet2!$D$1:$D$2723,0),5),0)</f>
        <v>0</v>
      </c>
      <c r="AX335">
        <f t="array" ref="AX335">IFERROR(INDEX(Sheet2!$A$1:$E$2723,MATCH(AX$200&amp;AX$201&amp;$B335,Sheet2!$A$1:$A$2723&amp;Sheet2!$B$1:$B$2723&amp;Sheet2!$D$1:$D$2723,0),5),0)</f>
        <v>0</v>
      </c>
      <c r="AY335">
        <f t="array" ref="AY335">IFERROR(INDEX(Sheet2!$A$1:$E$2723,MATCH(AY$200&amp;AY$201&amp;$B335,Sheet2!$A$1:$A$2723&amp;Sheet2!$B$1:$B$2723&amp;Sheet2!$D$1:$D$2723,0),5),0)</f>
        <v>0</v>
      </c>
      <c r="AZ335">
        <f t="array" ref="AZ335">IFERROR(INDEX(Sheet2!$A$1:$E$2723,MATCH(AZ$200&amp;AZ$201&amp;$B335,Sheet2!$A$1:$A$2723&amp;Sheet2!$B$1:$B$2723&amp;Sheet2!$D$1:$D$2723,0),5),0)</f>
        <v>0</v>
      </c>
      <c r="BA335">
        <f t="array" ref="BA335">IFERROR(INDEX(Sheet2!$A$1:$E$2723,MATCH(BA$200&amp;BA$201&amp;$B335,Sheet2!$A$1:$A$2723&amp;Sheet2!$B$1:$B$2723&amp;Sheet2!$D$1:$D$2723,0),5),0)</f>
        <v>0</v>
      </c>
      <c r="BB335">
        <f t="array" ref="BB335">IFERROR(INDEX(Sheet2!$A$1:$E$2723,MATCH(BB$200&amp;BB$201&amp;$B335,Sheet2!$A$1:$A$2723&amp;Sheet2!$B$1:$B$2723&amp;Sheet2!$D$1:$D$2723,0),5),0)</f>
        <v>0</v>
      </c>
      <c r="BC335">
        <f t="array" ref="BC335">IFERROR(INDEX(Sheet2!$A$1:$E$2723,MATCH(BC$200&amp;BC$201&amp;$B335,Sheet2!$A$1:$A$2723&amp;Sheet2!$B$1:$B$2723&amp;Sheet2!$D$1:$D$2723,0),5),0)</f>
        <v>0</v>
      </c>
      <c r="BD335">
        <f t="array" ref="BD335">IFERROR(INDEX(Sheet2!$A$1:$E$2723,MATCH(BD$200&amp;BD$201&amp;$B335,Sheet2!$A$1:$A$2723&amp;Sheet2!$B$1:$B$2723&amp;Sheet2!$D$1:$D$2723,0),5),0)</f>
        <v>0</v>
      </c>
      <c r="BE335">
        <f t="array" ref="BE335">IFERROR(INDEX(Sheet2!$A$1:$E$2723,MATCH(BE$200&amp;BE$201&amp;$B335,Sheet2!$A$1:$A$2723&amp;Sheet2!$B$1:$B$2723&amp;Sheet2!$D$1:$D$2723,0),5),0)</f>
        <v>0</v>
      </c>
      <c r="BF335">
        <f t="array" ref="BF335">IFERROR(INDEX(Sheet2!$A$1:$E$2723,MATCH(BF$200&amp;BF$201&amp;$B335,Sheet2!$A$1:$A$2723&amp;Sheet2!$B$1:$B$2723&amp;Sheet2!$D$1:$D$2723,0),5),0)</f>
        <v>0</v>
      </c>
      <c r="BG335">
        <f t="array" ref="BG335">IFERROR(INDEX(Sheet2!$A$1:$E$2723,MATCH(BG$200&amp;BG$201&amp;$B335,Sheet2!$A$1:$A$2723&amp;Sheet2!$B$1:$B$2723&amp;Sheet2!$D$1:$D$2723,0),5),0)</f>
        <v>0</v>
      </c>
      <c r="BH335">
        <f t="array" ref="BH335">IFERROR(INDEX(Sheet2!$A$1:$E$2723,MATCH(BH$200&amp;BH$201&amp;$B335,Sheet2!$A$1:$A$2723&amp;Sheet2!$B$1:$B$2723&amp;Sheet2!$D$1:$D$2723,0),5),0)</f>
        <v>0</v>
      </c>
      <c r="BI335">
        <f t="array" ref="BI335">IFERROR(INDEX(Sheet2!$A$1:$E$2723,MATCH(BI$200&amp;BI$201&amp;$B335,Sheet2!$A$1:$A$2723&amp;Sheet2!$B$1:$B$2723&amp;Sheet2!$D$1:$D$2723,0),5),0)</f>
        <v>0</v>
      </c>
      <c r="BJ335">
        <f t="array" ref="BJ335">IFERROR(INDEX(Sheet2!$A$1:$E$2723,MATCH(BJ$200&amp;BJ$201&amp;$B335,Sheet2!$A$1:$A$2723&amp;Sheet2!$B$1:$B$2723&amp;Sheet2!$D$1:$D$2723,0),5),0)</f>
        <v>0</v>
      </c>
      <c r="BK335">
        <f t="array" ref="BK335">IFERROR(INDEX(Sheet2!$A$1:$E$2723,MATCH(BK$200&amp;BK$201&amp;$B335,Sheet2!$A$1:$A$2723&amp;Sheet2!$B$1:$B$2723&amp;Sheet2!$D$1:$D$2723,0),5),0)</f>
        <v>0</v>
      </c>
      <c r="BL335">
        <f t="array" ref="BL335">IFERROR(INDEX(Sheet2!$A$1:$E$2723,MATCH(BL$200&amp;BL$201&amp;$B335,Sheet2!$A$1:$A$2723&amp;Sheet2!$B$1:$B$2723&amp;Sheet2!$D$1:$D$2723,0),5),0)</f>
        <v>0</v>
      </c>
    </row>
    <row r="336" spans="2:64" x14ac:dyDescent="0.25">
      <c r="B336" t="s">
        <v>304</v>
      </c>
      <c r="C336">
        <f t="array" ref="C336">IFERROR(INDEX(Sheet2!$A$1:$E$2723,MATCH(C$200&amp;C$201&amp;$B336,Sheet2!$A$1:$A$2723&amp;Sheet2!$B$1:$B$2723&amp;Sheet2!$D$1:$D$2723,0),5),0)</f>
        <v>0</v>
      </c>
      <c r="D336">
        <f t="array" ref="D336">IFERROR(INDEX(Sheet2!$A$1:$E$2723,MATCH(D$200&amp;D$201&amp;$B336,Sheet2!$A$1:$A$2723&amp;Sheet2!$B$1:$B$2723&amp;Sheet2!$D$1:$D$2723,0),5),0)</f>
        <v>0</v>
      </c>
      <c r="E336">
        <f t="array" ref="E336">IFERROR(INDEX(Sheet2!$A$1:$E$2723,MATCH(E$200&amp;E$201&amp;$B336,Sheet2!$A$1:$A$2723&amp;Sheet2!$B$1:$B$2723&amp;Sheet2!$D$1:$D$2723,0),5),0)</f>
        <v>0</v>
      </c>
      <c r="F336">
        <f t="array" ref="F336">IFERROR(INDEX(Sheet2!$A$1:$E$2723,MATCH(F$200&amp;F$201&amp;$B336,Sheet2!$A$1:$A$2723&amp;Sheet2!$B$1:$B$2723&amp;Sheet2!$D$1:$D$2723,0),5),0)</f>
        <v>0</v>
      </c>
      <c r="G336">
        <f t="array" ref="G336">IFERROR(INDEX(Sheet2!$A$1:$E$2723,MATCH(G$200&amp;G$201&amp;$B336,Sheet2!$A$1:$A$2723&amp;Sheet2!$B$1:$B$2723&amp;Sheet2!$D$1:$D$2723,0),5),0)</f>
        <v>0</v>
      </c>
      <c r="H336">
        <f t="array" ref="H336">IFERROR(INDEX(Sheet2!$A$1:$E$2723,MATCH(H$200&amp;H$201&amp;$B336,Sheet2!$A$1:$A$2723&amp;Sheet2!$B$1:$B$2723&amp;Sheet2!$D$1:$D$2723,0),5),0)</f>
        <v>0</v>
      </c>
      <c r="I336">
        <f t="array" ref="I336">IFERROR(INDEX(Sheet2!$A$1:$E$2723,MATCH(I$200&amp;I$201&amp;$B336,Sheet2!$A$1:$A$2723&amp;Sheet2!$B$1:$B$2723&amp;Sheet2!$D$1:$D$2723,0),5),0)</f>
        <v>0</v>
      </c>
      <c r="J336">
        <f t="array" ref="J336">IFERROR(INDEX(Sheet2!$A$1:$E$2723,MATCH(J$200&amp;J$201&amp;$B336,Sheet2!$A$1:$A$2723&amp;Sheet2!$B$1:$B$2723&amp;Sheet2!$D$1:$D$2723,0),5),0)</f>
        <v>0</v>
      </c>
      <c r="K336">
        <f t="array" ref="K336">IFERROR(INDEX(Sheet2!$A$1:$E$2723,MATCH(K$200&amp;K$201&amp;$B336,Sheet2!$A$1:$A$2723&amp;Sheet2!$B$1:$B$2723&amp;Sheet2!$D$1:$D$2723,0),5),0)</f>
        <v>0</v>
      </c>
      <c r="L336">
        <f t="array" ref="L336">IFERROR(INDEX(Sheet2!$A$1:$E$2723,MATCH(L$200&amp;L$201&amp;$B336,Sheet2!$A$1:$A$2723&amp;Sheet2!$B$1:$B$2723&amp;Sheet2!$D$1:$D$2723,0),5),0)</f>
        <v>0</v>
      </c>
      <c r="M336">
        <f t="array" ref="M336">IFERROR(INDEX(Sheet2!$A$1:$E$2723,MATCH(M$200&amp;M$201&amp;$B336,Sheet2!$A$1:$A$2723&amp;Sheet2!$B$1:$B$2723&amp;Sheet2!$D$1:$D$2723,0),5),0)</f>
        <v>0</v>
      </c>
      <c r="N336">
        <f t="array" ref="N336">IFERROR(INDEX(Sheet2!$A$1:$E$2723,MATCH(N$200&amp;N$201&amp;$B336,Sheet2!$A$1:$A$2723&amp;Sheet2!$B$1:$B$2723&amp;Sheet2!$D$1:$D$2723,0),5),0)</f>
        <v>0</v>
      </c>
      <c r="O336">
        <f t="array" ref="O336">IFERROR(INDEX(Sheet2!$A$1:$E$2723,MATCH(O$200&amp;O$201&amp;$B336,Sheet2!$A$1:$A$2723&amp;Sheet2!$B$1:$B$2723&amp;Sheet2!$D$1:$D$2723,0),5),0)</f>
        <v>0</v>
      </c>
      <c r="P336">
        <f t="array" ref="P336">IFERROR(INDEX(Sheet2!$A$1:$E$2723,MATCH(P$200&amp;P$201&amp;$B336,Sheet2!$A$1:$A$2723&amp;Sheet2!$B$1:$B$2723&amp;Sheet2!$D$1:$D$2723,0),5),0)</f>
        <v>0</v>
      </c>
      <c r="Q336">
        <f t="array" ref="Q336">IFERROR(INDEX(Sheet2!$A$1:$E$2723,MATCH(Q$200&amp;Q$201&amp;$B336,Sheet2!$A$1:$A$2723&amp;Sheet2!$B$1:$B$2723&amp;Sheet2!$D$1:$D$2723,0),5),0)</f>
        <v>0</v>
      </c>
      <c r="R336">
        <f t="array" ref="R336">IFERROR(INDEX(Sheet2!$A$1:$E$2723,MATCH(R$200&amp;R$201&amp;$B336,Sheet2!$A$1:$A$2723&amp;Sheet2!$B$1:$B$2723&amp;Sheet2!$D$1:$D$2723,0),5),0)</f>
        <v>0</v>
      </c>
      <c r="S336">
        <f t="array" ref="S336">IFERROR(INDEX(Sheet2!$A$1:$E$2723,MATCH(S$200&amp;S$201&amp;$B336,Sheet2!$A$1:$A$2723&amp;Sheet2!$B$1:$B$2723&amp;Sheet2!$D$1:$D$2723,0),5),0)</f>
        <v>0</v>
      </c>
      <c r="T336">
        <f t="array" ref="T336">IFERROR(INDEX(Sheet2!$A$1:$E$2723,MATCH(T$200&amp;T$201&amp;$B336,Sheet2!$A$1:$A$2723&amp;Sheet2!$B$1:$B$2723&amp;Sheet2!$D$1:$D$2723,0),5),0)</f>
        <v>0</v>
      </c>
      <c r="U336">
        <f t="array" ref="U336">IFERROR(INDEX(Sheet2!$A$1:$E$2723,MATCH(U$200&amp;U$201&amp;$B336,Sheet2!$A$1:$A$2723&amp;Sheet2!$B$1:$B$2723&amp;Sheet2!$D$1:$D$2723,0),5),0)</f>
        <v>0</v>
      </c>
      <c r="V336">
        <f t="array" ref="V336">IFERROR(INDEX(Sheet2!$A$1:$E$2723,MATCH(V$200&amp;V$201&amp;$B336,Sheet2!$A$1:$A$2723&amp;Sheet2!$B$1:$B$2723&amp;Sheet2!$D$1:$D$2723,0),5),0)</f>
        <v>0</v>
      </c>
      <c r="W336">
        <f t="array" ref="W336">IFERROR(INDEX(Sheet2!$A$1:$E$2723,MATCH(W$200&amp;W$201&amp;$B336,Sheet2!$A$1:$A$2723&amp;Sheet2!$B$1:$B$2723&amp;Sheet2!$D$1:$D$2723,0),5),0)</f>
        <v>0</v>
      </c>
      <c r="X336">
        <f t="array" ref="X336">IFERROR(INDEX(Sheet2!$A$1:$E$2723,MATCH(X$200&amp;X$201&amp;$B336,Sheet2!$A$1:$A$2723&amp;Sheet2!$B$1:$B$2723&amp;Sheet2!$D$1:$D$2723,0),5),0)</f>
        <v>0</v>
      </c>
      <c r="Y336">
        <f t="array" ref="Y336">IFERROR(INDEX(Sheet2!$A$1:$E$2723,MATCH(Y$200&amp;Y$201&amp;$B336,Sheet2!$A$1:$A$2723&amp;Sheet2!$B$1:$B$2723&amp;Sheet2!$D$1:$D$2723,0),5),0)</f>
        <v>0</v>
      </c>
      <c r="Z336">
        <f t="array" ref="Z336">IFERROR(INDEX(Sheet2!$A$1:$E$2723,MATCH(Z$200&amp;Z$201&amp;$B336,Sheet2!$A$1:$A$2723&amp;Sheet2!$B$1:$B$2723&amp;Sheet2!$D$1:$D$2723,0),5),0)</f>
        <v>0</v>
      </c>
      <c r="AA336">
        <f t="array" ref="AA336">IFERROR(INDEX(Sheet2!$A$1:$E$2723,MATCH(AA$200&amp;AA$201&amp;$B336,Sheet2!$A$1:$A$2723&amp;Sheet2!$B$1:$B$2723&amp;Sheet2!$D$1:$D$2723,0),5),0)</f>
        <v>0</v>
      </c>
      <c r="AB336">
        <f t="array" ref="AB336">IFERROR(INDEX(Sheet2!$A$1:$E$2723,MATCH(AB$200&amp;AB$201&amp;$B336,Sheet2!$A$1:$A$2723&amp;Sheet2!$B$1:$B$2723&amp;Sheet2!$D$1:$D$2723,0),5),0)</f>
        <v>0</v>
      </c>
      <c r="AC336">
        <f t="array" ref="AC336">IFERROR(INDEX(Sheet2!$A$1:$E$2723,MATCH(AC$200&amp;AC$201&amp;$B336,Sheet2!$A$1:$A$2723&amp;Sheet2!$B$1:$B$2723&amp;Sheet2!$D$1:$D$2723,0),5),0)</f>
        <v>0</v>
      </c>
      <c r="AD336">
        <f t="array" ref="AD336">IFERROR(INDEX(Sheet2!$A$1:$E$2723,MATCH(AD$200&amp;AD$201&amp;$B336,Sheet2!$A$1:$A$2723&amp;Sheet2!$B$1:$B$2723&amp;Sheet2!$D$1:$D$2723,0),5),0)</f>
        <v>0</v>
      </c>
      <c r="AE336">
        <f t="array" ref="AE336">IFERROR(INDEX(Sheet2!$A$1:$E$2723,MATCH(AE$200&amp;AE$201&amp;$B336,Sheet2!$A$1:$A$2723&amp;Sheet2!$B$1:$B$2723&amp;Sheet2!$D$1:$D$2723,0),5),0)</f>
        <v>0</v>
      </c>
      <c r="AF336">
        <f t="array" ref="AF336">IFERROR(INDEX(Sheet2!$A$1:$E$2723,MATCH(AF$200&amp;AF$201&amp;$B336,Sheet2!$A$1:$A$2723&amp;Sheet2!$B$1:$B$2723&amp;Sheet2!$D$1:$D$2723,0),5),0)</f>
        <v>0</v>
      </c>
      <c r="AG336">
        <f t="array" ref="AG336">IFERROR(INDEX(Sheet2!$A$1:$E$2723,MATCH(AG$200&amp;AG$201&amp;$B336,Sheet2!$A$1:$A$2723&amp;Sheet2!$B$1:$B$2723&amp;Sheet2!$D$1:$D$2723,0),5),0)</f>
        <v>0</v>
      </c>
      <c r="AH336">
        <f t="array" ref="AH336">IFERROR(INDEX(Sheet2!$A$1:$E$2723,MATCH(AH$200&amp;AH$201&amp;$B336,Sheet2!$A$1:$A$2723&amp;Sheet2!$B$1:$B$2723&amp;Sheet2!$D$1:$D$2723,0),5),0)</f>
        <v>0</v>
      </c>
      <c r="AI336">
        <f t="array" ref="AI336">IFERROR(INDEX(Sheet2!$A$1:$E$2723,MATCH(AI$200&amp;AI$201&amp;$B336,Sheet2!$A$1:$A$2723&amp;Sheet2!$B$1:$B$2723&amp;Sheet2!$D$1:$D$2723,0),5),0)</f>
        <v>0</v>
      </c>
      <c r="AJ336">
        <f t="array" ref="AJ336">IFERROR(INDEX(Sheet2!$A$1:$E$2723,MATCH(AJ$200&amp;AJ$201&amp;$B336,Sheet2!$A$1:$A$2723&amp;Sheet2!$B$1:$B$2723&amp;Sheet2!$D$1:$D$2723,0),5),0)</f>
        <v>0</v>
      </c>
      <c r="AK336">
        <f t="array" ref="AK336">IFERROR(INDEX(Sheet2!$A$1:$E$2723,MATCH(AK$200&amp;AK$201&amp;$B336,Sheet2!$A$1:$A$2723&amp;Sheet2!$B$1:$B$2723&amp;Sheet2!$D$1:$D$2723,0),5),0)</f>
        <v>0</v>
      </c>
      <c r="AL336">
        <f t="array" ref="AL336">IFERROR(INDEX(Sheet2!$A$1:$E$2723,MATCH(AL$200&amp;AL$201&amp;$B336,Sheet2!$A$1:$A$2723&amp;Sheet2!$B$1:$B$2723&amp;Sheet2!$D$1:$D$2723,0),5),0)</f>
        <v>0</v>
      </c>
      <c r="AM336">
        <f t="array" ref="AM336">IFERROR(INDEX(Sheet2!$A$1:$E$2723,MATCH(AM$200&amp;AM$201&amp;$B336,Sheet2!$A$1:$A$2723&amp;Sheet2!$B$1:$B$2723&amp;Sheet2!$D$1:$D$2723,0),5),0)</f>
        <v>0</v>
      </c>
      <c r="AN336">
        <f t="array" ref="AN336">IFERROR(INDEX(Sheet2!$A$1:$E$2723,MATCH(AN$200&amp;AN$201&amp;$B336,Sheet2!$A$1:$A$2723&amp;Sheet2!$B$1:$B$2723&amp;Sheet2!$D$1:$D$2723,0),5),0)</f>
        <v>0</v>
      </c>
      <c r="AO336">
        <f t="array" ref="AO336">IFERROR(INDEX(Sheet2!$A$1:$E$2723,MATCH(AO$200&amp;AO$201&amp;$B336,Sheet2!$A$1:$A$2723&amp;Sheet2!$B$1:$B$2723&amp;Sheet2!$D$1:$D$2723,0),5),0)</f>
        <v>0</v>
      </c>
      <c r="AP336">
        <f t="array" ref="AP336">IFERROR(INDEX(Sheet2!$A$1:$E$2723,MATCH(AP$200&amp;AP$201&amp;$B336,Sheet2!$A$1:$A$2723&amp;Sheet2!$B$1:$B$2723&amp;Sheet2!$D$1:$D$2723,0),5),0)</f>
        <v>0</v>
      </c>
      <c r="AQ336">
        <f t="array" ref="AQ336">IFERROR(INDEX(Sheet2!$A$1:$E$2723,MATCH(AQ$200&amp;AQ$201&amp;$B336,Sheet2!$A$1:$A$2723&amp;Sheet2!$B$1:$B$2723&amp;Sheet2!$D$1:$D$2723,0),5),0)</f>
        <v>0</v>
      </c>
      <c r="AR336">
        <f t="array" ref="AR336">IFERROR(INDEX(Sheet2!$A$1:$E$2723,MATCH(AR$200&amp;AR$201&amp;$B336,Sheet2!$A$1:$A$2723&amp;Sheet2!$B$1:$B$2723&amp;Sheet2!$D$1:$D$2723,0),5),0)</f>
        <v>0</v>
      </c>
      <c r="AS336">
        <f t="array" ref="AS336">IFERROR(INDEX(Sheet2!$A$1:$E$2723,MATCH(AS$200&amp;AS$201&amp;$B336,Sheet2!$A$1:$A$2723&amp;Sheet2!$B$1:$B$2723&amp;Sheet2!$D$1:$D$2723,0),5),0)</f>
        <v>0</v>
      </c>
      <c r="AT336">
        <f t="array" ref="AT336">IFERROR(INDEX(Sheet2!$A$1:$E$2723,MATCH(AT$200&amp;AT$201&amp;$B336,Sheet2!$A$1:$A$2723&amp;Sheet2!$B$1:$B$2723&amp;Sheet2!$D$1:$D$2723,0),5),0)</f>
        <v>0</v>
      </c>
      <c r="AU336">
        <f t="array" ref="AU336">IFERROR(INDEX(Sheet2!$A$1:$E$2723,MATCH(AU$200&amp;AU$201&amp;$B336,Sheet2!$A$1:$A$2723&amp;Sheet2!$B$1:$B$2723&amp;Sheet2!$D$1:$D$2723,0),5),0)</f>
        <v>0</v>
      </c>
      <c r="AV336">
        <f t="array" ref="AV336">IFERROR(INDEX(Sheet2!$A$1:$E$2723,MATCH(AV$200&amp;AV$201&amp;$B336,Sheet2!$A$1:$A$2723&amp;Sheet2!$B$1:$B$2723&amp;Sheet2!$D$1:$D$2723,0),5),0)</f>
        <v>0</v>
      </c>
      <c r="AW336">
        <f t="array" ref="AW336">IFERROR(INDEX(Sheet2!$A$1:$E$2723,MATCH(AW$200&amp;AW$201&amp;$B336,Sheet2!$A$1:$A$2723&amp;Sheet2!$B$1:$B$2723&amp;Sheet2!$D$1:$D$2723,0),5),0)</f>
        <v>0</v>
      </c>
      <c r="AX336">
        <f t="array" ref="AX336">IFERROR(INDEX(Sheet2!$A$1:$E$2723,MATCH(AX$200&amp;AX$201&amp;$B336,Sheet2!$A$1:$A$2723&amp;Sheet2!$B$1:$B$2723&amp;Sheet2!$D$1:$D$2723,0),5),0)</f>
        <v>0</v>
      </c>
      <c r="AY336">
        <f t="array" ref="AY336">IFERROR(INDEX(Sheet2!$A$1:$E$2723,MATCH(AY$200&amp;AY$201&amp;$B336,Sheet2!$A$1:$A$2723&amp;Sheet2!$B$1:$B$2723&amp;Sheet2!$D$1:$D$2723,0),5),0)</f>
        <v>0</v>
      </c>
      <c r="AZ336">
        <f t="array" ref="AZ336">IFERROR(INDEX(Sheet2!$A$1:$E$2723,MATCH(AZ$200&amp;AZ$201&amp;$B336,Sheet2!$A$1:$A$2723&amp;Sheet2!$B$1:$B$2723&amp;Sheet2!$D$1:$D$2723,0),5),0)</f>
        <v>0</v>
      </c>
      <c r="BA336">
        <f t="array" ref="BA336">IFERROR(INDEX(Sheet2!$A$1:$E$2723,MATCH(BA$200&amp;BA$201&amp;$B336,Sheet2!$A$1:$A$2723&amp;Sheet2!$B$1:$B$2723&amp;Sheet2!$D$1:$D$2723,0),5),0)</f>
        <v>0</v>
      </c>
      <c r="BB336">
        <f t="array" ref="BB336">IFERROR(INDEX(Sheet2!$A$1:$E$2723,MATCH(BB$200&amp;BB$201&amp;$B336,Sheet2!$A$1:$A$2723&amp;Sheet2!$B$1:$B$2723&amp;Sheet2!$D$1:$D$2723,0),5),0)</f>
        <v>0</v>
      </c>
      <c r="BC336">
        <f t="array" ref="BC336">IFERROR(INDEX(Sheet2!$A$1:$E$2723,MATCH(BC$200&amp;BC$201&amp;$B336,Sheet2!$A$1:$A$2723&amp;Sheet2!$B$1:$B$2723&amp;Sheet2!$D$1:$D$2723,0),5),0)</f>
        <v>0</v>
      </c>
      <c r="BD336">
        <f t="array" ref="BD336">IFERROR(INDEX(Sheet2!$A$1:$E$2723,MATCH(BD$200&amp;BD$201&amp;$B336,Sheet2!$A$1:$A$2723&amp;Sheet2!$B$1:$B$2723&amp;Sheet2!$D$1:$D$2723,0),5),0)</f>
        <v>0</v>
      </c>
      <c r="BE336">
        <f t="array" ref="BE336">IFERROR(INDEX(Sheet2!$A$1:$E$2723,MATCH(BE$200&amp;BE$201&amp;$B336,Sheet2!$A$1:$A$2723&amp;Sheet2!$B$1:$B$2723&amp;Sheet2!$D$1:$D$2723,0),5),0)</f>
        <v>0</v>
      </c>
      <c r="BF336">
        <f t="array" ref="BF336">IFERROR(INDEX(Sheet2!$A$1:$E$2723,MATCH(BF$200&amp;BF$201&amp;$B336,Sheet2!$A$1:$A$2723&amp;Sheet2!$B$1:$B$2723&amp;Sheet2!$D$1:$D$2723,0),5),0)</f>
        <v>0</v>
      </c>
      <c r="BG336">
        <f t="array" ref="BG336">IFERROR(INDEX(Sheet2!$A$1:$E$2723,MATCH(BG$200&amp;BG$201&amp;$B336,Sheet2!$A$1:$A$2723&amp;Sheet2!$B$1:$B$2723&amp;Sheet2!$D$1:$D$2723,0),5),0)</f>
        <v>0</v>
      </c>
      <c r="BH336">
        <f t="array" ref="BH336">IFERROR(INDEX(Sheet2!$A$1:$E$2723,MATCH(BH$200&amp;BH$201&amp;$B336,Sheet2!$A$1:$A$2723&amp;Sheet2!$B$1:$B$2723&amp;Sheet2!$D$1:$D$2723,0),5),0)</f>
        <v>0</v>
      </c>
      <c r="BI336">
        <f t="array" ref="BI336">IFERROR(INDEX(Sheet2!$A$1:$E$2723,MATCH(BI$200&amp;BI$201&amp;$B336,Sheet2!$A$1:$A$2723&amp;Sheet2!$B$1:$B$2723&amp;Sheet2!$D$1:$D$2723,0),5),0)</f>
        <v>0</v>
      </c>
      <c r="BJ336">
        <f t="array" ref="BJ336">IFERROR(INDEX(Sheet2!$A$1:$E$2723,MATCH(BJ$200&amp;BJ$201&amp;$B336,Sheet2!$A$1:$A$2723&amp;Sheet2!$B$1:$B$2723&amp;Sheet2!$D$1:$D$2723,0),5),0)</f>
        <v>0</v>
      </c>
      <c r="BK336">
        <f t="array" ref="BK336">IFERROR(INDEX(Sheet2!$A$1:$E$2723,MATCH(BK$200&amp;BK$201&amp;$B336,Sheet2!$A$1:$A$2723&amp;Sheet2!$B$1:$B$2723&amp;Sheet2!$D$1:$D$2723,0),5),0)</f>
        <v>0</v>
      </c>
      <c r="BL336">
        <f t="array" ref="BL336">IFERROR(INDEX(Sheet2!$A$1:$E$2723,MATCH(BL$200&amp;BL$201&amp;$B336,Sheet2!$A$1:$A$2723&amp;Sheet2!$B$1:$B$2723&amp;Sheet2!$D$1:$D$2723,0),5),0)</f>
        <v>0</v>
      </c>
    </row>
    <row r="337" spans="2:64" x14ac:dyDescent="0.25">
      <c r="B337" t="s">
        <v>305</v>
      </c>
      <c r="C337">
        <f t="array" ref="C337">IFERROR(INDEX(Sheet2!$A$1:$E$2723,MATCH(C$200&amp;C$201&amp;$B337,Sheet2!$A$1:$A$2723&amp;Sheet2!$B$1:$B$2723&amp;Sheet2!$D$1:$D$2723,0),5),0)</f>
        <v>0</v>
      </c>
      <c r="D337">
        <f t="array" ref="D337">IFERROR(INDEX(Sheet2!$A$1:$E$2723,MATCH(D$200&amp;D$201&amp;$B337,Sheet2!$A$1:$A$2723&amp;Sheet2!$B$1:$B$2723&amp;Sheet2!$D$1:$D$2723,0),5),0)</f>
        <v>0</v>
      </c>
      <c r="E337">
        <f t="array" ref="E337">IFERROR(INDEX(Sheet2!$A$1:$E$2723,MATCH(E$200&amp;E$201&amp;$B337,Sheet2!$A$1:$A$2723&amp;Sheet2!$B$1:$B$2723&amp;Sheet2!$D$1:$D$2723,0),5),0)</f>
        <v>0</v>
      </c>
      <c r="F337">
        <f t="array" ref="F337">IFERROR(INDEX(Sheet2!$A$1:$E$2723,MATCH(F$200&amp;F$201&amp;$B337,Sheet2!$A$1:$A$2723&amp;Sheet2!$B$1:$B$2723&amp;Sheet2!$D$1:$D$2723,0),5),0)</f>
        <v>0</v>
      </c>
      <c r="G337">
        <f t="array" ref="G337">IFERROR(INDEX(Sheet2!$A$1:$E$2723,MATCH(G$200&amp;G$201&amp;$B337,Sheet2!$A$1:$A$2723&amp;Sheet2!$B$1:$B$2723&amp;Sheet2!$D$1:$D$2723,0),5),0)</f>
        <v>0</v>
      </c>
      <c r="H337">
        <f t="array" ref="H337">IFERROR(INDEX(Sheet2!$A$1:$E$2723,MATCH(H$200&amp;H$201&amp;$B337,Sheet2!$A$1:$A$2723&amp;Sheet2!$B$1:$B$2723&amp;Sheet2!$D$1:$D$2723,0),5),0)</f>
        <v>0</v>
      </c>
      <c r="I337">
        <f t="array" ref="I337">IFERROR(INDEX(Sheet2!$A$1:$E$2723,MATCH(I$200&amp;I$201&amp;$B337,Sheet2!$A$1:$A$2723&amp;Sheet2!$B$1:$B$2723&amp;Sheet2!$D$1:$D$2723,0),5),0)</f>
        <v>0</v>
      </c>
      <c r="J337">
        <f t="array" ref="J337">IFERROR(INDEX(Sheet2!$A$1:$E$2723,MATCH(J$200&amp;J$201&amp;$B337,Sheet2!$A$1:$A$2723&amp;Sheet2!$B$1:$B$2723&amp;Sheet2!$D$1:$D$2723,0),5),0)</f>
        <v>0</v>
      </c>
      <c r="K337">
        <f t="array" ref="K337">IFERROR(INDEX(Sheet2!$A$1:$E$2723,MATCH(K$200&amp;K$201&amp;$B337,Sheet2!$A$1:$A$2723&amp;Sheet2!$B$1:$B$2723&amp;Sheet2!$D$1:$D$2723,0),5),0)</f>
        <v>0</v>
      </c>
      <c r="L337">
        <f t="array" ref="L337">IFERROR(INDEX(Sheet2!$A$1:$E$2723,MATCH(L$200&amp;L$201&amp;$B337,Sheet2!$A$1:$A$2723&amp;Sheet2!$B$1:$B$2723&amp;Sheet2!$D$1:$D$2723,0),5),0)</f>
        <v>0</v>
      </c>
      <c r="M337">
        <f t="array" ref="M337">IFERROR(INDEX(Sheet2!$A$1:$E$2723,MATCH(M$200&amp;M$201&amp;$B337,Sheet2!$A$1:$A$2723&amp;Sheet2!$B$1:$B$2723&amp;Sheet2!$D$1:$D$2723,0),5),0)</f>
        <v>0</v>
      </c>
      <c r="N337">
        <f t="array" ref="N337">IFERROR(INDEX(Sheet2!$A$1:$E$2723,MATCH(N$200&amp;N$201&amp;$B337,Sheet2!$A$1:$A$2723&amp;Sheet2!$B$1:$B$2723&amp;Sheet2!$D$1:$D$2723,0),5),0)</f>
        <v>0</v>
      </c>
      <c r="O337">
        <f t="array" ref="O337">IFERROR(INDEX(Sheet2!$A$1:$E$2723,MATCH(O$200&amp;O$201&amp;$B337,Sheet2!$A$1:$A$2723&amp;Sheet2!$B$1:$B$2723&amp;Sheet2!$D$1:$D$2723,0),5),0)</f>
        <v>0</v>
      </c>
      <c r="P337">
        <f t="array" ref="P337">IFERROR(INDEX(Sheet2!$A$1:$E$2723,MATCH(P$200&amp;P$201&amp;$B337,Sheet2!$A$1:$A$2723&amp;Sheet2!$B$1:$B$2723&amp;Sheet2!$D$1:$D$2723,0),5),0)</f>
        <v>0</v>
      </c>
      <c r="Q337">
        <f t="array" ref="Q337">IFERROR(INDEX(Sheet2!$A$1:$E$2723,MATCH(Q$200&amp;Q$201&amp;$B337,Sheet2!$A$1:$A$2723&amp;Sheet2!$B$1:$B$2723&amp;Sheet2!$D$1:$D$2723,0),5),0)</f>
        <v>0</v>
      </c>
      <c r="R337">
        <f t="array" ref="R337">IFERROR(INDEX(Sheet2!$A$1:$E$2723,MATCH(R$200&amp;R$201&amp;$B337,Sheet2!$A$1:$A$2723&amp;Sheet2!$B$1:$B$2723&amp;Sheet2!$D$1:$D$2723,0),5),0)</f>
        <v>0</v>
      </c>
      <c r="S337">
        <f t="array" ref="S337">IFERROR(INDEX(Sheet2!$A$1:$E$2723,MATCH(S$200&amp;S$201&amp;$B337,Sheet2!$A$1:$A$2723&amp;Sheet2!$B$1:$B$2723&amp;Sheet2!$D$1:$D$2723,0),5),0)</f>
        <v>0</v>
      </c>
      <c r="T337">
        <f t="array" ref="T337">IFERROR(INDEX(Sheet2!$A$1:$E$2723,MATCH(T$200&amp;T$201&amp;$B337,Sheet2!$A$1:$A$2723&amp;Sheet2!$B$1:$B$2723&amp;Sheet2!$D$1:$D$2723,0),5),0)</f>
        <v>0</v>
      </c>
      <c r="U337">
        <f t="array" ref="U337">IFERROR(INDEX(Sheet2!$A$1:$E$2723,MATCH(U$200&amp;U$201&amp;$B337,Sheet2!$A$1:$A$2723&amp;Sheet2!$B$1:$B$2723&amp;Sheet2!$D$1:$D$2723,0),5),0)</f>
        <v>0</v>
      </c>
      <c r="V337">
        <f t="array" ref="V337">IFERROR(INDEX(Sheet2!$A$1:$E$2723,MATCH(V$200&amp;V$201&amp;$B337,Sheet2!$A$1:$A$2723&amp;Sheet2!$B$1:$B$2723&amp;Sheet2!$D$1:$D$2723,0),5),0)</f>
        <v>0</v>
      </c>
      <c r="W337">
        <f t="array" ref="W337">IFERROR(INDEX(Sheet2!$A$1:$E$2723,MATCH(W$200&amp;W$201&amp;$B337,Sheet2!$A$1:$A$2723&amp;Sheet2!$B$1:$B$2723&amp;Sheet2!$D$1:$D$2723,0),5),0)</f>
        <v>0</v>
      </c>
      <c r="X337">
        <f t="array" ref="X337">IFERROR(INDEX(Sheet2!$A$1:$E$2723,MATCH(X$200&amp;X$201&amp;$B337,Sheet2!$A$1:$A$2723&amp;Sheet2!$B$1:$B$2723&amp;Sheet2!$D$1:$D$2723,0),5),0)</f>
        <v>0</v>
      </c>
      <c r="Y337">
        <f t="array" ref="Y337">IFERROR(INDEX(Sheet2!$A$1:$E$2723,MATCH(Y$200&amp;Y$201&amp;$B337,Sheet2!$A$1:$A$2723&amp;Sheet2!$B$1:$B$2723&amp;Sheet2!$D$1:$D$2723,0),5),0)</f>
        <v>0</v>
      </c>
      <c r="Z337">
        <f t="array" ref="Z337">IFERROR(INDEX(Sheet2!$A$1:$E$2723,MATCH(Z$200&amp;Z$201&amp;$B337,Sheet2!$A$1:$A$2723&amp;Sheet2!$B$1:$B$2723&amp;Sheet2!$D$1:$D$2723,0),5),0)</f>
        <v>0</v>
      </c>
      <c r="AA337">
        <f t="array" ref="AA337">IFERROR(INDEX(Sheet2!$A$1:$E$2723,MATCH(AA$200&amp;AA$201&amp;$B337,Sheet2!$A$1:$A$2723&amp;Sheet2!$B$1:$B$2723&amp;Sheet2!$D$1:$D$2723,0),5),0)</f>
        <v>0</v>
      </c>
      <c r="AB337">
        <f t="array" ref="AB337">IFERROR(INDEX(Sheet2!$A$1:$E$2723,MATCH(AB$200&amp;AB$201&amp;$B337,Sheet2!$A$1:$A$2723&amp;Sheet2!$B$1:$B$2723&amp;Sheet2!$D$1:$D$2723,0),5),0)</f>
        <v>0</v>
      </c>
      <c r="AC337">
        <f t="array" ref="AC337">IFERROR(INDEX(Sheet2!$A$1:$E$2723,MATCH(AC$200&amp;AC$201&amp;$B337,Sheet2!$A$1:$A$2723&amp;Sheet2!$B$1:$B$2723&amp;Sheet2!$D$1:$D$2723,0),5),0)</f>
        <v>0</v>
      </c>
      <c r="AD337">
        <f t="array" ref="AD337">IFERROR(INDEX(Sheet2!$A$1:$E$2723,MATCH(AD$200&amp;AD$201&amp;$B337,Sheet2!$A$1:$A$2723&amp;Sheet2!$B$1:$B$2723&amp;Sheet2!$D$1:$D$2723,0),5),0)</f>
        <v>0</v>
      </c>
      <c r="AE337">
        <f t="array" ref="AE337">IFERROR(INDEX(Sheet2!$A$1:$E$2723,MATCH(AE$200&amp;AE$201&amp;$B337,Sheet2!$A$1:$A$2723&amp;Sheet2!$B$1:$B$2723&amp;Sheet2!$D$1:$D$2723,0),5),0)</f>
        <v>0</v>
      </c>
      <c r="AF337">
        <f t="array" ref="AF337">IFERROR(INDEX(Sheet2!$A$1:$E$2723,MATCH(AF$200&amp;AF$201&amp;$B337,Sheet2!$A$1:$A$2723&amp;Sheet2!$B$1:$B$2723&amp;Sheet2!$D$1:$D$2723,0),5),0)</f>
        <v>0</v>
      </c>
      <c r="AG337">
        <f t="array" ref="AG337">IFERROR(INDEX(Sheet2!$A$1:$E$2723,MATCH(AG$200&amp;AG$201&amp;$B337,Sheet2!$A$1:$A$2723&amp;Sheet2!$B$1:$B$2723&amp;Sheet2!$D$1:$D$2723,0),5),0)</f>
        <v>0</v>
      </c>
      <c r="AH337">
        <f t="array" ref="AH337">IFERROR(INDEX(Sheet2!$A$1:$E$2723,MATCH(AH$200&amp;AH$201&amp;$B337,Sheet2!$A$1:$A$2723&amp;Sheet2!$B$1:$B$2723&amp;Sheet2!$D$1:$D$2723,0),5),0)</f>
        <v>0</v>
      </c>
      <c r="AI337">
        <f t="array" ref="AI337">IFERROR(INDEX(Sheet2!$A$1:$E$2723,MATCH(AI$200&amp;AI$201&amp;$B337,Sheet2!$A$1:$A$2723&amp;Sheet2!$B$1:$B$2723&amp;Sheet2!$D$1:$D$2723,0),5),0)</f>
        <v>0</v>
      </c>
      <c r="AJ337">
        <f t="array" ref="AJ337">IFERROR(INDEX(Sheet2!$A$1:$E$2723,MATCH(AJ$200&amp;AJ$201&amp;$B337,Sheet2!$A$1:$A$2723&amp;Sheet2!$B$1:$B$2723&amp;Sheet2!$D$1:$D$2723,0),5),0)</f>
        <v>0</v>
      </c>
      <c r="AK337">
        <f t="array" ref="AK337">IFERROR(INDEX(Sheet2!$A$1:$E$2723,MATCH(AK$200&amp;AK$201&amp;$B337,Sheet2!$A$1:$A$2723&amp;Sheet2!$B$1:$B$2723&amp;Sheet2!$D$1:$D$2723,0),5),0)</f>
        <v>0</v>
      </c>
      <c r="AL337">
        <f t="array" ref="AL337">IFERROR(INDEX(Sheet2!$A$1:$E$2723,MATCH(AL$200&amp;AL$201&amp;$B337,Sheet2!$A$1:$A$2723&amp;Sheet2!$B$1:$B$2723&amp;Sheet2!$D$1:$D$2723,0),5),0)</f>
        <v>0</v>
      </c>
      <c r="AM337">
        <f t="array" ref="AM337">IFERROR(INDEX(Sheet2!$A$1:$E$2723,MATCH(AM$200&amp;AM$201&amp;$B337,Sheet2!$A$1:$A$2723&amp;Sheet2!$B$1:$B$2723&amp;Sheet2!$D$1:$D$2723,0),5),0)</f>
        <v>0</v>
      </c>
      <c r="AN337">
        <f t="array" ref="AN337">IFERROR(INDEX(Sheet2!$A$1:$E$2723,MATCH(AN$200&amp;AN$201&amp;$B337,Sheet2!$A$1:$A$2723&amp;Sheet2!$B$1:$B$2723&amp;Sheet2!$D$1:$D$2723,0),5),0)</f>
        <v>0</v>
      </c>
      <c r="AO337">
        <f t="array" ref="AO337">IFERROR(INDEX(Sheet2!$A$1:$E$2723,MATCH(AO$200&amp;AO$201&amp;$B337,Sheet2!$A$1:$A$2723&amp;Sheet2!$B$1:$B$2723&amp;Sheet2!$D$1:$D$2723,0),5),0)</f>
        <v>0</v>
      </c>
      <c r="AP337">
        <f t="array" ref="AP337">IFERROR(INDEX(Sheet2!$A$1:$E$2723,MATCH(AP$200&amp;AP$201&amp;$B337,Sheet2!$A$1:$A$2723&amp;Sheet2!$B$1:$B$2723&amp;Sheet2!$D$1:$D$2723,0),5),0)</f>
        <v>0</v>
      </c>
      <c r="AQ337">
        <f t="array" ref="AQ337">IFERROR(INDEX(Sheet2!$A$1:$E$2723,MATCH(AQ$200&amp;AQ$201&amp;$B337,Sheet2!$A$1:$A$2723&amp;Sheet2!$B$1:$B$2723&amp;Sheet2!$D$1:$D$2723,0),5),0)</f>
        <v>0</v>
      </c>
      <c r="AR337">
        <f t="array" ref="AR337">IFERROR(INDEX(Sheet2!$A$1:$E$2723,MATCH(AR$200&amp;AR$201&amp;$B337,Sheet2!$A$1:$A$2723&amp;Sheet2!$B$1:$B$2723&amp;Sheet2!$D$1:$D$2723,0),5),0)</f>
        <v>0</v>
      </c>
      <c r="AS337">
        <f t="array" ref="AS337">IFERROR(INDEX(Sheet2!$A$1:$E$2723,MATCH(AS$200&amp;AS$201&amp;$B337,Sheet2!$A$1:$A$2723&amp;Sheet2!$B$1:$B$2723&amp;Sheet2!$D$1:$D$2723,0),5),0)</f>
        <v>0</v>
      </c>
      <c r="AT337">
        <f t="array" ref="AT337">IFERROR(INDEX(Sheet2!$A$1:$E$2723,MATCH(AT$200&amp;AT$201&amp;$B337,Sheet2!$A$1:$A$2723&amp;Sheet2!$B$1:$B$2723&amp;Sheet2!$D$1:$D$2723,0),5),0)</f>
        <v>0</v>
      </c>
      <c r="AU337">
        <f t="array" ref="AU337">IFERROR(INDEX(Sheet2!$A$1:$E$2723,MATCH(AU$200&amp;AU$201&amp;$B337,Sheet2!$A$1:$A$2723&amp;Sheet2!$B$1:$B$2723&amp;Sheet2!$D$1:$D$2723,0),5),0)</f>
        <v>0</v>
      </c>
      <c r="AV337">
        <f t="array" ref="AV337">IFERROR(INDEX(Sheet2!$A$1:$E$2723,MATCH(AV$200&amp;AV$201&amp;$B337,Sheet2!$A$1:$A$2723&amp;Sheet2!$B$1:$B$2723&amp;Sheet2!$D$1:$D$2723,0),5),0)</f>
        <v>0</v>
      </c>
      <c r="AW337">
        <f t="array" ref="AW337">IFERROR(INDEX(Sheet2!$A$1:$E$2723,MATCH(AW$200&amp;AW$201&amp;$B337,Sheet2!$A$1:$A$2723&amp;Sheet2!$B$1:$B$2723&amp;Sheet2!$D$1:$D$2723,0),5),0)</f>
        <v>0</v>
      </c>
      <c r="AX337">
        <f t="array" ref="AX337">IFERROR(INDEX(Sheet2!$A$1:$E$2723,MATCH(AX$200&amp;AX$201&amp;$B337,Sheet2!$A$1:$A$2723&amp;Sheet2!$B$1:$B$2723&amp;Sheet2!$D$1:$D$2723,0),5),0)</f>
        <v>0</v>
      </c>
      <c r="AY337">
        <f t="array" ref="AY337">IFERROR(INDEX(Sheet2!$A$1:$E$2723,MATCH(AY$200&amp;AY$201&amp;$B337,Sheet2!$A$1:$A$2723&amp;Sheet2!$B$1:$B$2723&amp;Sheet2!$D$1:$D$2723,0),5),0)</f>
        <v>0</v>
      </c>
      <c r="AZ337">
        <f t="array" ref="AZ337">IFERROR(INDEX(Sheet2!$A$1:$E$2723,MATCH(AZ$200&amp;AZ$201&amp;$B337,Sheet2!$A$1:$A$2723&amp;Sheet2!$B$1:$B$2723&amp;Sheet2!$D$1:$D$2723,0),5),0)</f>
        <v>0</v>
      </c>
      <c r="BA337">
        <f t="array" ref="BA337">IFERROR(INDEX(Sheet2!$A$1:$E$2723,MATCH(BA$200&amp;BA$201&amp;$B337,Sheet2!$A$1:$A$2723&amp;Sheet2!$B$1:$B$2723&amp;Sheet2!$D$1:$D$2723,0),5),0)</f>
        <v>0</v>
      </c>
      <c r="BB337">
        <f t="array" ref="BB337">IFERROR(INDEX(Sheet2!$A$1:$E$2723,MATCH(BB$200&amp;BB$201&amp;$B337,Sheet2!$A$1:$A$2723&amp;Sheet2!$B$1:$B$2723&amp;Sheet2!$D$1:$D$2723,0),5),0)</f>
        <v>0</v>
      </c>
      <c r="BC337">
        <f t="array" ref="BC337">IFERROR(INDEX(Sheet2!$A$1:$E$2723,MATCH(BC$200&amp;BC$201&amp;$B337,Sheet2!$A$1:$A$2723&amp;Sheet2!$B$1:$B$2723&amp;Sheet2!$D$1:$D$2723,0),5),0)</f>
        <v>0</v>
      </c>
      <c r="BD337">
        <f t="array" ref="BD337">IFERROR(INDEX(Sheet2!$A$1:$E$2723,MATCH(BD$200&amp;BD$201&amp;$B337,Sheet2!$A$1:$A$2723&amp;Sheet2!$B$1:$B$2723&amp;Sheet2!$D$1:$D$2723,0),5),0)</f>
        <v>0</v>
      </c>
      <c r="BE337">
        <f t="array" ref="BE337">IFERROR(INDEX(Sheet2!$A$1:$E$2723,MATCH(BE$200&amp;BE$201&amp;$B337,Sheet2!$A$1:$A$2723&amp;Sheet2!$B$1:$B$2723&amp;Sheet2!$D$1:$D$2723,0),5),0)</f>
        <v>0</v>
      </c>
      <c r="BF337">
        <f t="array" ref="BF337">IFERROR(INDEX(Sheet2!$A$1:$E$2723,MATCH(BF$200&amp;BF$201&amp;$B337,Sheet2!$A$1:$A$2723&amp;Sheet2!$B$1:$B$2723&amp;Sheet2!$D$1:$D$2723,0),5),0)</f>
        <v>0</v>
      </c>
      <c r="BG337">
        <f t="array" ref="BG337">IFERROR(INDEX(Sheet2!$A$1:$E$2723,MATCH(BG$200&amp;BG$201&amp;$B337,Sheet2!$A$1:$A$2723&amp;Sheet2!$B$1:$B$2723&amp;Sheet2!$D$1:$D$2723,0),5),0)</f>
        <v>0</v>
      </c>
      <c r="BH337">
        <f t="array" ref="BH337">IFERROR(INDEX(Sheet2!$A$1:$E$2723,MATCH(BH$200&amp;BH$201&amp;$B337,Sheet2!$A$1:$A$2723&amp;Sheet2!$B$1:$B$2723&amp;Sheet2!$D$1:$D$2723,0),5),0)</f>
        <v>0</v>
      </c>
      <c r="BI337">
        <f t="array" ref="BI337">IFERROR(INDEX(Sheet2!$A$1:$E$2723,MATCH(BI$200&amp;BI$201&amp;$B337,Sheet2!$A$1:$A$2723&amp;Sheet2!$B$1:$B$2723&amp;Sheet2!$D$1:$D$2723,0),5),0)</f>
        <v>0</v>
      </c>
      <c r="BJ337">
        <f t="array" ref="BJ337">IFERROR(INDEX(Sheet2!$A$1:$E$2723,MATCH(BJ$200&amp;BJ$201&amp;$B337,Sheet2!$A$1:$A$2723&amp;Sheet2!$B$1:$B$2723&amp;Sheet2!$D$1:$D$2723,0),5),0)</f>
        <v>0</v>
      </c>
      <c r="BK337">
        <f t="array" ref="BK337">IFERROR(INDEX(Sheet2!$A$1:$E$2723,MATCH(BK$200&amp;BK$201&amp;$B337,Sheet2!$A$1:$A$2723&amp;Sheet2!$B$1:$B$2723&amp;Sheet2!$D$1:$D$2723,0),5),0)</f>
        <v>0</v>
      </c>
      <c r="BL337">
        <f t="array" ref="BL337">IFERROR(INDEX(Sheet2!$A$1:$E$2723,MATCH(BL$200&amp;BL$201&amp;$B337,Sheet2!$A$1:$A$2723&amp;Sheet2!$B$1:$B$2723&amp;Sheet2!$D$1:$D$2723,0),5),0)</f>
        <v>0</v>
      </c>
    </row>
    <row r="338" spans="2:64" x14ac:dyDescent="0.25">
      <c r="B338" t="s">
        <v>306</v>
      </c>
      <c r="C338">
        <f t="array" ref="C338">IFERROR(INDEX(Sheet2!$A$1:$E$2723,MATCH(C$200&amp;C$201&amp;$B338,Sheet2!$A$1:$A$2723&amp;Sheet2!$B$1:$B$2723&amp;Sheet2!$D$1:$D$2723,0),5),0)</f>
        <v>0</v>
      </c>
      <c r="D338">
        <f t="array" ref="D338">IFERROR(INDEX(Sheet2!$A$1:$E$2723,MATCH(D$200&amp;D$201&amp;$B338,Sheet2!$A$1:$A$2723&amp;Sheet2!$B$1:$B$2723&amp;Sheet2!$D$1:$D$2723,0),5),0)</f>
        <v>0</v>
      </c>
      <c r="E338">
        <f t="array" ref="E338">IFERROR(INDEX(Sheet2!$A$1:$E$2723,MATCH(E$200&amp;E$201&amp;$B338,Sheet2!$A$1:$A$2723&amp;Sheet2!$B$1:$B$2723&amp;Sheet2!$D$1:$D$2723,0),5),0)</f>
        <v>0</v>
      </c>
      <c r="F338">
        <f t="array" ref="F338">IFERROR(INDEX(Sheet2!$A$1:$E$2723,MATCH(F$200&amp;F$201&amp;$B338,Sheet2!$A$1:$A$2723&amp;Sheet2!$B$1:$B$2723&amp;Sheet2!$D$1:$D$2723,0),5),0)</f>
        <v>0</v>
      </c>
      <c r="G338">
        <f t="array" ref="G338">IFERROR(INDEX(Sheet2!$A$1:$E$2723,MATCH(G$200&amp;G$201&amp;$B338,Sheet2!$A$1:$A$2723&amp;Sheet2!$B$1:$B$2723&amp;Sheet2!$D$1:$D$2723,0),5),0)</f>
        <v>0</v>
      </c>
      <c r="H338">
        <f t="array" ref="H338">IFERROR(INDEX(Sheet2!$A$1:$E$2723,MATCH(H$200&amp;H$201&amp;$B338,Sheet2!$A$1:$A$2723&amp;Sheet2!$B$1:$B$2723&amp;Sheet2!$D$1:$D$2723,0),5),0)</f>
        <v>0</v>
      </c>
      <c r="I338">
        <f t="array" ref="I338">IFERROR(INDEX(Sheet2!$A$1:$E$2723,MATCH(I$200&amp;I$201&amp;$B338,Sheet2!$A$1:$A$2723&amp;Sheet2!$B$1:$B$2723&amp;Sheet2!$D$1:$D$2723,0),5),0)</f>
        <v>0</v>
      </c>
      <c r="J338">
        <f t="array" ref="J338">IFERROR(INDEX(Sheet2!$A$1:$E$2723,MATCH(J$200&amp;J$201&amp;$B338,Sheet2!$A$1:$A$2723&amp;Sheet2!$B$1:$B$2723&amp;Sheet2!$D$1:$D$2723,0),5),0)</f>
        <v>0</v>
      </c>
      <c r="K338">
        <f t="array" ref="K338">IFERROR(INDEX(Sheet2!$A$1:$E$2723,MATCH(K$200&amp;K$201&amp;$B338,Sheet2!$A$1:$A$2723&amp;Sheet2!$B$1:$B$2723&amp;Sheet2!$D$1:$D$2723,0),5),0)</f>
        <v>0</v>
      </c>
      <c r="L338">
        <f t="array" ref="L338">IFERROR(INDEX(Sheet2!$A$1:$E$2723,MATCH(L$200&amp;L$201&amp;$B338,Sheet2!$A$1:$A$2723&amp;Sheet2!$B$1:$B$2723&amp;Sheet2!$D$1:$D$2723,0),5),0)</f>
        <v>0</v>
      </c>
      <c r="M338">
        <f t="array" ref="M338">IFERROR(INDEX(Sheet2!$A$1:$E$2723,MATCH(M$200&amp;M$201&amp;$B338,Sheet2!$A$1:$A$2723&amp;Sheet2!$B$1:$B$2723&amp;Sheet2!$D$1:$D$2723,0),5),0)</f>
        <v>0</v>
      </c>
      <c r="N338">
        <f t="array" ref="N338">IFERROR(INDEX(Sheet2!$A$1:$E$2723,MATCH(N$200&amp;N$201&amp;$B338,Sheet2!$A$1:$A$2723&amp;Sheet2!$B$1:$B$2723&amp;Sheet2!$D$1:$D$2723,0),5),0)</f>
        <v>0</v>
      </c>
      <c r="O338">
        <f t="array" ref="O338">IFERROR(INDEX(Sheet2!$A$1:$E$2723,MATCH(O$200&amp;O$201&amp;$B338,Sheet2!$A$1:$A$2723&amp;Sheet2!$B$1:$B$2723&amp;Sheet2!$D$1:$D$2723,0),5),0)</f>
        <v>0</v>
      </c>
      <c r="P338">
        <f t="array" ref="P338">IFERROR(INDEX(Sheet2!$A$1:$E$2723,MATCH(P$200&amp;P$201&amp;$B338,Sheet2!$A$1:$A$2723&amp;Sheet2!$B$1:$B$2723&amp;Sheet2!$D$1:$D$2723,0),5),0)</f>
        <v>0</v>
      </c>
      <c r="Q338">
        <f t="array" ref="Q338">IFERROR(INDEX(Sheet2!$A$1:$E$2723,MATCH(Q$200&amp;Q$201&amp;$B338,Sheet2!$A$1:$A$2723&amp;Sheet2!$B$1:$B$2723&amp;Sheet2!$D$1:$D$2723,0),5),0)</f>
        <v>0</v>
      </c>
      <c r="R338">
        <f t="array" ref="R338">IFERROR(INDEX(Sheet2!$A$1:$E$2723,MATCH(R$200&amp;R$201&amp;$B338,Sheet2!$A$1:$A$2723&amp;Sheet2!$B$1:$B$2723&amp;Sheet2!$D$1:$D$2723,0),5),0)</f>
        <v>0</v>
      </c>
      <c r="S338">
        <f t="array" ref="S338">IFERROR(INDEX(Sheet2!$A$1:$E$2723,MATCH(S$200&amp;S$201&amp;$B338,Sheet2!$A$1:$A$2723&amp;Sheet2!$B$1:$B$2723&amp;Sheet2!$D$1:$D$2723,0),5),0)</f>
        <v>0</v>
      </c>
      <c r="T338">
        <f t="array" ref="T338">IFERROR(INDEX(Sheet2!$A$1:$E$2723,MATCH(T$200&amp;T$201&amp;$B338,Sheet2!$A$1:$A$2723&amp;Sheet2!$B$1:$B$2723&amp;Sheet2!$D$1:$D$2723,0),5),0)</f>
        <v>0</v>
      </c>
      <c r="U338">
        <f t="array" ref="U338">IFERROR(INDEX(Sheet2!$A$1:$E$2723,MATCH(U$200&amp;U$201&amp;$B338,Sheet2!$A$1:$A$2723&amp;Sheet2!$B$1:$B$2723&amp;Sheet2!$D$1:$D$2723,0),5),0)</f>
        <v>0</v>
      </c>
      <c r="V338">
        <f t="array" ref="V338">IFERROR(INDEX(Sheet2!$A$1:$E$2723,MATCH(V$200&amp;V$201&amp;$B338,Sheet2!$A$1:$A$2723&amp;Sheet2!$B$1:$B$2723&amp;Sheet2!$D$1:$D$2723,0),5),0)</f>
        <v>0</v>
      </c>
      <c r="W338">
        <f t="array" ref="W338">IFERROR(INDEX(Sheet2!$A$1:$E$2723,MATCH(W$200&amp;W$201&amp;$B338,Sheet2!$A$1:$A$2723&amp;Sheet2!$B$1:$B$2723&amp;Sheet2!$D$1:$D$2723,0),5),0)</f>
        <v>0</v>
      </c>
      <c r="X338">
        <f t="array" ref="X338">IFERROR(INDEX(Sheet2!$A$1:$E$2723,MATCH(X$200&amp;X$201&amp;$B338,Sheet2!$A$1:$A$2723&amp;Sheet2!$B$1:$B$2723&amp;Sheet2!$D$1:$D$2723,0),5),0)</f>
        <v>0</v>
      </c>
      <c r="Y338">
        <f t="array" ref="Y338">IFERROR(INDEX(Sheet2!$A$1:$E$2723,MATCH(Y$200&amp;Y$201&amp;$B338,Sheet2!$A$1:$A$2723&amp;Sheet2!$B$1:$B$2723&amp;Sheet2!$D$1:$D$2723,0),5),0)</f>
        <v>0</v>
      </c>
      <c r="Z338">
        <f t="array" ref="Z338">IFERROR(INDEX(Sheet2!$A$1:$E$2723,MATCH(Z$200&amp;Z$201&amp;$B338,Sheet2!$A$1:$A$2723&amp;Sheet2!$B$1:$B$2723&amp;Sheet2!$D$1:$D$2723,0),5),0)</f>
        <v>0</v>
      </c>
      <c r="AA338">
        <f t="array" ref="AA338">IFERROR(INDEX(Sheet2!$A$1:$E$2723,MATCH(AA$200&amp;AA$201&amp;$B338,Sheet2!$A$1:$A$2723&amp;Sheet2!$B$1:$B$2723&amp;Sheet2!$D$1:$D$2723,0),5),0)</f>
        <v>0</v>
      </c>
      <c r="AB338">
        <f t="array" ref="AB338">IFERROR(INDEX(Sheet2!$A$1:$E$2723,MATCH(AB$200&amp;AB$201&amp;$B338,Sheet2!$A$1:$A$2723&amp;Sheet2!$B$1:$B$2723&amp;Sheet2!$D$1:$D$2723,0),5),0)</f>
        <v>0</v>
      </c>
      <c r="AC338">
        <f t="array" ref="AC338">IFERROR(INDEX(Sheet2!$A$1:$E$2723,MATCH(AC$200&amp;AC$201&amp;$B338,Sheet2!$A$1:$A$2723&amp;Sheet2!$B$1:$B$2723&amp;Sheet2!$D$1:$D$2723,0),5),0)</f>
        <v>0</v>
      </c>
      <c r="AD338">
        <f t="array" ref="AD338">IFERROR(INDEX(Sheet2!$A$1:$E$2723,MATCH(AD$200&amp;AD$201&amp;$B338,Sheet2!$A$1:$A$2723&amp;Sheet2!$B$1:$B$2723&amp;Sheet2!$D$1:$D$2723,0),5),0)</f>
        <v>0</v>
      </c>
      <c r="AE338">
        <f t="array" ref="AE338">IFERROR(INDEX(Sheet2!$A$1:$E$2723,MATCH(AE$200&amp;AE$201&amp;$B338,Sheet2!$A$1:$A$2723&amp;Sheet2!$B$1:$B$2723&amp;Sheet2!$D$1:$D$2723,0),5),0)</f>
        <v>0</v>
      </c>
      <c r="AF338">
        <f t="array" ref="AF338">IFERROR(INDEX(Sheet2!$A$1:$E$2723,MATCH(AF$200&amp;AF$201&amp;$B338,Sheet2!$A$1:$A$2723&amp;Sheet2!$B$1:$B$2723&amp;Sheet2!$D$1:$D$2723,0),5),0)</f>
        <v>0</v>
      </c>
      <c r="AG338">
        <f t="array" ref="AG338">IFERROR(INDEX(Sheet2!$A$1:$E$2723,MATCH(AG$200&amp;AG$201&amp;$B338,Sheet2!$A$1:$A$2723&amp;Sheet2!$B$1:$B$2723&amp;Sheet2!$D$1:$D$2723,0),5),0)</f>
        <v>0</v>
      </c>
      <c r="AH338">
        <f t="array" ref="AH338">IFERROR(INDEX(Sheet2!$A$1:$E$2723,MATCH(AH$200&amp;AH$201&amp;$B338,Sheet2!$A$1:$A$2723&amp;Sheet2!$B$1:$B$2723&amp;Sheet2!$D$1:$D$2723,0),5),0)</f>
        <v>0</v>
      </c>
      <c r="AI338">
        <f t="array" ref="AI338">IFERROR(INDEX(Sheet2!$A$1:$E$2723,MATCH(AI$200&amp;AI$201&amp;$B338,Sheet2!$A$1:$A$2723&amp;Sheet2!$B$1:$B$2723&amp;Sheet2!$D$1:$D$2723,0),5),0)</f>
        <v>0</v>
      </c>
      <c r="AJ338">
        <f t="array" ref="AJ338">IFERROR(INDEX(Sheet2!$A$1:$E$2723,MATCH(AJ$200&amp;AJ$201&amp;$B338,Sheet2!$A$1:$A$2723&amp;Sheet2!$B$1:$B$2723&amp;Sheet2!$D$1:$D$2723,0),5),0)</f>
        <v>0</v>
      </c>
      <c r="AK338">
        <f t="array" ref="AK338">IFERROR(INDEX(Sheet2!$A$1:$E$2723,MATCH(AK$200&amp;AK$201&amp;$B338,Sheet2!$A$1:$A$2723&amp;Sheet2!$B$1:$B$2723&amp;Sheet2!$D$1:$D$2723,0),5),0)</f>
        <v>0</v>
      </c>
      <c r="AL338">
        <f t="array" ref="AL338">IFERROR(INDEX(Sheet2!$A$1:$E$2723,MATCH(AL$200&amp;AL$201&amp;$B338,Sheet2!$A$1:$A$2723&amp;Sheet2!$B$1:$B$2723&amp;Sheet2!$D$1:$D$2723,0),5),0)</f>
        <v>0</v>
      </c>
      <c r="AM338">
        <f t="array" ref="AM338">IFERROR(INDEX(Sheet2!$A$1:$E$2723,MATCH(AM$200&amp;AM$201&amp;$B338,Sheet2!$A$1:$A$2723&amp;Sheet2!$B$1:$B$2723&amp;Sheet2!$D$1:$D$2723,0),5),0)</f>
        <v>0</v>
      </c>
      <c r="AN338">
        <f t="array" ref="AN338">IFERROR(INDEX(Sheet2!$A$1:$E$2723,MATCH(AN$200&amp;AN$201&amp;$B338,Sheet2!$A$1:$A$2723&amp;Sheet2!$B$1:$B$2723&amp;Sheet2!$D$1:$D$2723,0),5),0)</f>
        <v>0</v>
      </c>
      <c r="AO338">
        <f t="array" ref="AO338">IFERROR(INDEX(Sheet2!$A$1:$E$2723,MATCH(AO$200&amp;AO$201&amp;$B338,Sheet2!$A$1:$A$2723&amp;Sheet2!$B$1:$B$2723&amp;Sheet2!$D$1:$D$2723,0),5),0)</f>
        <v>0</v>
      </c>
      <c r="AP338">
        <f t="array" ref="AP338">IFERROR(INDEX(Sheet2!$A$1:$E$2723,MATCH(AP$200&amp;AP$201&amp;$B338,Sheet2!$A$1:$A$2723&amp;Sheet2!$B$1:$B$2723&amp;Sheet2!$D$1:$D$2723,0),5),0)</f>
        <v>0</v>
      </c>
      <c r="AQ338">
        <f t="array" ref="AQ338">IFERROR(INDEX(Sheet2!$A$1:$E$2723,MATCH(AQ$200&amp;AQ$201&amp;$B338,Sheet2!$A$1:$A$2723&amp;Sheet2!$B$1:$B$2723&amp;Sheet2!$D$1:$D$2723,0),5),0)</f>
        <v>0</v>
      </c>
      <c r="AR338">
        <f t="array" ref="AR338">IFERROR(INDEX(Sheet2!$A$1:$E$2723,MATCH(AR$200&amp;AR$201&amp;$B338,Sheet2!$A$1:$A$2723&amp;Sheet2!$B$1:$B$2723&amp;Sheet2!$D$1:$D$2723,0),5),0)</f>
        <v>0</v>
      </c>
      <c r="AS338">
        <f t="array" ref="AS338">IFERROR(INDEX(Sheet2!$A$1:$E$2723,MATCH(AS$200&amp;AS$201&amp;$B338,Sheet2!$A$1:$A$2723&amp;Sheet2!$B$1:$B$2723&amp;Sheet2!$D$1:$D$2723,0),5),0)</f>
        <v>0</v>
      </c>
      <c r="AT338">
        <f t="array" ref="AT338">IFERROR(INDEX(Sheet2!$A$1:$E$2723,MATCH(AT$200&amp;AT$201&amp;$B338,Sheet2!$A$1:$A$2723&amp;Sheet2!$B$1:$B$2723&amp;Sheet2!$D$1:$D$2723,0),5),0)</f>
        <v>0</v>
      </c>
      <c r="AU338">
        <f t="array" ref="AU338">IFERROR(INDEX(Sheet2!$A$1:$E$2723,MATCH(AU$200&amp;AU$201&amp;$B338,Sheet2!$A$1:$A$2723&amp;Sheet2!$B$1:$B$2723&amp;Sheet2!$D$1:$D$2723,0),5),0)</f>
        <v>0</v>
      </c>
      <c r="AV338">
        <f t="array" ref="AV338">IFERROR(INDEX(Sheet2!$A$1:$E$2723,MATCH(AV$200&amp;AV$201&amp;$B338,Sheet2!$A$1:$A$2723&amp;Sheet2!$B$1:$B$2723&amp;Sheet2!$D$1:$D$2723,0),5),0)</f>
        <v>0</v>
      </c>
      <c r="AW338">
        <f t="array" ref="AW338">IFERROR(INDEX(Sheet2!$A$1:$E$2723,MATCH(AW$200&amp;AW$201&amp;$B338,Sheet2!$A$1:$A$2723&amp;Sheet2!$B$1:$B$2723&amp;Sheet2!$D$1:$D$2723,0),5),0)</f>
        <v>0</v>
      </c>
      <c r="AX338">
        <f t="array" ref="AX338">IFERROR(INDEX(Sheet2!$A$1:$E$2723,MATCH(AX$200&amp;AX$201&amp;$B338,Sheet2!$A$1:$A$2723&amp;Sheet2!$B$1:$B$2723&amp;Sheet2!$D$1:$D$2723,0),5),0)</f>
        <v>0</v>
      </c>
      <c r="AY338">
        <f t="array" ref="AY338">IFERROR(INDEX(Sheet2!$A$1:$E$2723,MATCH(AY$200&amp;AY$201&amp;$B338,Sheet2!$A$1:$A$2723&amp;Sheet2!$B$1:$B$2723&amp;Sheet2!$D$1:$D$2723,0),5),0)</f>
        <v>0</v>
      </c>
      <c r="AZ338">
        <f t="array" ref="AZ338">IFERROR(INDEX(Sheet2!$A$1:$E$2723,MATCH(AZ$200&amp;AZ$201&amp;$B338,Sheet2!$A$1:$A$2723&amp;Sheet2!$B$1:$B$2723&amp;Sheet2!$D$1:$D$2723,0),5),0)</f>
        <v>0</v>
      </c>
      <c r="BA338">
        <f t="array" ref="BA338">IFERROR(INDEX(Sheet2!$A$1:$E$2723,MATCH(BA$200&amp;BA$201&amp;$B338,Sheet2!$A$1:$A$2723&amp;Sheet2!$B$1:$B$2723&amp;Sheet2!$D$1:$D$2723,0),5),0)</f>
        <v>0</v>
      </c>
      <c r="BB338">
        <f t="array" ref="BB338">IFERROR(INDEX(Sheet2!$A$1:$E$2723,MATCH(BB$200&amp;BB$201&amp;$B338,Sheet2!$A$1:$A$2723&amp;Sheet2!$B$1:$B$2723&amp;Sheet2!$D$1:$D$2723,0),5),0)</f>
        <v>0</v>
      </c>
      <c r="BC338">
        <f t="array" ref="BC338">IFERROR(INDEX(Sheet2!$A$1:$E$2723,MATCH(BC$200&amp;BC$201&amp;$B338,Sheet2!$A$1:$A$2723&amp;Sheet2!$B$1:$B$2723&amp;Sheet2!$D$1:$D$2723,0),5),0)</f>
        <v>0</v>
      </c>
      <c r="BD338">
        <f t="array" ref="BD338">IFERROR(INDEX(Sheet2!$A$1:$E$2723,MATCH(BD$200&amp;BD$201&amp;$B338,Sheet2!$A$1:$A$2723&amp;Sheet2!$B$1:$B$2723&amp;Sheet2!$D$1:$D$2723,0),5),0)</f>
        <v>0</v>
      </c>
      <c r="BE338">
        <f t="array" ref="BE338">IFERROR(INDEX(Sheet2!$A$1:$E$2723,MATCH(BE$200&amp;BE$201&amp;$B338,Sheet2!$A$1:$A$2723&amp;Sheet2!$B$1:$B$2723&amp;Sheet2!$D$1:$D$2723,0),5),0)</f>
        <v>0</v>
      </c>
      <c r="BF338">
        <f t="array" ref="BF338">IFERROR(INDEX(Sheet2!$A$1:$E$2723,MATCH(BF$200&amp;BF$201&amp;$B338,Sheet2!$A$1:$A$2723&amp;Sheet2!$B$1:$B$2723&amp;Sheet2!$D$1:$D$2723,0),5),0)</f>
        <v>0</v>
      </c>
      <c r="BG338">
        <f t="array" ref="BG338">IFERROR(INDEX(Sheet2!$A$1:$E$2723,MATCH(BG$200&amp;BG$201&amp;$B338,Sheet2!$A$1:$A$2723&amp;Sheet2!$B$1:$B$2723&amp;Sheet2!$D$1:$D$2723,0),5),0)</f>
        <v>0</v>
      </c>
      <c r="BH338">
        <f t="array" ref="BH338">IFERROR(INDEX(Sheet2!$A$1:$E$2723,MATCH(BH$200&amp;BH$201&amp;$B338,Sheet2!$A$1:$A$2723&amp;Sheet2!$B$1:$B$2723&amp;Sheet2!$D$1:$D$2723,0),5),0)</f>
        <v>0</v>
      </c>
      <c r="BI338">
        <f t="array" ref="BI338">IFERROR(INDEX(Sheet2!$A$1:$E$2723,MATCH(BI$200&amp;BI$201&amp;$B338,Sheet2!$A$1:$A$2723&amp;Sheet2!$B$1:$B$2723&amp;Sheet2!$D$1:$D$2723,0),5),0)</f>
        <v>0</v>
      </c>
      <c r="BJ338">
        <f t="array" ref="BJ338">IFERROR(INDEX(Sheet2!$A$1:$E$2723,MATCH(BJ$200&amp;BJ$201&amp;$B338,Sheet2!$A$1:$A$2723&amp;Sheet2!$B$1:$B$2723&amp;Sheet2!$D$1:$D$2723,0),5),0)</f>
        <v>0</v>
      </c>
      <c r="BK338">
        <f t="array" ref="BK338">IFERROR(INDEX(Sheet2!$A$1:$E$2723,MATCH(BK$200&amp;BK$201&amp;$B338,Sheet2!$A$1:$A$2723&amp;Sheet2!$B$1:$B$2723&amp;Sheet2!$D$1:$D$2723,0),5),0)</f>
        <v>0</v>
      </c>
      <c r="BL338">
        <f t="array" ref="BL338">IFERROR(INDEX(Sheet2!$A$1:$E$2723,MATCH(BL$200&amp;BL$201&amp;$B338,Sheet2!$A$1:$A$2723&amp;Sheet2!$B$1:$B$2723&amp;Sheet2!$D$1:$D$2723,0),5),0)</f>
        <v>0</v>
      </c>
    </row>
    <row r="339" spans="2:64" x14ac:dyDescent="0.25">
      <c r="B339" t="s">
        <v>20</v>
      </c>
      <c r="C339">
        <f t="array" ref="C339">IFERROR(INDEX(Sheet2!$A$1:$E$2723,MATCH(C$200&amp;C$201&amp;$B339,Sheet2!$A$1:$A$2723&amp;Sheet2!$B$1:$B$2723&amp;Sheet2!$D$1:$D$2723,0),5),0)</f>
        <v>158</v>
      </c>
      <c r="D339">
        <f t="array" ref="D339">IFERROR(INDEX(Sheet2!$A$1:$E$2723,MATCH(D$200&amp;D$201&amp;$B339,Sheet2!$A$1:$A$2723&amp;Sheet2!$B$1:$B$2723&amp;Sheet2!$D$1:$D$2723,0),5),0)</f>
        <v>0</v>
      </c>
      <c r="E339">
        <f t="array" ref="E339">IFERROR(INDEX(Sheet2!$A$1:$E$2723,MATCH(E$200&amp;E$201&amp;$B339,Sheet2!$A$1:$A$2723&amp;Sheet2!$B$1:$B$2723&amp;Sheet2!$D$1:$D$2723,0),5),0)</f>
        <v>0</v>
      </c>
      <c r="F339">
        <f t="array" ref="F339">IFERROR(INDEX(Sheet2!$A$1:$E$2723,MATCH(F$200&amp;F$201&amp;$B339,Sheet2!$A$1:$A$2723&amp;Sheet2!$B$1:$B$2723&amp;Sheet2!$D$1:$D$2723,0),5),0)</f>
        <v>0</v>
      </c>
      <c r="G339">
        <f t="array" ref="G339">IFERROR(INDEX(Sheet2!$A$1:$E$2723,MATCH(G$200&amp;G$201&amp;$B339,Sheet2!$A$1:$A$2723&amp;Sheet2!$B$1:$B$2723&amp;Sheet2!$D$1:$D$2723,0),5),0)</f>
        <v>0</v>
      </c>
      <c r="H339">
        <f t="array" ref="H339">IFERROR(INDEX(Sheet2!$A$1:$E$2723,MATCH(H$200&amp;H$201&amp;$B339,Sheet2!$A$1:$A$2723&amp;Sheet2!$B$1:$B$2723&amp;Sheet2!$D$1:$D$2723,0),5),0)</f>
        <v>0</v>
      </c>
      <c r="I339">
        <f t="array" ref="I339">IFERROR(INDEX(Sheet2!$A$1:$E$2723,MATCH(I$200&amp;I$201&amp;$B339,Sheet2!$A$1:$A$2723&amp;Sheet2!$B$1:$B$2723&amp;Sheet2!$D$1:$D$2723,0),5),0)</f>
        <v>0</v>
      </c>
      <c r="J339">
        <f t="array" ref="J339">IFERROR(INDEX(Sheet2!$A$1:$E$2723,MATCH(J$200&amp;J$201&amp;$B339,Sheet2!$A$1:$A$2723&amp;Sheet2!$B$1:$B$2723&amp;Sheet2!$D$1:$D$2723,0),5),0)</f>
        <v>0</v>
      </c>
      <c r="K339">
        <f t="array" ref="K339">IFERROR(INDEX(Sheet2!$A$1:$E$2723,MATCH(K$200&amp;K$201&amp;$B339,Sheet2!$A$1:$A$2723&amp;Sheet2!$B$1:$B$2723&amp;Sheet2!$D$1:$D$2723,0),5),0)</f>
        <v>0</v>
      </c>
      <c r="L339">
        <f t="array" ref="L339">IFERROR(INDEX(Sheet2!$A$1:$E$2723,MATCH(L$200&amp;L$201&amp;$B339,Sheet2!$A$1:$A$2723&amp;Sheet2!$B$1:$B$2723&amp;Sheet2!$D$1:$D$2723,0),5),0)</f>
        <v>0</v>
      </c>
      <c r="M339">
        <f t="array" ref="M339">IFERROR(INDEX(Sheet2!$A$1:$E$2723,MATCH(M$200&amp;M$201&amp;$B339,Sheet2!$A$1:$A$2723&amp;Sheet2!$B$1:$B$2723&amp;Sheet2!$D$1:$D$2723,0),5),0)</f>
        <v>0</v>
      </c>
      <c r="N339">
        <f t="array" ref="N339">IFERROR(INDEX(Sheet2!$A$1:$E$2723,MATCH(N$200&amp;N$201&amp;$B339,Sheet2!$A$1:$A$2723&amp;Sheet2!$B$1:$B$2723&amp;Sheet2!$D$1:$D$2723,0),5),0)</f>
        <v>0</v>
      </c>
      <c r="O339">
        <f t="array" ref="O339">IFERROR(INDEX(Sheet2!$A$1:$E$2723,MATCH(O$200&amp;O$201&amp;$B339,Sheet2!$A$1:$A$2723&amp;Sheet2!$B$1:$B$2723&amp;Sheet2!$D$1:$D$2723,0),5),0)</f>
        <v>0</v>
      </c>
      <c r="P339">
        <f t="array" ref="P339">IFERROR(INDEX(Sheet2!$A$1:$E$2723,MATCH(P$200&amp;P$201&amp;$B339,Sheet2!$A$1:$A$2723&amp;Sheet2!$B$1:$B$2723&amp;Sheet2!$D$1:$D$2723,0),5),0)</f>
        <v>0</v>
      </c>
      <c r="Q339">
        <f t="array" ref="Q339">IFERROR(INDEX(Sheet2!$A$1:$E$2723,MATCH(Q$200&amp;Q$201&amp;$B339,Sheet2!$A$1:$A$2723&amp;Sheet2!$B$1:$B$2723&amp;Sheet2!$D$1:$D$2723,0),5),0)</f>
        <v>0</v>
      </c>
      <c r="R339">
        <f t="array" ref="R339">IFERROR(INDEX(Sheet2!$A$1:$E$2723,MATCH(R$200&amp;R$201&amp;$B339,Sheet2!$A$1:$A$2723&amp;Sheet2!$B$1:$B$2723&amp;Sheet2!$D$1:$D$2723,0),5),0)</f>
        <v>0</v>
      </c>
      <c r="S339">
        <f t="array" ref="S339">IFERROR(INDEX(Sheet2!$A$1:$E$2723,MATCH(S$200&amp;S$201&amp;$B339,Sheet2!$A$1:$A$2723&amp;Sheet2!$B$1:$B$2723&amp;Sheet2!$D$1:$D$2723,0),5),0)</f>
        <v>0</v>
      </c>
      <c r="T339">
        <f t="array" ref="T339">IFERROR(INDEX(Sheet2!$A$1:$E$2723,MATCH(T$200&amp;T$201&amp;$B339,Sheet2!$A$1:$A$2723&amp;Sheet2!$B$1:$B$2723&amp;Sheet2!$D$1:$D$2723,0),5),0)</f>
        <v>0</v>
      </c>
      <c r="U339">
        <f t="array" ref="U339">IFERROR(INDEX(Sheet2!$A$1:$E$2723,MATCH(U$200&amp;U$201&amp;$B339,Sheet2!$A$1:$A$2723&amp;Sheet2!$B$1:$B$2723&amp;Sheet2!$D$1:$D$2723,0),5),0)</f>
        <v>0</v>
      </c>
      <c r="V339">
        <f t="array" ref="V339">IFERROR(INDEX(Sheet2!$A$1:$E$2723,MATCH(V$200&amp;V$201&amp;$B339,Sheet2!$A$1:$A$2723&amp;Sheet2!$B$1:$B$2723&amp;Sheet2!$D$1:$D$2723,0),5),0)</f>
        <v>0</v>
      </c>
      <c r="W339">
        <f t="array" ref="W339">IFERROR(INDEX(Sheet2!$A$1:$E$2723,MATCH(W$200&amp;W$201&amp;$B339,Sheet2!$A$1:$A$2723&amp;Sheet2!$B$1:$B$2723&amp;Sheet2!$D$1:$D$2723,0),5),0)</f>
        <v>0</v>
      </c>
      <c r="X339">
        <f t="array" ref="X339">IFERROR(INDEX(Sheet2!$A$1:$E$2723,MATCH(X$200&amp;X$201&amp;$B339,Sheet2!$A$1:$A$2723&amp;Sheet2!$B$1:$B$2723&amp;Sheet2!$D$1:$D$2723,0),5),0)</f>
        <v>0</v>
      </c>
      <c r="Y339">
        <f t="array" ref="Y339">IFERROR(INDEX(Sheet2!$A$1:$E$2723,MATCH(Y$200&amp;Y$201&amp;$B339,Sheet2!$A$1:$A$2723&amp;Sheet2!$B$1:$B$2723&amp;Sheet2!$D$1:$D$2723,0),5),0)</f>
        <v>0</v>
      </c>
      <c r="Z339">
        <f t="array" ref="Z339">IFERROR(INDEX(Sheet2!$A$1:$E$2723,MATCH(Z$200&amp;Z$201&amp;$B339,Sheet2!$A$1:$A$2723&amp;Sheet2!$B$1:$B$2723&amp;Sheet2!$D$1:$D$2723,0),5),0)</f>
        <v>0</v>
      </c>
      <c r="AA339">
        <f t="array" ref="AA339">IFERROR(INDEX(Sheet2!$A$1:$E$2723,MATCH(AA$200&amp;AA$201&amp;$B339,Sheet2!$A$1:$A$2723&amp;Sheet2!$B$1:$B$2723&amp;Sheet2!$D$1:$D$2723,0),5),0)</f>
        <v>0</v>
      </c>
      <c r="AB339">
        <f t="array" ref="AB339">IFERROR(INDEX(Sheet2!$A$1:$E$2723,MATCH(AB$200&amp;AB$201&amp;$B339,Sheet2!$A$1:$A$2723&amp;Sheet2!$B$1:$B$2723&amp;Sheet2!$D$1:$D$2723,0),5),0)</f>
        <v>0</v>
      </c>
      <c r="AC339">
        <f t="array" ref="AC339">IFERROR(INDEX(Sheet2!$A$1:$E$2723,MATCH(AC$200&amp;AC$201&amp;$B339,Sheet2!$A$1:$A$2723&amp;Sheet2!$B$1:$B$2723&amp;Sheet2!$D$1:$D$2723,0),5),0)</f>
        <v>0</v>
      </c>
      <c r="AD339">
        <f t="array" ref="AD339">IFERROR(INDEX(Sheet2!$A$1:$E$2723,MATCH(AD$200&amp;AD$201&amp;$B339,Sheet2!$A$1:$A$2723&amp;Sheet2!$B$1:$B$2723&amp;Sheet2!$D$1:$D$2723,0),5),0)</f>
        <v>0</v>
      </c>
      <c r="AE339">
        <f t="array" ref="AE339">IFERROR(INDEX(Sheet2!$A$1:$E$2723,MATCH(AE$200&amp;AE$201&amp;$B339,Sheet2!$A$1:$A$2723&amp;Sheet2!$B$1:$B$2723&amp;Sheet2!$D$1:$D$2723,0),5),0)</f>
        <v>0</v>
      </c>
      <c r="AF339">
        <f t="array" ref="AF339">IFERROR(INDEX(Sheet2!$A$1:$E$2723,MATCH(AF$200&amp;AF$201&amp;$B339,Sheet2!$A$1:$A$2723&amp;Sheet2!$B$1:$B$2723&amp;Sheet2!$D$1:$D$2723,0),5),0)</f>
        <v>0</v>
      </c>
      <c r="AG339">
        <f t="array" ref="AG339">IFERROR(INDEX(Sheet2!$A$1:$E$2723,MATCH(AG$200&amp;AG$201&amp;$B339,Sheet2!$A$1:$A$2723&amp;Sheet2!$B$1:$B$2723&amp;Sheet2!$D$1:$D$2723,0),5),0)</f>
        <v>0</v>
      </c>
      <c r="AH339">
        <f t="array" ref="AH339">IFERROR(INDEX(Sheet2!$A$1:$E$2723,MATCH(AH$200&amp;AH$201&amp;$B339,Sheet2!$A$1:$A$2723&amp;Sheet2!$B$1:$B$2723&amp;Sheet2!$D$1:$D$2723,0),5),0)</f>
        <v>0</v>
      </c>
      <c r="AI339">
        <f t="array" ref="AI339">IFERROR(INDEX(Sheet2!$A$1:$E$2723,MATCH(AI$200&amp;AI$201&amp;$B339,Sheet2!$A$1:$A$2723&amp;Sheet2!$B$1:$B$2723&amp;Sheet2!$D$1:$D$2723,0),5),0)</f>
        <v>0</v>
      </c>
      <c r="AJ339">
        <f t="array" ref="AJ339">IFERROR(INDEX(Sheet2!$A$1:$E$2723,MATCH(AJ$200&amp;AJ$201&amp;$B339,Sheet2!$A$1:$A$2723&amp;Sheet2!$B$1:$B$2723&amp;Sheet2!$D$1:$D$2723,0),5),0)</f>
        <v>0</v>
      </c>
      <c r="AK339">
        <f t="array" ref="AK339">IFERROR(INDEX(Sheet2!$A$1:$E$2723,MATCH(AK$200&amp;AK$201&amp;$B339,Sheet2!$A$1:$A$2723&amp;Sheet2!$B$1:$B$2723&amp;Sheet2!$D$1:$D$2723,0),5),0)</f>
        <v>0</v>
      </c>
      <c r="AL339">
        <f t="array" ref="AL339">IFERROR(INDEX(Sheet2!$A$1:$E$2723,MATCH(AL$200&amp;AL$201&amp;$B339,Sheet2!$A$1:$A$2723&amp;Sheet2!$B$1:$B$2723&amp;Sheet2!$D$1:$D$2723,0),5),0)</f>
        <v>0</v>
      </c>
      <c r="AM339">
        <f t="array" ref="AM339">IFERROR(INDEX(Sheet2!$A$1:$E$2723,MATCH(AM$200&amp;AM$201&amp;$B339,Sheet2!$A$1:$A$2723&amp;Sheet2!$B$1:$B$2723&amp;Sheet2!$D$1:$D$2723,0),5),0)</f>
        <v>0</v>
      </c>
      <c r="AN339">
        <f t="array" ref="AN339">IFERROR(INDEX(Sheet2!$A$1:$E$2723,MATCH(AN$200&amp;AN$201&amp;$B339,Sheet2!$A$1:$A$2723&amp;Sheet2!$B$1:$B$2723&amp;Sheet2!$D$1:$D$2723,0),5),0)</f>
        <v>0</v>
      </c>
      <c r="AO339">
        <f t="array" ref="AO339">IFERROR(INDEX(Sheet2!$A$1:$E$2723,MATCH(AO$200&amp;AO$201&amp;$B339,Sheet2!$A$1:$A$2723&amp;Sheet2!$B$1:$B$2723&amp;Sheet2!$D$1:$D$2723,0),5),0)</f>
        <v>0</v>
      </c>
      <c r="AP339">
        <f t="array" ref="AP339">IFERROR(INDEX(Sheet2!$A$1:$E$2723,MATCH(AP$200&amp;AP$201&amp;$B339,Sheet2!$A$1:$A$2723&amp;Sheet2!$B$1:$B$2723&amp;Sheet2!$D$1:$D$2723,0),5),0)</f>
        <v>0</v>
      </c>
      <c r="AQ339">
        <f t="array" ref="AQ339">IFERROR(INDEX(Sheet2!$A$1:$E$2723,MATCH(AQ$200&amp;AQ$201&amp;$B339,Sheet2!$A$1:$A$2723&amp;Sheet2!$B$1:$B$2723&amp;Sheet2!$D$1:$D$2723,0),5),0)</f>
        <v>0</v>
      </c>
      <c r="AR339">
        <f t="array" ref="AR339">IFERROR(INDEX(Sheet2!$A$1:$E$2723,MATCH(AR$200&amp;AR$201&amp;$B339,Sheet2!$A$1:$A$2723&amp;Sheet2!$B$1:$B$2723&amp;Sheet2!$D$1:$D$2723,0),5),0)</f>
        <v>0</v>
      </c>
      <c r="AS339">
        <f t="array" ref="AS339">IFERROR(INDEX(Sheet2!$A$1:$E$2723,MATCH(AS$200&amp;AS$201&amp;$B339,Sheet2!$A$1:$A$2723&amp;Sheet2!$B$1:$B$2723&amp;Sheet2!$D$1:$D$2723,0),5),0)</f>
        <v>0</v>
      </c>
      <c r="AT339">
        <f t="array" ref="AT339">IFERROR(INDEX(Sheet2!$A$1:$E$2723,MATCH(AT$200&amp;AT$201&amp;$B339,Sheet2!$A$1:$A$2723&amp;Sheet2!$B$1:$B$2723&amp;Sheet2!$D$1:$D$2723,0),5),0)</f>
        <v>0</v>
      </c>
      <c r="AU339">
        <f t="array" ref="AU339">IFERROR(INDEX(Sheet2!$A$1:$E$2723,MATCH(AU$200&amp;AU$201&amp;$B339,Sheet2!$A$1:$A$2723&amp;Sheet2!$B$1:$B$2723&amp;Sheet2!$D$1:$D$2723,0),5),0)</f>
        <v>0</v>
      </c>
      <c r="AV339">
        <f t="array" ref="AV339">IFERROR(INDEX(Sheet2!$A$1:$E$2723,MATCH(AV$200&amp;AV$201&amp;$B339,Sheet2!$A$1:$A$2723&amp;Sheet2!$B$1:$B$2723&amp;Sheet2!$D$1:$D$2723,0),5),0)</f>
        <v>0</v>
      </c>
      <c r="AW339">
        <f t="array" ref="AW339">IFERROR(INDEX(Sheet2!$A$1:$E$2723,MATCH(AW$200&amp;AW$201&amp;$B339,Sheet2!$A$1:$A$2723&amp;Sheet2!$B$1:$B$2723&amp;Sheet2!$D$1:$D$2723,0),5),0)</f>
        <v>0</v>
      </c>
      <c r="AX339">
        <f t="array" ref="AX339">IFERROR(INDEX(Sheet2!$A$1:$E$2723,MATCH(AX$200&amp;AX$201&amp;$B339,Sheet2!$A$1:$A$2723&amp;Sheet2!$B$1:$B$2723&amp;Sheet2!$D$1:$D$2723,0),5),0)</f>
        <v>0</v>
      </c>
      <c r="AY339">
        <f t="array" ref="AY339">IFERROR(INDEX(Sheet2!$A$1:$E$2723,MATCH(AY$200&amp;AY$201&amp;$B339,Sheet2!$A$1:$A$2723&amp;Sheet2!$B$1:$B$2723&amp;Sheet2!$D$1:$D$2723,0),5),0)</f>
        <v>0</v>
      </c>
      <c r="AZ339">
        <f t="array" ref="AZ339">IFERROR(INDEX(Sheet2!$A$1:$E$2723,MATCH(AZ$200&amp;AZ$201&amp;$B339,Sheet2!$A$1:$A$2723&amp;Sheet2!$B$1:$B$2723&amp;Sheet2!$D$1:$D$2723,0),5),0)</f>
        <v>0</v>
      </c>
      <c r="BA339">
        <f t="array" ref="BA339">IFERROR(INDEX(Sheet2!$A$1:$E$2723,MATCH(BA$200&amp;BA$201&amp;$B339,Sheet2!$A$1:$A$2723&amp;Sheet2!$B$1:$B$2723&amp;Sheet2!$D$1:$D$2723,0),5),0)</f>
        <v>0</v>
      </c>
      <c r="BB339">
        <f t="array" ref="BB339">IFERROR(INDEX(Sheet2!$A$1:$E$2723,MATCH(BB$200&amp;BB$201&amp;$B339,Sheet2!$A$1:$A$2723&amp;Sheet2!$B$1:$B$2723&amp;Sheet2!$D$1:$D$2723,0),5),0)</f>
        <v>0</v>
      </c>
      <c r="BC339">
        <f t="array" ref="BC339">IFERROR(INDEX(Sheet2!$A$1:$E$2723,MATCH(BC$200&amp;BC$201&amp;$B339,Sheet2!$A$1:$A$2723&amp;Sheet2!$B$1:$B$2723&amp;Sheet2!$D$1:$D$2723,0),5),0)</f>
        <v>0</v>
      </c>
      <c r="BD339">
        <f t="array" ref="BD339">IFERROR(INDEX(Sheet2!$A$1:$E$2723,MATCH(BD$200&amp;BD$201&amp;$B339,Sheet2!$A$1:$A$2723&amp;Sheet2!$B$1:$B$2723&amp;Sheet2!$D$1:$D$2723,0),5),0)</f>
        <v>0</v>
      </c>
      <c r="BE339">
        <f t="array" ref="BE339">IFERROR(INDEX(Sheet2!$A$1:$E$2723,MATCH(BE$200&amp;BE$201&amp;$B339,Sheet2!$A$1:$A$2723&amp;Sheet2!$B$1:$B$2723&amp;Sheet2!$D$1:$D$2723,0),5),0)</f>
        <v>0</v>
      </c>
      <c r="BF339">
        <f t="array" ref="BF339">IFERROR(INDEX(Sheet2!$A$1:$E$2723,MATCH(BF$200&amp;BF$201&amp;$B339,Sheet2!$A$1:$A$2723&amp;Sheet2!$B$1:$B$2723&amp;Sheet2!$D$1:$D$2723,0),5),0)</f>
        <v>0</v>
      </c>
      <c r="BG339">
        <f t="array" ref="BG339">IFERROR(INDEX(Sheet2!$A$1:$E$2723,MATCH(BG$200&amp;BG$201&amp;$B339,Sheet2!$A$1:$A$2723&amp;Sheet2!$B$1:$B$2723&amp;Sheet2!$D$1:$D$2723,0),5),0)</f>
        <v>0</v>
      </c>
      <c r="BH339">
        <f t="array" ref="BH339">IFERROR(INDEX(Sheet2!$A$1:$E$2723,MATCH(BH$200&amp;BH$201&amp;$B339,Sheet2!$A$1:$A$2723&amp;Sheet2!$B$1:$B$2723&amp;Sheet2!$D$1:$D$2723,0),5),0)</f>
        <v>0</v>
      </c>
      <c r="BI339">
        <f t="array" ref="BI339">IFERROR(INDEX(Sheet2!$A$1:$E$2723,MATCH(BI$200&amp;BI$201&amp;$B339,Sheet2!$A$1:$A$2723&amp;Sheet2!$B$1:$B$2723&amp;Sheet2!$D$1:$D$2723,0),5),0)</f>
        <v>0</v>
      </c>
      <c r="BJ339">
        <f t="array" ref="BJ339">IFERROR(INDEX(Sheet2!$A$1:$E$2723,MATCH(BJ$200&amp;BJ$201&amp;$B339,Sheet2!$A$1:$A$2723&amp;Sheet2!$B$1:$B$2723&amp;Sheet2!$D$1:$D$2723,0),5),0)</f>
        <v>0</v>
      </c>
      <c r="BK339">
        <f t="array" ref="BK339">IFERROR(INDEX(Sheet2!$A$1:$E$2723,MATCH(BK$200&amp;BK$201&amp;$B339,Sheet2!$A$1:$A$2723&amp;Sheet2!$B$1:$B$2723&amp;Sheet2!$D$1:$D$2723,0),5),0)</f>
        <v>0</v>
      </c>
      <c r="BL339">
        <f t="array" ref="BL339">IFERROR(INDEX(Sheet2!$A$1:$E$2723,MATCH(BL$200&amp;BL$201&amp;$B339,Sheet2!$A$1:$A$2723&amp;Sheet2!$B$1:$B$2723&amp;Sheet2!$D$1:$D$2723,0),5),0)</f>
        <v>0</v>
      </c>
    </row>
    <row r="340" spans="2:64" x14ac:dyDescent="0.25">
      <c r="B340" t="s">
        <v>307</v>
      </c>
      <c r="C340">
        <f t="array" ref="C340">IFERROR(INDEX(Sheet2!$A$1:$E$2723,MATCH(C$200&amp;C$201&amp;$B340,Sheet2!$A$1:$A$2723&amp;Sheet2!$B$1:$B$2723&amp;Sheet2!$D$1:$D$2723,0),5),0)</f>
        <v>0</v>
      </c>
      <c r="D340">
        <f t="array" ref="D340">IFERROR(INDEX(Sheet2!$A$1:$E$2723,MATCH(D$200&amp;D$201&amp;$B340,Sheet2!$A$1:$A$2723&amp;Sheet2!$B$1:$B$2723&amp;Sheet2!$D$1:$D$2723,0),5),0)</f>
        <v>0</v>
      </c>
      <c r="E340">
        <f t="array" ref="E340">IFERROR(INDEX(Sheet2!$A$1:$E$2723,MATCH(E$200&amp;E$201&amp;$B340,Sheet2!$A$1:$A$2723&amp;Sheet2!$B$1:$B$2723&amp;Sheet2!$D$1:$D$2723,0),5),0)</f>
        <v>0</v>
      </c>
      <c r="F340">
        <f t="array" ref="F340">IFERROR(INDEX(Sheet2!$A$1:$E$2723,MATCH(F$200&amp;F$201&amp;$B340,Sheet2!$A$1:$A$2723&amp;Sheet2!$B$1:$B$2723&amp;Sheet2!$D$1:$D$2723,0),5),0)</f>
        <v>0</v>
      </c>
      <c r="G340">
        <f t="array" ref="G340">IFERROR(INDEX(Sheet2!$A$1:$E$2723,MATCH(G$200&amp;G$201&amp;$B340,Sheet2!$A$1:$A$2723&amp;Sheet2!$B$1:$B$2723&amp;Sheet2!$D$1:$D$2723,0),5),0)</f>
        <v>0</v>
      </c>
      <c r="H340">
        <f t="array" ref="H340">IFERROR(INDEX(Sheet2!$A$1:$E$2723,MATCH(H$200&amp;H$201&amp;$B340,Sheet2!$A$1:$A$2723&amp;Sheet2!$B$1:$B$2723&amp;Sheet2!$D$1:$D$2723,0),5),0)</f>
        <v>0</v>
      </c>
      <c r="I340">
        <f t="array" ref="I340">IFERROR(INDEX(Sheet2!$A$1:$E$2723,MATCH(I$200&amp;I$201&amp;$B340,Sheet2!$A$1:$A$2723&amp;Sheet2!$B$1:$B$2723&amp;Sheet2!$D$1:$D$2723,0),5),0)</f>
        <v>0</v>
      </c>
      <c r="J340">
        <f t="array" ref="J340">IFERROR(INDEX(Sheet2!$A$1:$E$2723,MATCH(J$200&amp;J$201&amp;$B340,Sheet2!$A$1:$A$2723&amp;Sheet2!$B$1:$B$2723&amp;Sheet2!$D$1:$D$2723,0),5),0)</f>
        <v>0</v>
      </c>
      <c r="K340">
        <f t="array" ref="K340">IFERROR(INDEX(Sheet2!$A$1:$E$2723,MATCH(K$200&amp;K$201&amp;$B340,Sheet2!$A$1:$A$2723&amp;Sheet2!$B$1:$B$2723&amp;Sheet2!$D$1:$D$2723,0),5),0)</f>
        <v>0</v>
      </c>
      <c r="L340">
        <f t="array" ref="L340">IFERROR(INDEX(Sheet2!$A$1:$E$2723,MATCH(L$200&amp;L$201&amp;$B340,Sheet2!$A$1:$A$2723&amp;Sheet2!$B$1:$B$2723&amp;Sheet2!$D$1:$D$2723,0),5),0)</f>
        <v>0</v>
      </c>
      <c r="M340">
        <f t="array" ref="M340">IFERROR(INDEX(Sheet2!$A$1:$E$2723,MATCH(M$200&amp;M$201&amp;$B340,Sheet2!$A$1:$A$2723&amp;Sheet2!$B$1:$B$2723&amp;Sheet2!$D$1:$D$2723,0),5),0)</f>
        <v>0</v>
      </c>
      <c r="N340">
        <f t="array" ref="N340">IFERROR(INDEX(Sheet2!$A$1:$E$2723,MATCH(N$200&amp;N$201&amp;$B340,Sheet2!$A$1:$A$2723&amp;Sheet2!$B$1:$B$2723&amp;Sheet2!$D$1:$D$2723,0),5),0)</f>
        <v>0</v>
      </c>
      <c r="O340">
        <f t="array" ref="O340">IFERROR(INDEX(Sheet2!$A$1:$E$2723,MATCH(O$200&amp;O$201&amp;$B340,Sheet2!$A$1:$A$2723&amp;Sheet2!$B$1:$B$2723&amp;Sheet2!$D$1:$D$2723,0),5),0)</f>
        <v>0</v>
      </c>
      <c r="P340">
        <f t="array" ref="P340">IFERROR(INDEX(Sheet2!$A$1:$E$2723,MATCH(P$200&amp;P$201&amp;$B340,Sheet2!$A$1:$A$2723&amp;Sheet2!$B$1:$B$2723&amp;Sheet2!$D$1:$D$2723,0),5),0)</f>
        <v>0</v>
      </c>
      <c r="Q340">
        <f t="array" ref="Q340">IFERROR(INDEX(Sheet2!$A$1:$E$2723,MATCH(Q$200&amp;Q$201&amp;$B340,Sheet2!$A$1:$A$2723&amp;Sheet2!$B$1:$B$2723&amp;Sheet2!$D$1:$D$2723,0),5),0)</f>
        <v>0</v>
      </c>
      <c r="R340">
        <f t="array" ref="R340">IFERROR(INDEX(Sheet2!$A$1:$E$2723,MATCH(R$200&amp;R$201&amp;$B340,Sheet2!$A$1:$A$2723&amp;Sheet2!$B$1:$B$2723&amp;Sheet2!$D$1:$D$2723,0),5),0)</f>
        <v>0</v>
      </c>
      <c r="S340">
        <f t="array" ref="S340">IFERROR(INDEX(Sheet2!$A$1:$E$2723,MATCH(S$200&amp;S$201&amp;$B340,Sheet2!$A$1:$A$2723&amp;Sheet2!$B$1:$B$2723&amp;Sheet2!$D$1:$D$2723,0),5),0)</f>
        <v>0</v>
      </c>
      <c r="T340">
        <f t="array" ref="T340">IFERROR(INDEX(Sheet2!$A$1:$E$2723,MATCH(T$200&amp;T$201&amp;$B340,Sheet2!$A$1:$A$2723&amp;Sheet2!$B$1:$B$2723&amp;Sheet2!$D$1:$D$2723,0),5),0)</f>
        <v>0</v>
      </c>
      <c r="U340">
        <f t="array" ref="U340">IFERROR(INDEX(Sheet2!$A$1:$E$2723,MATCH(U$200&amp;U$201&amp;$B340,Sheet2!$A$1:$A$2723&amp;Sheet2!$B$1:$B$2723&amp;Sheet2!$D$1:$D$2723,0),5),0)</f>
        <v>0</v>
      </c>
      <c r="V340">
        <f t="array" ref="V340">IFERROR(INDEX(Sheet2!$A$1:$E$2723,MATCH(V$200&amp;V$201&amp;$B340,Sheet2!$A$1:$A$2723&amp;Sheet2!$B$1:$B$2723&amp;Sheet2!$D$1:$D$2723,0),5),0)</f>
        <v>0</v>
      </c>
      <c r="W340">
        <f t="array" ref="W340">IFERROR(INDEX(Sheet2!$A$1:$E$2723,MATCH(W$200&amp;W$201&amp;$B340,Sheet2!$A$1:$A$2723&amp;Sheet2!$B$1:$B$2723&amp;Sheet2!$D$1:$D$2723,0),5),0)</f>
        <v>0</v>
      </c>
      <c r="X340">
        <f t="array" ref="X340">IFERROR(INDEX(Sheet2!$A$1:$E$2723,MATCH(X$200&amp;X$201&amp;$B340,Sheet2!$A$1:$A$2723&amp;Sheet2!$B$1:$B$2723&amp;Sheet2!$D$1:$D$2723,0),5),0)</f>
        <v>0</v>
      </c>
      <c r="Y340">
        <f t="array" ref="Y340">IFERROR(INDEX(Sheet2!$A$1:$E$2723,MATCH(Y$200&amp;Y$201&amp;$B340,Sheet2!$A$1:$A$2723&amp;Sheet2!$B$1:$B$2723&amp;Sheet2!$D$1:$D$2723,0),5),0)</f>
        <v>0</v>
      </c>
      <c r="Z340">
        <f t="array" ref="Z340">IFERROR(INDEX(Sheet2!$A$1:$E$2723,MATCH(Z$200&amp;Z$201&amp;$B340,Sheet2!$A$1:$A$2723&amp;Sheet2!$B$1:$B$2723&amp;Sheet2!$D$1:$D$2723,0),5),0)</f>
        <v>0</v>
      </c>
      <c r="AA340">
        <f t="array" ref="AA340">IFERROR(INDEX(Sheet2!$A$1:$E$2723,MATCH(AA$200&amp;AA$201&amp;$B340,Sheet2!$A$1:$A$2723&amp;Sheet2!$B$1:$B$2723&amp;Sheet2!$D$1:$D$2723,0),5),0)</f>
        <v>0</v>
      </c>
      <c r="AB340">
        <f t="array" ref="AB340">IFERROR(INDEX(Sheet2!$A$1:$E$2723,MATCH(AB$200&amp;AB$201&amp;$B340,Sheet2!$A$1:$A$2723&amp;Sheet2!$B$1:$B$2723&amp;Sheet2!$D$1:$D$2723,0),5),0)</f>
        <v>0</v>
      </c>
      <c r="AC340">
        <f t="array" ref="AC340">IFERROR(INDEX(Sheet2!$A$1:$E$2723,MATCH(AC$200&amp;AC$201&amp;$B340,Sheet2!$A$1:$A$2723&amp;Sheet2!$B$1:$B$2723&amp;Sheet2!$D$1:$D$2723,0),5),0)</f>
        <v>0</v>
      </c>
      <c r="AD340">
        <f t="array" ref="AD340">IFERROR(INDEX(Sheet2!$A$1:$E$2723,MATCH(AD$200&amp;AD$201&amp;$B340,Sheet2!$A$1:$A$2723&amp;Sheet2!$B$1:$B$2723&amp;Sheet2!$D$1:$D$2723,0),5),0)</f>
        <v>0</v>
      </c>
      <c r="AE340">
        <f t="array" ref="AE340">IFERROR(INDEX(Sheet2!$A$1:$E$2723,MATCH(AE$200&amp;AE$201&amp;$B340,Sheet2!$A$1:$A$2723&amp;Sheet2!$B$1:$B$2723&amp;Sheet2!$D$1:$D$2723,0),5),0)</f>
        <v>0</v>
      </c>
      <c r="AF340">
        <f t="array" ref="AF340">IFERROR(INDEX(Sheet2!$A$1:$E$2723,MATCH(AF$200&amp;AF$201&amp;$B340,Sheet2!$A$1:$A$2723&amp;Sheet2!$B$1:$B$2723&amp;Sheet2!$D$1:$D$2723,0),5),0)</f>
        <v>0</v>
      </c>
      <c r="AG340">
        <f t="array" ref="AG340">IFERROR(INDEX(Sheet2!$A$1:$E$2723,MATCH(AG$200&amp;AG$201&amp;$B340,Sheet2!$A$1:$A$2723&amp;Sheet2!$B$1:$B$2723&amp;Sheet2!$D$1:$D$2723,0),5),0)</f>
        <v>0</v>
      </c>
      <c r="AH340">
        <f t="array" ref="AH340">IFERROR(INDEX(Sheet2!$A$1:$E$2723,MATCH(AH$200&amp;AH$201&amp;$B340,Sheet2!$A$1:$A$2723&amp;Sheet2!$B$1:$B$2723&amp;Sheet2!$D$1:$D$2723,0),5),0)</f>
        <v>0</v>
      </c>
      <c r="AI340">
        <f t="array" ref="AI340">IFERROR(INDEX(Sheet2!$A$1:$E$2723,MATCH(AI$200&amp;AI$201&amp;$B340,Sheet2!$A$1:$A$2723&amp;Sheet2!$B$1:$B$2723&amp;Sheet2!$D$1:$D$2723,0),5),0)</f>
        <v>0</v>
      </c>
      <c r="AJ340">
        <f t="array" ref="AJ340">IFERROR(INDEX(Sheet2!$A$1:$E$2723,MATCH(AJ$200&amp;AJ$201&amp;$B340,Sheet2!$A$1:$A$2723&amp;Sheet2!$B$1:$B$2723&amp;Sheet2!$D$1:$D$2723,0),5),0)</f>
        <v>0</v>
      </c>
      <c r="AK340">
        <f t="array" ref="AK340">IFERROR(INDEX(Sheet2!$A$1:$E$2723,MATCH(AK$200&amp;AK$201&amp;$B340,Sheet2!$A$1:$A$2723&amp;Sheet2!$B$1:$B$2723&amp;Sheet2!$D$1:$D$2723,0),5),0)</f>
        <v>0</v>
      </c>
      <c r="AL340">
        <f t="array" ref="AL340">IFERROR(INDEX(Sheet2!$A$1:$E$2723,MATCH(AL$200&amp;AL$201&amp;$B340,Sheet2!$A$1:$A$2723&amp;Sheet2!$B$1:$B$2723&amp;Sheet2!$D$1:$D$2723,0),5),0)</f>
        <v>0</v>
      </c>
      <c r="AM340">
        <f t="array" ref="AM340">IFERROR(INDEX(Sheet2!$A$1:$E$2723,MATCH(AM$200&amp;AM$201&amp;$B340,Sheet2!$A$1:$A$2723&amp;Sheet2!$B$1:$B$2723&amp;Sheet2!$D$1:$D$2723,0),5),0)</f>
        <v>0</v>
      </c>
      <c r="AN340">
        <f t="array" ref="AN340">IFERROR(INDEX(Sheet2!$A$1:$E$2723,MATCH(AN$200&amp;AN$201&amp;$B340,Sheet2!$A$1:$A$2723&amp;Sheet2!$B$1:$B$2723&amp;Sheet2!$D$1:$D$2723,0),5),0)</f>
        <v>0</v>
      </c>
      <c r="AO340">
        <f t="array" ref="AO340">IFERROR(INDEX(Sheet2!$A$1:$E$2723,MATCH(AO$200&amp;AO$201&amp;$B340,Sheet2!$A$1:$A$2723&amp;Sheet2!$B$1:$B$2723&amp;Sheet2!$D$1:$D$2723,0),5),0)</f>
        <v>0</v>
      </c>
      <c r="AP340">
        <f t="array" ref="AP340">IFERROR(INDEX(Sheet2!$A$1:$E$2723,MATCH(AP$200&amp;AP$201&amp;$B340,Sheet2!$A$1:$A$2723&amp;Sheet2!$B$1:$B$2723&amp;Sheet2!$D$1:$D$2723,0),5),0)</f>
        <v>0</v>
      </c>
      <c r="AQ340">
        <f t="array" ref="AQ340">IFERROR(INDEX(Sheet2!$A$1:$E$2723,MATCH(AQ$200&amp;AQ$201&amp;$B340,Sheet2!$A$1:$A$2723&amp;Sheet2!$B$1:$B$2723&amp;Sheet2!$D$1:$D$2723,0),5),0)</f>
        <v>0</v>
      </c>
      <c r="AR340">
        <f t="array" ref="AR340">IFERROR(INDEX(Sheet2!$A$1:$E$2723,MATCH(AR$200&amp;AR$201&amp;$B340,Sheet2!$A$1:$A$2723&amp;Sheet2!$B$1:$B$2723&amp;Sheet2!$D$1:$D$2723,0),5),0)</f>
        <v>0</v>
      </c>
      <c r="AS340">
        <f t="array" ref="AS340">IFERROR(INDEX(Sheet2!$A$1:$E$2723,MATCH(AS$200&amp;AS$201&amp;$B340,Sheet2!$A$1:$A$2723&amp;Sheet2!$B$1:$B$2723&amp;Sheet2!$D$1:$D$2723,0),5),0)</f>
        <v>0</v>
      </c>
      <c r="AT340">
        <f t="array" ref="AT340">IFERROR(INDEX(Sheet2!$A$1:$E$2723,MATCH(AT$200&amp;AT$201&amp;$B340,Sheet2!$A$1:$A$2723&amp;Sheet2!$B$1:$B$2723&amp;Sheet2!$D$1:$D$2723,0),5),0)</f>
        <v>0</v>
      </c>
      <c r="AU340">
        <f t="array" ref="AU340">IFERROR(INDEX(Sheet2!$A$1:$E$2723,MATCH(AU$200&amp;AU$201&amp;$B340,Sheet2!$A$1:$A$2723&amp;Sheet2!$B$1:$B$2723&amp;Sheet2!$D$1:$D$2723,0),5),0)</f>
        <v>0</v>
      </c>
      <c r="AV340">
        <f t="array" ref="AV340">IFERROR(INDEX(Sheet2!$A$1:$E$2723,MATCH(AV$200&amp;AV$201&amp;$B340,Sheet2!$A$1:$A$2723&amp;Sheet2!$B$1:$B$2723&amp;Sheet2!$D$1:$D$2723,0),5),0)</f>
        <v>0</v>
      </c>
      <c r="AW340">
        <f t="array" ref="AW340">IFERROR(INDEX(Sheet2!$A$1:$E$2723,MATCH(AW$200&amp;AW$201&amp;$B340,Sheet2!$A$1:$A$2723&amp;Sheet2!$B$1:$B$2723&amp;Sheet2!$D$1:$D$2723,0),5),0)</f>
        <v>0</v>
      </c>
      <c r="AX340">
        <f t="array" ref="AX340">IFERROR(INDEX(Sheet2!$A$1:$E$2723,MATCH(AX$200&amp;AX$201&amp;$B340,Sheet2!$A$1:$A$2723&amp;Sheet2!$B$1:$B$2723&amp;Sheet2!$D$1:$D$2723,0),5),0)</f>
        <v>0</v>
      </c>
      <c r="AY340">
        <f t="array" ref="AY340">IFERROR(INDEX(Sheet2!$A$1:$E$2723,MATCH(AY$200&amp;AY$201&amp;$B340,Sheet2!$A$1:$A$2723&amp;Sheet2!$B$1:$B$2723&amp;Sheet2!$D$1:$D$2723,0),5),0)</f>
        <v>0</v>
      </c>
      <c r="AZ340">
        <f t="array" ref="AZ340">IFERROR(INDEX(Sheet2!$A$1:$E$2723,MATCH(AZ$200&amp;AZ$201&amp;$B340,Sheet2!$A$1:$A$2723&amp;Sheet2!$B$1:$B$2723&amp;Sheet2!$D$1:$D$2723,0),5),0)</f>
        <v>0</v>
      </c>
      <c r="BA340">
        <f t="array" ref="BA340">IFERROR(INDEX(Sheet2!$A$1:$E$2723,MATCH(BA$200&amp;BA$201&amp;$B340,Sheet2!$A$1:$A$2723&amp;Sheet2!$B$1:$B$2723&amp;Sheet2!$D$1:$D$2723,0),5),0)</f>
        <v>0</v>
      </c>
      <c r="BB340">
        <f t="array" ref="BB340">IFERROR(INDEX(Sheet2!$A$1:$E$2723,MATCH(BB$200&amp;BB$201&amp;$B340,Sheet2!$A$1:$A$2723&amp;Sheet2!$B$1:$B$2723&amp;Sheet2!$D$1:$D$2723,0),5),0)</f>
        <v>0</v>
      </c>
      <c r="BC340">
        <f t="array" ref="BC340">IFERROR(INDEX(Sheet2!$A$1:$E$2723,MATCH(BC$200&amp;BC$201&amp;$B340,Sheet2!$A$1:$A$2723&amp;Sheet2!$B$1:$B$2723&amp;Sheet2!$D$1:$D$2723,0),5),0)</f>
        <v>0</v>
      </c>
      <c r="BD340">
        <f t="array" ref="BD340">IFERROR(INDEX(Sheet2!$A$1:$E$2723,MATCH(BD$200&amp;BD$201&amp;$B340,Sheet2!$A$1:$A$2723&amp;Sheet2!$B$1:$B$2723&amp;Sheet2!$D$1:$D$2723,0),5),0)</f>
        <v>0</v>
      </c>
      <c r="BE340">
        <f t="array" ref="BE340">IFERROR(INDEX(Sheet2!$A$1:$E$2723,MATCH(BE$200&amp;BE$201&amp;$B340,Sheet2!$A$1:$A$2723&amp;Sheet2!$B$1:$B$2723&amp;Sheet2!$D$1:$D$2723,0),5),0)</f>
        <v>0</v>
      </c>
      <c r="BF340">
        <f t="array" ref="BF340">IFERROR(INDEX(Sheet2!$A$1:$E$2723,MATCH(BF$200&amp;BF$201&amp;$B340,Sheet2!$A$1:$A$2723&amp;Sheet2!$B$1:$B$2723&amp;Sheet2!$D$1:$D$2723,0),5),0)</f>
        <v>0</v>
      </c>
      <c r="BG340">
        <f t="array" ref="BG340">IFERROR(INDEX(Sheet2!$A$1:$E$2723,MATCH(BG$200&amp;BG$201&amp;$B340,Sheet2!$A$1:$A$2723&amp;Sheet2!$B$1:$B$2723&amp;Sheet2!$D$1:$D$2723,0),5),0)</f>
        <v>0</v>
      </c>
      <c r="BH340">
        <f t="array" ref="BH340">IFERROR(INDEX(Sheet2!$A$1:$E$2723,MATCH(BH$200&amp;BH$201&amp;$B340,Sheet2!$A$1:$A$2723&amp;Sheet2!$B$1:$B$2723&amp;Sheet2!$D$1:$D$2723,0),5),0)</f>
        <v>0</v>
      </c>
      <c r="BI340">
        <f t="array" ref="BI340">IFERROR(INDEX(Sheet2!$A$1:$E$2723,MATCH(BI$200&amp;BI$201&amp;$B340,Sheet2!$A$1:$A$2723&amp;Sheet2!$B$1:$B$2723&amp;Sheet2!$D$1:$D$2723,0),5),0)</f>
        <v>0</v>
      </c>
      <c r="BJ340">
        <f t="array" ref="BJ340">IFERROR(INDEX(Sheet2!$A$1:$E$2723,MATCH(BJ$200&amp;BJ$201&amp;$B340,Sheet2!$A$1:$A$2723&amp;Sheet2!$B$1:$B$2723&amp;Sheet2!$D$1:$D$2723,0),5),0)</f>
        <v>0</v>
      </c>
      <c r="BK340">
        <f t="array" ref="BK340">IFERROR(INDEX(Sheet2!$A$1:$E$2723,MATCH(BK$200&amp;BK$201&amp;$B340,Sheet2!$A$1:$A$2723&amp;Sheet2!$B$1:$B$2723&amp;Sheet2!$D$1:$D$2723,0),5),0)</f>
        <v>0</v>
      </c>
      <c r="BL340">
        <f t="array" ref="BL340">IFERROR(INDEX(Sheet2!$A$1:$E$2723,MATCH(BL$200&amp;BL$201&amp;$B340,Sheet2!$A$1:$A$2723&amp;Sheet2!$B$1:$B$2723&amp;Sheet2!$D$1:$D$2723,0),5),0)</f>
        <v>0</v>
      </c>
    </row>
    <row r="341" spans="2:64" x14ac:dyDescent="0.25">
      <c r="B341" t="s">
        <v>308</v>
      </c>
      <c r="C341">
        <f t="array" ref="C341">IFERROR(INDEX(Sheet2!$A$1:$E$2723,MATCH(C$200&amp;C$201&amp;$B341,Sheet2!$A$1:$A$2723&amp;Sheet2!$B$1:$B$2723&amp;Sheet2!$D$1:$D$2723,0),5),0)</f>
        <v>0</v>
      </c>
      <c r="D341">
        <f t="array" ref="D341">IFERROR(INDEX(Sheet2!$A$1:$E$2723,MATCH(D$200&amp;D$201&amp;$B341,Sheet2!$A$1:$A$2723&amp;Sheet2!$B$1:$B$2723&amp;Sheet2!$D$1:$D$2723,0),5),0)</f>
        <v>0</v>
      </c>
      <c r="E341">
        <f t="array" ref="E341">IFERROR(INDEX(Sheet2!$A$1:$E$2723,MATCH(E$200&amp;E$201&amp;$B341,Sheet2!$A$1:$A$2723&amp;Sheet2!$B$1:$B$2723&amp;Sheet2!$D$1:$D$2723,0),5),0)</f>
        <v>0</v>
      </c>
      <c r="F341">
        <f t="array" ref="F341">IFERROR(INDEX(Sheet2!$A$1:$E$2723,MATCH(F$200&amp;F$201&amp;$B341,Sheet2!$A$1:$A$2723&amp;Sheet2!$B$1:$B$2723&amp;Sheet2!$D$1:$D$2723,0),5),0)</f>
        <v>0</v>
      </c>
      <c r="G341">
        <f t="array" ref="G341">IFERROR(INDEX(Sheet2!$A$1:$E$2723,MATCH(G$200&amp;G$201&amp;$B341,Sheet2!$A$1:$A$2723&amp;Sheet2!$B$1:$B$2723&amp;Sheet2!$D$1:$D$2723,0),5),0)</f>
        <v>0</v>
      </c>
      <c r="H341">
        <f t="array" ref="H341">IFERROR(INDEX(Sheet2!$A$1:$E$2723,MATCH(H$200&amp;H$201&amp;$B341,Sheet2!$A$1:$A$2723&amp;Sheet2!$B$1:$B$2723&amp;Sheet2!$D$1:$D$2723,0),5),0)</f>
        <v>0</v>
      </c>
      <c r="I341">
        <f t="array" ref="I341">IFERROR(INDEX(Sheet2!$A$1:$E$2723,MATCH(I$200&amp;I$201&amp;$B341,Sheet2!$A$1:$A$2723&amp;Sheet2!$B$1:$B$2723&amp;Sheet2!$D$1:$D$2723,0),5),0)</f>
        <v>0</v>
      </c>
      <c r="J341">
        <f t="array" ref="J341">IFERROR(INDEX(Sheet2!$A$1:$E$2723,MATCH(J$200&amp;J$201&amp;$B341,Sheet2!$A$1:$A$2723&amp;Sheet2!$B$1:$B$2723&amp;Sheet2!$D$1:$D$2723,0),5),0)</f>
        <v>0</v>
      </c>
      <c r="K341">
        <f t="array" ref="K341">IFERROR(INDEX(Sheet2!$A$1:$E$2723,MATCH(K$200&amp;K$201&amp;$B341,Sheet2!$A$1:$A$2723&amp;Sheet2!$B$1:$B$2723&amp;Sheet2!$D$1:$D$2723,0),5),0)</f>
        <v>0</v>
      </c>
      <c r="L341">
        <f t="array" ref="L341">IFERROR(INDEX(Sheet2!$A$1:$E$2723,MATCH(L$200&amp;L$201&amp;$B341,Sheet2!$A$1:$A$2723&amp;Sheet2!$B$1:$B$2723&amp;Sheet2!$D$1:$D$2723,0),5),0)</f>
        <v>0</v>
      </c>
      <c r="M341">
        <f t="array" ref="M341">IFERROR(INDEX(Sheet2!$A$1:$E$2723,MATCH(M$200&amp;M$201&amp;$B341,Sheet2!$A$1:$A$2723&amp;Sheet2!$B$1:$B$2723&amp;Sheet2!$D$1:$D$2723,0),5),0)</f>
        <v>0</v>
      </c>
      <c r="N341">
        <f t="array" ref="N341">IFERROR(INDEX(Sheet2!$A$1:$E$2723,MATCH(N$200&amp;N$201&amp;$B341,Sheet2!$A$1:$A$2723&amp;Sheet2!$B$1:$B$2723&amp;Sheet2!$D$1:$D$2723,0),5),0)</f>
        <v>0</v>
      </c>
      <c r="O341">
        <f t="array" ref="O341">IFERROR(INDEX(Sheet2!$A$1:$E$2723,MATCH(O$200&amp;O$201&amp;$B341,Sheet2!$A$1:$A$2723&amp;Sheet2!$B$1:$B$2723&amp;Sheet2!$D$1:$D$2723,0),5),0)</f>
        <v>0</v>
      </c>
      <c r="P341">
        <f t="array" ref="P341">IFERROR(INDEX(Sheet2!$A$1:$E$2723,MATCH(P$200&amp;P$201&amp;$B341,Sheet2!$A$1:$A$2723&amp;Sheet2!$B$1:$B$2723&amp;Sheet2!$D$1:$D$2723,0),5),0)</f>
        <v>0</v>
      </c>
      <c r="Q341">
        <f t="array" ref="Q341">IFERROR(INDEX(Sheet2!$A$1:$E$2723,MATCH(Q$200&amp;Q$201&amp;$B341,Sheet2!$A$1:$A$2723&amp;Sheet2!$B$1:$B$2723&amp;Sheet2!$D$1:$D$2723,0),5),0)</f>
        <v>0</v>
      </c>
      <c r="R341">
        <f t="array" ref="R341">IFERROR(INDEX(Sheet2!$A$1:$E$2723,MATCH(R$200&amp;R$201&amp;$B341,Sheet2!$A$1:$A$2723&amp;Sheet2!$B$1:$B$2723&amp;Sheet2!$D$1:$D$2723,0),5),0)</f>
        <v>0</v>
      </c>
      <c r="S341">
        <f t="array" ref="S341">IFERROR(INDEX(Sheet2!$A$1:$E$2723,MATCH(S$200&amp;S$201&amp;$B341,Sheet2!$A$1:$A$2723&amp;Sheet2!$B$1:$B$2723&amp;Sheet2!$D$1:$D$2723,0),5),0)</f>
        <v>0</v>
      </c>
      <c r="T341">
        <f t="array" ref="T341">IFERROR(INDEX(Sheet2!$A$1:$E$2723,MATCH(T$200&amp;T$201&amp;$B341,Sheet2!$A$1:$A$2723&amp;Sheet2!$B$1:$B$2723&amp;Sheet2!$D$1:$D$2723,0),5),0)</f>
        <v>0</v>
      </c>
      <c r="U341">
        <f t="array" ref="U341">IFERROR(INDEX(Sheet2!$A$1:$E$2723,MATCH(U$200&amp;U$201&amp;$B341,Sheet2!$A$1:$A$2723&amp;Sheet2!$B$1:$B$2723&amp;Sheet2!$D$1:$D$2723,0),5),0)</f>
        <v>0</v>
      </c>
      <c r="V341">
        <f t="array" ref="V341">IFERROR(INDEX(Sheet2!$A$1:$E$2723,MATCH(V$200&amp;V$201&amp;$B341,Sheet2!$A$1:$A$2723&amp;Sheet2!$B$1:$B$2723&amp;Sheet2!$D$1:$D$2723,0),5),0)</f>
        <v>0</v>
      </c>
      <c r="W341">
        <f t="array" ref="W341">IFERROR(INDEX(Sheet2!$A$1:$E$2723,MATCH(W$200&amp;W$201&amp;$B341,Sheet2!$A$1:$A$2723&amp;Sheet2!$B$1:$B$2723&amp;Sheet2!$D$1:$D$2723,0),5),0)</f>
        <v>0</v>
      </c>
      <c r="X341">
        <f t="array" ref="X341">IFERROR(INDEX(Sheet2!$A$1:$E$2723,MATCH(X$200&amp;X$201&amp;$B341,Sheet2!$A$1:$A$2723&amp;Sheet2!$B$1:$B$2723&amp;Sheet2!$D$1:$D$2723,0),5),0)</f>
        <v>0</v>
      </c>
      <c r="Y341">
        <f t="array" ref="Y341">IFERROR(INDEX(Sheet2!$A$1:$E$2723,MATCH(Y$200&amp;Y$201&amp;$B341,Sheet2!$A$1:$A$2723&amp;Sheet2!$B$1:$B$2723&amp;Sheet2!$D$1:$D$2723,0),5),0)</f>
        <v>0</v>
      </c>
      <c r="Z341">
        <f t="array" ref="Z341">IFERROR(INDEX(Sheet2!$A$1:$E$2723,MATCH(Z$200&amp;Z$201&amp;$B341,Sheet2!$A$1:$A$2723&amp;Sheet2!$B$1:$B$2723&amp;Sheet2!$D$1:$D$2723,0),5),0)</f>
        <v>0</v>
      </c>
      <c r="AA341">
        <f t="array" ref="AA341">IFERROR(INDEX(Sheet2!$A$1:$E$2723,MATCH(AA$200&amp;AA$201&amp;$B341,Sheet2!$A$1:$A$2723&amp;Sheet2!$B$1:$B$2723&amp;Sheet2!$D$1:$D$2723,0),5),0)</f>
        <v>0</v>
      </c>
      <c r="AB341">
        <f t="array" ref="AB341">IFERROR(INDEX(Sheet2!$A$1:$E$2723,MATCH(AB$200&amp;AB$201&amp;$B341,Sheet2!$A$1:$A$2723&amp;Sheet2!$B$1:$B$2723&amp;Sheet2!$D$1:$D$2723,0),5),0)</f>
        <v>0</v>
      </c>
      <c r="AC341">
        <f t="array" ref="AC341">IFERROR(INDEX(Sheet2!$A$1:$E$2723,MATCH(AC$200&amp;AC$201&amp;$B341,Sheet2!$A$1:$A$2723&amp;Sheet2!$B$1:$B$2723&amp;Sheet2!$D$1:$D$2723,0),5),0)</f>
        <v>0</v>
      </c>
      <c r="AD341">
        <f t="array" ref="AD341">IFERROR(INDEX(Sheet2!$A$1:$E$2723,MATCH(AD$200&amp;AD$201&amp;$B341,Sheet2!$A$1:$A$2723&amp;Sheet2!$B$1:$B$2723&amp;Sheet2!$D$1:$D$2723,0),5),0)</f>
        <v>0</v>
      </c>
      <c r="AE341">
        <f t="array" ref="AE341">IFERROR(INDEX(Sheet2!$A$1:$E$2723,MATCH(AE$200&amp;AE$201&amp;$B341,Sheet2!$A$1:$A$2723&amp;Sheet2!$B$1:$B$2723&amp;Sheet2!$D$1:$D$2723,0),5),0)</f>
        <v>0</v>
      </c>
      <c r="AF341">
        <f t="array" ref="AF341">IFERROR(INDEX(Sheet2!$A$1:$E$2723,MATCH(AF$200&amp;AF$201&amp;$B341,Sheet2!$A$1:$A$2723&amp;Sheet2!$B$1:$B$2723&amp;Sheet2!$D$1:$D$2723,0),5),0)</f>
        <v>0</v>
      </c>
      <c r="AG341">
        <f t="array" ref="AG341">IFERROR(INDEX(Sheet2!$A$1:$E$2723,MATCH(AG$200&amp;AG$201&amp;$B341,Sheet2!$A$1:$A$2723&amp;Sheet2!$B$1:$B$2723&amp;Sheet2!$D$1:$D$2723,0),5),0)</f>
        <v>0</v>
      </c>
      <c r="AH341">
        <f t="array" ref="AH341">IFERROR(INDEX(Sheet2!$A$1:$E$2723,MATCH(AH$200&amp;AH$201&amp;$B341,Sheet2!$A$1:$A$2723&amp;Sheet2!$B$1:$B$2723&amp;Sheet2!$D$1:$D$2723,0),5),0)</f>
        <v>0</v>
      </c>
      <c r="AI341">
        <f t="array" ref="AI341">IFERROR(INDEX(Sheet2!$A$1:$E$2723,MATCH(AI$200&amp;AI$201&amp;$B341,Sheet2!$A$1:$A$2723&amp;Sheet2!$B$1:$B$2723&amp;Sheet2!$D$1:$D$2723,0),5),0)</f>
        <v>0</v>
      </c>
      <c r="AJ341">
        <f t="array" ref="AJ341">IFERROR(INDEX(Sheet2!$A$1:$E$2723,MATCH(AJ$200&amp;AJ$201&amp;$B341,Sheet2!$A$1:$A$2723&amp;Sheet2!$B$1:$B$2723&amp;Sheet2!$D$1:$D$2723,0),5),0)</f>
        <v>0</v>
      </c>
      <c r="AK341">
        <f t="array" ref="AK341">IFERROR(INDEX(Sheet2!$A$1:$E$2723,MATCH(AK$200&amp;AK$201&amp;$B341,Sheet2!$A$1:$A$2723&amp;Sheet2!$B$1:$B$2723&amp;Sheet2!$D$1:$D$2723,0),5),0)</f>
        <v>0</v>
      </c>
      <c r="AL341">
        <f t="array" ref="AL341">IFERROR(INDEX(Sheet2!$A$1:$E$2723,MATCH(AL$200&amp;AL$201&amp;$B341,Sheet2!$A$1:$A$2723&amp;Sheet2!$B$1:$B$2723&amp;Sheet2!$D$1:$D$2723,0),5),0)</f>
        <v>0</v>
      </c>
      <c r="AM341">
        <f t="array" ref="AM341">IFERROR(INDEX(Sheet2!$A$1:$E$2723,MATCH(AM$200&amp;AM$201&amp;$B341,Sheet2!$A$1:$A$2723&amp;Sheet2!$B$1:$B$2723&amp;Sheet2!$D$1:$D$2723,0),5),0)</f>
        <v>0</v>
      </c>
      <c r="AN341">
        <f t="array" ref="AN341">IFERROR(INDEX(Sheet2!$A$1:$E$2723,MATCH(AN$200&amp;AN$201&amp;$B341,Sheet2!$A$1:$A$2723&amp;Sheet2!$B$1:$B$2723&amp;Sheet2!$D$1:$D$2723,0),5),0)</f>
        <v>0</v>
      </c>
      <c r="AO341">
        <f t="array" ref="AO341">IFERROR(INDEX(Sheet2!$A$1:$E$2723,MATCH(AO$200&amp;AO$201&amp;$B341,Sheet2!$A$1:$A$2723&amp;Sheet2!$B$1:$B$2723&amp;Sheet2!$D$1:$D$2723,0),5),0)</f>
        <v>0</v>
      </c>
      <c r="AP341">
        <f t="array" ref="AP341">IFERROR(INDEX(Sheet2!$A$1:$E$2723,MATCH(AP$200&amp;AP$201&amp;$B341,Sheet2!$A$1:$A$2723&amp;Sheet2!$B$1:$B$2723&amp;Sheet2!$D$1:$D$2723,0),5),0)</f>
        <v>0</v>
      </c>
      <c r="AQ341">
        <f t="array" ref="AQ341">IFERROR(INDEX(Sheet2!$A$1:$E$2723,MATCH(AQ$200&amp;AQ$201&amp;$B341,Sheet2!$A$1:$A$2723&amp;Sheet2!$B$1:$B$2723&amp;Sheet2!$D$1:$D$2723,0),5),0)</f>
        <v>0</v>
      </c>
      <c r="AR341">
        <f t="array" ref="AR341">IFERROR(INDEX(Sheet2!$A$1:$E$2723,MATCH(AR$200&amp;AR$201&amp;$B341,Sheet2!$A$1:$A$2723&amp;Sheet2!$B$1:$B$2723&amp;Sheet2!$D$1:$D$2723,0),5),0)</f>
        <v>0</v>
      </c>
      <c r="AS341">
        <f t="array" ref="AS341">IFERROR(INDEX(Sheet2!$A$1:$E$2723,MATCH(AS$200&amp;AS$201&amp;$B341,Sheet2!$A$1:$A$2723&amp;Sheet2!$B$1:$B$2723&amp;Sheet2!$D$1:$D$2723,0),5),0)</f>
        <v>0</v>
      </c>
      <c r="AT341">
        <f t="array" ref="AT341">IFERROR(INDEX(Sheet2!$A$1:$E$2723,MATCH(AT$200&amp;AT$201&amp;$B341,Sheet2!$A$1:$A$2723&amp;Sheet2!$B$1:$B$2723&amp;Sheet2!$D$1:$D$2723,0),5),0)</f>
        <v>0</v>
      </c>
      <c r="AU341">
        <f t="array" ref="AU341">IFERROR(INDEX(Sheet2!$A$1:$E$2723,MATCH(AU$200&amp;AU$201&amp;$B341,Sheet2!$A$1:$A$2723&amp;Sheet2!$B$1:$B$2723&amp;Sheet2!$D$1:$D$2723,0),5),0)</f>
        <v>0</v>
      </c>
      <c r="AV341">
        <f t="array" ref="AV341">IFERROR(INDEX(Sheet2!$A$1:$E$2723,MATCH(AV$200&amp;AV$201&amp;$B341,Sheet2!$A$1:$A$2723&amp;Sheet2!$B$1:$B$2723&amp;Sheet2!$D$1:$D$2723,0),5),0)</f>
        <v>0</v>
      </c>
      <c r="AW341">
        <f t="array" ref="AW341">IFERROR(INDEX(Sheet2!$A$1:$E$2723,MATCH(AW$200&amp;AW$201&amp;$B341,Sheet2!$A$1:$A$2723&amp;Sheet2!$B$1:$B$2723&amp;Sheet2!$D$1:$D$2723,0),5),0)</f>
        <v>0</v>
      </c>
      <c r="AX341">
        <f t="array" ref="AX341">IFERROR(INDEX(Sheet2!$A$1:$E$2723,MATCH(AX$200&amp;AX$201&amp;$B341,Sheet2!$A$1:$A$2723&amp;Sheet2!$B$1:$B$2723&amp;Sheet2!$D$1:$D$2723,0),5),0)</f>
        <v>0</v>
      </c>
      <c r="AY341">
        <f t="array" ref="AY341">IFERROR(INDEX(Sheet2!$A$1:$E$2723,MATCH(AY$200&amp;AY$201&amp;$B341,Sheet2!$A$1:$A$2723&amp;Sheet2!$B$1:$B$2723&amp;Sheet2!$D$1:$D$2723,0),5),0)</f>
        <v>0</v>
      </c>
      <c r="AZ341">
        <f t="array" ref="AZ341">IFERROR(INDEX(Sheet2!$A$1:$E$2723,MATCH(AZ$200&amp;AZ$201&amp;$B341,Sheet2!$A$1:$A$2723&amp;Sheet2!$B$1:$B$2723&amp;Sheet2!$D$1:$D$2723,0),5),0)</f>
        <v>0</v>
      </c>
      <c r="BA341">
        <f t="array" ref="BA341">IFERROR(INDEX(Sheet2!$A$1:$E$2723,MATCH(BA$200&amp;BA$201&amp;$B341,Sheet2!$A$1:$A$2723&amp;Sheet2!$B$1:$B$2723&amp;Sheet2!$D$1:$D$2723,0),5),0)</f>
        <v>0</v>
      </c>
      <c r="BB341">
        <f t="array" ref="BB341">IFERROR(INDEX(Sheet2!$A$1:$E$2723,MATCH(BB$200&amp;BB$201&amp;$B341,Sheet2!$A$1:$A$2723&amp;Sheet2!$B$1:$B$2723&amp;Sheet2!$D$1:$D$2723,0),5),0)</f>
        <v>0</v>
      </c>
      <c r="BC341">
        <f t="array" ref="BC341">IFERROR(INDEX(Sheet2!$A$1:$E$2723,MATCH(BC$200&amp;BC$201&amp;$B341,Sheet2!$A$1:$A$2723&amp;Sheet2!$B$1:$B$2723&amp;Sheet2!$D$1:$D$2723,0),5),0)</f>
        <v>0</v>
      </c>
      <c r="BD341">
        <f t="array" ref="BD341">IFERROR(INDEX(Sheet2!$A$1:$E$2723,MATCH(BD$200&amp;BD$201&amp;$B341,Sheet2!$A$1:$A$2723&amp;Sheet2!$B$1:$B$2723&amp;Sheet2!$D$1:$D$2723,0),5),0)</f>
        <v>0</v>
      </c>
      <c r="BE341">
        <f t="array" ref="BE341">IFERROR(INDEX(Sheet2!$A$1:$E$2723,MATCH(BE$200&amp;BE$201&amp;$B341,Sheet2!$A$1:$A$2723&amp;Sheet2!$B$1:$B$2723&amp;Sheet2!$D$1:$D$2723,0),5),0)</f>
        <v>0</v>
      </c>
      <c r="BF341">
        <f t="array" ref="BF341">IFERROR(INDEX(Sheet2!$A$1:$E$2723,MATCH(BF$200&amp;BF$201&amp;$B341,Sheet2!$A$1:$A$2723&amp;Sheet2!$B$1:$B$2723&amp;Sheet2!$D$1:$D$2723,0),5),0)</f>
        <v>0</v>
      </c>
      <c r="BG341">
        <f t="array" ref="BG341">IFERROR(INDEX(Sheet2!$A$1:$E$2723,MATCH(BG$200&amp;BG$201&amp;$B341,Sheet2!$A$1:$A$2723&amp;Sheet2!$B$1:$B$2723&amp;Sheet2!$D$1:$D$2723,0),5),0)</f>
        <v>0</v>
      </c>
      <c r="BH341">
        <f t="array" ref="BH341">IFERROR(INDEX(Sheet2!$A$1:$E$2723,MATCH(BH$200&amp;BH$201&amp;$B341,Sheet2!$A$1:$A$2723&amp;Sheet2!$B$1:$B$2723&amp;Sheet2!$D$1:$D$2723,0),5),0)</f>
        <v>0</v>
      </c>
      <c r="BI341">
        <f t="array" ref="BI341">IFERROR(INDEX(Sheet2!$A$1:$E$2723,MATCH(BI$200&amp;BI$201&amp;$B341,Sheet2!$A$1:$A$2723&amp;Sheet2!$B$1:$B$2723&amp;Sheet2!$D$1:$D$2723,0),5),0)</f>
        <v>0</v>
      </c>
      <c r="BJ341">
        <f t="array" ref="BJ341">IFERROR(INDEX(Sheet2!$A$1:$E$2723,MATCH(BJ$200&amp;BJ$201&amp;$B341,Sheet2!$A$1:$A$2723&amp;Sheet2!$B$1:$B$2723&amp;Sheet2!$D$1:$D$2723,0),5),0)</f>
        <v>0</v>
      </c>
      <c r="BK341">
        <f t="array" ref="BK341">IFERROR(INDEX(Sheet2!$A$1:$E$2723,MATCH(BK$200&amp;BK$201&amp;$B341,Sheet2!$A$1:$A$2723&amp;Sheet2!$B$1:$B$2723&amp;Sheet2!$D$1:$D$2723,0),5),0)</f>
        <v>0</v>
      </c>
      <c r="BL341">
        <f t="array" ref="BL341">IFERROR(INDEX(Sheet2!$A$1:$E$2723,MATCH(BL$200&amp;BL$201&amp;$B341,Sheet2!$A$1:$A$2723&amp;Sheet2!$B$1:$B$2723&amp;Sheet2!$D$1:$D$2723,0),5),0)</f>
        <v>0</v>
      </c>
    </row>
    <row r="342" spans="2:64" x14ac:dyDescent="0.25">
      <c r="B342" t="s">
        <v>44</v>
      </c>
      <c r="C342">
        <f t="array" ref="C342">IFERROR(INDEX(Sheet2!$A$1:$E$2723,MATCH(C$200&amp;C$201&amp;$B342,Sheet2!$A$1:$A$2723&amp;Sheet2!$B$1:$B$2723&amp;Sheet2!$D$1:$D$2723,0),5),0)</f>
        <v>0</v>
      </c>
      <c r="D342">
        <f t="array" ref="D342">IFERROR(INDEX(Sheet2!$A$1:$E$2723,MATCH(D$200&amp;D$201&amp;$B342,Sheet2!$A$1:$A$2723&amp;Sheet2!$B$1:$B$2723&amp;Sheet2!$D$1:$D$2723,0),5),0)</f>
        <v>0</v>
      </c>
      <c r="E342">
        <f t="array" ref="E342">IFERROR(INDEX(Sheet2!$A$1:$E$2723,MATCH(E$200&amp;E$201&amp;$B342,Sheet2!$A$1:$A$2723&amp;Sheet2!$B$1:$B$2723&amp;Sheet2!$D$1:$D$2723,0),5),0)</f>
        <v>0</v>
      </c>
      <c r="F342">
        <f t="array" ref="F342">IFERROR(INDEX(Sheet2!$A$1:$E$2723,MATCH(F$200&amp;F$201&amp;$B342,Sheet2!$A$1:$A$2723&amp;Sheet2!$B$1:$B$2723&amp;Sheet2!$D$1:$D$2723,0),5),0)</f>
        <v>0</v>
      </c>
      <c r="G342">
        <f t="array" ref="G342">IFERROR(INDEX(Sheet2!$A$1:$E$2723,MATCH(G$200&amp;G$201&amp;$B342,Sheet2!$A$1:$A$2723&amp;Sheet2!$B$1:$B$2723&amp;Sheet2!$D$1:$D$2723,0),5),0)</f>
        <v>0</v>
      </c>
      <c r="H342">
        <f t="array" ref="H342">IFERROR(INDEX(Sheet2!$A$1:$E$2723,MATCH(H$200&amp;H$201&amp;$B342,Sheet2!$A$1:$A$2723&amp;Sheet2!$B$1:$B$2723&amp;Sheet2!$D$1:$D$2723,0),5),0)</f>
        <v>0</v>
      </c>
      <c r="I342">
        <f t="array" ref="I342">IFERROR(INDEX(Sheet2!$A$1:$E$2723,MATCH(I$200&amp;I$201&amp;$B342,Sheet2!$A$1:$A$2723&amp;Sheet2!$B$1:$B$2723&amp;Sheet2!$D$1:$D$2723,0),5),0)</f>
        <v>0</v>
      </c>
      <c r="J342">
        <f t="array" ref="J342">IFERROR(INDEX(Sheet2!$A$1:$E$2723,MATCH(J$200&amp;J$201&amp;$B342,Sheet2!$A$1:$A$2723&amp;Sheet2!$B$1:$B$2723&amp;Sheet2!$D$1:$D$2723,0),5),0)</f>
        <v>0</v>
      </c>
      <c r="K342">
        <f t="array" ref="K342">IFERROR(INDEX(Sheet2!$A$1:$E$2723,MATCH(K$200&amp;K$201&amp;$B342,Sheet2!$A$1:$A$2723&amp;Sheet2!$B$1:$B$2723&amp;Sheet2!$D$1:$D$2723,0),5),0)</f>
        <v>0</v>
      </c>
      <c r="L342">
        <f t="array" ref="L342">IFERROR(INDEX(Sheet2!$A$1:$E$2723,MATCH(L$200&amp;L$201&amp;$B342,Sheet2!$A$1:$A$2723&amp;Sheet2!$B$1:$B$2723&amp;Sheet2!$D$1:$D$2723,0),5),0)</f>
        <v>0</v>
      </c>
      <c r="M342">
        <f t="array" ref="M342">IFERROR(INDEX(Sheet2!$A$1:$E$2723,MATCH(M$200&amp;M$201&amp;$B342,Sheet2!$A$1:$A$2723&amp;Sheet2!$B$1:$B$2723&amp;Sheet2!$D$1:$D$2723,0),5),0)</f>
        <v>0</v>
      </c>
      <c r="N342">
        <f t="array" ref="N342">IFERROR(INDEX(Sheet2!$A$1:$E$2723,MATCH(N$200&amp;N$201&amp;$B342,Sheet2!$A$1:$A$2723&amp;Sheet2!$B$1:$B$2723&amp;Sheet2!$D$1:$D$2723,0),5),0)</f>
        <v>0</v>
      </c>
      <c r="O342">
        <f t="array" ref="O342">IFERROR(INDEX(Sheet2!$A$1:$E$2723,MATCH(O$200&amp;O$201&amp;$B342,Sheet2!$A$1:$A$2723&amp;Sheet2!$B$1:$B$2723&amp;Sheet2!$D$1:$D$2723,0),5),0)</f>
        <v>0</v>
      </c>
      <c r="P342">
        <f t="array" ref="P342">IFERROR(INDEX(Sheet2!$A$1:$E$2723,MATCH(P$200&amp;P$201&amp;$B342,Sheet2!$A$1:$A$2723&amp;Sheet2!$B$1:$B$2723&amp;Sheet2!$D$1:$D$2723,0),5),0)</f>
        <v>0</v>
      </c>
      <c r="Q342">
        <f t="array" ref="Q342">IFERROR(INDEX(Sheet2!$A$1:$E$2723,MATCH(Q$200&amp;Q$201&amp;$B342,Sheet2!$A$1:$A$2723&amp;Sheet2!$B$1:$B$2723&amp;Sheet2!$D$1:$D$2723,0),5),0)</f>
        <v>0</v>
      </c>
      <c r="R342">
        <f t="array" ref="R342">IFERROR(INDEX(Sheet2!$A$1:$E$2723,MATCH(R$200&amp;R$201&amp;$B342,Sheet2!$A$1:$A$2723&amp;Sheet2!$B$1:$B$2723&amp;Sheet2!$D$1:$D$2723,0),5),0)</f>
        <v>0</v>
      </c>
      <c r="S342">
        <f t="array" ref="S342">IFERROR(INDEX(Sheet2!$A$1:$E$2723,MATCH(S$200&amp;S$201&amp;$B342,Sheet2!$A$1:$A$2723&amp;Sheet2!$B$1:$B$2723&amp;Sheet2!$D$1:$D$2723,0),5),0)</f>
        <v>0</v>
      </c>
      <c r="T342">
        <f t="array" ref="T342">IFERROR(INDEX(Sheet2!$A$1:$E$2723,MATCH(T$200&amp;T$201&amp;$B342,Sheet2!$A$1:$A$2723&amp;Sheet2!$B$1:$B$2723&amp;Sheet2!$D$1:$D$2723,0),5),0)</f>
        <v>0</v>
      </c>
      <c r="U342">
        <f t="array" ref="U342">IFERROR(INDEX(Sheet2!$A$1:$E$2723,MATCH(U$200&amp;U$201&amp;$B342,Sheet2!$A$1:$A$2723&amp;Sheet2!$B$1:$B$2723&amp;Sheet2!$D$1:$D$2723,0),5),0)</f>
        <v>0</v>
      </c>
      <c r="V342">
        <f t="array" ref="V342">IFERROR(INDEX(Sheet2!$A$1:$E$2723,MATCH(V$200&amp;V$201&amp;$B342,Sheet2!$A$1:$A$2723&amp;Sheet2!$B$1:$B$2723&amp;Sheet2!$D$1:$D$2723,0),5),0)</f>
        <v>0</v>
      </c>
      <c r="W342">
        <f t="array" ref="W342">IFERROR(INDEX(Sheet2!$A$1:$E$2723,MATCH(W$200&amp;W$201&amp;$B342,Sheet2!$A$1:$A$2723&amp;Sheet2!$B$1:$B$2723&amp;Sheet2!$D$1:$D$2723,0),5),0)</f>
        <v>616</v>
      </c>
      <c r="X342">
        <f t="array" ref="X342">IFERROR(INDEX(Sheet2!$A$1:$E$2723,MATCH(X$200&amp;X$201&amp;$B342,Sheet2!$A$1:$A$2723&amp;Sheet2!$B$1:$B$2723&amp;Sheet2!$D$1:$D$2723,0),5),0)</f>
        <v>0</v>
      </c>
      <c r="Y342">
        <f t="array" ref="Y342">IFERROR(INDEX(Sheet2!$A$1:$E$2723,MATCH(Y$200&amp;Y$201&amp;$B342,Sheet2!$A$1:$A$2723&amp;Sheet2!$B$1:$B$2723&amp;Sheet2!$D$1:$D$2723,0),5),0)</f>
        <v>0</v>
      </c>
      <c r="Z342">
        <f t="array" ref="Z342">IFERROR(INDEX(Sheet2!$A$1:$E$2723,MATCH(Z$200&amp;Z$201&amp;$B342,Sheet2!$A$1:$A$2723&amp;Sheet2!$B$1:$B$2723&amp;Sheet2!$D$1:$D$2723,0),5),0)</f>
        <v>553</v>
      </c>
      <c r="AA342">
        <f t="array" ref="AA342">IFERROR(INDEX(Sheet2!$A$1:$E$2723,MATCH(AA$200&amp;AA$201&amp;$B342,Sheet2!$A$1:$A$2723&amp;Sheet2!$B$1:$B$2723&amp;Sheet2!$D$1:$D$2723,0),5),0)</f>
        <v>0</v>
      </c>
      <c r="AB342">
        <f t="array" ref="AB342">IFERROR(INDEX(Sheet2!$A$1:$E$2723,MATCH(AB$200&amp;AB$201&amp;$B342,Sheet2!$A$1:$A$2723&amp;Sheet2!$B$1:$B$2723&amp;Sheet2!$D$1:$D$2723,0),5),0)</f>
        <v>431</v>
      </c>
      <c r="AC342">
        <f t="array" ref="AC342">IFERROR(INDEX(Sheet2!$A$1:$E$2723,MATCH(AC$200&amp;AC$201&amp;$B342,Sheet2!$A$1:$A$2723&amp;Sheet2!$B$1:$B$2723&amp;Sheet2!$D$1:$D$2723,0),5),0)</f>
        <v>1493</v>
      </c>
      <c r="AD342">
        <f t="array" ref="AD342">IFERROR(INDEX(Sheet2!$A$1:$E$2723,MATCH(AD$200&amp;AD$201&amp;$B342,Sheet2!$A$1:$A$2723&amp;Sheet2!$B$1:$B$2723&amp;Sheet2!$D$1:$D$2723,0),5),0)</f>
        <v>171</v>
      </c>
      <c r="AE342">
        <f t="array" ref="AE342">IFERROR(INDEX(Sheet2!$A$1:$E$2723,MATCH(AE$200&amp;AE$201&amp;$B342,Sheet2!$A$1:$A$2723&amp;Sheet2!$B$1:$B$2723&amp;Sheet2!$D$1:$D$2723,0),5),0)</f>
        <v>371</v>
      </c>
      <c r="AF342">
        <f t="array" ref="AF342">IFERROR(INDEX(Sheet2!$A$1:$E$2723,MATCH(AF$200&amp;AF$201&amp;$B342,Sheet2!$A$1:$A$2723&amp;Sheet2!$B$1:$B$2723&amp;Sheet2!$D$1:$D$2723,0),5),0)</f>
        <v>536</v>
      </c>
      <c r="AG342">
        <f t="array" ref="AG342">IFERROR(INDEX(Sheet2!$A$1:$E$2723,MATCH(AG$200&amp;AG$201&amp;$B342,Sheet2!$A$1:$A$2723&amp;Sheet2!$B$1:$B$2723&amp;Sheet2!$D$1:$D$2723,0),5),0)</f>
        <v>114</v>
      </c>
      <c r="AH342">
        <f t="array" ref="AH342">IFERROR(INDEX(Sheet2!$A$1:$E$2723,MATCH(AH$200&amp;AH$201&amp;$B342,Sheet2!$A$1:$A$2723&amp;Sheet2!$B$1:$B$2723&amp;Sheet2!$D$1:$D$2723,0),5),0)</f>
        <v>183</v>
      </c>
      <c r="AI342">
        <f t="array" ref="AI342">IFERROR(INDEX(Sheet2!$A$1:$E$2723,MATCH(AI$200&amp;AI$201&amp;$B342,Sheet2!$A$1:$A$2723&amp;Sheet2!$B$1:$B$2723&amp;Sheet2!$D$1:$D$2723,0),5),0)</f>
        <v>104</v>
      </c>
      <c r="AJ342">
        <f t="array" ref="AJ342">IFERROR(INDEX(Sheet2!$A$1:$E$2723,MATCH(AJ$200&amp;AJ$201&amp;$B342,Sheet2!$A$1:$A$2723&amp;Sheet2!$B$1:$B$2723&amp;Sheet2!$D$1:$D$2723,0),5),0)</f>
        <v>36</v>
      </c>
      <c r="AK342">
        <f t="array" ref="AK342">IFERROR(INDEX(Sheet2!$A$1:$E$2723,MATCH(AK$200&amp;AK$201&amp;$B342,Sheet2!$A$1:$A$2723&amp;Sheet2!$B$1:$B$2723&amp;Sheet2!$D$1:$D$2723,0),5),0)</f>
        <v>202</v>
      </c>
      <c r="AL342">
        <f t="array" ref="AL342">IFERROR(INDEX(Sheet2!$A$1:$E$2723,MATCH(AL$200&amp;AL$201&amp;$B342,Sheet2!$A$1:$A$2723&amp;Sheet2!$B$1:$B$2723&amp;Sheet2!$D$1:$D$2723,0),5),0)</f>
        <v>267</v>
      </c>
      <c r="AM342">
        <f t="array" ref="AM342">IFERROR(INDEX(Sheet2!$A$1:$E$2723,MATCH(AM$200&amp;AM$201&amp;$B342,Sheet2!$A$1:$A$2723&amp;Sheet2!$B$1:$B$2723&amp;Sheet2!$D$1:$D$2723,0),5),0)</f>
        <v>0</v>
      </c>
      <c r="AN342">
        <f t="array" ref="AN342">IFERROR(INDEX(Sheet2!$A$1:$E$2723,MATCH(AN$200&amp;AN$201&amp;$B342,Sheet2!$A$1:$A$2723&amp;Sheet2!$B$1:$B$2723&amp;Sheet2!$D$1:$D$2723,0),5),0)</f>
        <v>321</v>
      </c>
      <c r="AO342">
        <f t="array" ref="AO342">IFERROR(INDEX(Sheet2!$A$1:$E$2723,MATCH(AO$200&amp;AO$201&amp;$B342,Sheet2!$A$1:$A$2723&amp;Sheet2!$B$1:$B$2723&amp;Sheet2!$D$1:$D$2723,0),5),0)</f>
        <v>1140</v>
      </c>
      <c r="AP342">
        <f t="array" ref="AP342">IFERROR(INDEX(Sheet2!$A$1:$E$2723,MATCH(AP$200&amp;AP$201&amp;$B342,Sheet2!$A$1:$A$2723&amp;Sheet2!$B$1:$B$2723&amp;Sheet2!$D$1:$D$2723,0),5),0)</f>
        <v>230</v>
      </c>
      <c r="AQ342">
        <f t="array" ref="AQ342">IFERROR(INDEX(Sheet2!$A$1:$E$2723,MATCH(AQ$200&amp;AQ$201&amp;$B342,Sheet2!$A$1:$A$2723&amp;Sheet2!$B$1:$B$2723&amp;Sheet2!$D$1:$D$2723,0),5),0)</f>
        <v>346</v>
      </c>
      <c r="AR342">
        <f t="array" ref="AR342">IFERROR(INDEX(Sheet2!$A$1:$E$2723,MATCH(AR$200&amp;AR$201&amp;$B342,Sheet2!$A$1:$A$2723&amp;Sheet2!$B$1:$B$2723&amp;Sheet2!$D$1:$D$2723,0),5),0)</f>
        <v>566</v>
      </c>
      <c r="AS342">
        <f t="array" ref="AS342">IFERROR(INDEX(Sheet2!$A$1:$E$2723,MATCH(AS$200&amp;AS$201&amp;$B342,Sheet2!$A$1:$A$2723&amp;Sheet2!$B$1:$B$2723&amp;Sheet2!$D$1:$D$2723,0),5),0)</f>
        <v>222</v>
      </c>
      <c r="AT342">
        <f t="array" ref="AT342">IFERROR(INDEX(Sheet2!$A$1:$E$2723,MATCH(AT$200&amp;AT$201&amp;$B342,Sheet2!$A$1:$A$2723&amp;Sheet2!$B$1:$B$2723&amp;Sheet2!$D$1:$D$2723,0),5),0)</f>
        <v>220</v>
      </c>
      <c r="AU342">
        <f t="array" ref="AU342">IFERROR(INDEX(Sheet2!$A$1:$E$2723,MATCH(AU$200&amp;AU$201&amp;$B342,Sheet2!$A$1:$A$2723&amp;Sheet2!$B$1:$B$2723&amp;Sheet2!$D$1:$D$2723,0),5),0)</f>
        <v>127</v>
      </c>
      <c r="AV342">
        <f t="array" ref="AV342">IFERROR(INDEX(Sheet2!$A$1:$E$2723,MATCH(AV$200&amp;AV$201&amp;$B342,Sheet2!$A$1:$A$2723&amp;Sheet2!$B$1:$B$2723&amp;Sheet2!$D$1:$D$2723,0),5),0)</f>
        <v>198</v>
      </c>
      <c r="AW342">
        <f t="array" ref="AW342">IFERROR(INDEX(Sheet2!$A$1:$E$2723,MATCH(AW$200&amp;AW$201&amp;$B342,Sheet2!$A$1:$A$2723&amp;Sheet2!$B$1:$B$2723&amp;Sheet2!$D$1:$D$2723,0),5),0)</f>
        <v>225</v>
      </c>
      <c r="AX342">
        <f t="array" ref="AX342">IFERROR(INDEX(Sheet2!$A$1:$E$2723,MATCH(AX$200&amp;AX$201&amp;$B342,Sheet2!$A$1:$A$2723&amp;Sheet2!$B$1:$B$2723&amp;Sheet2!$D$1:$D$2723,0),5),0)</f>
        <v>373</v>
      </c>
      <c r="AY342">
        <f t="array" ref="AY342">IFERROR(INDEX(Sheet2!$A$1:$E$2723,MATCH(AY$200&amp;AY$201&amp;$B342,Sheet2!$A$1:$A$2723&amp;Sheet2!$B$1:$B$2723&amp;Sheet2!$D$1:$D$2723,0),5),0)</f>
        <v>105</v>
      </c>
      <c r="AZ342">
        <f t="array" ref="AZ342">IFERROR(INDEX(Sheet2!$A$1:$E$2723,MATCH(AZ$200&amp;AZ$201&amp;$B342,Sheet2!$A$1:$A$2723&amp;Sheet2!$B$1:$B$2723&amp;Sheet2!$D$1:$D$2723,0),5),0)</f>
        <v>113</v>
      </c>
      <c r="BA342">
        <f t="array" ref="BA342">IFERROR(INDEX(Sheet2!$A$1:$E$2723,MATCH(BA$200&amp;BA$201&amp;$B342,Sheet2!$A$1:$A$2723&amp;Sheet2!$B$1:$B$2723&amp;Sheet2!$D$1:$D$2723,0),5),0)</f>
        <v>487</v>
      </c>
      <c r="BB342">
        <f t="array" ref="BB342">IFERROR(INDEX(Sheet2!$A$1:$E$2723,MATCH(BB$200&amp;BB$201&amp;$B342,Sheet2!$A$1:$A$2723&amp;Sheet2!$B$1:$B$2723&amp;Sheet2!$D$1:$D$2723,0),5),0)</f>
        <v>96</v>
      </c>
      <c r="BC342">
        <f t="array" ref="BC342">IFERROR(INDEX(Sheet2!$A$1:$E$2723,MATCH(BC$200&amp;BC$201&amp;$B342,Sheet2!$A$1:$A$2723&amp;Sheet2!$B$1:$B$2723&amp;Sheet2!$D$1:$D$2723,0),5),0)</f>
        <v>156</v>
      </c>
      <c r="BD342">
        <f t="array" ref="BD342">IFERROR(INDEX(Sheet2!$A$1:$E$2723,MATCH(BD$200&amp;BD$201&amp;$B342,Sheet2!$A$1:$A$2723&amp;Sheet2!$B$1:$B$2723&amp;Sheet2!$D$1:$D$2723,0),5),0)</f>
        <v>284</v>
      </c>
      <c r="BE342">
        <f t="array" ref="BE342">IFERROR(INDEX(Sheet2!$A$1:$E$2723,MATCH(BE$200&amp;BE$201&amp;$B342,Sheet2!$A$1:$A$2723&amp;Sheet2!$B$1:$B$2723&amp;Sheet2!$D$1:$D$2723,0),5),0)</f>
        <v>43</v>
      </c>
      <c r="BF342">
        <f t="array" ref="BF342">IFERROR(INDEX(Sheet2!$A$1:$E$2723,MATCH(BF$200&amp;BF$201&amp;$B342,Sheet2!$A$1:$A$2723&amp;Sheet2!$B$1:$B$2723&amp;Sheet2!$D$1:$D$2723,0),5),0)</f>
        <v>170</v>
      </c>
      <c r="BG342">
        <f t="array" ref="BG342">IFERROR(INDEX(Sheet2!$A$1:$E$2723,MATCH(BG$200&amp;BG$201&amp;$B342,Sheet2!$A$1:$A$2723&amp;Sheet2!$B$1:$B$2723&amp;Sheet2!$D$1:$D$2723,0),5),0)</f>
        <v>247</v>
      </c>
      <c r="BH342">
        <f t="array" ref="BH342">IFERROR(INDEX(Sheet2!$A$1:$E$2723,MATCH(BH$200&amp;BH$201&amp;$B342,Sheet2!$A$1:$A$2723&amp;Sheet2!$B$1:$B$2723&amp;Sheet2!$D$1:$D$2723,0),5),0)</f>
        <v>39</v>
      </c>
      <c r="BI342">
        <f t="array" ref="BI342">IFERROR(INDEX(Sheet2!$A$1:$E$2723,MATCH(BI$200&amp;BI$201&amp;$B342,Sheet2!$A$1:$A$2723&amp;Sheet2!$B$1:$B$2723&amp;Sheet2!$D$1:$D$2723,0),5),0)</f>
        <v>48</v>
      </c>
      <c r="BJ342">
        <f t="array" ref="BJ342">IFERROR(INDEX(Sheet2!$A$1:$E$2723,MATCH(BJ$200&amp;BJ$201&amp;$B342,Sheet2!$A$1:$A$2723&amp;Sheet2!$B$1:$B$2723&amp;Sheet2!$D$1:$D$2723,0),5),0)</f>
        <v>263</v>
      </c>
      <c r="BK342">
        <f t="array" ref="BK342">IFERROR(INDEX(Sheet2!$A$1:$E$2723,MATCH(BK$200&amp;BK$201&amp;$B342,Sheet2!$A$1:$A$2723&amp;Sheet2!$B$1:$B$2723&amp;Sheet2!$D$1:$D$2723,0),5),0)</f>
        <v>0</v>
      </c>
      <c r="BL342">
        <f t="array" ref="BL342">IFERROR(INDEX(Sheet2!$A$1:$E$2723,MATCH(BL$200&amp;BL$201&amp;$B342,Sheet2!$A$1:$A$2723&amp;Sheet2!$B$1:$B$2723&amp;Sheet2!$D$1:$D$2723,0),5),0)</f>
        <v>55</v>
      </c>
    </row>
    <row r="343" spans="2:64" x14ac:dyDescent="0.25">
      <c r="B343" t="s">
        <v>309</v>
      </c>
      <c r="C343">
        <f t="array" ref="C343">IFERROR(INDEX(Sheet2!$A$1:$E$2723,MATCH(C$200&amp;C$201&amp;$B343,Sheet2!$A$1:$A$2723&amp;Sheet2!$B$1:$B$2723&amp;Sheet2!$D$1:$D$2723,0),5),0)</f>
        <v>0</v>
      </c>
      <c r="D343">
        <f t="array" ref="D343">IFERROR(INDEX(Sheet2!$A$1:$E$2723,MATCH(D$200&amp;D$201&amp;$B343,Sheet2!$A$1:$A$2723&amp;Sheet2!$B$1:$B$2723&amp;Sheet2!$D$1:$D$2723,0),5),0)</f>
        <v>0</v>
      </c>
      <c r="E343">
        <f t="array" ref="E343">IFERROR(INDEX(Sheet2!$A$1:$E$2723,MATCH(E$200&amp;E$201&amp;$B343,Sheet2!$A$1:$A$2723&amp;Sheet2!$B$1:$B$2723&amp;Sheet2!$D$1:$D$2723,0),5),0)</f>
        <v>0</v>
      </c>
      <c r="F343">
        <f t="array" ref="F343">IFERROR(INDEX(Sheet2!$A$1:$E$2723,MATCH(F$200&amp;F$201&amp;$B343,Sheet2!$A$1:$A$2723&amp;Sheet2!$B$1:$B$2723&amp;Sheet2!$D$1:$D$2723,0),5),0)</f>
        <v>0</v>
      </c>
      <c r="G343">
        <f t="array" ref="G343">IFERROR(INDEX(Sheet2!$A$1:$E$2723,MATCH(G$200&amp;G$201&amp;$B343,Sheet2!$A$1:$A$2723&amp;Sheet2!$B$1:$B$2723&amp;Sheet2!$D$1:$D$2723,0),5),0)</f>
        <v>0</v>
      </c>
      <c r="H343">
        <f t="array" ref="H343">IFERROR(INDEX(Sheet2!$A$1:$E$2723,MATCH(H$200&amp;H$201&amp;$B343,Sheet2!$A$1:$A$2723&amp;Sheet2!$B$1:$B$2723&amp;Sheet2!$D$1:$D$2723,0),5),0)</f>
        <v>0</v>
      </c>
      <c r="I343">
        <f t="array" ref="I343">IFERROR(INDEX(Sheet2!$A$1:$E$2723,MATCH(I$200&amp;I$201&amp;$B343,Sheet2!$A$1:$A$2723&amp;Sheet2!$B$1:$B$2723&amp;Sheet2!$D$1:$D$2723,0),5),0)</f>
        <v>0</v>
      </c>
      <c r="J343">
        <f t="array" ref="J343">IFERROR(INDEX(Sheet2!$A$1:$E$2723,MATCH(J$200&amp;J$201&amp;$B343,Sheet2!$A$1:$A$2723&amp;Sheet2!$B$1:$B$2723&amp;Sheet2!$D$1:$D$2723,0),5),0)</f>
        <v>0</v>
      </c>
      <c r="K343">
        <f t="array" ref="K343">IFERROR(INDEX(Sheet2!$A$1:$E$2723,MATCH(K$200&amp;K$201&amp;$B343,Sheet2!$A$1:$A$2723&amp;Sheet2!$B$1:$B$2723&amp;Sheet2!$D$1:$D$2723,0),5),0)</f>
        <v>0</v>
      </c>
      <c r="L343">
        <f t="array" ref="L343">IFERROR(INDEX(Sheet2!$A$1:$E$2723,MATCH(L$200&amp;L$201&amp;$B343,Sheet2!$A$1:$A$2723&amp;Sheet2!$B$1:$B$2723&amp;Sheet2!$D$1:$D$2723,0),5),0)</f>
        <v>0</v>
      </c>
      <c r="M343">
        <f t="array" ref="M343">IFERROR(INDEX(Sheet2!$A$1:$E$2723,MATCH(M$200&amp;M$201&amp;$B343,Sheet2!$A$1:$A$2723&amp;Sheet2!$B$1:$B$2723&amp;Sheet2!$D$1:$D$2723,0),5),0)</f>
        <v>0</v>
      </c>
      <c r="N343">
        <f t="array" ref="N343">IFERROR(INDEX(Sheet2!$A$1:$E$2723,MATCH(N$200&amp;N$201&amp;$B343,Sheet2!$A$1:$A$2723&amp;Sheet2!$B$1:$B$2723&amp;Sheet2!$D$1:$D$2723,0),5),0)</f>
        <v>0</v>
      </c>
      <c r="O343">
        <f t="array" ref="O343">IFERROR(INDEX(Sheet2!$A$1:$E$2723,MATCH(O$200&amp;O$201&amp;$B343,Sheet2!$A$1:$A$2723&amp;Sheet2!$B$1:$B$2723&amp;Sheet2!$D$1:$D$2723,0),5),0)</f>
        <v>0</v>
      </c>
      <c r="P343">
        <f t="array" ref="P343">IFERROR(INDEX(Sheet2!$A$1:$E$2723,MATCH(P$200&amp;P$201&amp;$B343,Sheet2!$A$1:$A$2723&amp;Sheet2!$B$1:$B$2723&amp;Sheet2!$D$1:$D$2723,0),5),0)</f>
        <v>0</v>
      </c>
      <c r="Q343">
        <f t="array" ref="Q343">IFERROR(INDEX(Sheet2!$A$1:$E$2723,MATCH(Q$200&amp;Q$201&amp;$B343,Sheet2!$A$1:$A$2723&amp;Sheet2!$B$1:$B$2723&amp;Sheet2!$D$1:$D$2723,0),5),0)</f>
        <v>0</v>
      </c>
      <c r="R343">
        <f t="array" ref="R343">IFERROR(INDEX(Sheet2!$A$1:$E$2723,MATCH(R$200&amp;R$201&amp;$B343,Sheet2!$A$1:$A$2723&amp;Sheet2!$B$1:$B$2723&amp;Sheet2!$D$1:$D$2723,0),5),0)</f>
        <v>0</v>
      </c>
      <c r="S343">
        <f t="array" ref="S343">IFERROR(INDEX(Sheet2!$A$1:$E$2723,MATCH(S$200&amp;S$201&amp;$B343,Sheet2!$A$1:$A$2723&amp;Sheet2!$B$1:$B$2723&amp;Sheet2!$D$1:$D$2723,0),5),0)</f>
        <v>0</v>
      </c>
      <c r="T343">
        <f t="array" ref="T343">IFERROR(INDEX(Sheet2!$A$1:$E$2723,MATCH(T$200&amp;T$201&amp;$B343,Sheet2!$A$1:$A$2723&amp;Sheet2!$B$1:$B$2723&amp;Sheet2!$D$1:$D$2723,0),5),0)</f>
        <v>0</v>
      </c>
      <c r="U343">
        <f t="array" ref="U343">IFERROR(INDEX(Sheet2!$A$1:$E$2723,MATCH(U$200&amp;U$201&amp;$B343,Sheet2!$A$1:$A$2723&amp;Sheet2!$B$1:$B$2723&amp;Sheet2!$D$1:$D$2723,0),5),0)</f>
        <v>0</v>
      </c>
      <c r="V343">
        <f t="array" ref="V343">IFERROR(INDEX(Sheet2!$A$1:$E$2723,MATCH(V$200&amp;V$201&amp;$B343,Sheet2!$A$1:$A$2723&amp;Sheet2!$B$1:$B$2723&amp;Sheet2!$D$1:$D$2723,0),5),0)</f>
        <v>0</v>
      </c>
      <c r="W343">
        <f t="array" ref="W343">IFERROR(INDEX(Sheet2!$A$1:$E$2723,MATCH(W$200&amp;W$201&amp;$B343,Sheet2!$A$1:$A$2723&amp;Sheet2!$B$1:$B$2723&amp;Sheet2!$D$1:$D$2723,0),5),0)</f>
        <v>0</v>
      </c>
      <c r="X343">
        <f t="array" ref="X343">IFERROR(INDEX(Sheet2!$A$1:$E$2723,MATCH(X$200&amp;X$201&amp;$B343,Sheet2!$A$1:$A$2723&amp;Sheet2!$B$1:$B$2723&amp;Sheet2!$D$1:$D$2723,0),5),0)</f>
        <v>0</v>
      </c>
      <c r="Y343">
        <f t="array" ref="Y343">IFERROR(INDEX(Sheet2!$A$1:$E$2723,MATCH(Y$200&amp;Y$201&amp;$B343,Sheet2!$A$1:$A$2723&amp;Sheet2!$B$1:$B$2723&amp;Sheet2!$D$1:$D$2723,0),5),0)</f>
        <v>0</v>
      </c>
      <c r="Z343">
        <f t="array" ref="Z343">IFERROR(INDEX(Sheet2!$A$1:$E$2723,MATCH(Z$200&amp;Z$201&amp;$B343,Sheet2!$A$1:$A$2723&amp;Sheet2!$B$1:$B$2723&amp;Sheet2!$D$1:$D$2723,0),5),0)</f>
        <v>0</v>
      </c>
      <c r="AA343">
        <f t="array" ref="AA343">IFERROR(INDEX(Sheet2!$A$1:$E$2723,MATCH(AA$200&amp;AA$201&amp;$B343,Sheet2!$A$1:$A$2723&amp;Sheet2!$B$1:$B$2723&amp;Sheet2!$D$1:$D$2723,0),5),0)</f>
        <v>0</v>
      </c>
      <c r="AB343">
        <f t="array" ref="AB343">IFERROR(INDEX(Sheet2!$A$1:$E$2723,MATCH(AB$200&amp;AB$201&amp;$B343,Sheet2!$A$1:$A$2723&amp;Sheet2!$B$1:$B$2723&amp;Sheet2!$D$1:$D$2723,0),5),0)</f>
        <v>0</v>
      </c>
      <c r="AC343">
        <f t="array" ref="AC343">IFERROR(INDEX(Sheet2!$A$1:$E$2723,MATCH(AC$200&amp;AC$201&amp;$B343,Sheet2!$A$1:$A$2723&amp;Sheet2!$B$1:$B$2723&amp;Sheet2!$D$1:$D$2723,0),5),0)</f>
        <v>0</v>
      </c>
      <c r="AD343">
        <f t="array" ref="AD343">IFERROR(INDEX(Sheet2!$A$1:$E$2723,MATCH(AD$200&amp;AD$201&amp;$B343,Sheet2!$A$1:$A$2723&amp;Sheet2!$B$1:$B$2723&amp;Sheet2!$D$1:$D$2723,0),5),0)</f>
        <v>0</v>
      </c>
      <c r="AE343">
        <f t="array" ref="AE343">IFERROR(INDEX(Sheet2!$A$1:$E$2723,MATCH(AE$200&amp;AE$201&amp;$B343,Sheet2!$A$1:$A$2723&amp;Sheet2!$B$1:$B$2723&amp;Sheet2!$D$1:$D$2723,0),5),0)</f>
        <v>0</v>
      </c>
      <c r="AF343">
        <f t="array" ref="AF343">IFERROR(INDEX(Sheet2!$A$1:$E$2723,MATCH(AF$200&amp;AF$201&amp;$B343,Sheet2!$A$1:$A$2723&amp;Sheet2!$B$1:$B$2723&amp;Sheet2!$D$1:$D$2723,0),5),0)</f>
        <v>0</v>
      </c>
      <c r="AG343">
        <f t="array" ref="AG343">IFERROR(INDEX(Sheet2!$A$1:$E$2723,MATCH(AG$200&amp;AG$201&amp;$B343,Sheet2!$A$1:$A$2723&amp;Sheet2!$B$1:$B$2723&amp;Sheet2!$D$1:$D$2723,0),5),0)</f>
        <v>0</v>
      </c>
      <c r="AH343">
        <f t="array" ref="AH343">IFERROR(INDEX(Sheet2!$A$1:$E$2723,MATCH(AH$200&amp;AH$201&amp;$B343,Sheet2!$A$1:$A$2723&amp;Sheet2!$B$1:$B$2723&amp;Sheet2!$D$1:$D$2723,0),5),0)</f>
        <v>0</v>
      </c>
      <c r="AI343">
        <f t="array" ref="AI343">IFERROR(INDEX(Sheet2!$A$1:$E$2723,MATCH(AI$200&amp;AI$201&amp;$B343,Sheet2!$A$1:$A$2723&amp;Sheet2!$B$1:$B$2723&amp;Sheet2!$D$1:$D$2723,0),5),0)</f>
        <v>0</v>
      </c>
      <c r="AJ343">
        <f t="array" ref="AJ343">IFERROR(INDEX(Sheet2!$A$1:$E$2723,MATCH(AJ$200&amp;AJ$201&amp;$B343,Sheet2!$A$1:$A$2723&amp;Sheet2!$B$1:$B$2723&amp;Sheet2!$D$1:$D$2723,0),5),0)</f>
        <v>0</v>
      </c>
      <c r="AK343">
        <f t="array" ref="AK343">IFERROR(INDEX(Sheet2!$A$1:$E$2723,MATCH(AK$200&amp;AK$201&amp;$B343,Sheet2!$A$1:$A$2723&amp;Sheet2!$B$1:$B$2723&amp;Sheet2!$D$1:$D$2723,0),5),0)</f>
        <v>0</v>
      </c>
      <c r="AL343">
        <f t="array" ref="AL343">IFERROR(INDEX(Sheet2!$A$1:$E$2723,MATCH(AL$200&amp;AL$201&amp;$B343,Sheet2!$A$1:$A$2723&amp;Sheet2!$B$1:$B$2723&amp;Sheet2!$D$1:$D$2723,0),5),0)</f>
        <v>0</v>
      </c>
      <c r="AM343">
        <f t="array" ref="AM343">IFERROR(INDEX(Sheet2!$A$1:$E$2723,MATCH(AM$200&amp;AM$201&amp;$B343,Sheet2!$A$1:$A$2723&amp;Sheet2!$B$1:$B$2723&amp;Sheet2!$D$1:$D$2723,0),5),0)</f>
        <v>0</v>
      </c>
      <c r="AN343">
        <f t="array" ref="AN343">IFERROR(INDEX(Sheet2!$A$1:$E$2723,MATCH(AN$200&amp;AN$201&amp;$B343,Sheet2!$A$1:$A$2723&amp;Sheet2!$B$1:$B$2723&amp;Sheet2!$D$1:$D$2723,0),5),0)</f>
        <v>0</v>
      </c>
      <c r="AO343">
        <f t="array" ref="AO343">IFERROR(INDEX(Sheet2!$A$1:$E$2723,MATCH(AO$200&amp;AO$201&amp;$B343,Sheet2!$A$1:$A$2723&amp;Sheet2!$B$1:$B$2723&amp;Sheet2!$D$1:$D$2723,0),5),0)</f>
        <v>0</v>
      </c>
      <c r="AP343">
        <f t="array" ref="AP343">IFERROR(INDEX(Sheet2!$A$1:$E$2723,MATCH(AP$200&amp;AP$201&amp;$B343,Sheet2!$A$1:$A$2723&amp;Sheet2!$B$1:$B$2723&amp;Sheet2!$D$1:$D$2723,0),5),0)</f>
        <v>0</v>
      </c>
      <c r="AQ343">
        <f t="array" ref="AQ343">IFERROR(INDEX(Sheet2!$A$1:$E$2723,MATCH(AQ$200&amp;AQ$201&amp;$B343,Sheet2!$A$1:$A$2723&amp;Sheet2!$B$1:$B$2723&amp;Sheet2!$D$1:$D$2723,0),5),0)</f>
        <v>0</v>
      </c>
      <c r="AR343">
        <f t="array" ref="AR343">IFERROR(INDEX(Sheet2!$A$1:$E$2723,MATCH(AR$200&amp;AR$201&amp;$B343,Sheet2!$A$1:$A$2723&amp;Sheet2!$B$1:$B$2723&amp;Sheet2!$D$1:$D$2723,0),5),0)</f>
        <v>0</v>
      </c>
      <c r="AS343">
        <f t="array" ref="AS343">IFERROR(INDEX(Sheet2!$A$1:$E$2723,MATCH(AS$200&amp;AS$201&amp;$B343,Sheet2!$A$1:$A$2723&amp;Sheet2!$B$1:$B$2723&amp;Sheet2!$D$1:$D$2723,0),5),0)</f>
        <v>0</v>
      </c>
      <c r="AT343">
        <f t="array" ref="AT343">IFERROR(INDEX(Sheet2!$A$1:$E$2723,MATCH(AT$200&amp;AT$201&amp;$B343,Sheet2!$A$1:$A$2723&amp;Sheet2!$B$1:$B$2723&amp;Sheet2!$D$1:$D$2723,0),5),0)</f>
        <v>0</v>
      </c>
      <c r="AU343">
        <f t="array" ref="AU343">IFERROR(INDEX(Sheet2!$A$1:$E$2723,MATCH(AU$200&amp;AU$201&amp;$B343,Sheet2!$A$1:$A$2723&amp;Sheet2!$B$1:$B$2723&amp;Sheet2!$D$1:$D$2723,0),5),0)</f>
        <v>0</v>
      </c>
      <c r="AV343">
        <f t="array" ref="AV343">IFERROR(INDEX(Sheet2!$A$1:$E$2723,MATCH(AV$200&amp;AV$201&amp;$B343,Sheet2!$A$1:$A$2723&amp;Sheet2!$B$1:$B$2723&amp;Sheet2!$D$1:$D$2723,0),5),0)</f>
        <v>0</v>
      </c>
      <c r="AW343">
        <f t="array" ref="AW343">IFERROR(INDEX(Sheet2!$A$1:$E$2723,MATCH(AW$200&amp;AW$201&amp;$B343,Sheet2!$A$1:$A$2723&amp;Sheet2!$B$1:$B$2723&amp;Sheet2!$D$1:$D$2723,0),5),0)</f>
        <v>0</v>
      </c>
      <c r="AX343">
        <f t="array" ref="AX343">IFERROR(INDEX(Sheet2!$A$1:$E$2723,MATCH(AX$200&amp;AX$201&amp;$B343,Sheet2!$A$1:$A$2723&amp;Sheet2!$B$1:$B$2723&amp;Sheet2!$D$1:$D$2723,0),5),0)</f>
        <v>0</v>
      </c>
      <c r="AY343">
        <f t="array" ref="AY343">IFERROR(INDEX(Sheet2!$A$1:$E$2723,MATCH(AY$200&amp;AY$201&amp;$B343,Sheet2!$A$1:$A$2723&amp;Sheet2!$B$1:$B$2723&amp;Sheet2!$D$1:$D$2723,0),5),0)</f>
        <v>0</v>
      </c>
      <c r="AZ343">
        <f t="array" ref="AZ343">IFERROR(INDEX(Sheet2!$A$1:$E$2723,MATCH(AZ$200&amp;AZ$201&amp;$B343,Sheet2!$A$1:$A$2723&amp;Sheet2!$B$1:$B$2723&amp;Sheet2!$D$1:$D$2723,0),5),0)</f>
        <v>0</v>
      </c>
      <c r="BA343">
        <f t="array" ref="BA343">IFERROR(INDEX(Sheet2!$A$1:$E$2723,MATCH(BA$200&amp;BA$201&amp;$B343,Sheet2!$A$1:$A$2723&amp;Sheet2!$B$1:$B$2723&amp;Sheet2!$D$1:$D$2723,0),5),0)</f>
        <v>0</v>
      </c>
      <c r="BB343">
        <f t="array" ref="BB343">IFERROR(INDEX(Sheet2!$A$1:$E$2723,MATCH(BB$200&amp;BB$201&amp;$B343,Sheet2!$A$1:$A$2723&amp;Sheet2!$B$1:$B$2723&amp;Sheet2!$D$1:$D$2723,0),5),0)</f>
        <v>0</v>
      </c>
      <c r="BC343">
        <f t="array" ref="BC343">IFERROR(INDEX(Sheet2!$A$1:$E$2723,MATCH(BC$200&amp;BC$201&amp;$B343,Sheet2!$A$1:$A$2723&amp;Sheet2!$B$1:$B$2723&amp;Sheet2!$D$1:$D$2723,0),5),0)</f>
        <v>0</v>
      </c>
      <c r="BD343">
        <f t="array" ref="BD343">IFERROR(INDEX(Sheet2!$A$1:$E$2723,MATCH(BD$200&amp;BD$201&amp;$B343,Sheet2!$A$1:$A$2723&amp;Sheet2!$B$1:$B$2723&amp;Sheet2!$D$1:$D$2723,0),5),0)</f>
        <v>0</v>
      </c>
      <c r="BE343">
        <f t="array" ref="BE343">IFERROR(INDEX(Sheet2!$A$1:$E$2723,MATCH(BE$200&amp;BE$201&amp;$B343,Sheet2!$A$1:$A$2723&amp;Sheet2!$B$1:$B$2723&amp;Sheet2!$D$1:$D$2723,0),5),0)</f>
        <v>0</v>
      </c>
      <c r="BF343">
        <f t="array" ref="BF343">IFERROR(INDEX(Sheet2!$A$1:$E$2723,MATCH(BF$200&amp;BF$201&amp;$B343,Sheet2!$A$1:$A$2723&amp;Sheet2!$B$1:$B$2723&amp;Sheet2!$D$1:$D$2723,0),5),0)</f>
        <v>0</v>
      </c>
      <c r="BG343">
        <f t="array" ref="BG343">IFERROR(INDEX(Sheet2!$A$1:$E$2723,MATCH(BG$200&amp;BG$201&amp;$B343,Sheet2!$A$1:$A$2723&amp;Sheet2!$B$1:$B$2723&amp;Sheet2!$D$1:$D$2723,0),5),0)</f>
        <v>0</v>
      </c>
      <c r="BH343">
        <f t="array" ref="BH343">IFERROR(INDEX(Sheet2!$A$1:$E$2723,MATCH(BH$200&amp;BH$201&amp;$B343,Sheet2!$A$1:$A$2723&amp;Sheet2!$B$1:$B$2723&amp;Sheet2!$D$1:$D$2723,0),5),0)</f>
        <v>0</v>
      </c>
      <c r="BI343">
        <f t="array" ref="BI343">IFERROR(INDEX(Sheet2!$A$1:$E$2723,MATCH(BI$200&amp;BI$201&amp;$B343,Sheet2!$A$1:$A$2723&amp;Sheet2!$B$1:$B$2723&amp;Sheet2!$D$1:$D$2723,0),5),0)</f>
        <v>0</v>
      </c>
      <c r="BJ343">
        <f t="array" ref="BJ343">IFERROR(INDEX(Sheet2!$A$1:$E$2723,MATCH(BJ$200&amp;BJ$201&amp;$B343,Sheet2!$A$1:$A$2723&amp;Sheet2!$B$1:$B$2723&amp;Sheet2!$D$1:$D$2723,0),5),0)</f>
        <v>0</v>
      </c>
      <c r="BK343">
        <f t="array" ref="BK343">IFERROR(INDEX(Sheet2!$A$1:$E$2723,MATCH(BK$200&amp;BK$201&amp;$B343,Sheet2!$A$1:$A$2723&amp;Sheet2!$B$1:$B$2723&amp;Sheet2!$D$1:$D$2723,0),5),0)</f>
        <v>0</v>
      </c>
      <c r="BL343">
        <f t="array" ref="BL343">IFERROR(INDEX(Sheet2!$A$1:$E$2723,MATCH(BL$200&amp;BL$201&amp;$B343,Sheet2!$A$1:$A$2723&amp;Sheet2!$B$1:$B$2723&amp;Sheet2!$D$1:$D$2723,0),5),0)</f>
        <v>0</v>
      </c>
    </row>
    <row r="344" spans="2:64" x14ac:dyDescent="0.25">
      <c r="B344" t="s">
        <v>310</v>
      </c>
      <c r="C344">
        <f t="array" ref="C344">IFERROR(INDEX(Sheet2!$A$1:$E$2723,MATCH(C$200&amp;C$201&amp;$B344,Sheet2!$A$1:$A$2723&amp;Sheet2!$B$1:$B$2723&amp;Sheet2!$D$1:$D$2723,0),5),0)</f>
        <v>0</v>
      </c>
      <c r="D344">
        <f t="array" ref="D344">IFERROR(INDEX(Sheet2!$A$1:$E$2723,MATCH(D$200&amp;D$201&amp;$B344,Sheet2!$A$1:$A$2723&amp;Sheet2!$B$1:$B$2723&amp;Sheet2!$D$1:$D$2723,0),5),0)</f>
        <v>0</v>
      </c>
      <c r="E344">
        <f t="array" ref="E344">IFERROR(INDEX(Sheet2!$A$1:$E$2723,MATCH(E$200&amp;E$201&amp;$B344,Sheet2!$A$1:$A$2723&amp;Sheet2!$B$1:$B$2723&amp;Sheet2!$D$1:$D$2723,0),5),0)</f>
        <v>0</v>
      </c>
      <c r="F344">
        <f t="array" ref="F344">IFERROR(INDEX(Sheet2!$A$1:$E$2723,MATCH(F$200&amp;F$201&amp;$B344,Sheet2!$A$1:$A$2723&amp;Sheet2!$B$1:$B$2723&amp;Sheet2!$D$1:$D$2723,0),5),0)</f>
        <v>0</v>
      </c>
      <c r="G344">
        <f t="array" ref="G344">IFERROR(INDEX(Sheet2!$A$1:$E$2723,MATCH(G$200&amp;G$201&amp;$B344,Sheet2!$A$1:$A$2723&amp;Sheet2!$B$1:$B$2723&amp;Sheet2!$D$1:$D$2723,0),5),0)</f>
        <v>0</v>
      </c>
      <c r="H344">
        <f t="array" ref="H344">IFERROR(INDEX(Sheet2!$A$1:$E$2723,MATCH(H$200&amp;H$201&amp;$B344,Sheet2!$A$1:$A$2723&amp;Sheet2!$B$1:$B$2723&amp;Sheet2!$D$1:$D$2723,0),5),0)</f>
        <v>0</v>
      </c>
      <c r="I344">
        <f t="array" ref="I344">IFERROR(INDEX(Sheet2!$A$1:$E$2723,MATCH(I$200&amp;I$201&amp;$B344,Sheet2!$A$1:$A$2723&amp;Sheet2!$B$1:$B$2723&amp;Sheet2!$D$1:$D$2723,0),5),0)</f>
        <v>0</v>
      </c>
      <c r="J344">
        <f t="array" ref="J344">IFERROR(INDEX(Sheet2!$A$1:$E$2723,MATCH(J$200&amp;J$201&amp;$B344,Sheet2!$A$1:$A$2723&amp;Sheet2!$B$1:$B$2723&amp;Sheet2!$D$1:$D$2723,0),5),0)</f>
        <v>0</v>
      </c>
      <c r="K344">
        <f t="array" ref="K344">IFERROR(INDEX(Sheet2!$A$1:$E$2723,MATCH(K$200&amp;K$201&amp;$B344,Sheet2!$A$1:$A$2723&amp;Sheet2!$B$1:$B$2723&amp;Sheet2!$D$1:$D$2723,0),5),0)</f>
        <v>0</v>
      </c>
      <c r="L344">
        <f t="array" ref="L344">IFERROR(INDEX(Sheet2!$A$1:$E$2723,MATCH(L$200&amp;L$201&amp;$B344,Sheet2!$A$1:$A$2723&amp;Sheet2!$B$1:$B$2723&amp;Sheet2!$D$1:$D$2723,0),5),0)</f>
        <v>0</v>
      </c>
      <c r="M344">
        <f t="array" ref="M344">IFERROR(INDEX(Sheet2!$A$1:$E$2723,MATCH(M$200&amp;M$201&amp;$B344,Sheet2!$A$1:$A$2723&amp;Sheet2!$B$1:$B$2723&amp;Sheet2!$D$1:$D$2723,0),5),0)</f>
        <v>0</v>
      </c>
      <c r="N344">
        <f t="array" ref="N344">IFERROR(INDEX(Sheet2!$A$1:$E$2723,MATCH(N$200&amp;N$201&amp;$B344,Sheet2!$A$1:$A$2723&amp;Sheet2!$B$1:$B$2723&amp;Sheet2!$D$1:$D$2723,0),5),0)</f>
        <v>0</v>
      </c>
      <c r="O344">
        <f t="array" ref="O344">IFERROR(INDEX(Sheet2!$A$1:$E$2723,MATCH(O$200&amp;O$201&amp;$B344,Sheet2!$A$1:$A$2723&amp;Sheet2!$B$1:$B$2723&amp;Sheet2!$D$1:$D$2723,0),5),0)</f>
        <v>0</v>
      </c>
      <c r="P344">
        <f t="array" ref="P344">IFERROR(INDEX(Sheet2!$A$1:$E$2723,MATCH(P$200&amp;P$201&amp;$B344,Sheet2!$A$1:$A$2723&amp;Sheet2!$B$1:$B$2723&amp;Sheet2!$D$1:$D$2723,0),5),0)</f>
        <v>0</v>
      </c>
      <c r="Q344">
        <f t="array" ref="Q344">IFERROR(INDEX(Sheet2!$A$1:$E$2723,MATCH(Q$200&amp;Q$201&amp;$B344,Sheet2!$A$1:$A$2723&amp;Sheet2!$B$1:$B$2723&amp;Sheet2!$D$1:$D$2723,0),5),0)</f>
        <v>0</v>
      </c>
      <c r="R344">
        <f t="array" ref="R344">IFERROR(INDEX(Sheet2!$A$1:$E$2723,MATCH(R$200&amp;R$201&amp;$B344,Sheet2!$A$1:$A$2723&amp;Sheet2!$B$1:$B$2723&amp;Sheet2!$D$1:$D$2723,0),5),0)</f>
        <v>0</v>
      </c>
      <c r="S344">
        <f t="array" ref="S344">IFERROR(INDEX(Sheet2!$A$1:$E$2723,MATCH(S$200&amp;S$201&amp;$B344,Sheet2!$A$1:$A$2723&amp;Sheet2!$B$1:$B$2723&amp;Sheet2!$D$1:$D$2723,0),5),0)</f>
        <v>0</v>
      </c>
      <c r="T344">
        <f t="array" ref="T344">IFERROR(INDEX(Sheet2!$A$1:$E$2723,MATCH(T$200&amp;T$201&amp;$B344,Sheet2!$A$1:$A$2723&amp;Sheet2!$B$1:$B$2723&amp;Sheet2!$D$1:$D$2723,0),5),0)</f>
        <v>0</v>
      </c>
      <c r="U344">
        <f t="array" ref="U344">IFERROR(INDEX(Sheet2!$A$1:$E$2723,MATCH(U$200&amp;U$201&amp;$B344,Sheet2!$A$1:$A$2723&amp;Sheet2!$B$1:$B$2723&amp;Sheet2!$D$1:$D$2723,0),5),0)</f>
        <v>0</v>
      </c>
      <c r="V344">
        <f t="array" ref="V344">IFERROR(INDEX(Sheet2!$A$1:$E$2723,MATCH(V$200&amp;V$201&amp;$B344,Sheet2!$A$1:$A$2723&amp;Sheet2!$B$1:$B$2723&amp;Sheet2!$D$1:$D$2723,0),5),0)</f>
        <v>0</v>
      </c>
      <c r="W344">
        <f t="array" ref="W344">IFERROR(INDEX(Sheet2!$A$1:$E$2723,MATCH(W$200&amp;W$201&amp;$B344,Sheet2!$A$1:$A$2723&amp;Sheet2!$B$1:$B$2723&amp;Sheet2!$D$1:$D$2723,0),5),0)</f>
        <v>0</v>
      </c>
      <c r="X344">
        <f t="array" ref="X344">IFERROR(INDEX(Sheet2!$A$1:$E$2723,MATCH(X$200&amp;X$201&amp;$B344,Sheet2!$A$1:$A$2723&amp;Sheet2!$B$1:$B$2723&amp;Sheet2!$D$1:$D$2723,0),5),0)</f>
        <v>0</v>
      </c>
      <c r="Y344">
        <f t="array" ref="Y344">IFERROR(INDEX(Sheet2!$A$1:$E$2723,MATCH(Y$200&amp;Y$201&amp;$B344,Sheet2!$A$1:$A$2723&amp;Sheet2!$B$1:$B$2723&amp;Sheet2!$D$1:$D$2723,0),5),0)</f>
        <v>0</v>
      </c>
      <c r="Z344">
        <f t="array" ref="Z344">IFERROR(INDEX(Sheet2!$A$1:$E$2723,MATCH(Z$200&amp;Z$201&amp;$B344,Sheet2!$A$1:$A$2723&amp;Sheet2!$B$1:$B$2723&amp;Sheet2!$D$1:$D$2723,0),5),0)</f>
        <v>0</v>
      </c>
      <c r="AA344">
        <f t="array" ref="AA344">IFERROR(INDEX(Sheet2!$A$1:$E$2723,MATCH(AA$200&amp;AA$201&amp;$B344,Sheet2!$A$1:$A$2723&amp;Sheet2!$B$1:$B$2723&amp;Sheet2!$D$1:$D$2723,0),5),0)</f>
        <v>0</v>
      </c>
      <c r="AB344">
        <f t="array" ref="AB344">IFERROR(INDEX(Sheet2!$A$1:$E$2723,MATCH(AB$200&amp;AB$201&amp;$B344,Sheet2!$A$1:$A$2723&amp;Sheet2!$B$1:$B$2723&amp;Sheet2!$D$1:$D$2723,0),5),0)</f>
        <v>0</v>
      </c>
      <c r="AC344">
        <f t="array" ref="AC344">IFERROR(INDEX(Sheet2!$A$1:$E$2723,MATCH(AC$200&amp;AC$201&amp;$B344,Sheet2!$A$1:$A$2723&amp;Sheet2!$B$1:$B$2723&amp;Sheet2!$D$1:$D$2723,0),5),0)</f>
        <v>0</v>
      </c>
      <c r="AD344">
        <f t="array" ref="AD344">IFERROR(INDEX(Sheet2!$A$1:$E$2723,MATCH(AD$200&amp;AD$201&amp;$B344,Sheet2!$A$1:$A$2723&amp;Sheet2!$B$1:$B$2723&amp;Sheet2!$D$1:$D$2723,0),5),0)</f>
        <v>0</v>
      </c>
      <c r="AE344">
        <f t="array" ref="AE344">IFERROR(INDEX(Sheet2!$A$1:$E$2723,MATCH(AE$200&amp;AE$201&amp;$B344,Sheet2!$A$1:$A$2723&amp;Sheet2!$B$1:$B$2723&amp;Sheet2!$D$1:$D$2723,0),5),0)</f>
        <v>0</v>
      </c>
      <c r="AF344">
        <f t="array" ref="AF344">IFERROR(INDEX(Sheet2!$A$1:$E$2723,MATCH(AF$200&amp;AF$201&amp;$B344,Sheet2!$A$1:$A$2723&amp;Sheet2!$B$1:$B$2723&amp;Sheet2!$D$1:$D$2723,0),5),0)</f>
        <v>0</v>
      </c>
      <c r="AG344">
        <f t="array" ref="AG344">IFERROR(INDEX(Sheet2!$A$1:$E$2723,MATCH(AG$200&amp;AG$201&amp;$B344,Sheet2!$A$1:$A$2723&amp;Sheet2!$B$1:$B$2723&amp;Sheet2!$D$1:$D$2723,0),5),0)</f>
        <v>0</v>
      </c>
      <c r="AH344">
        <f t="array" ref="AH344">IFERROR(INDEX(Sheet2!$A$1:$E$2723,MATCH(AH$200&amp;AH$201&amp;$B344,Sheet2!$A$1:$A$2723&amp;Sheet2!$B$1:$B$2723&amp;Sheet2!$D$1:$D$2723,0),5),0)</f>
        <v>0</v>
      </c>
      <c r="AI344">
        <f t="array" ref="AI344">IFERROR(INDEX(Sheet2!$A$1:$E$2723,MATCH(AI$200&amp;AI$201&amp;$B344,Sheet2!$A$1:$A$2723&amp;Sheet2!$B$1:$B$2723&amp;Sheet2!$D$1:$D$2723,0),5),0)</f>
        <v>0</v>
      </c>
      <c r="AJ344">
        <f t="array" ref="AJ344">IFERROR(INDEX(Sheet2!$A$1:$E$2723,MATCH(AJ$200&amp;AJ$201&amp;$B344,Sheet2!$A$1:$A$2723&amp;Sheet2!$B$1:$B$2723&amp;Sheet2!$D$1:$D$2723,0),5),0)</f>
        <v>0</v>
      </c>
      <c r="AK344">
        <f t="array" ref="AK344">IFERROR(INDEX(Sheet2!$A$1:$E$2723,MATCH(AK$200&amp;AK$201&amp;$B344,Sheet2!$A$1:$A$2723&amp;Sheet2!$B$1:$B$2723&amp;Sheet2!$D$1:$D$2723,0),5),0)</f>
        <v>0</v>
      </c>
      <c r="AL344">
        <f t="array" ref="AL344">IFERROR(INDEX(Sheet2!$A$1:$E$2723,MATCH(AL$200&amp;AL$201&amp;$B344,Sheet2!$A$1:$A$2723&amp;Sheet2!$B$1:$B$2723&amp;Sheet2!$D$1:$D$2723,0),5),0)</f>
        <v>0</v>
      </c>
      <c r="AM344">
        <f t="array" ref="AM344">IFERROR(INDEX(Sheet2!$A$1:$E$2723,MATCH(AM$200&amp;AM$201&amp;$B344,Sheet2!$A$1:$A$2723&amp;Sheet2!$B$1:$B$2723&amp;Sheet2!$D$1:$D$2723,0),5),0)</f>
        <v>0</v>
      </c>
      <c r="AN344">
        <f t="array" ref="AN344">IFERROR(INDEX(Sheet2!$A$1:$E$2723,MATCH(AN$200&amp;AN$201&amp;$B344,Sheet2!$A$1:$A$2723&amp;Sheet2!$B$1:$B$2723&amp;Sheet2!$D$1:$D$2723,0),5),0)</f>
        <v>0</v>
      </c>
      <c r="AO344">
        <f t="array" ref="AO344">IFERROR(INDEX(Sheet2!$A$1:$E$2723,MATCH(AO$200&amp;AO$201&amp;$B344,Sheet2!$A$1:$A$2723&amp;Sheet2!$B$1:$B$2723&amp;Sheet2!$D$1:$D$2723,0),5),0)</f>
        <v>0</v>
      </c>
      <c r="AP344">
        <f t="array" ref="AP344">IFERROR(INDEX(Sheet2!$A$1:$E$2723,MATCH(AP$200&amp;AP$201&amp;$B344,Sheet2!$A$1:$A$2723&amp;Sheet2!$B$1:$B$2723&amp;Sheet2!$D$1:$D$2723,0),5),0)</f>
        <v>0</v>
      </c>
      <c r="AQ344">
        <f t="array" ref="AQ344">IFERROR(INDEX(Sheet2!$A$1:$E$2723,MATCH(AQ$200&amp;AQ$201&amp;$B344,Sheet2!$A$1:$A$2723&amp;Sheet2!$B$1:$B$2723&amp;Sheet2!$D$1:$D$2723,0),5),0)</f>
        <v>0</v>
      </c>
      <c r="AR344">
        <f t="array" ref="AR344">IFERROR(INDEX(Sheet2!$A$1:$E$2723,MATCH(AR$200&amp;AR$201&amp;$B344,Sheet2!$A$1:$A$2723&amp;Sheet2!$B$1:$B$2723&amp;Sheet2!$D$1:$D$2723,0),5),0)</f>
        <v>0</v>
      </c>
      <c r="AS344">
        <f t="array" ref="AS344">IFERROR(INDEX(Sheet2!$A$1:$E$2723,MATCH(AS$200&amp;AS$201&amp;$B344,Sheet2!$A$1:$A$2723&amp;Sheet2!$B$1:$B$2723&amp;Sheet2!$D$1:$D$2723,0),5),0)</f>
        <v>0</v>
      </c>
      <c r="AT344">
        <f t="array" ref="AT344">IFERROR(INDEX(Sheet2!$A$1:$E$2723,MATCH(AT$200&amp;AT$201&amp;$B344,Sheet2!$A$1:$A$2723&amp;Sheet2!$B$1:$B$2723&amp;Sheet2!$D$1:$D$2723,0),5),0)</f>
        <v>0</v>
      </c>
      <c r="AU344">
        <f t="array" ref="AU344">IFERROR(INDEX(Sheet2!$A$1:$E$2723,MATCH(AU$200&amp;AU$201&amp;$B344,Sheet2!$A$1:$A$2723&amp;Sheet2!$B$1:$B$2723&amp;Sheet2!$D$1:$D$2723,0),5),0)</f>
        <v>0</v>
      </c>
      <c r="AV344">
        <f t="array" ref="AV344">IFERROR(INDEX(Sheet2!$A$1:$E$2723,MATCH(AV$200&amp;AV$201&amp;$B344,Sheet2!$A$1:$A$2723&amp;Sheet2!$B$1:$B$2723&amp;Sheet2!$D$1:$D$2723,0),5),0)</f>
        <v>0</v>
      </c>
      <c r="AW344">
        <f t="array" ref="AW344">IFERROR(INDEX(Sheet2!$A$1:$E$2723,MATCH(AW$200&amp;AW$201&amp;$B344,Sheet2!$A$1:$A$2723&amp;Sheet2!$B$1:$B$2723&amp;Sheet2!$D$1:$D$2723,0),5),0)</f>
        <v>0</v>
      </c>
      <c r="AX344">
        <f t="array" ref="AX344">IFERROR(INDEX(Sheet2!$A$1:$E$2723,MATCH(AX$200&amp;AX$201&amp;$B344,Sheet2!$A$1:$A$2723&amp;Sheet2!$B$1:$B$2723&amp;Sheet2!$D$1:$D$2723,0),5),0)</f>
        <v>0</v>
      </c>
      <c r="AY344">
        <f t="array" ref="AY344">IFERROR(INDEX(Sheet2!$A$1:$E$2723,MATCH(AY$200&amp;AY$201&amp;$B344,Sheet2!$A$1:$A$2723&amp;Sheet2!$B$1:$B$2723&amp;Sheet2!$D$1:$D$2723,0),5),0)</f>
        <v>0</v>
      </c>
      <c r="AZ344">
        <f t="array" ref="AZ344">IFERROR(INDEX(Sheet2!$A$1:$E$2723,MATCH(AZ$200&amp;AZ$201&amp;$B344,Sheet2!$A$1:$A$2723&amp;Sheet2!$B$1:$B$2723&amp;Sheet2!$D$1:$D$2723,0),5),0)</f>
        <v>0</v>
      </c>
      <c r="BA344">
        <f t="array" ref="BA344">IFERROR(INDEX(Sheet2!$A$1:$E$2723,MATCH(BA$200&amp;BA$201&amp;$B344,Sheet2!$A$1:$A$2723&amp;Sheet2!$B$1:$B$2723&amp;Sheet2!$D$1:$D$2723,0),5),0)</f>
        <v>0</v>
      </c>
      <c r="BB344">
        <f t="array" ref="BB344">IFERROR(INDEX(Sheet2!$A$1:$E$2723,MATCH(BB$200&amp;BB$201&amp;$B344,Sheet2!$A$1:$A$2723&amp;Sheet2!$B$1:$B$2723&amp;Sheet2!$D$1:$D$2723,0),5),0)</f>
        <v>0</v>
      </c>
      <c r="BC344">
        <f t="array" ref="BC344">IFERROR(INDEX(Sheet2!$A$1:$E$2723,MATCH(BC$200&amp;BC$201&amp;$B344,Sheet2!$A$1:$A$2723&amp;Sheet2!$B$1:$B$2723&amp;Sheet2!$D$1:$D$2723,0),5),0)</f>
        <v>0</v>
      </c>
      <c r="BD344">
        <f t="array" ref="BD344">IFERROR(INDEX(Sheet2!$A$1:$E$2723,MATCH(BD$200&amp;BD$201&amp;$B344,Sheet2!$A$1:$A$2723&amp;Sheet2!$B$1:$B$2723&amp;Sheet2!$D$1:$D$2723,0),5),0)</f>
        <v>0</v>
      </c>
      <c r="BE344">
        <f t="array" ref="BE344">IFERROR(INDEX(Sheet2!$A$1:$E$2723,MATCH(BE$200&amp;BE$201&amp;$B344,Sheet2!$A$1:$A$2723&amp;Sheet2!$B$1:$B$2723&amp;Sheet2!$D$1:$D$2723,0),5),0)</f>
        <v>0</v>
      </c>
      <c r="BF344">
        <f t="array" ref="BF344">IFERROR(INDEX(Sheet2!$A$1:$E$2723,MATCH(BF$200&amp;BF$201&amp;$B344,Sheet2!$A$1:$A$2723&amp;Sheet2!$B$1:$B$2723&amp;Sheet2!$D$1:$D$2723,0),5),0)</f>
        <v>0</v>
      </c>
      <c r="BG344">
        <f t="array" ref="BG344">IFERROR(INDEX(Sheet2!$A$1:$E$2723,MATCH(BG$200&amp;BG$201&amp;$B344,Sheet2!$A$1:$A$2723&amp;Sheet2!$B$1:$B$2723&amp;Sheet2!$D$1:$D$2723,0),5),0)</f>
        <v>0</v>
      </c>
      <c r="BH344">
        <f t="array" ref="BH344">IFERROR(INDEX(Sheet2!$A$1:$E$2723,MATCH(BH$200&amp;BH$201&amp;$B344,Sheet2!$A$1:$A$2723&amp;Sheet2!$B$1:$B$2723&amp;Sheet2!$D$1:$D$2723,0),5),0)</f>
        <v>0</v>
      </c>
      <c r="BI344">
        <f t="array" ref="BI344">IFERROR(INDEX(Sheet2!$A$1:$E$2723,MATCH(BI$200&amp;BI$201&amp;$B344,Sheet2!$A$1:$A$2723&amp;Sheet2!$B$1:$B$2723&amp;Sheet2!$D$1:$D$2723,0),5),0)</f>
        <v>0</v>
      </c>
      <c r="BJ344">
        <f t="array" ref="BJ344">IFERROR(INDEX(Sheet2!$A$1:$E$2723,MATCH(BJ$200&amp;BJ$201&amp;$B344,Sheet2!$A$1:$A$2723&amp;Sheet2!$B$1:$B$2723&amp;Sheet2!$D$1:$D$2723,0),5),0)</f>
        <v>0</v>
      </c>
      <c r="BK344">
        <f t="array" ref="BK344">IFERROR(INDEX(Sheet2!$A$1:$E$2723,MATCH(BK$200&amp;BK$201&amp;$B344,Sheet2!$A$1:$A$2723&amp;Sheet2!$B$1:$B$2723&amp;Sheet2!$D$1:$D$2723,0),5),0)</f>
        <v>0</v>
      </c>
      <c r="BL344">
        <f t="array" ref="BL344">IFERROR(INDEX(Sheet2!$A$1:$E$2723,MATCH(BL$200&amp;BL$201&amp;$B344,Sheet2!$A$1:$A$2723&amp;Sheet2!$B$1:$B$2723&amp;Sheet2!$D$1:$D$2723,0),5),0)</f>
        <v>0</v>
      </c>
    </row>
    <row r="345" spans="2:64" x14ac:dyDescent="0.25">
      <c r="B345" t="s">
        <v>311</v>
      </c>
      <c r="C345">
        <f t="array" ref="C345">IFERROR(INDEX(Sheet2!$A$1:$E$2723,MATCH(C$200&amp;C$201&amp;$B345,Sheet2!$A$1:$A$2723&amp;Sheet2!$B$1:$B$2723&amp;Sheet2!$D$1:$D$2723,0),5),0)</f>
        <v>0</v>
      </c>
      <c r="D345">
        <f t="array" ref="D345">IFERROR(INDEX(Sheet2!$A$1:$E$2723,MATCH(D$200&amp;D$201&amp;$B345,Sheet2!$A$1:$A$2723&amp;Sheet2!$B$1:$B$2723&amp;Sheet2!$D$1:$D$2723,0),5),0)</f>
        <v>0</v>
      </c>
      <c r="E345">
        <f t="array" ref="E345">IFERROR(INDEX(Sheet2!$A$1:$E$2723,MATCH(E$200&amp;E$201&amp;$B345,Sheet2!$A$1:$A$2723&amp;Sheet2!$B$1:$B$2723&amp;Sheet2!$D$1:$D$2723,0),5),0)</f>
        <v>0</v>
      </c>
      <c r="F345">
        <f t="array" ref="F345">IFERROR(INDEX(Sheet2!$A$1:$E$2723,MATCH(F$200&amp;F$201&amp;$B345,Sheet2!$A$1:$A$2723&amp;Sheet2!$B$1:$B$2723&amp;Sheet2!$D$1:$D$2723,0),5),0)</f>
        <v>0</v>
      </c>
      <c r="G345">
        <f t="array" ref="G345">IFERROR(INDEX(Sheet2!$A$1:$E$2723,MATCH(G$200&amp;G$201&amp;$B345,Sheet2!$A$1:$A$2723&amp;Sheet2!$B$1:$B$2723&amp;Sheet2!$D$1:$D$2723,0),5),0)</f>
        <v>0</v>
      </c>
      <c r="H345">
        <f t="array" ref="H345">IFERROR(INDEX(Sheet2!$A$1:$E$2723,MATCH(H$200&amp;H$201&amp;$B345,Sheet2!$A$1:$A$2723&amp;Sheet2!$B$1:$B$2723&amp;Sheet2!$D$1:$D$2723,0),5),0)</f>
        <v>0</v>
      </c>
      <c r="I345">
        <f t="array" ref="I345">IFERROR(INDEX(Sheet2!$A$1:$E$2723,MATCH(I$200&amp;I$201&amp;$B345,Sheet2!$A$1:$A$2723&amp;Sheet2!$B$1:$B$2723&amp;Sheet2!$D$1:$D$2723,0),5),0)</f>
        <v>0</v>
      </c>
      <c r="J345">
        <f t="array" ref="J345">IFERROR(INDEX(Sheet2!$A$1:$E$2723,MATCH(J$200&amp;J$201&amp;$B345,Sheet2!$A$1:$A$2723&amp;Sheet2!$B$1:$B$2723&amp;Sheet2!$D$1:$D$2723,0),5),0)</f>
        <v>0</v>
      </c>
      <c r="K345">
        <f t="array" ref="K345">IFERROR(INDEX(Sheet2!$A$1:$E$2723,MATCH(K$200&amp;K$201&amp;$B345,Sheet2!$A$1:$A$2723&amp;Sheet2!$B$1:$B$2723&amp;Sheet2!$D$1:$D$2723,0),5),0)</f>
        <v>0</v>
      </c>
      <c r="L345">
        <f t="array" ref="L345">IFERROR(INDEX(Sheet2!$A$1:$E$2723,MATCH(L$200&amp;L$201&amp;$B345,Sheet2!$A$1:$A$2723&amp;Sheet2!$B$1:$B$2723&amp;Sheet2!$D$1:$D$2723,0),5),0)</f>
        <v>0</v>
      </c>
      <c r="M345">
        <f t="array" ref="M345">IFERROR(INDEX(Sheet2!$A$1:$E$2723,MATCH(M$200&amp;M$201&amp;$B345,Sheet2!$A$1:$A$2723&amp;Sheet2!$B$1:$B$2723&amp;Sheet2!$D$1:$D$2723,0),5),0)</f>
        <v>0</v>
      </c>
      <c r="N345">
        <f t="array" ref="N345">IFERROR(INDEX(Sheet2!$A$1:$E$2723,MATCH(N$200&amp;N$201&amp;$B345,Sheet2!$A$1:$A$2723&amp;Sheet2!$B$1:$B$2723&amp;Sheet2!$D$1:$D$2723,0),5),0)</f>
        <v>0</v>
      </c>
      <c r="O345">
        <f t="array" ref="O345">IFERROR(INDEX(Sheet2!$A$1:$E$2723,MATCH(O$200&amp;O$201&amp;$B345,Sheet2!$A$1:$A$2723&amp;Sheet2!$B$1:$B$2723&amp;Sheet2!$D$1:$D$2723,0),5),0)</f>
        <v>0</v>
      </c>
      <c r="P345">
        <f t="array" ref="P345">IFERROR(INDEX(Sheet2!$A$1:$E$2723,MATCH(P$200&amp;P$201&amp;$B345,Sheet2!$A$1:$A$2723&amp;Sheet2!$B$1:$B$2723&amp;Sheet2!$D$1:$D$2723,0),5),0)</f>
        <v>0</v>
      </c>
      <c r="Q345">
        <f t="array" ref="Q345">IFERROR(INDEX(Sheet2!$A$1:$E$2723,MATCH(Q$200&amp;Q$201&amp;$B345,Sheet2!$A$1:$A$2723&amp;Sheet2!$B$1:$B$2723&amp;Sheet2!$D$1:$D$2723,0),5),0)</f>
        <v>0</v>
      </c>
      <c r="R345">
        <f t="array" ref="R345">IFERROR(INDEX(Sheet2!$A$1:$E$2723,MATCH(R$200&amp;R$201&amp;$B345,Sheet2!$A$1:$A$2723&amp;Sheet2!$B$1:$B$2723&amp;Sheet2!$D$1:$D$2723,0),5),0)</f>
        <v>0</v>
      </c>
      <c r="S345">
        <f t="array" ref="S345">IFERROR(INDEX(Sheet2!$A$1:$E$2723,MATCH(S$200&amp;S$201&amp;$B345,Sheet2!$A$1:$A$2723&amp;Sheet2!$B$1:$B$2723&amp;Sheet2!$D$1:$D$2723,0),5),0)</f>
        <v>0</v>
      </c>
      <c r="T345">
        <f t="array" ref="T345">IFERROR(INDEX(Sheet2!$A$1:$E$2723,MATCH(T$200&amp;T$201&amp;$B345,Sheet2!$A$1:$A$2723&amp;Sheet2!$B$1:$B$2723&amp;Sheet2!$D$1:$D$2723,0),5),0)</f>
        <v>0</v>
      </c>
      <c r="U345">
        <f t="array" ref="U345">IFERROR(INDEX(Sheet2!$A$1:$E$2723,MATCH(U$200&amp;U$201&amp;$B345,Sheet2!$A$1:$A$2723&amp;Sheet2!$B$1:$B$2723&amp;Sheet2!$D$1:$D$2723,0),5),0)</f>
        <v>0</v>
      </c>
      <c r="V345">
        <f t="array" ref="V345">IFERROR(INDEX(Sheet2!$A$1:$E$2723,MATCH(V$200&amp;V$201&amp;$B345,Sheet2!$A$1:$A$2723&amp;Sheet2!$B$1:$B$2723&amp;Sheet2!$D$1:$D$2723,0),5),0)</f>
        <v>0</v>
      </c>
      <c r="W345">
        <f t="array" ref="W345">IFERROR(INDEX(Sheet2!$A$1:$E$2723,MATCH(W$200&amp;W$201&amp;$B345,Sheet2!$A$1:$A$2723&amp;Sheet2!$B$1:$B$2723&amp;Sheet2!$D$1:$D$2723,0),5),0)</f>
        <v>0</v>
      </c>
      <c r="X345">
        <f t="array" ref="X345">IFERROR(INDEX(Sheet2!$A$1:$E$2723,MATCH(X$200&amp;X$201&amp;$B345,Sheet2!$A$1:$A$2723&amp;Sheet2!$B$1:$B$2723&amp;Sheet2!$D$1:$D$2723,0),5),0)</f>
        <v>0</v>
      </c>
      <c r="Y345">
        <f t="array" ref="Y345">IFERROR(INDEX(Sheet2!$A$1:$E$2723,MATCH(Y$200&amp;Y$201&amp;$B345,Sheet2!$A$1:$A$2723&amp;Sheet2!$B$1:$B$2723&amp;Sheet2!$D$1:$D$2723,0),5),0)</f>
        <v>0</v>
      </c>
      <c r="Z345">
        <f t="array" ref="Z345">IFERROR(INDEX(Sheet2!$A$1:$E$2723,MATCH(Z$200&amp;Z$201&amp;$B345,Sheet2!$A$1:$A$2723&amp;Sheet2!$B$1:$B$2723&amp;Sheet2!$D$1:$D$2723,0),5),0)</f>
        <v>0</v>
      </c>
      <c r="AA345">
        <f t="array" ref="AA345">IFERROR(INDEX(Sheet2!$A$1:$E$2723,MATCH(AA$200&amp;AA$201&amp;$B345,Sheet2!$A$1:$A$2723&amp;Sheet2!$B$1:$B$2723&amp;Sheet2!$D$1:$D$2723,0),5),0)</f>
        <v>0</v>
      </c>
      <c r="AB345">
        <f t="array" ref="AB345">IFERROR(INDEX(Sheet2!$A$1:$E$2723,MATCH(AB$200&amp;AB$201&amp;$B345,Sheet2!$A$1:$A$2723&amp;Sheet2!$B$1:$B$2723&amp;Sheet2!$D$1:$D$2723,0),5),0)</f>
        <v>0</v>
      </c>
      <c r="AC345">
        <f t="array" ref="AC345">IFERROR(INDEX(Sheet2!$A$1:$E$2723,MATCH(AC$200&amp;AC$201&amp;$B345,Sheet2!$A$1:$A$2723&amp;Sheet2!$B$1:$B$2723&amp;Sheet2!$D$1:$D$2723,0),5),0)</f>
        <v>0</v>
      </c>
      <c r="AD345">
        <f t="array" ref="AD345">IFERROR(INDEX(Sheet2!$A$1:$E$2723,MATCH(AD$200&amp;AD$201&amp;$B345,Sheet2!$A$1:$A$2723&amp;Sheet2!$B$1:$B$2723&amp;Sheet2!$D$1:$D$2723,0),5),0)</f>
        <v>0</v>
      </c>
      <c r="AE345">
        <f t="array" ref="AE345">IFERROR(INDEX(Sheet2!$A$1:$E$2723,MATCH(AE$200&amp;AE$201&amp;$B345,Sheet2!$A$1:$A$2723&amp;Sheet2!$B$1:$B$2723&amp;Sheet2!$D$1:$D$2723,0),5),0)</f>
        <v>0</v>
      </c>
      <c r="AF345">
        <f t="array" ref="AF345">IFERROR(INDEX(Sheet2!$A$1:$E$2723,MATCH(AF$200&amp;AF$201&amp;$B345,Sheet2!$A$1:$A$2723&amp;Sheet2!$B$1:$B$2723&amp;Sheet2!$D$1:$D$2723,0),5),0)</f>
        <v>0</v>
      </c>
      <c r="AG345">
        <f t="array" ref="AG345">IFERROR(INDEX(Sheet2!$A$1:$E$2723,MATCH(AG$200&amp;AG$201&amp;$B345,Sheet2!$A$1:$A$2723&amp;Sheet2!$B$1:$B$2723&amp;Sheet2!$D$1:$D$2723,0),5),0)</f>
        <v>0</v>
      </c>
      <c r="AH345">
        <f t="array" ref="AH345">IFERROR(INDEX(Sheet2!$A$1:$E$2723,MATCH(AH$200&amp;AH$201&amp;$B345,Sheet2!$A$1:$A$2723&amp;Sheet2!$B$1:$B$2723&amp;Sheet2!$D$1:$D$2723,0),5),0)</f>
        <v>0</v>
      </c>
      <c r="AI345">
        <f t="array" ref="AI345">IFERROR(INDEX(Sheet2!$A$1:$E$2723,MATCH(AI$200&amp;AI$201&amp;$B345,Sheet2!$A$1:$A$2723&amp;Sheet2!$B$1:$B$2723&amp;Sheet2!$D$1:$D$2723,0),5),0)</f>
        <v>0</v>
      </c>
      <c r="AJ345">
        <f t="array" ref="AJ345">IFERROR(INDEX(Sheet2!$A$1:$E$2723,MATCH(AJ$200&amp;AJ$201&amp;$B345,Sheet2!$A$1:$A$2723&amp;Sheet2!$B$1:$B$2723&amp;Sheet2!$D$1:$D$2723,0),5),0)</f>
        <v>0</v>
      </c>
      <c r="AK345">
        <f t="array" ref="AK345">IFERROR(INDEX(Sheet2!$A$1:$E$2723,MATCH(AK$200&amp;AK$201&amp;$B345,Sheet2!$A$1:$A$2723&amp;Sheet2!$B$1:$B$2723&amp;Sheet2!$D$1:$D$2723,0),5),0)</f>
        <v>0</v>
      </c>
      <c r="AL345">
        <f t="array" ref="AL345">IFERROR(INDEX(Sheet2!$A$1:$E$2723,MATCH(AL$200&amp;AL$201&amp;$B345,Sheet2!$A$1:$A$2723&amp;Sheet2!$B$1:$B$2723&amp;Sheet2!$D$1:$D$2723,0),5),0)</f>
        <v>0</v>
      </c>
      <c r="AM345">
        <f t="array" ref="AM345">IFERROR(INDEX(Sheet2!$A$1:$E$2723,MATCH(AM$200&amp;AM$201&amp;$B345,Sheet2!$A$1:$A$2723&amp;Sheet2!$B$1:$B$2723&amp;Sheet2!$D$1:$D$2723,0),5),0)</f>
        <v>0</v>
      </c>
      <c r="AN345">
        <f t="array" ref="AN345">IFERROR(INDEX(Sheet2!$A$1:$E$2723,MATCH(AN$200&amp;AN$201&amp;$B345,Sheet2!$A$1:$A$2723&amp;Sheet2!$B$1:$B$2723&amp;Sheet2!$D$1:$D$2723,0),5),0)</f>
        <v>0</v>
      </c>
      <c r="AO345">
        <f t="array" ref="AO345">IFERROR(INDEX(Sheet2!$A$1:$E$2723,MATCH(AO$200&amp;AO$201&amp;$B345,Sheet2!$A$1:$A$2723&amp;Sheet2!$B$1:$B$2723&amp;Sheet2!$D$1:$D$2723,0),5),0)</f>
        <v>0</v>
      </c>
      <c r="AP345">
        <f t="array" ref="AP345">IFERROR(INDEX(Sheet2!$A$1:$E$2723,MATCH(AP$200&amp;AP$201&amp;$B345,Sheet2!$A$1:$A$2723&amp;Sheet2!$B$1:$B$2723&amp;Sheet2!$D$1:$D$2723,0),5),0)</f>
        <v>0</v>
      </c>
      <c r="AQ345">
        <f t="array" ref="AQ345">IFERROR(INDEX(Sheet2!$A$1:$E$2723,MATCH(AQ$200&amp;AQ$201&amp;$B345,Sheet2!$A$1:$A$2723&amp;Sheet2!$B$1:$B$2723&amp;Sheet2!$D$1:$D$2723,0),5),0)</f>
        <v>0</v>
      </c>
      <c r="AR345">
        <f t="array" ref="AR345">IFERROR(INDEX(Sheet2!$A$1:$E$2723,MATCH(AR$200&amp;AR$201&amp;$B345,Sheet2!$A$1:$A$2723&amp;Sheet2!$B$1:$B$2723&amp;Sheet2!$D$1:$D$2723,0),5),0)</f>
        <v>0</v>
      </c>
      <c r="AS345">
        <f t="array" ref="AS345">IFERROR(INDEX(Sheet2!$A$1:$E$2723,MATCH(AS$200&amp;AS$201&amp;$B345,Sheet2!$A$1:$A$2723&amp;Sheet2!$B$1:$B$2723&amp;Sheet2!$D$1:$D$2723,0),5),0)</f>
        <v>0</v>
      </c>
      <c r="AT345">
        <f t="array" ref="AT345">IFERROR(INDEX(Sheet2!$A$1:$E$2723,MATCH(AT$200&amp;AT$201&amp;$B345,Sheet2!$A$1:$A$2723&amp;Sheet2!$B$1:$B$2723&amp;Sheet2!$D$1:$D$2723,0),5),0)</f>
        <v>0</v>
      </c>
      <c r="AU345">
        <f t="array" ref="AU345">IFERROR(INDEX(Sheet2!$A$1:$E$2723,MATCH(AU$200&amp;AU$201&amp;$B345,Sheet2!$A$1:$A$2723&amp;Sheet2!$B$1:$B$2723&amp;Sheet2!$D$1:$D$2723,0),5),0)</f>
        <v>0</v>
      </c>
      <c r="AV345">
        <f t="array" ref="AV345">IFERROR(INDEX(Sheet2!$A$1:$E$2723,MATCH(AV$200&amp;AV$201&amp;$B345,Sheet2!$A$1:$A$2723&amp;Sheet2!$B$1:$B$2723&amp;Sheet2!$D$1:$D$2723,0),5),0)</f>
        <v>0</v>
      </c>
      <c r="AW345">
        <f t="array" ref="AW345">IFERROR(INDEX(Sheet2!$A$1:$E$2723,MATCH(AW$200&amp;AW$201&amp;$B345,Sheet2!$A$1:$A$2723&amp;Sheet2!$B$1:$B$2723&amp;Sheet2!$D$1:$D$2723,0),5),0)</f>
        <v>0</v>
      </c>
      <c r="AX345">
        <f t="array" ref="AX345">IFERROR(INDEX(Sheet2!$A$1:$E$2723,MATCH(AX$200&amp;AX$201&amp;$B345,Sheet2!$A$1:$A$2723&amp;Sheet2!$B$1:$B$2723&amp;Sheet2!$D$1:$D$2723,0),5),0)</f>
        <v>0</v>
      </c>
      <c r="AY345">
        <f t="array" ref="AY345">IFERROR(INDEX(Sheet2!$A$1:$E$2723,MATCH(AY$200&amp;AY$201&amp;$B345,Sheet2!$A$1:$A$2723&amp;Sheet2!$B$1:$B$2723&amp;Sheet2!$D$1:$D$2723,0),5),0)</f>
        <v>0</v>
      </c>
      <c r="AZ345">
        <f t="array" ref="AZ345">IFERROR(INDEX(Sheet2!$A$1:$E$2723,MATCH(AZ$200&amp;AZ$201&amp;$B345,Sheet2!$A$1:$A$2723&amp;Sheet2!$B$1:$B$2723&amp;Sheet2!$D$1:$D$2723,0),5),0)</f>
        <v>0</v>
      </c>
      <c r="BA345">
        <f t="array" ref="BA345">IFERROR(INDEX(Sheet2!$A$1:$E$2723,MATCH(BA$200&amp;BA$201&amp;$B345,Sheet2!$A$1:$A$2723&amp;Sheet2!$B$1:$B$2723&amp;Sheet2!$D$1:$D$2723,0),5),0)</f>
        <v>0</v>
      </c>
      <c r="BB345">
        <f t="array" ref="BB345">IFERROR(INDEX(Sheet2!$A$1:$E$2723,MATCH(BB$200&amp;BB$201&amp;$B345,Sheet2!$A$1:$A$2723&amp;Sheet2!$B$1:$B$2723&amp;Sheet2!$D$1:$D$2723,0),5),0)</f>
        <v>0</v>
      </c>
      <c r="BC345">
        <f t="array" ref="BC345">IFERROR(INDEX(Sheet2!$A$1:$E$2723,MATCH(BC$200&amp;BC$201&amp;$B345,Sheet2!$A$1:$A$2723&amp;Sheet2!$B$1:$B$2723&amp;Sheet2!$D$1:$D$2723,0),5),0)</f>
        <v>0</v>
      </c>
      <c r="BD345">
        <f t="array" ref="BD345">IFERROR(INDEX(Sheet2!$A$1:$E$2723,MATCH(BD$200&amp;BD$201&amp;$B345,Sheet2!$A$1:$A$2723&amp;Sheet2!$B$1:$B$2723&amp;Sheet2!$D$1:$D$2723,0),5),0)</f>
        <v>0</v>
      </c>
      <c r="BE345">
        <f t="array" ref="BE345">IFERROR(INDEX(Sheet2!$A$1:$E$2723,MATCH(BE$200&amp;BE$201&amp;$B345,Sheet2!$A$1:$A$2723&amp;Sheet2!$B$1:$B$2723&amp;Sheet2!$D$1:$D$2723,0),5),0)</f>
        <v>0</v>
      </c>
      <c r="BF345">
        <f t="array" ref="BF345">IFERROR(INDEX(Sheet2!$A$1:$E$2723,MATCH(BF$200&amp;BF$201&amp;$B345,Sheet2!$A$1:$A$2723&amp;Sheet2!$B$1:$B$2723&amp;Sheet2!$D$1:$D$2723,0),5),0)</f>
        <v>0</v>
      </c>
      <c r="BG345">
        <f t="array" ref="BG345">IFERROR(INDEX(Sheet2!$A$1:$E$2723,MATCH(BG$200&amp;BG$201&amp;$B345,Sheet2!$A$1:$A$2723&amp;Sheet2!$B$1:$B$2723&amp;Sheet2!$D$1:$D$2723,0),5),0)</f>
        <v>0</v>
      </c>
      <c r="BH345">
        <f t="array" ref="BH345">IFERROR(INDEX(Sheet2!$A$1:$E$2723,MATCH(BH$200&amp;BH$201&amp;$B345,Sheet2!$A$1:$A$2723&amp;Sheet2!$B$1:$B$2723&amp;Sheet2!$D$1:$D$2723,0),5),0)</f>
        <v>0</v>
      </c>
      <c r="BI345">
        <f t="array" ref="BI345">IFERROR(INDEX(Sheet2!$A$1:$E$2723,MATCH(BI$200&amp;BI$201&amp;$B345,Sheet2!$A$1:$A$2723&amp;Sheet2!$B$1:$B$2723&amp;Sheet2!$D$1:$D$2723,0),5),0)</f>
        <v>0</v>
      </c>
      <c r="BJ345">
        <f t="array" ref="BJ345">IFERROR(INDEX(Sheet2!$A$1:$E$2723,MATCH(BJ$200&amp;BJ$201&amp;$B345,Sheet2!$A$1:$A$2723&amp;Sheet2!$B$1:$B$2723&amp;Sheet2!$D$1:$D$2723,0),5),0)</f>
        <v>0</v>
      </c>
      <c r="BK345">
        <f t="array" ref="BK345">IFERROR(INDEX(Sheet2!$A$1:$E$2723,MATCH(BK$200&amp;BK$201&amp;$B345,Sheet2!$A$1:$A$2723&amp;Sheet2!$B$1:$B$2723&amp;Sheet2!$D$1:$D$2723,0),5),0)</f>
        <v>0</v>
      </c>
      <c r="BL345">
        <f t="array" ref="BL345">IFERROR(INDEX(Sheet2!$A$1:$E$2723,MATCH(BL$200&amp;BL$201&amp;$B345,Sheet2!$A$1:$A$2723&amp;Sheet2!$B$1:$B$2723&amp;Sheet2!$D$1:$D$2723,0),5),0)</f>
        <v>0</v>
      </c>
    </row>
    <row r="346" spans="2:64" x14ac:dyDescent="0.25">
      <c r="B346" t="s">
        <v>312</v>
      </c>
      <c r="C346">
        <f t="array" ref="C346">IFERROR(INDEX(Sheet2!$A$1:$E$2723,MATCH(C$200&amp;C$201&amp;$B346,Sheet2!$A$1:$A$2723&amp;Sheet2!$B$1:$B$2723&amp;Sheet2!$D$1:$D$2723,0),5),0)</f>
        <v>0</v>
      </c>
      <c r="D346">
        <f t="array" ref="D346">IFERROR(INDEX(Sheet2!$A$1:$E$2723,MATCH(D$200&amp;D$201&amp;$B346,Sheet2!$A$1:$A$2723&amp;Sheet2!$B$1:$B$2723&amp;Sheet2!$D$1:$D$2723,0),5),0)</f>
        <v>0</v>
      </c>
      <c r="E346">
        <f t="array" ref="E346">IFERROR(INDEX(Sheet2!$A$1:$E$2723,MATCH(E$200&amp;E$201&amp;$B346,Sheet2!$A$1:$A$2723&amp;Sheet2!$B$1:$B$2723&amp;Sheet2!$D$1:$D$2723,0),5),0)</f>
        <v>0</v>
      </c>
      <c r="F346">
        <f t="array" ref="F346">IFERROR(INDEX(Sheet2!$A$1:$E$2723,MATCH(F$200&amp;F$201&amp;$B346,Sheet2!$A$1:$A$2723&amp;Sheet2!$B$1:$B$2723&amp;Sheet2!$D$1:$D$2723,0),5),0)</f>
        <v>0</v>
      </c>
      <c r="G346">
        <f t="array" ref="G346">IFERROR(INDEX(Sheet2!$A$1:$E$2723,MATCH(G$200&amp;G$201&amp;$B346,Sheet2!$A$1:$A$2723&amp;Sheet2!$B$1:$B$2723&amp;Sheet2!$D$1:$D$2723,0),5),0)</f>
        <v>0</v>
      </c>
      <c r="H346">
        <f t="array" ref="H346">IFERROR(INDEX(Sheet2!$A$1:$E$2723,MATCH(H$200&amp;H$201&amp;$B346,Sheet2!$A$1:$A$2723&amp;Sheet2!$B$1:$B$2723&amp;Sheet2!$D$1:$D$2723,0),5),0)</f>
        <v>0</v>
      </c>
      <c r="I346">
        <f t="array" ref="I346">IFERROR(INDEX(Sheet2!$A$1:$E$2723,MATCH(I$200&amp;I$201&amp;$B346,Sheet2!$A$1:$A$2723&amp;Sheet2!$B$1:$B$2723&amp;Sheet2!$D$1:$D$2723,0),5),0)</f>
        <v>0</v>
      </c>
      <c r="J346">
        <f t="array" ref="J346">IFERROR(INDEX(Sheet2!$A$1:$E$2723,MATCH(J$200&amp;J$201&amp;$B346,Sheet2!$A$1:$A$2723&amp;Sheet2!$B$1:$B$2723&amp;Sheet2!$D$1:$D$2723,0),5),0)</f>
        <v>0</v>
      </c>
      <c r="K346">
        <f t="array" ref="K346">IFERROR(INDEX(Sheet2!$A$1:$E$2723,MATCH(K$200&amp;K$201&amp;$B346,Sheet2!$A$1:$A$2723&amp;Sheet2!$B$1:$B$2723&amp;Sheet2!$D$1:$D$2723,0),5),0)</f>
        <v>0</v>
      </c>
      <c r="L346">
        <f t="array" ref="L346">IFERROR(INDEX(Sheet2!$A$1:$E$2723,MATCH(L$200&amp;L$201&amp;$B346,Sheet2!$A$1:$A$2723&amp;Sheet2!$B$1:$B$2723&amp;Sheet2!$D$1:$D$2723,0),5),0)</f>
        <v>0</v>
      </c>
      <c r="M346">
        <f t="array" ref="M346">IFERROR(INDEX(Sheet2!$A$1:$E$2723,MATCH(M$200&amp;M$201&amp;$B346,Sheet2!$A$1:$A$2723&amp;Sheet2!$B$1:$B$2723&amp;Sheet2!$D$1:$D$2723,0),5),0)</f>
        <v>0</v>
      </c>
      <c r="N346">
        <f t="array" ref="N346">IFERROR(INDEX(Sheet2!$A$1:$E$2723,MATCH(N$200&amp;N$201&amp;$B346,Sheet2!$A$1:$A$2723&amp;Sheet2!$B$1:$B$2723&amp;Sheet2!$D$1:$D$2723,0),5),0)</f>
        <v>0</v>
      </c>
      <c r="O346">
        <f t="array" ref="O346">IFERROR(INDEX(Sheet2!$A$1:$E$2723,MATCH(O$200&amp;O$201&amp;$B346,Sheet2!$A$1:$A$2723&amp;Sheet2!$B$1:$B$2723&amp;Sheet2!$D$1:$D$2723,0),5),0)</f>
        <v>0</v>
      </c>
      <c r="P346">
        <f t="array" ref="P346">IFERROR(INDEX(Sheet2!$A$1:$E$2723,MATCH(P$200&amp;P$201&amp;$B346,Sheet2!$A$1:$A$2723&amp;Sheet2!$B$1:$B$2723&amp;Sheet2!$D$1:$D$2723,0),5),0)</f>
        <v>0</v>
      </c>
      <c r="Q346">
        <f t="array" ref="Q346">IFERROR(INDEX(Sheet2!$A$1:$E$2723,MATCH(Q$200&amp;Q$201&amp;$B346,Sheet2!$A$1:$A$2723&amp;Sheet2!$B$1:$B$2723&amp;Sheet2!$D$1:$D$2723,0),5),0)</f>
        <v>0</v>
      </c>
      <c r="R346">
        <f t="array" ref="R346">IFERROR(INDEX(Sheet2!$A$1:$E$2723,MATCH(R$200&amp;R$201&amp;$B346,Sheet2!$A$1:$A$2723&amp;Sheet2!$B$1:$B$2723&amp;Sheet2!$D$1:$D$2723,0),5),0)</f>
        <v>0</v>
      </c>
      <c r="S346">
        <f t="array" ref="S346">IFERROR(INDEX(Sheet2!$A$1:$E$2723,MATCH(S$200&amp;S$201&amp;$B346,Sheet2!$A$1:$A$2723&amp;Sheet2!$B$1:$B$2723&amp;Sheet2!$D$1:$D$2723,0),5),0)</f>
        <v>0</v>
      </c>
      <c r="T346">
        <f t="array" ref="T346">IFERROR(INDEX(Sheet2!$A$1:$E$2723,MATCH(T$200&amp;T$201&amp;$B346,Sheet2!$A$1:$A$2723&amp;Sheet2!$B$1:$B$2723&amp;Sheet2!$D$1:$D$2723,0),5),0)</f>
        <v>0</v>
      </c>
      <c r="U346">
        <f t="array" ref="U346">IFERROR(INDEX(Sheet2!$A$1:$E$2723,MATCH(U$200&amp;U$201&amp;$B346,Sheet2!$A$1:$A$2723&amp;Sheet2!$B$1:$B$2723&amp;Sheet2!$D$1:$D$2723,0),5),0)</f>
        <v>0</v>
      </c>
      <c r="V346">
        <f t="array" ref="V346">IFERROR(INDEX(Sheet2!$A$1:$E$2723,MATCH(V$200&amp;V$201&amp;$B346,Sheet2!$A$1:$A$2723&amp;Sheet2!$B$1:$B$2723&amp;Sheet2!$D$1:$D$2723,0),5),0)</f>
        <v>0</v>
      </c>
      <c r="W346">
        <f t="array" ref="W346">IFERROR(INDEX(Sheet2!$A$1:$E$2723,MATCH(W$200&amp;W$201&amp;$B346,Sheet2!$A$1:$A$2723&amp;Sheet2!$B$1:$B$2723&amp;Sheet2!$D$1:$D$2723,0),5),0)</f>
        <v>0</v>
      </c>
      <c r="X346">
        <f t="array" ref="X346">IFERROR(INDEX(Sheet2!$A$1:$E$2723,MATCH(X$200&amp;X$201&amp;$B346,Sheet2!$A$1:$A$2723&amp;Sheet2!$B$1:$B$2723&amp;Sheet2!$D$1:$D$2723,0),5),0)</f>
        <v>0</v>
      </c>
      <c r="Y346">
        <f t="array" ref="Y346">IFERROR(INDEX(Sheet2!$A$1:$E$2723,MATCH(Y$200&amp;Y$201&amp;$B346,Sheet2!$A$1:$A$2723&amp;Sheet2!$B$1:$B$2723&amp;Sheet2!$D$1:$D$2723,0),5),0)</f>
        <v>0</v>
      </c>
      <c r="Z346">
        <f t="array" ref="Z346">IFERROR(INDEX(Sheet2!$A$1:$E$2723,MATCH(Z$200&amp;Z$201&amp;$B346,Sheet2!$A$1:$A$2723&amp;Sheet2!$B$1:$B$2723&amp;Sheet2!$D$1:$D$2723,0),5),0)</f>
        <v>0</v>
      </c>
      <c r="AA346">
        <f t="array" ref="AA346">IFERROR(INDEX(Sheet2!$A$1:$E$2723,MATCH(AA$200&amp;AA$201&amp;$B346,Sheet2!$A$1:$A$2723&amp;Sheet2!$B$1:$B$2723&amp;Sheet2!$D$1:$D$2723,0),5),0)</f>
        <v>0</v>
      </c>
      <c r="AB346">
        <f t="array" ref="AB346">IFERROR(INDEX(Sheet2!$A$1:$E$2723,MATCH(AB$200&amp;AB$201&amp;$B346,Sheet2!$A$1:$A$2723&amp;Sheet2!$B$1:$B$2723&amp;Sheet2!$D$1:$D$2723,0),5),0)</f>
        <v>0</v>
      </c>
      <c r="AC346">
        <f t="array" ref="AC346">IFERROR(INDEX(Sheet2!$A$1:$E$2723,MATCH(AC$200&amp;AC$201&amp;$B346,Sheet2!$A$1:$A$2723&amp;Sheet2!$B$1:$B$2723&amp;Sheet2!$D$1:$D$2723,0),5),0)</f>
        <v>0</v>
      </c>
      <c r="AD346">
        <f t="array" ref="AD346">IFERROR(INDEX(Sheet2!$A$1:$E$2723,MATCH(AD$200&amp;AD$201&amp;$B346,Sheet2!$A$1:$A$2723&amp;Sheet2!$B$1:$B$2723&amp;Sheet2!$D$1:$D$2723,0),5),0)</f>
        <v>0</v>
      </c>
      <c r="AE346">
        <f t="array" ref="AE346">IFERROR(INDEX(Sheet2!$A$1:$E$2723,MATCH(AE$200&amp;AE$201&amp;$B346,Sheet2!$A$1:$A$2723&amp;Sheet2!$B$1:$B$2723&amp;Sheet2!$D$1:$D$2723,0),5),0)</f>
        <v>0</v>
      </c>
      <c r="AF346">
        <f t="array" ref="AF346">IFERROR(INDEX(Sheet2!$A$1:$E$2723,MATCH(AF$200&amp;AF$201&amp;$B346,Sheet2!$A$1:$A$2723&amp;Sheet2!$B$1:$B$2723&amp;Sheet2!$D$1:$D$2723,0),5),0)</f>
        <v>0</v>
      </c>
      <c r="AG346">
        <f t="array" ref="AG346">IFERROR(INDEX(Sheet2!$A$1:$E$2723,MATCH(AG$200&amp;AG$201&amp;$B346,Sheet2!$A$1:$A$2723&amp;Sheet2!$B$1:$B$2723&amp;Sheet2!$D$1:$D$2723,0),5),0)</f>
        <v>0</v>
      </c>
      <c r="AH346">
        <f t="array" ref="AH346">IFERROR(INDEX(Sheet2!$A$1:$E$2723,MATCH(AH$200&amp;AH$201&amp;$B346,Sheet2!$A$1:$A$2723&amp;Sheet2!$B$1:$B$2723&amp;Sheet2!$D$1:$D$2723,0),5),0)</f>
        <v>0</v>
      </c>
      <c r="AI346">
        <f t="array" ref="AI346">IFERROR(INDEX(Sheet2!$A$1:$E$2723,MATCH(AI$200&amp;AI$201&amp;$B346,Sheet2!$A$1:$A$2723&amp;Sheet2!$B$1:$B$2723&amp;Sheet2!$D$1:$D$2723,0),5),0)</f>
        <v>0</v>
      </c>
      <c r="AJ346">
        <f t="array" ref="AJ346">IFERROR(INDEX(Sheet2!$A$1:$E$2723,MATCH(AJ$200&amp;AJ$201&amp;$B346,Sheet2!$A$1:$A$2723&amp;Sheet2!$B$1:$B$2723&amp;Sheet2!$D$1:$D$2723,0),5),0)</f>
        <v>0</v>
      </c>
      <c r="AK346">
        <f t="array" ref="AK346">IFERROR(INDEX(Sheet2!$A$1:$E$2723,MATCH(AK$200&amp;AK$201&amp;$B346,Sheet2!$A$1:$A$2723&amp;Sheet2!$B$1:$B$2723&amp;Sheet2!$D$1:$D$2723,0),5),0)</f>
        <v>0</v>
      </c>
      <c r="AL346">
        <f t="array" ref="AL346">IFERROR(INDEX(Sheet2!$A$1:$E$2723,MATCH(AL$200&amp;AL$201&amp;$B346,Sheet2!$A$1:$A$2723&amp;Sheet2!$B$1:$B$2723&amp;Sheet2!$D$1:$D$2723,0),5),0)</f>
        <v>0</v>
      </c>
      <c r="AM346">
        <f t="array" ref="AM346">IFERROR(INDEX(Sheet2!$A$1:$E$2723,MATCH(AM$200&amp;AM$201&amp;$B346,Sheet2!$A$1:$A$2723&amp;Sheet2!$B$1:$B$2723&amp;Sheet2!$D$1:$D$2723,0),5),0)</f>
        <v>0</v>
      </c>
      <c r="AN346">
        <f t="array" ref="AN346">IFERROR(INDEX(Sheet2!$A$1:$E$2723,MATCH(AN$200&amp;AN$201&amp;$B346,Sheet2!$A$1:$A$2723&amp;Sheet2!$B$1:$B$2723&amp;Sheet2!$D$1:$D$2723,0),5),0)</f>
        <v>0</v>
      </c>
      <c r="AO346">
        <f t="array" ref="AO346">IFERROR(INDEX(Sheet2!$A$1:$E$2723,MATCH(AO$200&amp;AO$201&amp;$B346,Sheet2!$A$1:$A$2723&amp;Sheet2!$B$1:$B$2723&amp;Sheet2!$D$1:$D$2723,0),5),0)</f>
        <v>0</v>
      </c>
      <c r="AP346">
        <f t="array" ref="AP346">IFERROR(INDEX(Sheet2!$A$1:$E$2723,MATCH(AP$200&amp;AP$201&amp;$B346,Sheet2!$A$1:$A$2723&amp;Sheet2!$B$1:$B$2723&amp;Sheet2!$D$1:$D$2723,0),5),0)</f>
        <v>0</v>
      </c>
      <c r="AQ346">
        <f t="array" ref="AQ346">IFERROR(INDEX(Sheet2!$A$1:$E$2723,MATCH(AQ$200&amp;AQ$201&amp;$B346,Sheet2!$A$1:$A$2723&amp;Sheet2!$B$1:$B$2723&amp;Sheet2!$D$1:$D$2723,0),5),0)</f>
        <v>0</v>
      </c>
      <c r="AR346">
        <f t="array" ref="AR346">IFERROR(INDEX(Sheet2!$A$1:$E$2723,MATCH(AR$200&amp;AR$201&amp;$B346,Sheet2!$A$1:$A$2723&amp;Sheet2!$B$1:$B$2723&amp;Sheet2!$D$1:$D$2723,0),5),0)</f>
        <v>0</v>
      </c>
      <c r="AS346">
        <f t="array" ref="AS346">IFERROR(INDEX(Sheet2!$A$1:$E$2723,MATCH(AS$200&amp;AS$201&amp;$B346,Sheet2!$A$1:$A$2723&amp;Sheet2!$B$1:$B$2723&amp;Sheet2!$D$1:$D$2723,0),5),0)</f>
        <v>0</v>
      </c>
      <c r="AT346">
        <f t="array" ref="AT346">IFERROR(INDEX(Sheet2!$A$1:$E$2723,MATCH(AT$200&amp;AT$201&amp;$B346,Sheet2!$A$1:$A$2723&amp;Sheet2!$B$1:$B$2723&amp;Sheet2!$D$1:$D$2723,0),5),0)</f>
        <v>0</v>
      </c>
      <c r="AU346">
        <f t="array" ref="AU346">IFERROR(INDEX(Sheet2!$A$1:$E$2723,MATCH(AU$200&amp;AU$201&amp;$B346,Sheet2!$A$1:$A$2723&amp;Sheet2!$B$1:$B$2723&amp;Sheet2!$D$1:$D$2723,0),5),0)</f>
        <v>0</v>
      </c>
      <c r="AV346">
        <f t="array" ref="AV346">IFERROR(INDEX(Sheet2!$A$1:$E$2723,MATCH(AV$200&amp;AV$201&amp;$B346,Sheet2!$A$1:$A$2723&amp;Sheet2!$B$1:$B$2723&amp;Sheet2!$D$1:$D$2723,0),5),0)</f>
        <v>0</v>
      </c>
      <c r="AW346">
        <f t="array" ref="AW346">IFERROR(INDEX(Sheet2!$A$1:$E$2723,MATCH(AW$200&amp;AW$201&amp;$B346,Sheet2!$A$1:$A$2723&amp;Sheet2!$B$1:$B$2723&amp;Sheet2!$D$1:$D$2723,0),5),0)</f>
        <v>0</v>
      </c>
      <c r="AX346">
        <f t="array" ref="AX346">IFERROR(INDEX(Sheet2!$A$1:$E$2723,MATCH(AX$200&amp;AX$201&amp;$B346,Sheet2!$A$1:$A$2723&amp;Sheet2!$B$1:$B$2723&amp;Sheet2!$D$1:$D$2723,0),5),0)</f>
        <v>0</v>
      </c>
      <c r="AY346">
        <f t="array" ref="AY346">IFERROR(INDEX(Sheet2!$A$1:$E$2723,MATCH(AY$200&amp;AY$201&amp;$B346,Sheet2!$A$1:$A$2723&amp;Sheet2!$B$1:$B$2723&amp;Sheet2!$D$1:$D$2723,0),5),0)</f>
        <v>0</v>
      </c>
      <c r="AZ346">
        <f t="array" ref="AZ346">IFERROR(INDEX(Sheet2!$A$1:$E$2723,MATCH(AZ$200&amp;AZ$201&amp;$B346,Sheet2!$A$1:$A$2723&amp;Sheet2!$B$1:$B$2723&amp;Sheet2!$D$1:$D$2723,0),5),0)</f>
        <v>0</v>
      </c>
      <c r="BA346">
        <f t="array" ref="BA346">IFERROR(INDEX(Sheet2!$A$1:$E$2723,MATCH(BA$200&amp;BA$201&amp;$B346,Sheet2!$A$1:$A$2723&amp;Sheet2!$B$1:$B$2723&amp;Sheet2!$D$1:$D$2723,0),5),0)</f>
        <v>0</v>
      </c>
      <c r="BB346">
        <f t="array" ref="BB346">IFERROR(INDEX(Sheet2!$A$1:$E$2723,MATCH(BB$200&amp;BB$201&amp;$B346,Sheet2!$A$1:$A$2723&amp;Sheet2!$B$1:$B$2723&amp;Sheet2!$D$1:$D$2723,0),5),0)</f>
        <v>0</v>
      </c>
      <c r="BC346">
        <f t="array" ref="BC346">IFERROR(INDEX(Sheet2!$A$1:$E$2723,MATCH(BC$200&amp;BC$201&amp;$B346,Sheet2!$A$1:$A$2723&amp;Sheet2!$B$1:$B$2723&amp;Sheet2!$D$1:$D$2723,0),5),0)</f>
        <v>0</v>
      </c>
      <c r="BD346">
        <f t="array" ref="BD346">IFERROR(INDEX(Sheet2!$A$1:$E$2723,MATCH(BD$200&amp;BD$201&amp;$B346,Sheet2!$A$1:$A$2723&amp;Sheet2!$B$1:$B$2723&amp;Sheet2!$D$1:$D$2723,0),5),0)</f>
        <v>0</v>
      </c>
      <c r="BE346">
        <f t="array" ref="BE346">IFERROR(INDEX(Sheet2!$A$1:$E$2723,MATCH(BE$200&amp;BE$201&amp;$B346,Sheet2!$A$1:$A$2723&amp;Sheet2!$B$1:$B$2723&amp;Sheet2!$D$1:$D$2723,0),5),0)</f>
        <v>0</v>
      </c>
      <c r="BF346">
        <f t="array" ref="BF346">IFERROR(INDEX(Sheet2!$A$1:$E$2723,MATCH(BF$200&amp;BF$201&amp;$B346,Sheet2!$A$1:$A$2723&amp;Sheet2!$B$1:$B$2723&amp;Sheet2!$D$1:$D$2723,0),5),0)</f>
        <v>0</v>
      </c>
      <c r="BG346">
        <f t="array" ref="BG346">IFERROR(INDEX(Sheet2!$A$1:$E$2723,MATCH(BG$200&amp;BG$201&amp;$B346,Sheet2!$A$1:$A$2723&amp;Sheet2!$B$1:$B$2723&amp;Sheet2!$D$1:$D$2723,0),5),0)</f>
        <v>0</v>
      </c>
      <c r="BH346">
        <f t="array" ref="BH346">IFERROR(INDEX(Sheet2!$A$1:$E$2723,MATCH(BH$200&amp;BH$201&amp;$B346,Sheet2!$A$1:$A$2723&amp;Sheet2!$B$1:$B$2723&amp;Sheet2!$D$1:$D$2723,0),5),0)</f>
        <v>0</v>
      </c>
      <c r="BI346">
        <f t="array" ref="BI346">IFERROR(INDEX(Sheet2!$A$1:$E$2723,MATCH(BI$200&amp;BI$201&amp;$B346,Sheet2!$A$1:$A$2723&amp;Sheet2!$B$1:$B$2723&amp;Sheet2!$D$1:$D$2723,0),5),0)</f>
        <v>0</v>
      </c>
      <c r="BJ346">
        <f t="array" ref="BJ346">IFERROR(INDEX(Sheet2!$A$1:$E$2723,MATCH(BJ$200&amp;BJ$201&amp;$B346,Sheet2!$A$1:$A$2723&amp;Sheet2!$B$1:$B$2723&amp;Sheet2!$D$1:$D$2723,0),5),0)</f>
        <v>0</v>
      </c>
      <c r="BK346">
        <f t="array" ref="BK346">IFERROR(INDEX(Sheet2!$A$1:$E$2723,MATCH(BK$200&amp;BK$201&amp;$B346,Sheet2!$A$1:$A$2723&amp;Sheet2!$B$1:$B$2723&amp;Sheet2!$D$1:$D$2723,0),5),0)</f>
        <v>0</v>
      </c>
      <c r="BL346">
        <f t="array" ref="BL346">IFERROR(INDEX(Sheet2!$A$1:$E$2723,MATCH(BL$200&amp;BL$201&amp;$B346,Sheet2!$A$1:$A$2723&amp;Sheet2!$B$1:$B$2723&amp;Sheet2!$D$1:$D$2723,0),5),0)</f>
        <v>0</v>
      </c>
    </row>
    <row r="347" spans="2:64" x14ac:dyDescent="0.25">
      <c r="B347" t="s">
        <v>6</v>
      </c>
      <c r="C347">
        <f t="array" ref="C347">IFERROR(INDEX(Sheet2!$A$1:$E$2723,MATCH(C$200&amp;C$201&amp;$B347,Sheet2!$A$1:$A$2723&amp;Sheet2!$B$1:$B$2723&amp;Sheet2!$D$1:$D$2723,0),5),0)</f>
        <v>184</v>
      </c>
      <c r="D347">
        <f t="array" ref="D347">IFERROR(INDEX(Sheet2!$A$1:$E$2723,MATCH(D$200&amp;D$201&amp;$B347,Sheet2!$A$1:$A$2723&amp;Sheet2!$B$1:$B$2723&amp;Sheet2!$D$1:$D$2723,0),5),0)</f>
        <v>219</v>
      </c>
      <c r="E347">
        <f t="array" ref="E347">IFERROR(INDEX(Sheet2!$A$1:$E$2723,MATCH(E$200&amp;E$201&amp;$B347,Sheet2!$A$1:$A$2723&amp;Sheet2!$B$1:$B$2723&amp;Sheet2!$D$1:$D$2723,0),5),0)</f>
        <v>263</v>
      </c>
      <c r="F347">
        <f t="array" ref="F347">IFERROR(INDEX(Sheet2!$A$1:$E$2723,MATCH(F$200&amp;F$201&amp;$B347,Sheet2!$A$1:$A$2723&amp;Sheet2!$B$1:$B$2723&amp;Sheet2!$D$1:$D$2723,0),5),0)</f>
        <v>208</v>
      </c>
      <c r="G347">
        <f t="array" ref="G347">IFERROR(INDEX(Sheet2!$A$1:$E$2723,MATCH(G$200&amp;G$201&amp;$B347,Sheet2!$A$1:$A$2723&amp;Sheet2!$B$1:$B$2723&amp;Sheet2!$D$1:$D$2723,0),5),0)</f>
        <v>299</v>
      </c>
      <c r="H347">
        <f t="array" ref="H347">IFERROR(INDEX(Sheet2!$A$1:$E$2723,MATCH(H$200&amp;H$201&amp;$B347,Sheet2!$A$1:$A$2723&amp;Sheet2!$B$1:$B$2723&amp;Sheet2!$D$1:$D$2723,0),5),0)</f>
        <v>208</v>
      </c>
      <c r="I347">
        <f t="array" ref="I347">IFERROR(INDEX(Sheet2!$A$1:$E$2723,MATCH(I$200&amp;I$201&amp;$B347,Sheet2!$A$1:$A$2723&amp;Sheet2!$B$1:$B$2723&amp;Sheet2!$D$1:$D$2723,0),5),0)</f>
        <v>245</v>
      </c>
      <c r="J347">
        <f t="array" ref="J347">IFERROR(INDEX(Sheet2!$A$1:$E$2723,MATCH(J$200&amp;J$201&amp;$B347,Sheet2!$A$1:$A$2723&amp;Sheet2!$B$1:$B$2723&amp;Sheet2!$D$1:$D$2723,0),5),0)</f>
        <v>171</v>
      </c>
      <c r="K347">
        <f t="array" ref="K347">IFERROR(INDEX(Sheet2!$A$1:$E$2723,MATCH(K$200&amp;K$201&amp;$B347,Sheet2!$A$1:$A$2723&amp;Sheet2!$B$1:$B$2723&amp;Sheet2!$D$1:$D$2723,0),5),0)</f>
        <v>173</v>
      </c>
      <c r="L347">
        <f t="array" ref="L347">IFERROR(INDEX(Sheet2!$A$1:$E$2723,MATCH(L$200&amp;L$201&amp;$B347,Sheet2!$A$1:$A$2723&amp;Sheet2!$B$1:$B$2723&amp;Sheet2!$D$1:$D$2723,0),5),0)</f>
        <v>224</v>
      </c>
      <c r="M347">
        <f t="array" ref="M347">IFERROR(INDEX(Sheet2!$A$1:$E$2723,MATCH(M$200&amp;M$201&amp;$B347,Sheet2!$A$1:$A$2723&amp;Sheet2!$B$1:$B$2723&amp;Sheet2!$D$1:$D$2723,0),5),0)</f>
        <v>199</v>
      </c>
      <c r="N347">
        <f t="array" ref="N347">IFERROR(INDEX(Sheet2!$A$1:$E$2723,MATCH(N$200&amp;N$201&amp;$B347,Sheet2!$A$1:$A$2723&amp;Sheet2!$B$1:$B$2723&amp;Sheet2!$D$1:$D$2723,0),5),0)</f>
        <v>162</v>
      </c>
      <c r="O347">
        <f t="array" ref="O347">IFERROR(INDEX(Sheet2!$A$1:$E$2723,MATCH(O$200&amp;O$201&amp;$B347,Sheet2!$A$1:$A$2723&amp;Sheet2!$B$1:$B$2723&amp;Sheet2!$D$1:$D$2723,0),5),0)</f>
        <v>0</v>
      </c>
      <c r="P347">
        <f t="array" ref="P347">IFERROR(INDEX(Sheet2!$A$1:$E$2723,MATCH(P$200&amp;P$201&amp;$B347,Sheet2!$A$1:$A$2723&amp;Sheet2!$B$1:$B$2723&amp;Sheet2!$D$1:$D$2723,0),5),0)</f>
        <v>410</v>
      </c>
      <c r="Q347">
        <f t="array" ref="Q347">IFERROR(INDEX(Sheet2!$A$1:$E$2723,MATCH(Q$200&amp;Q$201&amp;$B347,Sheet2!$A$1:$A$2723&amp;Sheet2!$B$1:$B$2723&amp;Sheet2!$D$1:$D$2723,0),5),0)</f>
        <v>400</v>
      </c>
      <c r="R347">
        <f t="array" ref="R347">IFERROR(INDEX(Sheet2!$A$1:$E$2723,MATCH(R$200&amp;R$201&amp;$B347,Sheet2!$A$1:$A$2723&amp;Sheet2!$B$1:$B$2723&amp;Sheet2!$D$1:$D$2723,0),5),0)</f>
        <v>431</v>
      </c>
      <c r="S347">
        <f t="array" ref="S347">IFERROR(INDEX(Sheet2!$A$1:$E$2723,MATCH(S$200&amp;S$201&amp;$B347,Sheet2!$A$1:$A$2723&amp;Sheet2!$B$1:$B$2723&amp;Sheet2!$D$1:$D$2723,0),5),0)</f>
        <v>397</v>
      </c>
      <c r="T347">
        <f t="array" ref="T347">IFERROR(INDEX(Sheet2!$A$1:$E$2723,MATCH(T$200&amp;T$201&amp;$B347,Sheet2!$A$1:$A$2723&amp;Sheet2!$B$1:$B$2723&amp;Sheet2!$D$1:$D$2723,0),5),0)</f>
        <v>269</v>
      </c>
      <c r="U347">
        <f t="array" ref="U347">IFERROR(INDEX(Sheet2!$A$1:$E$2723,MATCH(U$200&amp;U$201&amp;$B347,Sheet2!$A$1:$A$2723&amp;Sheet2!$B$1:$B$2723&amp;Sheet2!$D$1:$D$2723,0),5),0)</f>
        <v>257</v>
      </c>
      <c r="V347">
        <f t="array" ref="V347">IFERROR(INDEX(Sheet2!$A$1:$E$2723,MATCH(V$200&amp;V$201&amp;$B347,Sheet2!$A$1:$A$2723&amp;Sheet2!$B$1:$B$2723&amp;Sheet2!$D$1:$D$2723,0),5),0)</f>
        <v>459</v>
      </c>
      <c r="W347">
        <f t="array" ref="W347">IFERROR(INDEX(Sheet2!$A$1:$E$2723,MATCH(W$200&amp;W$201&amp;$B347,Sheet2!$A$1:$A$2723&amp;Sheet2!$B$1:$B$2723&amp;Sheet2!$D$1:$D$2723,0),5),0)</f>
        <v>511</v>
      </c>
      <c r="X347">
        <f t="array" ref="X347">IFERROR(INDEX(Sheet2!$A$1:$E$2723,MATCH(X$200&amp;X$201&amp;$B347,Sheet2!$A$1:$A$2723&amp;Sheet2!$B$1:$B$2723&amp;Sheet2!$D$1:$D$2723,0),5),0)</f>
        <v>679</v>
      </c>
      <c r="Y347">
        <f t="array" ref="Y347">IFERROR(INDEX(Sheet2!$A$1:$E$2723,MATCH(Y$200&amp;Y$201&amp;$B347,Sheet2!$A$1:$A$2723&amp;Sheet2!$B$1:$B$2723&amp;Sheet2!$D$1:$D$2723,0),5),0)</f>
        <v>525</v>
      </c>
      <c r="Z347">
        <f t="array" ref="Z347">IFERROR(INDEX(Sheet2!$A$1:$E$2723,MATCH(Z$200&amp;Z$201&amp;$B347,Sheet2!$A$1:$A$2723&amp;Sheet2!$B$1:$B$2723&amp;Sheet2!$D$1:$D$2723,0),5),0)</f>
        <v>311</v>
      </c>
      <c r="AA347">
        <f t="array" ref="AA347">IFERROR(INDEX(Sheet2!$A$1:$E$2723,MATCH(AA$200&amp;AA$201&amp;$B347,Sheet2!$A$1:$A$2723&amp;Sheet2!$B$1:$B$2723&amp;Sheet2!$D$1:$D$2723,0),5),0)</f>
        <v>563</v>
      </c>
      <c r="AB347">
        <f t="array" ref="AB347">IFERROR(INDEX(Sheet2!$A$1:$E$2723,MATCH(AB$200&amp;AB$201&amp;$B347,Sheet2!$A$1:$A$2723&amp;Sheet2!$B$1:$B$2723&amp;Sheet2!$D$1:$D$2723,0),5),0)</f>
        <v>453</v>
      </c>
      <c r="AC347">
        <f t="array" ref="AC347">IFERROR(INDEX(Sheet2!$A$1:$E$2723,MATCH(AC$200&amp;AC$201&amp;$B347,Sheet2!$A$1:$A$2723&amp;Sheet2!$B$1:$B$2723&amp;Sheet2!$D$1:$D$2723,0),5),0)</f>
        <v>472</v>
      </c>
      <c r="AD347">
        <f t="array" ref="AD347">IFERROR(INDEX(Sheet2!$A$1:$E$2723,MATCH(AD$200&amp;AD$201&amp;$B347,Sheet2!$A$1:$A$2723&amp;Sheet2!$B$1:$B$2723&amp;Sheet2!$D$1:$D$2723,0),5),0)</f>
        <v>418</v>
      </c>
      <c r="AE347">
        <f t="array" ref="AE347">IFERROR(INDEX(Sheet2!$A$1:$E$2723,MATCH(AE$200&amp;AE$201&amp;$B347,Sheet2!$A$1:$A$2723&amp;Sheet2!$B$1:$B$2723&amp;Sheet2!$D$1:$D$2723,0),5),0)</f>
        <v>408</v>
      </c>
      <c r="AF347">
        <f t="array" ref="AF347">IFERROR(INDEX(Sheet2!$A$1:$E$2723,MATCH(AF$200&amp;AF$201&amp;$B347,Sheet2!$A$1:$A$2723&amp;Sheet2!$B$1:$B$2723&amp;Sheet2!$D$1:$D$2723,0),5),0)</f>
        <v>399</v>
      </c>
      <c r="AG347">
        <f t="array" ref="AG347">IFERROR(INDEX(Sheet2!$A$1:$E$2723,MATCH(AG$200&amp;AG$201&amp;$B347,Sheet2!$A$1:$A$2723&amp;Sheet2!$B$1:$B$2723&amp;Sheet2!$D$1:$D$2723,0),5),0)</f>
        <v>456</v>
      </c>
      <c r="AH347">
        <f t="array" ref="AH347">IFERROR(INDEX(Sheet2!$A$1:$E$2723,MATCH(AH$200&amp;AH$201&amp;$B347,Sheet2!$A$1:$A$2723&amp;Sheet2!$B$1:$B$2723&amp;Sheet2!$D$1:$D$2723,0),5),0)</f>
        <v>461</v>
      </c>
      <c r="AI347">
        <f t="array" ref="AI347">IFERROR(INDEX(Sheet2!$A$1:$E$2723,MATCH(AI$200&amp;AI$201&amp;$B347,Sheet2!$A$1:$A$2723&amp;Sheet2!$B$1:$B$2723&amp;Sheet2!$D$1:$D$2723,0),5),0)</f>
        <v>537</v>
      </c>
      <c r="AJ347">
        <f t="array" ref="AJ347">IFERROR(INDEX(Sheet2!$A$1:$E$2723,MATCH(AJ$200&amp;AJ$201&amp;$B347,Sheet2!$A$1:$A$2723&amp;Sheet2!$B$1:$B$2723&amp;Sheet2!$D$1:$D$2723,0),5),0)</f>
        <v>480</v>
      </c>
      <c r="AK347">
        <f t="array" ref="AK347">IFERROR(INDEX(Sheet2!$A$1:$E$2723,MATCH(AK$200&amp;AK$201&amp;$B347,Sheet2!$A$1:$A$2723&amp;Sheet2!$B$1:$B$2723&amp;Sheet2!$D$1:$D$2723,0),5),0)</f>
        <v>381</v>
      </c>
      <c r="AL347">
        <f t="array" ref="AL347">IFERROR(INDEX(Sheet2!$A$1:$E$2723,MATCH(AL$200&amp;AL$201&amp;$B347,Sheet2!$A$1:$A$2723&amp;Sheet2!$B$1:$B$2723&amp;Sheet2!$D$1:$D$2723,0),5),0)</f>
        <v>357</v>
      </c>
      <c r="AM347">
        <f t="array" ref="AM347">IFERROR(INDEX(Sheet2!$A$1:$E$2723,MATCH(AM$200&amp;AM$201&amp;$B347,Sheet2!$A$1:$A$2723&amp;Sheet2!$B$1:$B$2723&amp;Sheet2!$D$1:$D$2723,0),5),0)</f>
        <v>313</v>
      </c>
      <c r="AN347">
        <f t="array" ref="AN347">IFERROR(INDEX(Sheet2!$A$1:$E$2723,MATCH(AN$200&amp;AN$201&amp;$B347,Sheet2!$A$1:$A$2723&amp;Sheet2!$B$1:$B$2723&amp;Sheet2!$D$1:$D$2723,0),5),0)</f>
        <v>365</v>
      </c>
      <c r="AO347">
        <f t="array" ref="AO347">IFERROR(INDEX(Sheet2!$A$1:$E$2723,MATCH(AO$200&amp;AO$201&amp;$B347,Sheet2!$A$1:$A$2723&amp;Sheet2!$B$1:$B$2723&amp;Sheet2!$D$1:$D$2723,0),5),0)</f>
        <v>486</v>
      </c>
      <c r="AP347">
        <f t="array" ref="AP347">IFERROR(INDEX(Sheet2!$A$1:$E$2723,MATCH(AP$200&amp;AP$201&amp;$B347,Sheet2!$A$1:$A$2723&amp;Sheet2!$B$1:$B$2723&amp;Sheet2!$D$1:$D$2723,0),5),0)</f>
        <v>509</v>
      </c>
      <c r="AQ347">
        <f t="array" ref="AQ347">IFERROR(INDEX(Sheet2!$A$1:$E$2723,MATCH(AQ$200&amp;AQ$201&amp;$B347,Sheet2!$A$1:$A$2723&amp;Sheet2!$B$1:$B$2723&amp;Sheet2!$D$1:$D$2723,0),5),0)</f>
        <v>352</v>
      </c>
      <c r="AR347">
        <f t="array" ref="AR347">IFERROR(INDEX(Sheet2!$A$1:$E$2723,MATCH(AR$200&amp;AR$201&amp;$B347,Sheet2!$A$1:$A$2723&amp;Sheet2!$B$1:$B$2723&amp;Sheet2!$D$1:$D$2723,0),5),0)</f>
        <v>336</v>
      </c>
      <c r="AS347">
        <f t="array" ref="AS347">IFERROR(INDEX(Sheet2!$A$1:$E$2723,MATCH(AS$200&amp;AS$201&amp;$B347,Sheet2!$A$1:$A$2723&amp;Sheet2!$B$1:$B$2723&amp;Sheet2!$D$1:$D$2723,0),5),0)</f>
        <v>294</v>
      </c>
      <c r="AT347">
        <f t="array" ref="AT347">IFERROR(INDEX(Sheet2!$A$1:$E$2723,MATCH(AT$200&amp;AT$201&amp;$B347,Sheet2!$A$1:$A$2723&amp;Sheet2!$B$1:$B$2723&amp;Sheet2!$D$1:$D$2723,0),5),0)</f>
        <v>412</v>
      </c>
      <c r="AU347">
        <f t="array" ref="AU347">IFERROR(INDEX(Sheet2!$A$1:$E$2723,MATCH(AU$200&amp;AU$201&amp;$B347,Sheet2!$A$1:$A$2723&amp;Sheet2!$B$1:$B$2723&amp;Sheet2!$D$1:$D$2723,0),5),0)</f>
        <v>535</v>
      </c>
      <c r="AV347">
        <f t="array" ref="AV347">IFERROR(INDEX(Sheet2!$A$1:$E$2723,MATCH(AV$200&amp;AV$201&amp;$B347,Sheet2!$A$1:$A$2723&amp;Sheet2!$B$1:$B$2723&amp;Sheet2!$D$1:$D$2723,0),5),0)</f>
        <v>574</v>
      </c>
      <c r="AW347">
        <f t="array" ref="AW347">IFERROR(INDEX(Sheet2!$A$1:$E$2723,MATCH(AW$200&amp;AW$201&amp;$B347,Sheet2!$A$1:$A$2723&amp;Sheet2!$B$1:$B$2723&amp;Sheet2!$D$1:$D$2723,0),5),0)</f>
        <v>450</v>
      </c>
      <c r="AX347">
        <f t="array" ref="AX347">IFERROR(INDEX(Sheet2!$A$1:$E$2723,MATCH(AX$200&amp;AX$201&amp;$B347,Sheet2!$A$1:$A$2723&amp;Sheet2!$B$1:$B$2723&amp;Sheet2!$D$1:$D$2723,0),5),0)</f>
        <v>264</v>
      </c>
      <c r="AY347">
        <f t="array" ref="AY347">IFERROR(INDEX(Sheet2!$A$1:$E$2723,MATCH(AY$200&amp;AY$201&amp;$B347,Sheet2!$A$1:$A$2723&amp;Sheet2!$B$1:$B$2723&amp;Sheet2!$D$1:$D$2723,0),5),0)</f>
        <v>300</v>
      </c>
      <c r="AZ347">
        <f t="array" ref="AZ347">IFERROR(INDEX(Sheet2!$A$1:$E$2723,MATCH(AZ$200&amp;AZ$201&amp;$B347,Sheet2!$A$1:$A$2723&amp;Sheet2!$B$1:$B$2723&amp;Sheet2!$D$1:$D$2723,0),5),0)</f>
        <v>332</v>
      </c>
      <c r="BA347">
        <f t="array" ref="BA347">IFERROR(INDEX(Sheet2!$A$1:$E$2723,MATCH(BA$200&amp;BA$201&amp;$B347,Sheet2!$A$1:$A$2723&amp;Sheet2!$B$1:$B$2723&amp;Sheet2!$D$1:$D$2723,0),5),0)</f>
        <v>507</v>
      </c>
      <c r="BB347">
        <f t="array" ref="BB347">IFERROR(INDEX(Sheet2!$A$1:$E$2723,MATCH(BB$200&amp;BB$201&amp;$B347,Sheet2!$A$1:$A$2723&amp;Sheet2!$B$1:$B$2723&amp;Sheet2!$D$1:$D$2723,0),5),0)</f>
        <v>428</v>
      </c>
      <c r="BC347">
        <f t="array" ref="BC347">IFERROR(INDEX(Sheet2!$A$1:$E$2723,MATCH(BC$200&amp;BC$201&amp;$B347,Sheet2!$A$1:$A$2723&amp;Sheet2!$B$1:$B$2723&amp;Sheet2!$D$1:$D$2723,0),5),0)</f>
        <v>448</v>
      </c>
      <c r="BD347">
        <f t="array" ref="BD347">IFERROR(INDEX(Sheet2!$A$1:$E$2723,MATCH(BD$200&amp;BD$201&amp;$B347,Sheet2!$A$1:$A$2723&amp;Sheet2!$B$1:$B$2723&amp;Sheet2!$D$1:$D$2723,0),5),0)</f>
        <v>435</v>
      </c>
      <c r="BE347">
        <f t="array" ref="BE347">IFERROR(INDEX(Sheet2!$A$1:$E$2723,MATCH(BE$200&amp;BE$201&amp;$B347,Sheet2!$A$1:$A$2723&amp;Sheet2!$B$1:$B$2723&amp;Sheet2!$D$1:$D$2723,0),5),0)</f>
        <v>251</v>
      </c>
      <c r="BF347">
        <f t="array" ref="BF347">IFERROR(INDEX(Sheet2!$A$1:$E$2723,MATCH(BF$200&amp;BF$201&amp;$B347,Sheet2!$A$1:$A$2723&amp;Sheet2!$B$1:$B$2723&amp;Sheet2!$D$1:$D$2723,0),5),0)</f>
        <v>361</v>
      </c>
      <c r="BG347">
        <f t="array" ref="BG347">IFERROR(INDEX(Sheet2!$A$1:$E$2723,MATCH(BG$200&amp;BG$201&amp;$B347,Sheet2!$A$1:$A$2723&amp;Sheet2!$B$1:$B$2723&amp;Sheet2!$D$1:$D$2723,0),5),0)</f>
        <v>492</v>
      </c>
      <c r="BH347">
        <f t="array" ref="BH347">IFERROR(INDEX(Sheet2!$A$1:$E$2723,MATCH(BH$200&amp;BH$201&amp;$B347,Sheet2!$A$1:$A$2723&amp;Sheet2!$B$1:$B$2723&amp;Sheet2!$D$1:$D$2723,0),5),0)</f>
        <v>339</v>
      </c>
      <c r="BI347">
        <f t="array" ref="BI347">IFERROR(INDEX(Sheet2!$A$1:$E$2723,MATCH(BI$200&amp;BI$201&amp;$B347,Sheet2!$A$1:$A$2723&amp;Sheet2!$B$1:$B$2723&amp;Sheet2!$D$1:$D$2723,0),5),0)</f>
        <v>320</v>
      </c>
      <c r="BJ347">
        <f t="array" ref="BJ347">IFERROR(INDEX(Sheet2!$A$1:$E$2723,MATCH(BJ$200&amp;BJ$201&amp;$B347,Sheet2!$A$1:$A$2723&amp;Sheet2!$B$1:$B$2723&amp;Sheet2!$D$1:$D$2723,0),5),0)</f>
        <v>206</v>
      </c>
      <c r="BK347">
        <f t="array" ref="BK347">IFERROR(INDEX(Sheet2!$A$1:$E$2723,MATCH(BK$200&amp;BK$201&amp;$B347,Sheet2!$A$1:$A$2723&amp;Sheet2!$B$1:$B$2723&amp;Sheet2!$D$1:$D$2723,0),5),0)</f>
        <v>280</v>
      </c>
      <c r="BL347">
        <f t="array" ref="BL347">IFERROR(INDEX(Sheet2!$A$1:$E$2723,MATCH(BL$200&amp;BL$201&amp;$B347,Sheet2!$A$1:$A$2723&amp;Sheet2!$B$1:$B$2723&amp;Sheet2!$D$1:$D$2723,0),5),0)</f>
        <v>289</v>
      </c>
    </row>
    <row r="348" spans="2:64" x14ac:dyDescent="0.25">
      <c r="B348" t="s">
        <v>313</v>
      </c>
      <c r="C348">
        <f t="array" ref="C348">IFERROR(INDEX(Sheet2!$A$1:$E$2723,MATCH(C$200&amp;C$201&amp;$B348,Sheet2!$A$1:$A$2723&amp;Sheet2!$B$1:$B$2723&amp;Sheet2!$D$1:$D$2723,0),5),0)</f>
        <v>0</v>
      </c>
      <c r="D348">
        <f t="array" ref="D348">IFERROR(INDEX(Sheet2!$A$1:$E$2723,MATCH(D$200&amp;D$201&amp;$B348,Sheet2!$A$1:$A$2723&amp;Sheet2!$B$1:$B$2723&amp;Sheet2!$D$1:$D$2723,0),5),0)</f>
        <v>0</v>
      </c>
      <c r="E348">
        <f t="array" ref="E348">IFERROR(INDEX(Sheet2!$A$1:$E$2723,MATCH(E$200&amp;E$201&amp;$B348,Sheet2!$A$1:$A$2723&amp;Sheet2!$B$1:$B$2723&amp;Sheet2!$D$1:$D$2723,0),5),0)</f>
        <v>0</v>
      </c>
      <c r="F348">
        <f t="array" ref="F348">IFERROR(INDEX(Sheet2!$A$1:$E$2723,MATCH(F$200&amp;F$201&amp;$B348,Sheet2!$A$1:$A$2723&amp;Sheet2!$B$1:$B$2723&amp;Sheet2!$D$1:$D$2723,0),5),0)</f>
        <v>0</v>
      </c>
      <c r="G348">
        <f t="array" ref="G348">IFERROR(INDEX(Sheet2!$A$1:$E$2723,MATCH(G$200&amp;G$201&amp;$B348,Sheet2!$A$1:$A$2723&amp;Sheet2!$B$1:$B$2723&amp;Sheet2!$D$1:$D$2723,0),5),0)</f>
        <v>0</v>
      </c>
      <c r="H348">
        <f t="array" ref="H348">IFERROR(INDEX(Sheet2!$A$1:$E$2723,MATCH(H$200&amp;H$201&amp;$B348,Sheet2!$A$1:$A$2723&amp;Sheet2!$B$1:$B$2723&amp;Sheet2!$D$1:$D$2723,0),5),0)</f>
        <v>0</v>
      </c>
      <c r="I348">
        <f t="array" ref="I348">IFERROR(INDEX(Sheet2!$A$1:$E$2723,MATCH(I$200&amp;I$201&amp;$B348,Sheet2!$A$1:$A$2723&amp;Sheet2!$B$1:$B$2723&amp;Sheet2!$D$1:$D$2723,0),5),0)</f>
        <v>0</v>
      </c>
      <c r="J348">
        <f t="array" ref="J348">IFERROR(INDEX(Sheet2!$A$1:$E$2723,MATCH(J$200&amp;J$201&amp;$B348,Sheet2!$A$1:$A$2723&amp;Sheet2!$B$1:$B$2723&amp;Sheet2!$D$1:$D$2723,0),5),0)</f>
        <v>0</v>
      </c>
      <c r="K348">
        <f t="array" ref="K348">IFERROR(INDEX(Sheet2!$A$1:$E$2723,MATCH(K$200&amp;K$201&amp;$B348,Sheet2!$A$1:$A$2723&amp;Sheet2!$B$1:$B$2723&amp;Sheet2!$D$1:$D$2723,0),5),0)</f>
        <v>0</v>
      </c>
      <c r="L348">
        <f t="array" ref="L348">IFERROR(INDEX(Sheet2!$A$1:$E$2723,MATCH(L$200&amp;L$201&amp;$B348,Sheet2!$A$1:$A$2723&amp;Sheet2!$B$1:$B$2723&amp;Sheet2!$D$1:$D$2723,0),5),0)</f>
        <v>0</v>
      </c>
      <c r="M348">
        <f t="array" ref="M348">IFERROR(INDEX(Sheet2!$A$1:$E$2723,MATCH(M$200&amp;M$201&amp;$B348,Sheet2!$A$1:$A$2723&amp;Sheet2!$B$1:$B$2723&amp;Sheet2!$D$1:$D$2723,0),5),0)</f>
        <v>0</v>
      </c>
      <c r="N348">
        <f t="array" ref="N348">IFERROR(INDEX(Sheet2!$A$1:$E$2723,MATCH(N$200&amp;N$201&amp;$B348,Sheet2!$A$1:$A$2723&amp;Sheet2!$B$1:$B$2723&amp;Sheet2!$D$1:$D$2723,0),5),0)</f>
        <v>0</v>
      </c>
      <c r="O348">
        <f t="array" ref="O348">IFERROR(INDEX(Sheet2!$A$1:$E$2723,MATCH(O$200&amp;O$201&amp;$B348,Sheet2!$A$1:$A$2723&amp;Sheet2!$B$1:$B$2723&amp;Sheet2!$D$1:$D$2723,0),5),0)</f>
        <v>0</v>
      </c>
      <c r="P348">
        <f t="array" ref="P348">IFERROR(INDEX(Sheet2!$A$1:$E$2723,MATCH(P$200&amp;P$201&amp;$B348,Sheet2!$A$1:$A$2723&amp;Sheet2!$B$1:$B$2723&amp;Sheet2!$D$1:$D$2723,0),5),0)</f>
        <v>0</v>
      </c>
      <c r="Q348">
        <f t="array" ref="Q348">IFERROR(INDEX(Sheet2!$A$1:$E$2723,MATCH(Q$200&amp;Q$201&amp;$B348,Sheet2!$A$1:$A$2723&amp;Sheet2!$B$1:$B$2723&amp;Sheet2!$D$1:$D$2723,0),5),0)</f>
        <v>0</v>
      </c>
      <c r="R348">
        <f t="array" ref="R348">IFERROR(INDEX(Sheet2!$A$1:$E$2723,MATCH(R$200&amp;R$201&amp;$B348,Sheet2!$A$1:$A$2723&amp;Sheet2!$B$1:$B$2723&amp;Sheet2!$D$1:$D$2723,0),5),0)</f>
        <v>0</v>
      </c>
      <c r="S348">
        <f t="array" ref="S348">IFERROR(INDEX(Sheet2!$A$1:$E$2723,MATCH(S$200&amp;S$201&amp;$B348,Sheet2!$A$1:$A$2723&amp;Sheet2!$B$1:$B$2723&amp;Sheet2!$D$1:$D$2723,0),5),0)</f>
        <v>0</v>
      </c>
      <c r="T348">
        <f t="array" ref="T348">IFERROR(INDEX(Sheet2!$A$1:$E$2723,MATCH(T$200&amp;T$201&amp;$B348,Sheet2!$A$1:$A$2723&amp;Sheet2!$B$1:$B$2723&amp;Sheet2!$D$1:$D$2723,0),5),0)</f>
        <v>0</v>
      </c>
      <c r="U348">
        <f t="array" ref="U348">IFERROR(INDEX(Sheet2!$A$1:$E$2723,MATCH(U$200&amp;U$201&amp;$B348,Sheet2!$A$1:$A$2723&amp;Sheet2!$B$1:$B$2723&amp;Sheet2!$D$1:$D$2723,0),5),0)</f>
        <v>0</v>
      </c>
      <c r="V348">
        <f t="array" ref="V348">IFERROR(INDEX(Sheet2!$A$1:$E$2723,MATCH(V$200&amp;V$201&amp;$B348,Sheet2!$A$1:$A$2723&amp;Sheet2!$B$1:$B$2723&amp;Sheet2!$D$1:$D$2723,0),5),0)</f>
        <v>0</v>
      </c>
      <c r="W348">
        <f t="array" ref="W348">IFERROR(INDEX(Sheet2!$A$1:$E$2723,MATCH(W$200&amp;W$201&amp;$B348,Sheet2!$A$1:$A$2723&amp;Sheet2!$B$1:$B$2723&amp;Sheet2!$D$1:$D$2723,0),5),0)</f>
        <v>0</v>
      </c>
      <c r="X348">
        <f t="array" ref="X348">IFERROR(INDEX(Sheet2!$A$1:$E$2723,MATCH(X$200&amp;X$201&amp;$B348,Sheet2!$A$1:$A$2723&amp;Sheet2!$B$1:$B$2723&amp;Sheet2!$D$1:$D$2723,0),5),0)</f>
        <v>0</v>
      </c>
      <c r="Y348">
        <f t="array" ref="Y348">IFERROR(INDEX(Sheet2!$A$1:$E$2723,MATCH(Y$200&amp;Y$201&amp;$B348,Sheet2!$A$1:$A$2723&amp;Sheet2!$B$1:$B$2723&amp;Sheet2!$D$1:$D$2723,0),5),0)</f>
        <v>0</v>
      </c>
      <c r="Z348">
        <f t="array" ref="Z348">IFERROR(INDEX(Sheet2!$A$1:$E$2723,MATCH(Z$200&amp;Z$201&amp;$B348,Sheet2!$A$1:$A$2723&amp;Sheet2!$B$1:$B$2723&amp;Sheet2!$D$1:$D$2723,0),5),0)</f>
        <v>0</v>
      </c>
      <c r="AA348">
        <f t="array" ref="AA348">IFERROR(INDEX(Sheet2!$A$1:$E$2723,MATCH(AA$200&amp;AA$201&amp;$B348,Sheet2!$A$1:$A$2723&amp;Sheet2!$B$1:$B$2723&amp;Sheet2!$D$1:$D$2723,0),5),0)</f>
        <v>0</v>
      </c>
      <c r="AB348">
        <f t="array" ref="AB348">IFERROR(INDEX(Sheet2!$A$1:$E$2723,MATCH(AB$200&amp;AB$201&amp;$B348,Sheet2!$A$1:$A$2723&amp;Sheet2!$B$1:$B$2723&amp;Sheet2!$D$1:$D$2723,0),5),0)</f>
        <v>0</v>
      </c>
      <c r="AC348">
        <f t="array" ref="AC348">IFERROR(INDEX(Sheet2!$A$1:$E$2723,MATCH(AC$200&amp;AC$201&amp;$B348,Sheet2!$A$1:$A$2723&amp;Sheet2!$B$1:$B$2723&amp;Sheet2!$D$1:$D$2723,0),5),0)</f>
        <v>0</v>
      </c>
      <c r="AD348">
        <f t="array" ref="AD348">IFERROR(INDEX(Sheet2!$A$1:$E$2723,MATCH(AD$200&amp;AD$201&amp;$B348,Sheet2!$A$1:$A$2723&amp;Sheet2!$B$1:$B$2723&amp;Sheet2!$D$1:$D$2723,0),5),0)</f>
        <v>0</v>
      </c>
      <c r="AE348">
        <f t="array" ref="AE348">IFERROR(INDEX(Sheet2!$A$1:$E$2723,MATCH(AE$200&amp;AE$201&amp;$B348,Sheet2!$A$1:$A$2723&amp;Sheet2!$B$1:$B$2723&amp;Sheet2!$D$1:$D$2723,0),5),0)</f>
        <v>0</v>
      </c>
      <c r="AF348">
        <f t="array" ref="AF348">IFERROR(INDEX(Sheet2!$A$1:$E$2723,MATCH(AF$200&amp;AF$201&amp;$B348,Sheet2!$A$1:$A$2723&amp;Sheet2!$B$1:$B$2723&amp;Sheet2!$D$1:$D$2723,0),5),0)</f>
        <v>0</v>
      </c>
      <c r="AG348">
        <f t="array" ref="AG348">IFERROR(INDEX(Sheet2!$A$1:$E$2723,MATCH(AG$200&amp;AG$201&amp;$B348,Sheet2!$A$1:$A$2723&amp;Sheet2!$B$1:$B$2723&amp;Sheet2!$D$1:$D$2723,0),5),0)</f>
        <v>0</v>
      </c>
      <c r="AH348">
        <f t="array" ref="AH348">IFERROR(INDEX(Sheet2!$A$1:$E$2723,MATCH(AH$200&amp;AH$201&amp;$B348,Sheet2!$A$1:$A$2723&amp;Sheet2!$B$1:$B$2723&amp;Sheet2!$D$1:$D$2723,0),5),0)</f>
        <v>0</v>
      </c>
      <c r="AI348">
        <f t="array" ref="AI348">IFERROR(INDEX(Sheet2!$A$1:$E$2723,MATCH(AI$200&amp;AI$201&amp;$B348,Sheet2!$A$1:$A$2723&amp;Sheet2!$B$1:$B$2723&amp;Sheet2!$D$1:$D$2723,0),5),0)</f>
        <v>0</v>
      </c>
      <c r="AJ348">
        <f t="array" ref="AJ348">IFERROR(INDEX(Sheet2!$A$1:$E$2723,MATCH(AJ$200&amp;AJ$201&amp;$B348,Sheet2!$A$1:$A$2723&amp;Sheet2!$B$1:$B$2723&amp;Sheet2!$D$1:$D$2723,0),5),0)</f>
        <v>0</v>
      </c>
      <c r="AK348">
        <f t="array" ref="AK348">IFERROR(INDEX(Sheet2!$A$1:$E$2723,MATCH(AK$200&amp;AK$201&amp;$B348,Sheet2!$A$1:$A$2723&amp;Sheet2!$B$1:$B$2723&amp;Sheet2!$D$1:$D$2723,0),5),0)</f>
        <v>0</v>
      </c>
      <c r="AL348">
        <f t="array" ref="AL348">IFERROR(INDEX(Sheet2!$A$1:$E$2723,MATCH(AL$200&amp;AL$201&amp;$B348,Sheet2!$A$1:$A$2723&amp;Sheet2!$B$1:$B$2723&amp;Sheet2!$D$1:$D$2723,0),5),0)</f>
        <v>0</v>
      </c>
      <c r="AM348">
        <f t="array" ref="AM348">IFERROR(INDEX(Sheet2!$A$1:$E$2723,MATCH(AM$200&amp;AM$201&amp;$B348,Sheet2!$A$1:$A$2723&amp;Sheet2!$B$1:$B$2723&amp;Sheet2!$D$1:$D$2723,0),5),0)</f>
        <v>0</v>
      </c>
      <c r="AN348">
        <f t="array" ref="AN348">IFERROR(INDEX(Sheet2!$A$1:$E$2723,MATCH(AN$200&amp;AN$201&amp;$B348,Sheet2!$A$1:$A$2723&amp;Sheet2!$B$1:$B$2723&amp;Sheet2!$D$1:$D$2723,0),5),0)</f>
        <v>0</v>
      </c>
      <c r="AO348">
        <f t="array" ref="AO348">IFERROR(INDEX(Sheet2!$A$1:$E$2723,MATCH(AO$200&amp;AO$201&amp;$B348,Sheet2!$A$1:$A$2723&amp;Sheet2!$B$1:$B$2723&amp;Sheet2!$D$1:$D$2723,0),5),0)</f>
        <v>0</v>
      </c>
      <c r="AP348">
        <f t="array" ref="AP348">IFERROR(INDEX(Sheet2!$A$1:$E$2723,MATCH(AP$200&amp;AP$201&amp;$B348,Sheet2!$A$1:$A$2723&amp;Sheet2!$B$1:$B$2723&amp;Sheet2!$D$1:$D$2723,0),5),0)</f>
        <v>0</v>
      </c>
      <c r="AQ348">
        <f t="array" ref="AQ348">IFERROR(INDEX(Sheet2!$A$1:$E$2723,MATCH(AQ$200&amp;AQ$201&amp;$B348,Sheet2!$A$1:$A$2723&amp;Sheet2!$B$1:$B$2723&amp;Sheet2!$D$1:$D$2723,0),5),0)</f>
        <v>0</v>
      </c>
      <c r="AR348">
        <f t="array" ref="AR348">IFERROR(INDEX(Sheet2!$A$1:$E$2723,MATCH(AR$200&amp;AR$201&amp;$B348,Sheet2!$A$1:$A$2723&amp;Sheet2!$B$1:$B$2723&amp;Sheet2!$D$1:$D$2723,0),5),0)</f>
        <v>0</v>
      </c>
      <c r="AS348">
        <f t="array" ref="AS348">IFERROR(INDEX(Sheet2!$A$1:$E$2723,MATCH(AS$200&amp;AS$201&amp;$B348,Sheet2!$A$1:$A$2723&amp;Sheet2!$B$1:$B$2723&amp;Sheet2!$D$1:$D$2723,0),5),0)</f>
        <v>0</v>
      </c>
      <c r="AT348">
        <f t="array" ref="AT348">IFERROR(INDEX(Sheet2!$A$1:$E$2723,MATCH(AT$200&amp;AT$201&amp;$B348,Sheet2!$A$1:$A$2723&amp;Sheet2!$B$1:$B$2723&amp;Sheet2!$D$1:$D$2723,0),5),0)</f>
        <v>0</v>
      </c>
      <c r="AU348">
        <f t="array" ref="AU348">IFERROR(INDEX(Sheet2!$A$1:$E$2723,MATCH(AU$200&amp;AU$201&amp;$B348,Sheet2!$A$1:$A$2723&amp;Sheet2!$B$1:$B$2723&amp;Sheet2!$D$1:$D$2723,0),5),0)</f>
        <v>0</v>
      </c>
      <c r="AV348">
        <f t="array" ref="AV348">IFERROR(INDEX(Sheet2!$A$1:$E$2723,MATCH(AV$200&amp;AV$201&amp;$B348,Sheet2!$A$1:$A$2723&amp;Sheet2!$B$1:$B$2723&amp;Sheet2!$D$1:$D$2723,0),5),0)</f>
        <v>0</v>
      </c>
      <c r="AW348">
        <f t="array" ref="AW348">IFERROR(INDEX(Sheet2!$A$1:$E$2723,MATCH(AW$200&amp;AW$201&amp;$B348,Sheet2!$A$1:$A$2723&amp;Sheet2!$B$1:$B$2723&amp;Sheet2!$D$1:$D$2723,0),5),0)</f>
        <v>0</v>
      </c>
      <c r="AX348">
        <f t="array" ref="AX348">IFERROR(INDEX(Sheet2!$A$1:$E$2723,MATCH(AX$200&amp;AX$201&amp;$B348,Sheet2!$A$1:$A$2723&amp;Sheet2!$B$1:$B$2723&amp;Sheet2!$D$1:$D$2723,0),5),0)</f>
        <v>0</v>
      </c>
      <c r="AY348">
        <f t="array" ref="AY348">IFERROR(INDEX(Sheet2!$A$1:$E$2723,MATCH(AY$200&amp;AY$201&amp;$B348,Sheet2!$A$1:$A$2723&amp;Sheet2!$B$1:$B$2723&amp;Sheet2!$D$1:$D$2723,0),5),0)</f>
        <v>0</v>
      </c>
      <c r="AZ348">
        <f t="array" ref="AZ348">IFERROR(INDEX(Sheet2!$A$1:$E$2723,MATCH(AZ$200&amp;AZ$201&amp;$B348,Sheet2!$A$1:$A$2723&amp;Sheet2!$B$1:$B$2723&amp;Sheet2!$D$1:$D$2723,0),5),0)</f>
        <v>0</v>
      </c>
      <c r="BA348">
        <f t="array" ref="BA348">IFERROR(INDEX(Sheet2!$A$1:$E$2723,MATCH(BA$200&amp;BA$201&amp;$B348,Sheet2!$A$1:$A$2723&amp;Sheet2!$B$1:$B$2723&amp;Sheet2!$D$1:$D$2723,0),5),0)</f>
        <v>0</v>
      </c>
      <c r="BB348">
        <f t="array" ref="BB348">IFERROR(INDEX(Sheet2!$A$1:$E$2723,MATCH(BB$200&amp;BB$201&amp;$B348,Sheet2!$A$1:$A$2723&amp;Sheet2!$B$1:$B$2723&amp;Sheet2!$D$1:$D$2723,0),5),0)</f>
        <v>0</v>
      </c>
      <c r="BC348">
        <f t="array" ref="BC348">IFERROR(INDEX(Sheet2!$A$1:$E$2723,MATCH(BC$200&amp;BC$201&amp;$B348,Sheet2!$A$1:$A$2723&amp;Sheet2!$B$1:$B$2723&amp;Sheet2!$D$1:$D$2723,0),5),0)</f>
        <v>0</v>
      </c>
      <c r="BD348">
        <f t="array" ref="BD348">IFERROR(INDEX(Sheet2!$A$1:$E$2723,MATCH(BD$200&amp;BD$201&amp;$B348,Sheet2!$A$1:$A$2723&amp;Sheet2!$B$1:$B$2723&amp;Sheet2!$D$1:$D$2723,0),5),0)</f>
        <v>0</v>
      </c>
      <c r="BE348">
        <f t="array" ref="BE348">IFERROR(INDEX(Sheet2!$A$1:$E$2723,MATCH(BE$200&amp;BE$201&amp;$B348,Sheet2!$A$1:$A$2723&amp;Sheet2!$B$1:$B$2723&amp;Sheet2!$D$1:$D$2723,0),5),0)</f>
        <v>0</v>
      </c>
      <c r="BF348">
        <f t="array" ref="BF348">IFERROR(INDEX(Sheet2!$A$1:$E$2723,MATCH(BF$200&amp;BF$201&amp;$B348,Sheet2!$A$1:$A$2723&amp;Sheet2!$B$1:$B$2723&amp;Sheet2!$D$1:$D$2723,0),5),0)</f>
        <v>0</v>
      </c>
      <c r="BG348">
        <f t="array" ref="BG348">IFERROR(INDEX(Sheet2!$A$1:$E$2723,MATCH(BG$200&amp;BG$201&amp;$B348,Sheet2!$A$1:$A$2723&amp;Sheet2!$B$1:$B$2723&amp;Sheet2!$D$1:$D$2723,0),5),0)</f>
        <v>0</v>
      </c>
      <c r="BH348">
        <f t="array" ref="BH348">IFERROR(INDEX(Sheet2!$A$1:$E$2723,MATCH(BH$200&amp;BH$201&amp;$B348,Sheet2!$A$1:$A$2723&amp;Sheet2!$B$1:$B$2723&amp;Sheet2!$D$1:$D$2723,0),5),0)</f>
        <v>0</v>
      </c>
      <c r="BI348">
        <f t="array" ref="BI348">IFERROR(INDEX(Sheet2!$A$1:$E$2723,MATCH(BI$200&amp;BI$201&amp;$B348,Sheet2!$A$1:$A$2723&amp;Sheet2!$B$1:$B$2723&amp;Sheet2!$D$1:$D$2723,0),5),0)</f>
        <v>0</v>
      </c>
      <c r="BJ348">
        <f t="array" ref="BJ348">IFERROR(INDEX(Sheet2!$A$1:$E$2723,MATCH(BJ$200&amp;BJ$201&amp;$B348,Sheet2!$A$1:$A$2723&amp;Sheet2!$B$1:$B$2723&amp;Sheet2!$D$1:$D$2723,0),5),0)</f>
        <v>0</v>
      </c>
      <c r="BK348">
        <f t="array" ref="BK348">IFERROR(INDEX(Sheet2!$A$1:$E$2723,MATCH(BK$200&amp;BK$201&amp;$B348,Sheet2!$A$1:$A$2723&amp;Sheet2!$B$1:$B$2723&amp;Sheet2!$D$1:$D$2723,0),5),0)</f>
        <v>0</v>
      </c>
      <c r="BL348">
        <f t="array" ref="BL348">IFERROR(INDEX(Sheet2!$A$1:$E$2723,MATCH(BL$200&amp;BL$201&amp;$B348,Sheet2!$A$1:$A$2723&amp;Sheet2!$B$1:$B$2723&amp;Sheet2!$D$1:$D$2723,0),5),0)</f>
        <v>0</v>
      </c>
    </row>
    <row r="349" spans="2:64" x14ac:dyDescent="0.25">
      <c r="B349" t="s">
        <v>63</v>
      </c>
      <c r="C349">
        <f t="array" ref="C349">IFERROR(INDEX(Sheet2!$A$1:$E$2723,MATCH(C$200&amp;C$201&amp;$B349,Sheet2!$A$1:$A$2723&amp;Sheet2!$B$1:$B$2723&amp;Sheet2!$D$1:$D$2723,0),5),0)</f>
        <v>0</v>
      </c>
      <c r="D349">
        <f t="array" ref="D349">IFERROR(INDEX(Sheet2!$A$1:$E$2723,MATCH(D$200&amp;D$201&amp;$B349,Sheet2!$A$1:$A$2723&amp;Sheet2!$B$1:$B$2723&amp;Sheet2!$D$1:$D$2723,0),5),0)</f>
        <v>0</v>
      </c>
      <c r="E349">
        <f t="array" ref="E349">IFERROR(INDEX(Sheet2!$A$1:$E$2723,MATCH(E$200&amp;E$201&amp;$B349,Sheet2!$A$1:$A$2723&amp;Sheet2!$B$1:$B$2723&amp;Sheet2!$D$1:$D$2723,0),5),0)</f>
        <v>0</v>
      </c>
      <c r="F349">
        <f t="array" ref="F349">IFERROR(INDEX(Sheet2!$A$1:$E$2723,MATCH(F$200&amp;F$201&amp;$B349,Sheet2!$A$1:$A$2723&amp;Sheet2!$B$1:$B$2723&amp;Sheet2!$D$1:$D$2723,0),5),0)</f>
        <v>0</v>
      </c>
      <c r="G349">
        <f t="array" ref="G349">IFERROR(INDEX(Sheet2!$A$1:$E$2723,MATCH(G$200&amp;G$201&amp;$B349,Sheet2!$A$1:$A$2723&amp;Sheet2!$B$1:$B$2723&amp;Sheet2!$D$1:$D$2723,0),5),0)</f>
        <v>0</v>
      </c>
      <c r="H349">
        <f t="array" ref="H349">IFERROR(INDEX(Sheet2!$A$1:$E$2723,MATCH(H$200&amp;H$201&amp;$B349,Sheet2!$A$1:$A$2723&amp;Sheet2!$B$1:$B$2723&amp;Sheet2!$D$1:$D$2723,0),5),0)</f>
        <v>0</v>
      </c>
      <c r="I349">
        <f t="array" ref="I349">IFERROR(INDEX(Sheet2!$A$1:$E$2723,MATCH(I$200&amp;I$201&amp;$B349,Sheet2!$A$1:$A$2723&amp;Sheet2!$B$1:$B$2723&amp;Sheet2!$D$1:$D$2723,0),5),0)</f>
        <v>0</v>
      </c>
      <c r="J349">
        <f t="array" ref="J349">IFERROR(INDEX(Sheet2!$A$1:$E$2723,MATCH(J$200&amp;J$201&amp;$B349,Sheet2!$A$1:$A$2723&amp;Sheet2!$B$1:$B$2723&amp;Sheet2!$D$1:$D$2723,0),5),0)</f>
        <v>0</v>
      </c>
      <c r="K349">
        <f t="array" ref="K349">IFERROR(INDEX(Sheet2!$A$1:$E$2723,MATCH(K$200&amp;K$201&amp;$B349,Sheet2!$A$1:$A$2723&amp;Sheet2!$B$1:$B$2723&amp;Sheet2!$D$1:$D$2723,0),5),0)</f>
        <v>0</v>
      </c>
      <c r="L349">
        <f t="array" ref="L349">IFERROR(INDEX(Sheet2!$A$1:$E$2723,MATCH(L$200&amp;L$201&amp;$B349,Sheet2!$A$1:$A$2723&amp;Sheet2!$B$1:$B$2723&amp;Sheet2!$D$1:$D$2723,0),5),0)</f>
        <v>0</v>
      </c>
      <c r="M349">
        <f t="array" ref="M349">IFERROR(INDEX(Sheet2!$A$1:$E$2723,MATCH(M$200&amp;M$201&amp;$B349,Sheet2!$A$1:$A$2723&amp;Sheet2!$B$1:$B$2723&amp;Sheet2!$D$1:$D$2723,0),5),0)</f>
        <v>0</v>
      </c>
      <c r="N349">
        <f t="array" ref="N349">IFERROR(INDEX(Sheet2!$A$1:$E$2723,MATCH(N$200&amp;N$201&amp;$B349,Sheet2!$A$1:$A$2723&amp;Sheet2!$B$1:$B$2723&amp;Sheet2!$D$1:$D$2723,0),5),0)</f>
        <v>0</v>
      </c>
      <c r="O349">
        <f t="array" ref="O349">IFERROR(INDEX(Sheet2!$A$1:$E$2723,MATCH(O$200&amp;O$201&amp;$B349,Sheet2!$A$1:$A$2723&amp;Sheet2!$B$1:$B$2723&amp;Sheet2!$D$1:$D$2723,0),5),0)</f>
        <v>0</v>
      </c>
      <c r="P349">
        <f t="array" ref="P349">IFERROR(INDEX(Sheet2!$A$1:$E$2723,MATCH(P$200&amp;P$201&amp;$B349,Sheet2!$A$1:$A$2723&amp;Sheet2!$B$1:$B$2723&amp;Sheet2!$D$1:$D$2723,0),5),0)</f>
        <v>0</v>
      </c>
      <c r="Q349">
        <f t="array" ref="Q349">IFERROR(INDEX(Sheet2!$A$1:$E$2723,MATCH(Q$200&amp;Q$201&amp;$B349,Sheet2!$A$1:$A$2723&amp;Sheet2!$B$1:$B$2723&amp;Sheet2!$D$1:$D$2723,0),5),0)</f>
        <v>0</v>
      </c>
      <c r="R349">
        <f t="array" ref="R349">IFERROR(INDEX(Sheet2!$A$1:$E$2723,MATCH(R$200&amp;R$201&amp;$B349,Sheet2!$A$1:$A$2723&amp;Sheet2!$B$1:$B$2723&amp;Sheet2!$D$1:$D$2723,0),5),0)</f>
        <v>0</v>
      </c>
      <c r="S349">
        <f t="array" ref="S349">IFERROR(INDEX(Sheet2!$A$1:$E$2723,MATCH(S$200&amp;S$201&amp;$B349,Sheet2!$A$1:$A$2723&amp;Sheet2!$B$1:$B$2723&amp;Sheet2!$D$1:$D$2723,0),5),0)</f>
        <v>0</v>
      </c>
      <c r="T349">
        <f t="array" ref="T349">IFERROR(INDEX(Sheet2!$A$1:$E$2723,MATCH(T$200&amp;T$201&amp;$B349,Sheet2!$A$1:$A$2723&amp;Sheet2!$B$1:$B$2723&amp;Sheet2!$D$1:$D$2723,0),5),0)</f>
        <v>0</v>
      </c>
      <c r="U349">
        <f t="array" ref="U349">IFERROR(INDEX(Sheet2!$A$1:$E$2723,MATCH(U$200&amp;U$201&amp;$B349,Sheet2!$A$1:$A$2723&amp;Sheet2!$B$1:$B$2723&amp;Sheet2!$D$1:$D$2723,0),5),0)</f>
        <v>0</v>
      </c>
      <c r="V349">
        <f t="array" ref="V349">IFERROR(INDEX(Sheet2!$A$1:$E$2723,MATCH(V$200&amp;V$201&amp;$B349,Sheet2!$A$1:$A$2723&amp;Sheet2!$B$1:$B$2723&amp;Sheet2!$D$1:$D$2723,0),5),0)</f>
        <v>0</v>
      </c>
      <c r="W349">
        <f t="array" ref="W349">IFERROR(INDEX(Sheet2!$A$1:$E$2723,MATCH(W$200&amp;W$201&amp;$B349,Sheet2!$A$1:$A$2723&amp;Sheet2!$B$1:$B$2723&amp;Sheet2!$D$1:$D$2723,0),5),0)</f>
        <v>0</v>
      </c>
      <c r="X349">
        <f t="array" ref="X349">IFERROR(INDEX(Sheet2!$A$1:$E$2723,MATCH(X$200&amp;X$201&amp;$B349,Sheet2!$A$1:$A$2723&amp;Sheet2!$B$1:$B$2723&amp;Sheet2!$D$1:$D$2723,0),5),0)</f>
        <v>0</v>
      </c>
      <c r="Y349">
        <f t="array" ref="Y349">IFERROR(INDEX(Sheet2!$A$1:$E$2723,MATCH(Y$200&amp;Y$201&amp;$B349,Sheet2!$A$1:$A$2723&amp;Sheet2!$B$1:$B$2723&amp;Sheet2!$D$1:$D$2723,0),5),0)</f>
        <v>0</v>
      </c>
      <c r="Z349">
        <f t="array" ref="Z349">IFERROR(INDEX(Sheet2!$A$1:$E$2723,MATCH(Z$200&amp;Z$201&amp;$B349,Sheet2!$A$1:$A$2723&amp;Sheet2!$B$1:$B$2723&amp;Sheet2!$D$1:$D$2723,0),5),0)</f>
        <v>0</v>
      </c>
      <c r="AA349">
        <f t="array" ref="AA349">IFERROR(INDEX(Sheet2!$A$1:$E$2723,MATCH(AA$200&amp;AA$201&amp;$B349,Sheet2!$A$1:$A$2723&amp;Sheet2!$B$1:$B$2723&amp;Sheet2!$D$1:$D$2723,0),5),0)</f>
        <v>0</v>
      </c>
      <c r="AB349">
        <f t="array" ref="AB349">IFERROR(INDEX(Sheet2!$A$1:$E$2723,MATCH(AB$200&amp;AB$201&amp;$B349,Sheet2!$A$1:$A$2723&amp;Sheet2!$B$1:$B$2723&amp;Sheet2!$D$1:$D$2723,0),5),0)</f>
        <v>0</v>
      </c>
      <c r="AC349">
        <f t="array" ref="AC349">IFERROR(INDEX(Sheet2!$A$1:$E$2723,MATCH(AC$200&amp;AC$201&amp;$B349,Sheet2!$A$1:$A$2723&amp;Sheet2!$B$1:$B$2723&amp;Sheet2!$D$1:$D$2723,0),5),0)</f>
        <v>0</v>
      </c>
      <c r="AD349">
        <f t="array" ref="AD349">IFERROR(INDEX(Sheet2!$A$1:$E$2723,MATCH(AD$200&amp;AD$201&amp;$B349,Sheet2!$A$1:$A$2723&amp;Sheet2!$B$1:$B$2723&amp;Sheet2!$D$1:$D$2723,0),5),0)</f>
        <v>0</v>
      </c>
      <c r="AE349">
        <f t="array" ref="AE349">IFERROR(INDEX(Sheet2!$A$1:$E$2723,MATCH(AE$200&amp;AE$201&amp;$B349,Sheet2!$A$1:$A$2723&amp;Sheet2!$B$1:$B$2723&amp;Sheet2!$D$1:$D$2723,0),5),0)</f>
        <v>0</v>
      </c>
      <c r="AF349">
        <f t="array" ref="AF349">IFERROR(INDEX(Sheet2!$A$1:$E$2723,MATCH(AF$200&amp;AF$201&amp;$B349,Sheet2!$A$1:$A$2723&amp;Sheet2!$B$1:$B$2723&amp;Sheet2!$D$1:$D$2723,0),5),0)</f>
        <v>0</v>
      </c>
      <c r="AG349">
        <f t="array" ref="AG349">IFERROR(INDEX(Sheet2!$A$1:$E$2723,MATCH(AG$200&amp;AG$201&amp;$B349,Sheet2!$A$1:$A$2723&amp;Sheet2!$B$1:$B$2723&amp;Sheet2!$D$1:$D$2723,0),5),0)</f>
        <v>0</v>
      </c>
      <c r="AH349">
        <f t="array" ref="AH349">IFERROR(INDEX(Sheet2!$A$1:$E$2723,MATCH(AH$200&amp;AH$201&amp;$B349,Sheet2!$A$1:$A$2723&amp;Sheet2!$B$1:$B$2723&amp;Sheet2!$D$1:$D$2723,0),5),0)</f>
        <v>0</v>
      </c>
      <c r="AI349">
        <f t="array" ref="AI349">IFERROR(INDEX(Sheet2!$A$1:$E$2723,MATCH(AI$200&amp;AI$201&amp;$B349,Sheet2!$A$1:$A$2723&amp;Sheet2!$B$1:$B$2723&amp;Sheet2!$D$1:$D$2723,0),5),0)</f>
        <v>0</v>
      </c>
      <c r="AJ349">
        <f t="array" ref="AJ349">IFERROR(INDEX(Sheet2!$A$1:$E$2723,MATCH(AJ$200&amp;AJ$201&amp;$B349,Sheet2!$A$1:$A$2723&amp;Sheet2!$B$1:$B$2723&amp;Sheet2!$D$1:$D$2723,0),5),0)</f>
        <v>0</v>
      </c>
      <c r="AK349">
        <f t="array" ref="AK349">IFERROR(INDEX(Sheet2!$A$1:$E$2723,MATCH(AK$200&amp;AK$201&amp;$B349,Sheet2!$A$1:$A$2723&amp;Sheet2!$B$1:$B$2723&amp;Sheet2!$D$1:$D$2723,0),5),0)</f>
        <v>0</v>
      </c>
      <c r="AL349">
        <f t="array" ref="AL349">IFERROR(INDEX(Sheet2!$A$1:$E$2723,MATCH(AL$200&amp;AL$201&amp;$B349,Sheet2!$A$1:$A$2723&amp;Sheet2!$B$1:$B$2723&amp;Sheet2!$D$1:$D$2723,0),5),0)</f>
        <v>0</v>
      </c>
      <c r="AM349">
        <f t="array" ref="AM349">IFERROR(INDEX(Sheet2!$A$1:$E$2723,MATCH(AM$200&amp;AM$201&amp;$B349,Sheet2!$A$1:$A$2723&amp;Sheet2!$B$1:$B$2723&amp;Sheet2!$D$1:$D$2723,0),5),0)</f>
        <v>0</v>
      </c>
      <c r="AN349">
        <f t="array" ref="AN349">IFERROR(INDEX(Sheet2!$A$1:$E$2723,MATCH(AN$200&amp;AN$201&amp;$B349,Sheet2!$A$1:$A$2723&amp;Sheet2!$B$1:$B$2723&amp;Sheet2!$D$1:$D$2723,0),5),0)</f>
        <v>0</v>
      </c>
      <c r="AO349">
        <f t="array" ref="AO349">IFERROR(INDEX(Sheet2!$A$1:$E$2723,MATCH(AO$200&amp;AO$201&amp;$B349,Sheet2!$A$1:$A$2723&amp;Sheet2!$B$1:$B$2723&amp;Sheet2!$D$1:$D$2723,0),5),0)</f>
        <v>0</v>
      </c>
      <c r="AP349">
        <f t="array" ref="AP349">IFERROR(INDEX(Sheet2!$A$1:$E$2723,MATCH(AP$200&amp;AP$201&amp;$B349,Sheet2!$A$1:$A$2723&amp;Sheet2!$B$1:$B$2723&amp;Sheet2!$D$1:$D$2723,0),5),0)</f>
        <v>0</v>
      </c>
      <c r="AQ349">
        <f t="array" ref="AQ349">IFERROR(INDEX(Sheet2!$A$1:$E$2723,MATCH(AQ$200&amp;AQ$201&amp;$B349,Sheet2!$A$1:$A$2723&amp;Sheet2!$B$1:$B$2723&amp;Sheet2!$D$1:$D$2723,0),5),0)</f>
        <v>0</v>
      </c>
      <c r="AR349">
        <f t="array" ref="AR349">IFERROR(INDEX(Sheet2!$A$1:$E$2723,MATCH(AR$200&amp;AR$201&amp;$B349,Sheet2!$A$1:$A$2723&amp;Sheet2!$B$1:$B$2723&amp;Sheet2!$D$1:$D$2723,0),5),0)</f>
        <v>0</v>
      </c>
      <c r="AS349">
        <f t="array" ref="AS349">IFERROR(INDEX(Sheet2!$A$1:$E$2723,MATCH(AS$200&amp;AS$201&amp;$B349,Sheet2!$A$1:$A$2723&amp;Sheet2!$B$1:$B$2723&amp;Sheet2!$D$1:$D$2723,0),5),0)</f>
        <v>0</v>
      </c>
      <c r="AT349">
        <f t="array" ref="AT349">IFERROR(INDEX(Sheet2!$A$1:$E$2723,MATCH(AT$200&amp;AT$201&amp;$B349,Sheet2!$A$1:$A$2723&amp;Sheet2!$B$1:$B$2723&amp;Sheet2!$D$1:$D$2723,0),5),0)</f>
        <v>0</v>
      </c>
      <c r="AU349">
        <f t="array" ref="AU349">IFERROR(INDEX(Sheet2!$A$1:$E$2723,MATCH(AU$200&amp;AU$201&amp;$B349,Sheet2!$A$1:$A$2723&amp;Sheet2!$B$1:$B$2723&amp;Sheet2!$D$1:$D$2723,0),5),0)</f>
        <v>0</v>
      </c>
      <c r="AV349">
        <f t="array" ref="AV349">IFERROR(INDEX(Sheet2!$A$1:$E$2723,MATCH(AV$200&amp;AV$201&amp;$B349,Sheet2!$A$1:$A$2723&amp;Sheet2!$B$1:$B$2723&amp;Sheet2!$D$1:$D$2723,0),5),0)</f>
        <v>0</v>
      </c>
      <c r="AW349">
        <f t="array" ref="AW349">IFERROR(INDEX(Sheet2!$A$1:$E$2723,MATCH(AW$200&amp;AW$201&amp;$B349,Sheet2!$A$1:$A$2723&amp;Sheet2!$B$1:$B$2723&amp;Sheet2!$D$1:$D$2723,0),5),0)</f>
        <v>0</v>
      </c>
      <c r="AX349">
        <f t="array" ref="AX349">IFERROR(INDEX(Sheet2!$A$1:$E$2723,MATCH(AX$200&amp;AX$201&amp;$B349,Sheet2!$A$1:$A$2723&amp;Sheet2!$B$1:$B$2723&amp;Sheet2!$D$1:$D$2723,0),5),0)</f>
        <v>0</v>
      </c>
      <c r="AY349">
        <f t="array" ref="AY349">IFERROR(INDEX(Sheet2!$A$1:$E$2723,MATCH(AY$200&amp;AY$201&amp;$B349,Sheet2!$A$1:$A$2723&amp;Sheet2!$B$1:$B$2723&amp;Sheet2!$D$1:$D$2723,0),5),0)</f>
        <v>0</v>
      </c>
      <c r="AZ349">
        <f t="array" ref="AZ349">IFERROR(INDEX(Sheet2!$A$1:$E$2723,MATCH(AZ$200&amp;AZ$201&amp;$B349,Sheet2!$A$1:$A$2723&amp;Sheet2!$B$1:$B$2723&amp;Sheet2!$D$1:$D$2723,0),5),0)</f>
        <v>0</v>
      </c>
      <c r="BA349">
        <f t="array" ref="BA349">IFERROR(INDEX(Sheet2!$A$1:$E$2723,MATCH(BA$200&amp;BA$201&amp;$B349,Sheet2!$A$1:$A$2723&amp;Sheet2!$B$1:$B$2723&amp;Sheet2!$D$1:$D$2723,0),5),0)</f>
        <v>0</v>
      </c>
      <c r="BB349">
        <f t="array" ref="BB349">IFERROR(INDEX(Sheet2!$A$1:$E$2723,MATCH(BB$200&amp;BB$201&amp;$B349,Sheet2!$A$1:$A$2723&amp;Sheet2!$B$1:$B$2723&amp;Sheet2!$D$1:$D$2723,0),5),0)</f>
        <v>0</v>
      </c>
      <c r="BC349">
        <f t="array" ref="BC349">IFERROR(INDEX(Sheet2!$A$1:$E$2723,MATCH(BC$200&amp;BC$201&amp;$B349,Sheet2!$A$1:$A$2723&amp;Sheet2!$B$1:$B$2723&amp;Sheet2!$D$1:$D$2723,0),5),0)</f>
        <v>0</v>
      </c>
      <c r="BD349">
        <f t="array" ref="BD349">IFERROR(INDEX(Sheet2!$A$1:$E$2723,MATCH(BD$200&amp;BD$201&amp;$B349,Sheet2!$A$1:$A$2723&amp;Sheet2!$B$1:$B$2723&amp;Sheet2!$D$1:$D$2723,0),5),0)</f>
        <v>0</v>
      </c>
      <c r="BE349">
        <f t="array" ref="BE349">IFERROR(INDEX(Sheet2!$A$1:$E$2723,MATCH(BE$200&amp;BE$201&amp;$B349,Sheet2!$A$1:$A$2723&amp;Sheet2!$B$1:$B$2723&amp;Sheet2!$D$1:$D$2723,0),5),0)</f>
        <v>0</v>
      </c>
      <c r="BF349">
        <f t="array" ref="BF349">IFERROR(INDEX(Sheet2!$A$1:$E$2723,MATCH(BF$200&amp;BF$201&amp;$B349,Sheet2!$A$1:$A$2723&amp;Sheet2!$B$1:$B$2723&amp;Sheet2!$D$1:$D$2723,0),5),0)</f>
        <v>0</v>
      </c>
      <c r="BG349">
        <f t="array" ref="BG349">IFERROR(INDEX(Sheet2!$A$1:$E$2723,MATCH(BG$200&amp;BG$201&amp;$B349,Sheet2!$A$1:$A$2723&amp;Sheet2!$B$1:$B$2723&amp;Sheet2!$D$1:$D$2723,0),5),0)</f>
        <v>0</v>
      </c>
      <c r="BH349">
        <f t="array" ref="BH349">IFERROR(INDEX(Sheet2!$A$1:$E$2723,MATCH(BH$200&amp;BH$201&amp;$B349,Sheet2!$A$1:$A$2723&amp;Sheet2!$B$1:$B$2723&amp;Sheet2!$D$1:$D$2723,0),5),0)</f>
        <v>0</v>
      </c>
      <c r="BI349">
        <f t="array" ref="BI349">IFERROR(INDEX(Sheet2!$A$1:$E$2723,MATCH(BI$200&amp;BI$201&amp;$B349,Sheet2!$A$1:$A$2723&amp;Sheet2!$B$1:$B$2723&amp;Sheet2!$D$1:$D$2723,0),5),0)</f>
        <v>0</v>
      </c>
      <c r="BJ349">
        <f t="array" ref="BJ349">IFERROR(INDEX(Sheet2!$A$1:$E$2723,MATCH(BJ$200&amp;BJ$201&amp;$B349,Sheet2!$A$1:$A$2723&amp;Sheet2!$B$1:$B$2723&amp;Sheet2!$D$1:$D$2723,0),5),0)</f>
        <v>0</v>
      </c>
      <c r="BK349">
        <f t="array" ref="BK349">IFERROR(INDEX(Sheet2!$A$1:$E$2723,MATCH(BK$200&amp;BK$201&amp;$B349,Sheet2!$A$1:$A$2723&amp;Sheet2!$B$1:$B$2723&amp;Sheet2!$D$1:$D$2723,0),5),0)</f>
        <v>246</v>
      </c>
      <c r="BL349">
        <f t="array" ref="BL349">IFERROR(INDEX(Sheet2!$A$1:$E$2723,MATCH(BL$200&amp;BL$201&amp;$B349,Sheet2!$A$1:$A$2723&amp;Sheet2!$B$1:$B$2723&amp;Sheet2!$D$1:$D$2723,0),5),0)</f>
        <v>252</v>
      </c>
    </row>
    <row r="350" spans="2:64" x14ac:dyDescent="0.25">
      <c r="B350" t="s">
        <v>314</v>
      </c>
      <c r="C350">
        <f t="array" ref="C350">IFERROR(INDEX(Sheet2!$A$1:$E$2723,MATCH(C$200&amp;C$201&amp;$B350,Sheet2!$A$1:$A$2723&amp;Sheet2!$B$1:$B$2723&amp;Sheet2!$D$1:$D$2723,0),5),0)</f>
        <v>0</v>
      </c>
      <c r="D350">
        <f t="array" ref="D350">IFERROR(INDEX(Sheet2!$A$1:$E$2723,MATCH(D$200&amp;D$201&amp;$B350,Sheet2!$A$1:$A$2723&amp;Sheet2!$B$1:$B$2723&amp;Sheet2!$D$1:$D$2723,0),5),0)</f>
        <v>0</v>
      </c>
      <c r="E350">
        <f t="array" ref="E350">IFERROR(INDEX(Sheet2!$A$1:$E$2723,MATCH(E$200&amp;E$201&amp;$B350,Sheet2!$A$1:$A$2723&amp;Sheet2!$B$1:$B$2723&amp;Sheet2!$D$1:$D$2723,0),5),0)</f>
        <v>0</v>
      </c>
      <c r="F350">
        <f t="array" ref="F350">IFERROR(INDEX(Sheet2!$A$1:$E$2723,MATCH(F$200&amp;F$201&amp;$B350,Sheet2!$A$1:$A$2723&amp;Sheet2!$B$1:$B$2723&amp;Sheet2!$D$1:$D$2723,0),5),0)</f>
        <v>0</v>
      </c>
      <c r="G350">
        <f t="array" ref="G350">IFERROR(INDEX(Sheet2!$A$1:$E$2723,MATCH(G$200&amp;G$201&amp;$B350,Sheet2!$A$1:$A$2723&amp;Sheet2!$B$1:$B$2723&amp;Sheet2!$D$1:$D$2723,0),5),0)</f>
        <v>0</v>
      </c>
      <c r="H350">
        <f t="array" ref="H350">IFERROR(INDEX(Sheet2!$A$1:$E$2723,MATCH(H$200&amp;H$201&amp;$B350,Sheet2!$A$1:$A$2723&amp;Sheet2!$B$1:$B$2723&amp;Sheet2!$D$1:$D$2723,0),5),0)</f>
        <v>0</v>
      </c>
      <c r="I350">
        <f t="array" ref="I350">IFERROR(INDEX(Sheet2!$A$1:$E$2723,MATCH(I$200&amp;I$201&amp;$B350,Sheet2!$A$1:$A$2723&amp;Sheet2!$B$1:$B$2723&amp;Sheet2!$D$1:$D$2723,0),5),0)</f>
        <v>0</v>
      </c>
      <c r="J350">
        <f t="array" ref="J350">IFERROR(INDEX(Sheet2!$A$1:$E$2723,MATCH(J$200&amp;J$201&amp;$B350,Sheet2!$A$1:$A$2723&amp;Sheet2!$B$1:$B$2723&amp;Sheet2!$D$1:$D$2723,0),5),0)</f>
        <v>0</v>
      </c>
      <c r="K350">
        <f t="array" ref="K350">IFERROR(INDEX(Sheet2!$A$1:$E$2723,MATCH(K$200&amp;K$201&amp;$B350,Sheet2!$A$1:$A$2723&amp;Sheet2!$B$1:$B$2723&amp;Sheet2!$D$1:$D$2723,0),5),0)</f>
        <v>0</v>
      </c>
      <c r="L350">
        <f t="array" ref="L350">IFERROR(INDEX(Sheet2!$A$1:$E$2723,MATCH(L$200&amp;L$201&amp;$B350,Sheet2!$A$1:$A$2723&amp;Sheet2!$B$1:$B$2723&amp;Sheet2!$D$1:$D$2723,0),5),0)</f>
        <v>0</v>
      </c>
      <c r="M350">
        <f t="array" ref="M350">IFERROR(INDEX(Sheet2!$A$1:$E$2723,MATCH(M$200&amp;M$201&amp;$B350,Sheet2!$A$1:$A$2723&amp;Sheet2!$B$1:$B$2723&amp;Sheet2!$D$1:$D$2723,0),5),0)</f>
        <v>0</v>
      </c>
      <c r="N350">
        <f t="array" ref="N350">IFERROR(INDEX(Sheet2!$A$1:$E$2723,MATCH(N$200&amp;N$201&amp;$B350,Sheet2!$A$1:$A$2723&amp;Sheet2!$B$1:$B$2723&amp;Sheet2!$D$1:$D$2723,0),5),0)</f>
        <v>0</v>
      </c>
      <c r="O350">
        <f t="array" ref="O350">IFERROR(INDEX(Sheet2!$A$1:$E$2723,MATCH(O$200&amp;O$201&amp;$B350,Sheet2!$A$1:$A$2723&amp;Sheet2!$B$1:$B$2723&amp;Sheet2!$D$1:$D$2723,0),5),0)</f>
        <v>0</v>
      </c>
      <c r="P350">
        <f t="array" ref="P350">IFERROR(INDEX(Sheet2!$A$1:$E$2723,MATCH(P$200&amp;P$201&amp;$B350,Sheet2!$A$1:$A$2723&amp;Sheet2!$B$1:$B$2723&amp;Sheet2!$D$1:$D$2723,0),5),0)</f>
        <v>0</v>
      </c>
      <c r="Q350">
        <f t="array" ref="Q350">IFERROR(INDEX(Sheet2!$A$1:$E$2723,MATCH(Q$200&amp;Q$201&amp;$B350,Sheet2!$A$1:$A$2723&amp;Sheet2!$B$1:$B$2723&amp;Sheet2!$D$1:$D$2723,0),5),0)</f>
        <v>0</v>
      </c>
      <c r="R350">
        <f t="array" ref="R350">IFERROR(INDEX(Sheet2!$A$1:$E$2723,MATCH(R$200&amp;R$201&amp;$B350,Sheet2!$A$1:$A$2723&amp;Sheet2!$B$1:$B$2723&amp;Sheet2!$D$1:$D$2723,0),5),0)</f>
        <v>0</v>
      </c>
      <c r="S350">
        <f t="array" ref="S350">IFERROR(INDEX(Sheet2!$A$1:$E$2723,MATCH(S$200&amp;S$201&amp;$B350,Sheet2!$A$1:$A$2723&amp;Sheet2!$B$1:$B$2723&amp;Sheet2!$D$1:$D$2723,0),5),0)</f>
        <v>0</v>
      </c>
      <c r="T350">
        <f t="array" ref="T350">IFERROR(INDEX(Sheet2!$A$1:$E$2723,MATCH(T$200&amp;T$201&amp;$B350,Sheet2!$A$1:$A$2723&amp;Sheet2!$B$1:$B$2723&amp;Sheet2!$D$1:$D$2723,0),5),0)</f>
        <v>0</v>
      </c>
      <c r="U350">
        <f t="array" ref="U350">IFERROR(INDEX(Sheet2!$A$1:$E$2723,MATCH(U$200&amp;U$201&amp;$B350,Sheet2!$A$1:$A$2723&amp;Sheet2!$B$1:$B$2723&amp;Sheet2!$D$1:$D$2723,0),5),0)</f>
        <v>0</v>
      </c>
      <c r="V350">
        <f t="array" ref="V350">IFERROR(INDEX(Sheet2!$A$1:$E$2723,MATCH(V$200&amp;V$201&amp;$B350,Sheet2!$A$1:$A$2723&amp;Sheet2!$B$1:$B$2723&amp;Sheet2!$D$1:$D$2723,0),5),0)</f>
        <v>0</v>
      </c>
      <c r="W350">
        <f t="array" ref="W350">IFERROR(INDEX(Sheet2!$A$1:$E$2723,MATCH(W$200&amp;W$201&amp;$B350,Sheet2!$A$1:$A$2723&amp;Sheet2!$B$1:$B$2723&amp;Sheet2!$D$1:$D$2723,0),5),0)</f>
        <v>0</v>
      </c>
      <c r="X350">
        <f t="array" ref="X350">IFERROR(INDEX(Sheet2!$A$1:$E$2723,MATCH(X$200&amp;X$201&amp;$B350,Sheet2!$A$1:$A$2723&amp;Sheet2!$B$1:$B$2723&amp;Sheet2!$D$1:$D$2723,0),5),0)</f>
        <v>0</v>
      </c>
      <c r="Y350">
        <f t="array" ref="Y350">IFERROR(INDEX(Sheet2!$A$1:$E$2723,MATCH(Y$200&amp;Y$201&amp;$B350,Sheet2!$A$1:$A$2723&amp;Sheet2!$B$1:$B$2723&amp;Sheet2!$D$1:$D$2723,0),5),0)</f>
        <v>0</v>
      </c>
      <c r="Z350">
        <f t="array" ref="Z350">IFERROR(INDEX(Sheet2!$A$1:$E$2723,MATCH(Z$200&amp;Z$201&amp;$B350,Sheet2!$A$1:$A$2723&amp;Sheet2!$B$1:$B$2723&amp;Sheet2!$D$1:$D$2723,0),5),0)</f>
        <v>0</v>
      </c>
      <c r="AA350">
        <f t="array" ref="AA350">IFERROR(INDEX(Sheet2!$A$1:$E$2723,MATCH(AA$200&amp;AA$201&amp;$B350,Sheet2!$A$1:$A$2723&amp;Sheet2!$B$1:$B$2723&amp;Sheet2!$D$1:$D$2723,0),5),0)</f>
        <v>0</v>
      </c>
      <c r="AB350">
        <f t="array" ref="AB350">IFERROR(INDEX(Sheet2!$A$1:$E$2723,MATCH(AB$200&amp;AB$201&amp;$B350,Sheet2!$A$1:$A$2723&amp;Sheet2!$B$1:$B$2723&amp;Sheet2!$D$1:$D$2723,0),5),0)</f>
        <v>0</v>
      </c>
      <c r="AC350">
        <f t="array" ref="AC350">IFERROR(INDEX(Sheet2!$A$1:$E$2723,MATCH(AC$200&amp;AC$201&amp;$B350,Sheet2!$A$1:$A$2723&amp;Sheet2!$B$1:$B$2723&amp;Sheet2!$D$1:$D$2723,0),5),0)</f>
        <v>0</v>
      </c>
      <c r="AD350">
        <f t="array" ref="AD350">IFERROR(INDEX(Sheet2!$A$1:$E$2723,MATCH(AD$200&amp;AD$201&amp;$B350,Sheet2!$A$1:$A$2723&amp;Sheet2!$B$1:$B$2723&amp;Sheet2!$D$1:$D$2723,0),5),0)</f>
        <v>0</v>
      </c>
      <c r="AE350">
        <f t="array" ref="AE350">IFERROR(INDEX(Sheet2!$A$1:$E$2723,MATCH(AE$200&amp;AE$201&amp;$B350,Sheet2!$A$1:$A$2723&amp;Sheet2!$B$1:$B$2723&amp;Sheet2!$D$1:$D$2723,0),5),0)</f>
        <v>0</v>
      </c>
      <c r="AF350">
        <f t="array" ref="AF350">IFERROR(INDEX(Sheet2!$A$1:$E$2723,MATCH(AF$200&amp;AF$201&amp;$B350,Sheet2!$A$1:$A$2723&amp;Sheet2!$B$1:$B$2723&amp;Sheet2!$D$1:$D$2723,0),5),0)</f>
        <v>0</v>
      </c>
      <c r="AG350">
        <f t="array" ref="AG350">IFERROR(INDEX(Sheet2!$A$1:$E$2723,MATCH(AG$200&amp;AG$201&amp;$B350,Sheet2!$A$1:$A$2723&amp;Sheet2!$B$1:$B$2723&amp;Sheet2!$D$1:$D$2723,0),5),0)</f>
        <v>0</v>
      </c>
      <c r="AH350">
        <f t="array" ref="AH350">IFERROR(INDEX(Sheet2!$A$1:$E$2723,MATCH(AH$200&amp;AH$201&amp;$B350,Sheet2!$A$1:$A$2723&amp;Sheet2!$B$1:$B$2723&amp;Sheet2!$D$1:$D$2723,0),5),0)</f>
        <v>0</v>
      </c>
      <c r="AI350">
        <f t="array" ref="AI350">IFERROR(INDEX(Sheet2!$A$1:$E$2723,MATCH(AI$200&amp;AI$201&amp;$B350,Sheet2!$A$1:$A$2723&amp;Sheet2!$B$1:$B$2723&amp;Sheet2!$D$1:$D$2723,0),5),0)</f>
        <v>0</v>
      </c>
      <c r="AJ350">
        <f t="array" ref="AJ350">IFERROR(INDEX(Sheet2!$A$1:$E$2723,MATCH(AJ$200&amp;AJ$201&amp;$B350,Sheet2!$A$1:$A$2723&amp;Sheet2!$B$1:$B$2723&amp;Sheet2!$D$1:$D$2723,0),5),0)</f>
        <v>0</v>
      </c>
      <c r="AK350">
        <f t="array" ref="AK350">IFERROR(INDEX(Sheet2!$A$1:$E$2723,MATCH(AK$200&amp;AK$201&amp;$B350,Sheet2!$A$1:$A$2723&amp;Sheet2!$B$1:$B$2723&amp;Sheet2!$D$1:$D$2723,0),5),0)</f>
        <v>0</v>
      </c>
      <c r="AL350">
        <f t="array" ref="AL350">IFERROR(INDEX(Sheet2!$A$1:$E$2723,MATCH(AL$200&amp;AL$201&amp;$B350,Sheet2!$A$1:$A$2723&amp;Sheet2!$B$1:$B$2723&amp;Sheet2!$D$1:$D$2723,0),5),0)</f>
        <v>0</v>
      </c>
      <c r="AM350">
        <f t="array" ref="AM350">IFERROR(INDEX(Sheet2!$A$1:$E$2723,MATCH(AM$200&amp;AM$201&amp;$B350,Sheet2!$A$1:$A$2723&amp;Sheet2!$B$1:$B$2723&amp;Sheet2!$D$1:$D$2723,0),5),0)</f>
        <v>0</v>
      </c>
      <c r="AN350">
        <f t="array" ref="AN350">IFERROR(INDEX(Sheet2!$A$1:$E$2723,MATCH(AN$200&amp;AN$201&amp;$B350,Sheet2!$A$1:$A$2723&amp;Sheet2!$B$1:$B$2723&amp;Sheet2!$D$1:$D$2723,0),5),0)</f>
        <v>0</v>
      </c>
      <c r="AO350">
        <f t="array" ref="AO350">IFERROR(INDEX(Sheet2!$A$1:$E$2723,MATCH(AO$200&amp;AO$201&amp;$B350,Sheet2!$A$1:$A$2723&amp;Sheet2!$B$1:$B$2723&amp;Sheet2!$D$1:$D$2723,0),5),0)</f>
        <v>0</v>
      </c>
      <c r="AP350">
        <f t="array" ref="AP350">IFERROR(INDEX(Sheet2!$A$1:$E$2723,MATCH(AP$200&amp;AP$201&amp;$B350,Sheet2!$A$1:$A$2723&amp;Sheet2!$B$1:$B$2723&amp;Sheet2!$D$1:$D$2723,0),5),0)</f>
        <v>0</v>
      </c>
      <c r="AQ350">
        <f t="array" ref="AQ350">IFERROR(INDEX(Sheet2!$A$1:$E$2723,MATCH(AQ$200&amp;AQ$201&amp;$B350,Sheet2!$A$1:$A$2723&amp;Sheet2!$B$1:$B$2723&amp;Sheet2!$D$1:$D$2723,0),5),0)</f>
        <v>0</v>
      </c>
      <c r="AR350">
        <f t="array" ref="AR350">IFERROR(INDEX(Sheet2!$A$1:$E$2723,MATCH(AR$200&amp;AR$201&amp;$B350,Sheet2!$A$1:$A$2723&amp;Sheet2!$B$1:$B$2723&amp;Sheet2!$D$1:$D$2723,0),5),0)</f>
        <v>0</v>
      </c>
      <c r="AS350">
        <f t="array" ref="AS350">IFERROR(INDEX(Sheet2!$A$1:$E$2723,MATCH(AS$200&amp;AS$201&amp;$B350,Sheet2!$A$1:$A$2723&amp;Sheet2!$B$1:$B$2723&amp;Sheet2!$D$1:$D$2723,0),5),0)</f>
        <v>0</v>
      </c>
      <c r="AT350">
        <f t="array" ref="AT350">IFERROR(INDEX(Sheet2!$A$1:$E$2723,MATCH(AT$200&amp;AT$201&amp;$B350,Sheet2!$A$1:$A$2723&amp;Sheet2!$B$1:$B$2723&amp;Sheet2!$D$1:$D$2723,0),5),0)</f>
        <v>0</v>
      </c>
      <c r="AU350">
        <f t="array" ref="AU350">IFERROR(INDEX(Sheet2!$A$1:$E$2723,MATCH(AU$200&amp;AU$201&amp;$B350,Sheet2!$A$1:$A$2723&amp;Sheet2!$B$1:$B$2723&amp;Sheet2!$D$1:$D$2723,0),5),0)</f>
        <v>0</v>
      </c>
      <c r="AV350">
        <f t="array" ref="AV350">IFERROR(INDEX(Sheet2!$A$1:$E$2723,MATCH(AV$200&amp;AV$201&amp;$B350,Sheet2!$A$1:$A$2723&amp;Sheet2!$B$1:$B$2723&amp;Sheet2!$D$1:$D$2723,0),5),0)</f>
        <v>0</v>
      </c>
      <c r="AW350">
        <f t="array" ref="AW350">IFERROR(INDEX(Sheet2!$A$1:$E$2723,MATCH(AW$200&amp;AW$201&amp;$B350,Sheet2!$A$1:$A$2723&amp;Sheet2!$B$1:$B$2723&amp;Sheet2!$D$1:$D$2723,0),5),0)</f>
        <v>0</v>
      </c>
      <c r="AX350">
        <f t="array" ref="AX350">IFERROR(INDEX(Sheet2!$A$1:$E$2723,MATCH(AX$200&amp;AX$201&amp;$B350,Sheet2!$A$1:$A$2723&amp;Sheet2!$B$1:$B$2723&amp;Sheet2!$D$1:$D$2723,0),5),0)</f>
        <v>0</v>
      </c>
      <c r="AY350">
        <f t="array" ref="AY350">IFERROR(INDEX(Sheet2!$A$1:$E$2723,MATCH(AY$200&amp;AY$201&amp;$B350,Sheet2!$A$1:$A$2723&amp;Sheet2!$B$1:$B$2723&amp;Sheet2!$D$1:$D$2723,0),5),0)</f>
        <v>0</v>
      </c>
      <c r="AZ350">
        <f t="array" ref="AZ350">IFERROR(INDEX(Sheet2!$A$1:$E$2723,MATCH(AZ$200&amp;AZ$201&amp;$B350,Sheet2!$A$1:$A$2723&amp;Sheet2!$B$1:$B$2723&amp;Sheet2!$D$1:$D$2723,0),5),0)</f>
        <v>0</v>
      </c>
      <c r="BA350">
        <f t="array" ref="BA350">IFERROR(INDEX(Sheet2!$A$1:$E$2723,MATCH(BA$200&amp;BA$201&amp;$B350,Sheet2!$A$1:$A$2723&amp;Sheet2!$B$1:$B$2723&amp;Sheet2!$D$1:$D$2723,0),5),0)</f>
        <v>0</v>
      </c>
      <c r="BB350">
        <f t="array" ref="BB350">IFERROR(INDEX(Sheet2!$A$1:$E$2723,MATCH(BB$200&amp;BB$201&amp;$B350,Sheet2!$A$1:$A$2723&amp;Sheet2!$B$1:$B$2723&amp;Sheet2!$D$1:$D$2723,0),5),0)</f>
        <v>0</v>
      </c>
      <c r="BC350">
        <f t="array" ref="BC350">IFERROR(INDEX(Sheet2!$A$1:$E$2723,MATCH(BC$200&amp;BC$201&amp;$B350,Sheet2!$A$1:$A$2723&amp;Sheet2!$B$1:$B$2723&amp;Sheet2!$D$1:$D$2723,0),5),0)</f>
        <v>0</v>
      </c>
      <c r="BD350">
        <f t="array" ref="BD350">IFERROR(INDEX(Sheet2!$A$1:$E$2723,MATCH(BD$200&amp;BD$201&amp;$B350,Sheet2!$A$1:$A$2723&amp;Sheet2!$B$1:$B$2723&amp;Sheet2!$D$1:$D$2723,0),5),0)</f>
        <v>0</v>
      </c>
      <c r="BE350">
        <f t="array" ref="BE350">IFERROR(INDEX(Sheet2!$A$1:$E$2723,MATCH(BE$200&amp;BE$201&amp;$B350,Sheet2!$A$1:$A$2723&amp;Sheet2!$B$1:$B$2723&amp;Sheet2!$D$1:$D$2723,0),5),0)</f>
        <v>0</v>
      </c>
      <c r="BF350">
        <f t="array" ref="BF350">IFERROR(INDEX(Sheet2!$A$1:$E$2723,MATCH(BF$200&amp;BF$201&amp;$B350,Sheet2!$A$1:$A$2723&amp;Sheet2!$B$1:$B$2723&amp;Sheet2!$D$1:$D$2723,0),5),0)</f>
        <v>0</v>
      </c>
      <c r="BG350">
        <f t="array" ref="BG350">IFERROR(INDEX(Sheet2!$A$1:$E$2723,MATCH(BG$200&amp;BG$201&amp;$B350,Sheet2!$A$1:$A$2723&amp;Sheet2!$B$1:$B$2723&amp;Sheet2!$D$1:$D$2723,0),5),0)</f>
        <v>0</v>
      </c>
      <c r="BH350">
        <f t="array" ref="BH350">IFERROR(INDEX(Sheet2!$A$1:$E$2723,MATCH(BH$200&amp;BH$201&amp;$B350,Sheet2!$A$1:$A$2723&amp;Sheet2!$B$1:$B$2723&amp;Sheet2!$D$1:$D$2723,0),5),0)</f>
        <v>0</v>
      </c>
      <c r="BI350">
        <f t="array" ref="BI350">IFERROR(INDEX(Sheet2!$A$1:$E$2723,MATCH(BI$200&amp;BI$201&amp;$B350,Sheet2!$A$1:$A$2723&amp;Sheet2!$B$1:$B$2723&amp;Sheet2!$D$1:$D$2723,0),5),0)</f>
        <v>0</v>
      </c>
      <c r="BJ350">
        <f t="array" ref="BJ350">IFERROR(INDEX(Sheet2!$A$1:$E$2723,MATCH(BJ$200&amp;BJ$201&amp;$B350,Sheet2!$A$1:$A$2723&amp;Sheet2!$B$1:$B$2723&amp;Sheet2!$D$1:$D$2723,0),5),0)</f>
        <v>0</v>
      </c>
      <c r="BK350">
        <f t="array" ref="BK350">IFERROR(INDEX(Sheet2!$A$1:$E$2723,MATCH(BK$200&amp;BK$201&amp;$B350,Sheet2!$A$1:$A$2723&amp;Sheet2!$B$1:$B$2723&amp;Sheet2!$D$1:$D$2723,0),5),0)</f>
        <v>0</v>
      </c>
      <c r="BL350">
        <f t="array" ref="BL350">IFERROR(INDEX(Sheet2!$A$1:$E$2723,MATCH(BL$200&amp;BL$201&amp;$B350,Sheet2!$A$1:$A$2723&amp;Sheet2!$B$1:$B$2723&amp;Sheet2!$D$1:$D$2723,0),5),0)</f>
        <v>0</v>
      </c>
    </row>
    <row r="351" spans="2:64" x14ac:dyDescent="0.25">
      <c r="B351" t="s">
        <v>315</v>
      </c>
      <c r="C351">
        <f t="array" ref="C351">IFERROR(INDEX(Sheet2!$A$1:$E$2723,MATCH(C$200&amp;C$201&amp;$B351,Sheet2!$A$1:$A$2723&amp;Sheet2!$B$1:$B$2723&amp;Sheet2!$D$1:$D$2723,0),5),0)</f>
        <v>0</v>
      </c>
      <c r="D351">
        <f t="array" ref="D351">IFERROR(INDEX(Sheet2!$A$1:$E$2723,MATCH(D$200&amp;D$201&amp;$B351,Sheet2!$A$1:$A$2723&amp;Sheet2!$B$1:$B$2723&amp;Sheet2!$D$1:$D$2723,0),5),0)</f>
        <v>0</v>
      </c>
      <c r="E351">
        <f t="array" ref="E351">IFERROR(INDEX(Sheet2!$A$1:$E$2723,MATCH(E$200&amp;E$201&amp;$B351,Sheet2!$A$1:$A$2723&amp;Sheet2!$B$1:$B$2723&amp;Sheet2!$D$1:$D$2723,0),5),0)</f>
        <v>0</v>
      </c>
      <c r="F351">
        <f t="array" ref="F351">IFERROR(INDEX(Sheet2!$A$1:$E$2723,MATCH(F$200&amp;F$201&amp;$B351,Sheet2!$A$1:$A$2723&amp;Sheet2!$B$1:$B$2723&amp;Sheet2!$D$1:$D$2723,0),5),0)</f>
        <v>0</v>
      </c>
      <c r="G351">
        <f t="array" ref="G351">IFERROR(INDEX(Sheet2!$A$1:$E$2723,MATCH(G$200&amp;G$201&amp;$B351,Sheet2!$A$1:$A$2723&amp;Sheet2!$B$1:$B$2723&amp;Sheet2!$D$1:$D$2723,0),5),0)</f>
        <v>0</v>
      </c>
      <c r="H351">
        <f t="array" ref="H351">IFERROR(INDEX(Sheet2!$A$1:$E$2723,MATCH(H$200&amp;H$201&amp;$B351,Sheet2!$A$1:$A$2723&amp;Sheet2!$B$1:$B$2723&amp;Sheet2!$D$1:$D$2723,0),5),0)</f>
        <v>0</v>
      </c>
      <c r="I351">
        <f t="array" ref="I351">IFERROR(INDEX(Sheet2!$A$1:$E$2723,MATCH(I$200&amp;I$201&amp;$B351,Sheet2!$A$1:$A$2723&amp;Sheet2!$B$1:$B$2723&amp;Sheet2!$D$1:$D$2723,0),5),0)</f>
        <v>0</v>
      </c>
      <c r="J351">
        <f t="array" ref="J351">IFERROR(INDEX(Sheet2!$A$1:$E$2723,MATCH(J$200&amp;J$201&amp;$B351,Sheet2!$A$1:$A$2723&amp;Sheet2!$B$1:$B$2723&amp;Sheet2!$D$1:$D$2723,0),5),0)</f>
        <v>0</v>
      </c>
      <c r="K351">
        <f t="array" ref="K351">IFERROR(INDEX(Sheet2!$A$1:$E$2723,MATCH(K$200&amp;K$201&amp;$B351,Sheet2!$A$1:$A$2723&amp;Sheet2!$B$1:$B$2723&amp;Sheet2!$D$1:$D$2723,0),5),0)</f>
        <v>0</v>
      </c>
      <c r="L351">
        <f t="array" ref="L351">IFERROR(INDEX(Sheet2!$A$1:$E$2723,MATCH(L$200&amp;L$201&amp;$B351,Sheet2!$A$1:$A$2723&amp;Sheet2!$B$1:$B$2723&amp;Sheet2!$D$1:$D$2723,0),5),0)</f>
        <v>0</v>
      </c>
      <c r="M351">
        <f t="array" ref="M351">IFERROR(INDEX(Sheet2!$A$1:$E$2723,MATCH(M$200&amp;M$201&amp;$B351,Sheet2!$A$1:$A$2723&amp;Sheet2!$B$1:$B$2723&amp;Sheet2!$D$1:$D$2723,0),5),0)</f>
        <v>0</v>
      </c>
      <c r="N351">
        <f t="array" ref="N351">IFERROR(INDEX(Sheet2!$A$1:$E$2723,MATCH(N$200&amp;N$201&amp;$B351,Sheet2!$A$1:$A$2723&amp;Sheet2!$B$1:$B$2723&amp;Sheet2!$D$1:$D$2723,0),5),0)</f>
        <v>0</v>
      </c>
      <c r="O351">
        <f t="array" ref="O351">IFERROR(INDEX(Sheet2!$A$1:$E$2723,MATCH(O$200&amp;O$201&amp;$B351,Sheet2!$A$1:$A$2723&amp;Sheet2!$B$1:$B$2723&amp;Sheet2!$D$1:$D$2723,0),5),0)</f>
        <v>0</v>
      </c>
      <c r="P351">
        <f t="array" ref="P351">IFERROR(INDEX(Sheet2!$A$1:$E$2723,MATCH(P$200&amp;P$201&amp;$B351,Sheet2!$A$1:$A$2723&amp;Sheet2!$B$1:$B$2723&amp;Sheet2!$D$1:$D$2723,0),5),0)</f>
        <v>0</v>
      </c>
      <c r="Q351">
        <f t="array" ref="Q351">IFERROR(INDEX(Sheet2!$A$1:$E$2723,MATCH(Q$200&amp;Q$201&amp;$B351,Sheet2!$A$1:$A$2723&amp;Sheet2!$B$1:$B$2723&amp;Sheet2!$D$1:$D$2723,0),5),0)</f>
        <v>0</v>
      </c>
      <c r="R351">
        <f t="array" ref="R351">IFERROR(INDEX(Sheet2!$A$1:$E$2723,MATCH(R$200&amp;R$201&amp;$B351,Sheet2!$A$1:$A$2723&amp;Sheet2!$B$1:$B$2723&amp;Sheet2!$D$1:$D$2723,0),5),0)</f>
        <v>0</v>
      </c>
      <c r="S351">
        <f t="array" ref="S351">IFERROR(INDEX(Sheet2!$A$1:$E$2723,MATCH(S$200&amp;S$201&amp;$B351,Sheet2!$A$1:$A$2723&amp;Sheet2!$B$1:$B$2723&amp;Sheet2!$D$1:$D$2723,0),5),0)</f>
        <v>0</v>
      </c>
      <c r="T351">
        <f t="array" ref="T351">IFERROR(INDEX(Sheet2!$A$1:$E$2723,MATCH(T$200&amp;T$201&amp;$B351,Sheet2!$A$1:$A$2723&amp;Sheet2!$B$1:$B$2723&amp;Sheet2!$D$1:$D$2723,0),5),0)</f>
        <v>0</v>
      </c>
      <c r="U351">
        <f t="array" ref="U351">IFERROR(INDEX(Sheet2!$A$1:$E$2723,MATCH(U$200&amp;U$201&amp;$B351,Sheet2!$A$1:$A$2723&amp;Sheet2!$B$1:$B$2723&amp;Sheet2!$D$1:$D$2723,0),5),0)</f>
        <v>0</v>
      </c>
      <c r="V351">
        <f t="array" ref="V351">IFERROR(INDEX(Sheet2!$A$1:$E$2723,MATCH(V$200&amp;V$201&amp;$B351,Sheet2!$A$1:$A$2723&amp;Sheet2!$B$1:$B$2723&amp;Sheet2!$D$1:$D$2723,0),5),0)</f>
        <v>0</v>
      </c>
      <c r="W351">
        <f t="array" ref="W351">IFERROR(INDEX(Sheet2!$A$1:$E$2723,MATCH(W$200&amp;W$201&amp;$B351,Sheet2!$A$1:$A$2723&amp;Sheet2!$B$1:$B$2723&amp;Sheet2!$D$1:$D$2723,0),5),0)</f>
        <v>0</v>
      </c>
      <c r="X351">
        <f t="array" ref="X351">IFERROR(INDEX(Sheet2!$A$1:$E$2723,MATCH(X$200&amp;X$201&amp;$B351,Sheet2!$A$1:$A$2723&amp;Sheet2!$B$1:$B$2723&amp;Sheet2!$D$1:$D$2723,0),5),0)</f>
        <v>0</v>
      </c>
      <c r="Y351">
        <f t="array" ref="Y351">IFERROR(INDEX(Sheet2!$A$1:$E$2723,MATCH(Y$200&amp;Y$201&amp;$B351,Sheet2!$A$1:$A$2723&amp;Sheet2!$B$1:$B$2723&amp;Sheet2!$D$1:$D$2723,0),5),0)</f>
        <v>0</v>
      </c>
      <c r="Z351">
        <f t="array" ref="Z351">IFERROR(INDEX(Sheet2!$A$1:$E$2723,MATCH(Z$200&amp;Z$201&amp;$B351,Sheet2!$A$1:$A$2723&amp;Sheet2!$B$1:$B$2723&amp;Sheet2!$D$1:$D$2723,0),5),0)</f>
        <v>0</v>
      </c>
      <c r="AA351">
        <f t="array" ref="AA351">IFERROR(INDEX(Sheet2!$A$1:$E$2723,MATCH(AA$200&amp;AA$201&amp;$B351,Sheet2!$A$1:$A$2723&amp;Sheet2!$B$1:$B$2723&amp;Sheet2!$D$1:$D$2723,0),5),0)</f>
        <v>0</v>
      </c>
      <c r="AB351">
        <f t="array" ref="AB351">IFERROR(INDEX(Sheet2!$A$1:$E$2723,MATCH(AB$200&amp;AB$201&amp;$B351,Sheet2!$A$1:$A$2723&amp;Sheet2!$B$1:$B$2723&amp;Sheet2!$D$1:$D$2723,0),5),0)</f>
        <v>0</v>
      </c>
      <c r="AC351">
        <f t="array" ref="AC351">IFERROR(INDEX(Sheet2!$A$1:$E$2723,MATCH(AC$200&amp;AC$201&amp;$B351,Sheet2!$A$1:$A$2723&amp;Sheet2!$B$1:$B$2723&amp;Sheet2!$D$1:$D$2723,0),5),0)</f>
        <v>0</v>
      </c>
      <c r="AD351">
        <f t="array" ref="AD351">IFERROR(INDEX(Sheet2!$A$1:$E$2723,MATCH(AD$200&amp;AD$201&amp;$B351,Sheet2!$A$1:$A$2723&amp;Sheet2!$B$1:$B$2723&amp;Sheet2!$D$1:$D$2723,0),5),0)</f>
        <v>0</v>
      </c>
      <c r="AE351">
        <f t="array" ref="AE351">IFERROR(INDEX(Sheet2!$A$1:$E$2723,MATCH(AE$200&amp;AE$201&amp;$B351,Sheet2!$A$1:$A$2723&amp;Sheet2!$B$1:$B$2723&amp;Sheet2!$D$1:$D$2723,0),5),0)</f>
        <v>0</v>
      </c>
      <c r="AF351">
        <f t="array" ref="AF351">IFERROR(INDEX(Sheet2!$A$1:$E$2723,MATCH(AF$200&amp;AF$201&amp;$B351,Sheet2!$A$1:$A$2723&amp;Sheet2!$B$1:$B$2723&amp;Sheet2!$D$1:$D$2723,0),5),0)</f>
        <v>0</v>
      </c>
      <c r="AG351">
        <f t="array" ref="AG351">IFERROR(INDEX(Sheet2!$A$1:$E$2723,MATCH(AG$200&amp;AG$201&amp;$B351,Sheet2!$A$1:$A$2723&amp;Sheet2!$B$1:$B$2723&amp;Sheet2!$D$1:$D$2723,0),5),0)</f>
        <v>0</v>
      </c>
      <c r="AH351">
        <f t="array" ref="AH351">IFERROR(INDEX(Sheet2!$A$1:$E$2723,MATCH(AH$200&amp;AH$201&amp;$B351,Sheet2!$A$1:$A$2723&amp;Sheet2!$B$1:$B$2723&amp;Sheet2!$D$1:$D$2723,0),5),0)</f>
        <v>0</v>
      </c>
      <c r="AI351">
        <f t="array" ref="AI351">IFERROR(INDEX(Sheet2!$A$1:$E$2723,MATCH(AI$200&amp;AI$201&amp;$B351,Sheet2!$A$1:$A$2723&amp;Sheet2!$B$1:$B$2723&amp;Sheet2!$D$1:$D$2723,0),5),0)</f>
        <v>0</v>
      </c>
      <c r="AJ351">
        <f t="array" ref="AJ351">IFERROR(INDEX(Sheet2!$A$1:$E$2723,MATCH(AJ$200&amp;AJ$201&amp;$B351,Sheet2!$A$1:$A$2723&amp;Sheet2!$B$1:$B$2723&amp;Sheet2!$D$1:$D$2723,0),5),0)</f>
        <v>0</v>
      </c>
      <c r="AK351">
        <f t="array" ref="AK351">IFERROR(INDEX(Sheet2!$A$1:$E$2723,MATCH(AK$200&amp;AK$201&amp;$B351,Sheet2!$A$1:$A$2723&amp;Sheet2!$B$1:$B$2723&amp;Sheet2!$D$1:$D$2723,0),5),0)</f>
        <v>0</v>
      </c>
      <c r="AL351">
        <f t="array" ref="AL351">IFERROR(INDEX(Sheet2!$A$1:$E$2723,MATCH(AL$200&amp;AL$201&amp;$B351,Sheet2!$A$1:$A$2723&amp;Sheet2!$B$1:$B$2723&amp;Sheet2!$D$1:$D$2723,0),5),0)</f>
        <v>0</v>
      </c>
      <c r="AM351">
        <f t="array" ref="AM351">IFERROR(INDEX(Sheet2!$A$1:$E$2723,MATCH(AM$200&amp;AM$201&amp;$B351,Sheet2!$A$1:$A$2723&amp;Sheet2!$B$1:$B$2723&amp;Sheet2!$D$1:$D$2723,0),5),0)</f>
        <v>0</v>
      </c>
      <c r="AN351">
        <f t="array" ref="AN351">IFERROR(INDEX(Sheet2!$A$1:$E$2723,MATCH(AN$200&amp;AN$201&amp;$B351,Sheet2!$A$1:$A$2723&amp;Sheet2!$B$1:$B$2723&amp;Sheet2!$D$1:$D$2723,0),5),0)</f>
        <v>0</v>
      </c>
      <c r="AO351">
        <f t="array" ref="AO351">IFERROR(INDEX(Sheet2!$A$1:$E$2723,MATCH(AO$200&amp;AO$201&amp;$B351,Sheet2!$A$1:$A$2723&amp;Sheet2!$B$1:$B$2723&amp;Sheet2!$D$1:$D$2723,0),5),0)</f>
        <v>0</v>
      </c>
      <c r="AP351">
        <f t="array" ref="AP351">IFERROR(INDEX(Sheet2!$A$1:$E$2723,MATCH(AP$200&amp;AP$201&amp;$B351,Sheet2!$A$1:$A$2723&amp;Sheet2!$B$1:$B$2723&amp;Sheet2!$D$1:$D$2723,0),5),0)</f>
        <v>0</v>
      </c>
      <c r="AQ351">
        <f t="array" ref="AQ351">IFERROR(INDEX(Sheet2!$A$1:$E$2723,MATCH(AQ$200&amp;AQ$201&amp;$B351,Sheet2!$A$1:$A$2723&amp;Sheet2!$B$1:$B$2723&amp;Sheet2!$D$1:$D$2723,0),5),0)</f>
        <v>0</v>
      </c>
      <c r="AR351">
        <f t="array" ref="AR351">IFERROR(INDEX(Sheet2!$A$1:$E$2723,MATCH(AR$200&amp;AR$201&amp;$B351,Sheet2!$A$1:$A$2723&amp;Sheet2!$B$1:$B$2723&amp;Sheet2!$D$1:$D$2723,0),5),0)</f>
        <v>0</v>
      </c>
      <c r="AS351">
        <f t="array" ref="AS351">IFERROR(INDEX(Sheet2!$A$1:$E$2723,MATCH(AS$200&amp;AS$201&amp;$B351,Sheet2!$A$1:$A$2723&amp;Sheet2!$B$1:$B$2723&amp;Sheet2!$D$1:$D$2723,0),5),0)</f>
        <v>0</v>
      </c>
      <c r="AT351">
        <f t="array" ref="AT351">IFERROR(INDEX(Sheet2!$A$1:$E$2723,MATCH(AT$200&amp;AT$201&amp;$B351,Sheet2!$A$1:$A$2723&amp;Sheet2!$B$1:$B$2723&amp;Sheet2!$D$1:$D$2723,0),5),0)</f>
        <v>0</v>
      </c>
      <c r="AU351">
        <f t="array" ref="AU351">IFERROR(INDEX(Sheet2!$A$1:$E$2723,MATCH(AU$200&amp;AU$201&amp;$B351,Sheet2!$A$1:$A$2723&amp;Sheet2!$B$1:$B$2723&amp;Sheet2!$D$1:$D$2723,0),5),0)</f>
        <v>0</v>
      </c>
      <c r="AV351">
        <f t="array" ref="AV351">IFERROR(INDEX(Sheet2!$A$1:$E$2723,MATCH(AV$200&amp;AV$201&amp;$B351,Sheet2!$A$1:$A$2723&amp;Sheet2!$B$1:$B$2723&amp;Sheet2!$D$1:$D$2723,0),5),0)</f>
        <v>0</v>
      </c>
      <c r="AW351">
        <f t="array" ref="AW351">IFERROR(INDEX(Sheet2!$A$1:$E$2723,MATCH(AW$200&amp;AW$201&amp;$B351,Sheet2!$A$1:$A$2723&amp;Sheet2!$B$1:$B$2723&amp;Sheet2!$D$1:$D$2723,0),5),0)</f>
        <v>0</v>
      </c>
      <c r="AX351">
        <f t="array" ref="AX351">IFERROR(INDEX(Sheet2!$A$1:$E$2723,MATCH(AX$200&amp;AX$201&amp;$B351,Sheet2!$A$1:$A$2723&amp;Sheet2!$B$1:$B$2723&amp;Sheet2!$D$1:$D$2723,0),5),0)</f>
        <v>0</v>
      </c>
      <c r="AY351">
        <f t="array" ref="AY351">IFERROR(INDEX(Sheet2!$A$1:$E$2723,MATCH(AY$200&amp;AY$201&amp;$B351,Sheet2!$A$1:$A$2723&amp;Sheet2!$B$1:$B$2723&amp;Sheet2!$D$1:$D$2723,0),5),0)</f>
        <v>0</v>
      </c>
      <c r="AZ351">
        <f t="array" ref="AZ351">IFERROR(INDEX(Sheet2!$A$1:$E$2723,MATCH(AZ$200&amp;AZ$201&amp;$B351,Sheet2!$A$1:$A$2723&amp;Sheet2!$B$1:$B$2723&amp;Sheet2!$D$1:$D$2723,0),5),0)</f>
        <v>0</v>
      </c>
      <c r="BA351">
        <f t="array" ref="BA351">IFERROR(INDEX(Sheet2!$A$1:$E$2723,MATCH(BA$200&amp;BA$201&amp;$B351,Sheet2!$A$1:$A$2723&amp;Sheet2!$B$1:$B$2723&amp;Sheet2!$D$1:$D$2723,0),5),0)</f>
        <v>0</v>
      </c>
      <c r="BB351">
        <f t="array" ref="BB351">IFERROR(INDEX(Sheet2!$A$1:$E$2723,MATCH(BB$200&amp;BB$201&amp;$B351,Sheet2!$A$1:$A$2723&amp;Sheet2!$B$1:$B$2723&amp;Sheet2!$D$1:$D$2723,0),5),0)</f>
        <v>0</v>
      </c>
      <c r="BC351">
        <f t="array" ref="BC351">IFERROR(INDEX(Sheet2!$A$1:$E$2723,MATCH(BC$200&amp;BC$201&amp;$B351,Sheet2!$A$1:$A$2723&amp;Sheet2!$B$1:$B$2723&amp;Sheet2!$D$1:$D$2723,0),5),0)</f>
        <v>0</v>
      </c>
      <c r="BD351">
        <f t="array" ref="BD351">IFERROR(INDEX(Sheet2!$A$1:$E$2723,MATCH(BD$200&amp;BD$201&amp;$B351,Sheet2!$A$1:$A$2723&amp;Sheet2!$B$1:$B$2723&amp;Sheet2!$D$1:$D$2723,0),5),0)</f>
        <v>0</v>
      </c>
      <c r="BE351">
        <f t="array" ref="BE351">IFERROR(INDEX(Sheet2!$A$1:$E$2723,MATCH(BE$200&amp;BE$201&amp;$B351,Sheet2!$A$1:$A$2723&amp;Sheet2!$B$1:$B$2723&amp;Sheet2!$D$1:$D$2723,0),5),0)</f>
        <v>0</v>
      </c>
      <c r="BF351">
        <f t="array" ref="BF351">IFERROR(INDEX(Sheet2!$A$1:$E$2723,MATCH(BF$200&amp;BF$201&amp;$B351,Sheet2!$A$1:$A$2723&amp;Sheet2!$B$1:$B$2723&amp;Sheet2!$D$1:$D$2723,0),5),0)</f>
        <v>0</v>
      </c>
      <c r="BG351">
        <f t="array" ref="BG351">IFERROR(INDEX(Sheet2!$A$1:$E$2723,MATCH(BG$200&amp;BG$201&amp;$B351,Sheet2!$A$1:$A$2723&amp;Sheet2!$B$1:$B$2723&amp;Sheet2!$D$1:$D$2723,0),5),0)</f>
        <v>0</v>
      </c>
      <c r="BH351">
        <f t="array" ref="BH351">IFERROR(INDEX(Sheet2!$A$1:$E$2723,MATCH(BH$200&amp;BH$201&amp;$B351,Sheet2!$A$1:$A$2723&amp;Sheet2!$B$1:$B$2723&amp;Sheet2!$D$1:$D$2723,0),5),0)</f>
        <v>0</v>
      </c>
      <c r="BI351">
        <f t="array" ref="BI351">IFERROR(INDEX(Sheet2!$A$1:$E$2723,MATCH(BI$200&amp;BI$201&amp;$B351,Sheet2!$A$1:$A$2723&amp;Sheet2!$B$1:$B$2723&amp;Sheet2!$D$1:$D$2723,0),5),0)</f>
        <v>0</v>
      </c>
      <c r="BJ351">
        <f t="array" ref="BJ351">IFERROR(INDEX(Sheet2!$A$1:$E$2723,MATCH(BJ$200&amp;BJ$201&amp;$B351,Sheet2!$A$1:$A$2723&amp;Sheet2!$B$1:$B$2723&amp;Sheet2!$D$1:$D$2723,0),5),0)</f>
        <v>0</v>
      </c>
      <c r="BK351">
        <f t="array" ref="BK351">IFERROR(INDEX(Sheet2!$A$1:$E$2723,MATCH(BK$200&amp;BK$201&amp;$B351,Sheet2!$A$1:$A$2723&amp;Sheet2!$B$1:$B$2723&amp;Sheet2!$D$1:$D$2723,0),5),0)</f>
        <v>0</v>
      </c>
      <c r="BL351">
        <f t="array" ref="BL351">IFERROR(INDEX(Sheet2!$A$1:$E$2723,MATCH(BL$200&amp;BL$201&amp;$B351,Sheet2!$A$1:$A$2723&amp;Sheet2!$B$1:$B$2723&amp;Sheet2!$D$1:$D$2723,0),5),0)</f>
        <v>0</v>
      </c>
    </row>
    <row r="352" spans="2:64" x14ac:dyDescent="0.25">
      <c r="B352" t="s">
        <v>24</v>
      </c>
      <c r="C352">
        <f t="array" ref="C352">IFERROR(INDEX(Sheet2!$A$1:$E$2723,MATCH(C$200&amp;C$201&amp;$B352,Sheet2!$A$1:$A$2723&amp;Sheet2!$B$1:$B$2723&amp;Sheet2!$D$1:$D$2723,0),5),0)</f>
        <v>0</v>
      </c>
      <c r="D352">
        <f t="array" ref="D352">IFERROR(INDEX(Sheet2!$A$1:$E$2723,MATCH(D$200&amp;D$201&amp;$B352,Sheet2!$A$1:$A$2723&amp;Sheet2!$B$1:$B$2723&amp;Sheet2!$D$1:$D$2723,0),5),0)</f>
        <v>0</v>
      </c>
      <c r="E352">
        <f t="array" ref="E352">IFERROR(INDEX(Sheet2!$A$1:$E$2723,MATCH(E$200&amp;E$201&amp;$B352,Sheet2!$A$1:$A$2723&amp;Sheet2!$B$1:$B$2723&amp;Sheet2!$D$1:$D$2723,0),5),0)</f>
        <v>0</v>
      </c>
      <c r="F352">
        <f t="array" ref="F352">IFERROR(INDEX(Sheet2!$A$1:$E$2723,MATCH(F$200&amp;F$201&amp;$B352,Sheet2!$A$1:$A$2723&amp;Sheet2!$B$1:$B$2723&amp;Sheet2!$D$1:$D$2723,0),5),0)</f>
        <v>0</v>
      </c>
      <c r="G352">
        <f t="array" ref="G352">IFERROR(INDEX(Sheet2!$A$1:$E$2723,MATCH(G$200&amp;G$201&amp;$B352,Sheet2!$A$1:$A$2723&amp;Sheet2!$B$1:$B$2723&amp;Sheet2!$D$1:$D$2723,0),5),0)</f>
        <v>0</v>
      </c>
      <c r="H352">
        <f t="array" ref="H352">IFERROR(INDEX(Sheet2!$A$1:$E$2723,MATCH(H$200&amp;H$201&amp;$B352,Sheet2!$A$1:$A$2723&amp;Sheet2!$B$1:$B$2723&amp;Sheet2!$D$1:$D$2723,0),5),0)</f>
        <v>144</v>
      </c>
      <c r="I352">
        <f t="array" ref="I352">IFERROR(INDEX(Sheet2!$A$1:$E$2723,MATCH(I$200&amp;I$201&amp;$B352,Sheet2!$A$1:$A$2723&amp;Sheet2!$B$1:$B$2723&amp;Sheet2!$D$1:$D$2723,0),5),0)</f>
        <v>0</v>
      </c>
      <c r="J352">
        <f t="array" ref="J352">IFERROR(INDEX(Sheet2!$A$1:$E$2723,MATCH(J$200&amp;J$201&amp;$B352,Sheet2!$A$1:$A$2723&amp;Sheet2!$B$1:$B$2723&amp;Sheet2!$D$1:$D$2723,0),5),0)</f>
        <v>0</v>
      </c>
      <c r="K352">
        <f t="array" ref="K352">IFERROR(INDEX(Sheet2!$A$1:$E$2723,MATCH(K$200&amp;K$201&amp;$B352,Sheet2!$A$1:$A$2723&amp;Sheet2!$B$1:$B$2723&amp;Sheet2!$D$1:$D$2723,0),5),0)</f>
        <v>324</v>
      </c>
      <c r="L352">
        <f t="array" ref="L352">IFERROR(INDEX(Sheet2!$A$1:$E$2723,MATCH(L$200&amp;L$201&amp;$B352,Sheet2!$A$1:$A$2723&amp;Sheet2!$B$1:$B$2723&amp;Sheet2!$D$1:$D$2723,0),5),0)</f>
        <v>351</v>
      </c>
      <c r="M352">
        <f t="array" ref="M352">IFERROR(INDEX(Sheet2!$A$1:$E$2723,MATCH(M$200&amp;M$201&amp;$B352,Sheet2!$A$1:$A$2723&amp;Sheet2!$B$1:$B$2723&amp;Sheet2!$D$1:$D$2723,0),5),0)</f>
        <v>279</v>
      </c>
      <c r="N352">
        <f t="array" ref="N352">IFERROR(INDEX(Sheet2!$A$1:$E$2723,MATCH(N$200&amp;N$201&amp;$B352,Sheet2!$A$1:$A$2723&amp;Sheet2!$B$1:$B$2723&amp;Sheet2!$D$1:$D$2723,0),5),0)</f>
        <v>188</v>
      </c>
      <c r="O352">
        <f t="array" ref="O352">IFERROR(INDEX(Sheet2!$A$1:$E$2723,MATCH(O$200&amp;O$201&amp;$B352,Sheet2!$A$1:$A$2723&amp;Sheet2!$B$1:$B$2723&amp;Sheet2!$D$1:$D$2723,0),5),0)</f>
        <v>248</v>
      </c>
      <c r="P352">
        <f t="array" ref="P352">IFERROR(INDEX(Sheet2!$A$1:$E$2723,MATCH(P$200&amp;P$201&amp;$B352,Sheet2!$A$1:$A$2723&amp;Sheet2!$B$1:$B$2723&amp;Sheet2!$D$1:$D$2723,0),5),0)</f>
        <v>197</v>
      </c>
      <c r="Q352">
        <f t="array" ref="Q352">IFERROR(INDEX(Sheet2!$A$1:$E$2723,MATCH(Q$200&amp;Q$201&amp;$B352,Sheet2!$A$1:$A$2723&amp;Sheet2!$B$1:$B$2723&amp;Sheet2!$D$1:$D$2723,0),5),0)</f>
        <v>154</v>
      </c>
      <c r="R352">
        <f t="array" ref="R352">IFERROR(INDEX(Sheet2!$A$1:$E$2723,MATCH(R$200&amp;R$201&amp;$B352,Sheet2!$A$1:$A$2723&amp;Sheet2!$B$1:$B$2723&amp;Sheet2!$D$1:$D$2723,0),5),0)</f>
        <v>151</v>
      </c>
      <c r="S352">
        <f t="array" ref="S352">IFERROR(INDEX(Sheet2!$A$1:$E$2723,MATCH(S$200&amp;S$201&amp;$B352,Sheet2!$A$1:$A$2723&amp;Sheet2!$B$1:$B$2723&amp;Sheet2!$D$1:$D$2723,0),5),0)</f>
        <v>0</v>
      </c>
      <c r="T352">
        <f t="array" ref="T352">IFERROR(INDEX(Sheet2!$A$1:$E$2723,MATCH(T$200&amp;T$201&amp;$B352,Sheet2!$A$1:$A$2723&amp;Sheet2!$B$1:$B$2723&amp;Sheet2!$D$1:$D$2723,0),5),0)</f>
        <v>0</v>
      </c>
      <c r="U352">
        <f t="array" ref="U352">IFERROR(INDEX(Sheet2!$A$1:$E$2723,MATCH(U$200&amp;U$201&amp;$B352,Sheet2!$A$1:$A$2723&amp;Sheet2!$B$1:$B$2723&amp;Sheet2!$D$1:$D$2723,0),5),0)</f>
        <v>142</v>
      </c>
      <c r="V352">
        <f t="array" ref="V352">IFERROR(INDEX(Sheet2!$A$1:$E$2723,MATCH(V$200&amp;V$201&amp;$B352,Sheet2!$A$1:$A$2723&amp;Sheet2!$B$1:$B$2723&amp;Sheet2!$D$1:$D$2723,0),5),0)</f>
        <v>0</v>
      </c>
      <c r="W352">
        <f t="array" ref="W352">IFERROR(INDEX(Sheet2!$A$1:$E$2723,MATCH(W$200&amp;W$201&amp;$B352,Sheet2!$A$1:$A$2723&amp;Sheet2!$B$1:$B$2723&amp;Sheet2!$D$1:$D$2723,0),5),0)</f>
        <v>118</v>
      </c>
      <c r="X352">
        <f t="array" ref="X352">IFERROR(INDEX(Sheet2!$A$1:$E$2723,MATCH(X$200&amp;X$201&amp;$B352,Sheet2!$A$1:$A$2723&amp;Sheet2!$B$1:$B$2723&amp;Sheet2!$D$1:$D$2723,0),5),0)</f>
        <v>0</v>
      </c>
      <c r="Y352">
        <f t="array" ref="Y352">IFERROR(INDEX(Sheet2!$A$1:$E$2723,MATCH(Y$200&amp;Y$201&amp;$B352,Sheet2!$A$1:$A$2723&amp;Sheet2!$B$1:$B$2723&amp;Sheet2!$D$1:$D$2723,0),5),0)</f>
        <v>0</v>
      </c>
      <c r="Z352">
        <f t="array" ref="Z352">IFERROR(INDEX(Sheet2!$A$1:$E$2723,MATCH(Z$200&amp;Z$201&amp;$B352,Sheet2!$A$1:$A$2723&amp;Sheet2!$B$1:$B$2723&amp;Sheet2!$D$1:$D$2723,0),5),0)</f>
        <v>0</v>
      </c>
      <c r="AA352">
        <f t="array" ref="AA352">IFERROR(INDEX(Sheet2!$A$1:$E$2723,MATCH(AA$200&amp;AA$201&amp;$B352,Sheet2!$A$1:$A$2723&amp;Sheet2!$B$1:$B$2723&amp;Sheet2!$D$1:$D$2723,0),5),0)</f>
        <v>0</v>
      </c>
      <c r="AB352">
        <f t="array" ref="AB352">IFERROR(INDEX(Sheet2!$A$1:$E$2723,MATCH(AB$200&amp;AB$201&amp;$B352,Sheet2!$A$1:$A$2723&amp;Sheet2!$B$1:$B$2723&amp;Sheet2!$D$1:$D$2723,0),5),0)</f>
        <v>0</v>
      </c>
      <c r="AC352">
        <f t="array" ref="AC352">IFERROR(INDEX(Sheet2!$A$1:$E$2723,MATCH(AC$200&amp;AC$201&amp;$B352,Sheet2!$A$1:$A$2723&amp;Sheet2!$B$1:$B$2723&amp;Sheet2!$D$1:$D$2723,0),5),0)</f>
        <v>0</v>
      </c>
      <c r="AD352">
        <f t="array" ref="AD352">IFERROR(INDEX(Sheet2!$A$1:$E$2723,MATCH(AD$200&amp;AD$201&amp;$B352,Sheet2!$A$1:$A$2723&amp;Sheet2!$B$1:$B$2723&amp;Sheet2!$D$1:$D$2723,0),5),0)</f>
        <v>0</v>
      </c>
      <c r="AE352">
        <f t="array" ref="AE352">IFERROR(INDEX(Sheet2!$A$1:$E$2723,MATCH(AE$200&amp;AE$201&amp;$B352,Sheet2!$A$1:$A$2723&amp;Sheet2!$B$1:$B$2723&amp;Sheet2!$D$1:$D$2723,0),5),0)</f>
        <v>0</v>
      </c>
      <c r="AF352">
        <f t="array" ref="AF352">IFERROR(INDEX(Sheet2!$A$1:$E$2723,MATCH(AF$200&amp;AF$201&amp;$B352,Sheet2!$A$1:$A$2723&amp;Sheet2!$B$1:$B$2723&amp;Sheet2!$D$1:$D$2723,0),5),0)</f>
        <v>0</v>
      </c>
      <c r="AG352">
        <f t="array" ref="AG352">IFERROR(INDEX(Sheet2!$A$1:$E$2723,MATCH(AG$200&amp;AG$201&amp;$B352,Sheet2!$A$1:$A$2723&amp;Sheet2!$B$1:$B$2723&amp;Sheet2!$D$1:$D$2723,0),5),0)</f>
        <v>0</v>
      </c>
      <c r="AH352">
        <f t="array" ref="AH352">IFERROR(INDEX(Sheet2!$A$1:$E$2723,MATCH(AH$200&amp;AH$201&amp;$B352,Sheet2!$A$1:$A$2723&amp;Sheet2!$B$1:$B$2723&amp;Sheet2!$D$1:$D$2723,0),5),0)</f>
        <v>0</v>
      </c>
      <c r="AI352">
        <f t="array" ref="AI352">IFERROR(INDEX(Sheet2!$A$1:$E$2723,MATCH(AI$200&amp;AI$201&amp;$B352,Sheet2!$A$1:$A$2723&amp;Sheet2!$B$1:$B$2723&amp;Sheet2!$D$1:$D$2723,0),5),0)</f>
        <v>0</v>
      </c>
      <c r="AJ352">
        <f t="array" ref="AJ352">IFERROR(INDEX(Sheet2!$A$1:$E$2723,MATCH(AJ$200&amp;AJ$201&amp;$B352,Sheet2!$A$1:$A$2723&amp;Sheet2!$B$1:$B$2723&amp;Sheet2!$D$1:$D$2723,0),5),0)</f>
        <v>0</v>
      </c>
      <c r="AK352">
        <f t="array" ref="AK352">IFERROR(INDEX(Sheet2!$A$1:$E$2723,MATCH(AK$200&amp;AK$201&amp;$B352,Sheet2!$A$1:$A$2723&amp;Sheet2!$B$1:$B$2723&amp;Sheet2!$D$1:$D$2723,0),5),0)</f>
        <v>0</v>
      </c>
      <c r="AL352">
        <f t="array" ref="AL352">IFERROR(INDEX(Sheet2!$A$1:$E$2723,MATCH(AL$200&amp;AL$201&amp;$B352,Sheet2!$A$1:$A$2723&amp;Sheet2!$B$1:$B$2723&amp;Sheet2!$D$1:$D$2723,0),5),0)</f>
        <v>0</v>
      </c>
      <c r="AM352">
        <f t="array" ref="AM352">IFERROR(INDEX(Sheet2!$A$1:$E$2723,MATCH(AM$200&amp;AM$201&amp;$B352,Sheet2!$A$1:$A$2723&amp;Sheet2!$B$1:$B$2723&amp;Sheet2!$D$1:$D$2723,0),5),0)</f>
        <v>0</v>
      </c>
      <c r="AN352">
        <f t="array" ref="AN352">IFERROR(INDEX(Sheet2!$A$1:$E$2723,MATCH(AN$200&amp;AN$201&amp;$B352,Sheet2!$A$1:$A$2723&amp;Sheet2!$B$1:$B$2723&amp;Sheet2!$D$1:$D$2723,0),5),0)</f>
        <v>0</v>
      </c>
      <c r="AO352">
        <f t="array" ref="AO352">IFERROR(INDEX(Sheet2!$A$1:$E$2723,MATCH(AO$200&amp;AO$201&amp;$B352,Sheet2!$A$1:$A$2723&amp;Sheet2!$B$1:$B$2723&amp;Sheet2!$D$1:$D$2723,0),5),0)</f>
        <v>99</v>
      </c>
      <c r="AP352">
        <f t="array" ref="AP352">IFERROR(INDEX(Sheet2!$A$1:$E$2723,MATCH(AP$200&amp;AP$201&amp;$B352,Sheet2!$A$1:$A$2723&amp;Sheet2!$B$1:$B$2723&amp;Sheet2!$D$1:$D$2723,0),5),0)</f>
        <v>72</v>
      </c>
      <c r="AQ352">
        <f t="array" ref="AQ352">IFERROR(INDEX(Sheet2!$A$1:$E$2723,MATCH(AQ$200&amp;AQ$201&amp;$B352,Sheet2!$A$1:$A$2723&amp;Sheet2!$B$1:$B$2723&amp;Sheet2!$D$1:$D$2723,0),5),0)</f>
        <v>0</v>
      </c>
      <c r="AR352">
        <f t="array" ref="AR352">IFERROR(INDEX(Sheet2!$A$1:$E$2723,MATCH(AR$200&amp;AR$201&amp;$B352,Sheet2!$A$1:$A$2723&amp;Sheet2!$B$1:$B$2723&amp;Sheet2!$D$1:$D$2723,0),5),0)</f>
        <v>0</v>
      </c>
      <c r="AS352">
        <f t="array" ref="AS352">IFERROR(INDEX(Sheet2!$A$1:$E$2723,MATCH(AS$200&amp;AS$201&amp;$B352,Sheet2!$A$1:$A$2723&amp;Sheet2!$B$1:$B$2723&amp;Sheet2!$D$1:$D$2723,0),5),0)</f>
        <v>0</v>
      </c>
      <c r="AT352">
        <f t="array" ref="AT352">IFERROR(INDEX(Sheet2!$A$1:$E$2723,MATCH(AT$200&amp;AT$201&amp;$B352,Sheet2!$A$1:$A$2723&amp;Sheet2!$B$1:$B$2723&amp;Sheet2!$D$1:$D$2723,0),5),0)</f>
        <v>0</v>
      </c>
      <c r="AU352">
        <f t="array" ref="AU352">IFERROR(INDEX(Sheet2!$A$1:$E$2723,MATCH(AU$200&amp;AU$201&amp;$B352,Sheet2!$A$1:$A$2723&amp;Sheet2!$B$1:$B$2723&amp;Sheet2!$D$1:$D$2723,0),5),0)</f>
        <v>0</v>
      </c>
      <c r="AV352">
        <f t="array" ref="AV352">IFERROR(INDEX(Sheet2!$A$1:$E$2723,MATCH(AV$200&amp;AV$201&amp;$B352,Sheet2!$A$1:$A$2723&amp;Sheet2!$B$1:$B$2723&amp;Sheet2!$D$1:$D$2723,0),5),0)</f>
        <v>0</v>
      </c>
      <c r="AW352">
        <f t="array" ref="AW352">IFERROR(INDEX(Sheet2!$A$1:$E$2723,MATCH(AW$200&amp;AW$201&amp;$B352,Sheet2!$A$1:$A$2723&amp;Sheet2!$B$1:$B$2723&amp;Sheet2!$D$1:$D$2723,0),5),0)</f>
        <v>0</v>
      </c>
      <c r="AX352">
        <f t="array" ref="AX352">IFERROR(INDEX(Sheet2!$A$1:$E$2723,MATCH(AX$200&amp;AX$201&amp;$B352,Sheet2!$A$1:$A$2723&amp;Sheet2!$B$1:$B$2723&amp;Sheet2!$D$1:$D$2723,0),5),0)</f>
        <v>0</v>
      </c>
      <c r="AY352">
        <f t="array" ref="AY352">IFERROR(INDEX(Sheet2!$A$1:$E$2723,MATCH(AY$200&amp;AY$201&amp;$B352,Sheet2!$A$1:$A$2723&amp;Sheet2!$B$1:$B$2723&amp;Sheet2!$D$1:$D$2723,0),5),0)</f>
        <v>55</v>
      </c>
      <c r="AZ352">
        <f t="array" ref="AZ352">IFERROR(INDEX(Sheet2!$A$1:$E$2723,MATCH(AZ$200&amp;AZ$201&amp;$B352,Sheet2!$A$1:$A$2723&amp;Sheet2!$B$1:$B$2723&amp;Sheet2!$D$1:$D$2723,0),5),0)</f>
        <v>124</v>
      </c>
      <c r="BA352">
        <f t="array" ref="BA352">IFERROR(INDEX(Sheet2!$A$1:$E$2723,MATCH(BA$200&amp;BA$201&amp;$B352,Sheet2!$A$1:$A$2723&amp;Sheet2!$B$1:$B$2723&amp;Sheet2!$D$1:$D$2723,0),5),0)</f>
        <v>153</v>
      </c>
      <c r="BB352">
        <f t="array" ref="BB352">IFERROR(INDEX(Sheet2!$A$1:$E$2723,MATCH(BB$200&amp;BB$201&amp;$B352,Sheet2!$A$1:$A$2723&amp;Sheet2!$B$1:$B$2723&amp;Sheet2!$D$1:$D$2723,0),5),0)</f>
        <v>195</v>
      </c>
      <c r="BC352">
        <f t="array" ref="BC352">IFERROR(INDEX(Sheet2!$A$1:$E$2723,MATCH(BC$200&amp;BC$201&amp;$B352,Sheet2!$A$1:$A$2723&amp;Sheet2!$B$1:$B$2723&amp;Sheet2!$D$1:$D$2723,0),5),0)</f>
        <v>197</v>
      </c>
      <c r="BD352">
        <f t="array" ref="BD352">IFERROR(INDEX(Sheet2!$A$1:$E$2723,MATCH(BD$200&amp;BD$201&amp;$B352,Sheet2!$A$1:$A$2723&amp;Sheet2!$B$1:$B$2723&amp;Sheet2!$D$1:$D$2723,0),5),0)</f>
        <v>246</v>
      </c>
      <c r="BE352">
        <f t="array" ref="BE352">IFERROR(INDEX(Sheet2!$A$1:$E$2723,MATCH(BE$200&amp;BE$201&amp;$B352,Sheet2!$A$1:$A$2723&amp;Sheet2!$B$1:$B$2723&amp;Sheet2!$D$1:$D$2723,0),5),0)</f>
        <v>186</v>
      </c>
      <c r="BF352">
        <f t="array" ref="BF352">IFERROR(INDEX(Sheet2!$A$1:$E$2723,MATCH(BF$200&amp;BF$201&amp;$B352,Sheet2!$A$1:$A$2723&amp;Sheet2!$B$1:$B$2723&amp;Sheet2!$D$1:$D$2723,0),5),0)</f>
        <v>183</v>
      </c>
      <c r="BG352">
        <f t="array" ref="BG352">IFERROR(INDEX(Sheet2!$A$1:$E$2723,MATCH(BG$200&amp;BG$201&amp;$B352,Sheet2!$A$1:$A$2723&amp;Sheet2!$B$1:$B$2723&amp;Sheet2!$D$1:$D$2723,0),5),0)</f>
        <v>233</v>
      </c>
      <c r="BH352">
        <f t="array" ref="BH352">IFERROR(INDEX(Sheet2!$A$1:$E$2723,MATCH(BH$200&amp;BH$201&amp;$B352,Sheet2!$A$1:$A$2723&amp;Sheet2!$B$1:$B$2723&amp;Sheet2!$D$1:$D$2723,0),5),0)</f>
        <v>166</v>
      </c>
      <c r="BI352">
        <f t="array" ref="BI352">IFERROR(INDEX(Sheet2!$A$1:$E$2723,MATCH(BI$200&amp;BI$201&amp;$B352,Sheet2!$A$1:$A$2723&amp;Sheet2!$B$1:$B$2723&amp;Sheet2!$D$1:$D$2723,0),5),0)</f>
        <v>143</v>
      </c>
      <c r="BJ352">
        <f t="array" ref="BJ352">IFERROR(INDEX(Sheet2!$A$1:$E$2723,MATCH(BJ$200&amp;BJ$201&amp;$B352,Sheet2!$A$1:$A$2723&amp;Sheet2!$B$1:$B$2723&amp;Sheet2!$D$1:$D$2723,0),5),0)</f>
        <v>104</v>
      </c>
      <c r="BK352">
        <f t="array" ref="BK352">IFERROR(INDEX(Sheet2!$A$1:$E$2723,MATCH(BK$200&amp;BK$201&amp;$B352,Sheet2!$A$1:$A$2723&amp;Sheet2!$B$1:$B$2723&amp;Sheet2!$D$1:$D$2723,0),5),0)</f>
        <v>0</v>
      </c>
      <c r="BL352">
        <f t="array" ref="BL352">IFERROR(INDEX(Sheet2!$A$1:$E$2723,MATCH(BL$200&amp;BL$201&amp;$B352,Sheet2!$A$1:$A$2723&amp;Sheet2!$B$1:$B$2723&amp;Sheet2!$D$1:$D$2723,0),5),0)</f>
        <v>0</v>
      </c>
    </row>
    <row r="353" spans="2:64" x14ac:dyDescent="0.25">
      <c r="B353" t="s">
        <v>186</v>
      </c>
      <c r="C353">
        <f t="array" ref="C353">IFERROR(INDEX(Sheet2!$A$1:$E$2723,MATCH(C$200&amp;C$201&amp;$B353,Sheet2!$A$1:$A$2723&amp;Sheet2!$B$1:$B$2723&amp;Sheet2!$D$1:$D$2723,0),5),0)</f>
        <v>179</v>
      </c>
      <c r="D353">
        <f t="array" ref="D353">IFERROR(INDEX(Sheet2!$A$1:$E$2723,MATCH(D$200&amp;D$201&amp;$B353,Sheet2!$A$1:$A$2723&amp;Sheet2!$B$1:$B$2723&amp;Sheet2!$D$1:$D$2723,0),5),0)</f>
        <v>173</v>
      </c>
      <c r="E353">
        <f t="array" ref="E353">IFERROR(INDEX(Sheet2!$A$1:$E$2723,MATCH(E$200&amp;E$201&amp;$B353,Sheet2!$A$1:$A$2723&amp;Sheet2!$B$1:$B$2723&amp;Sheet2!$D$1:$D$2723,0),5),0)</f>
        <v>228</v>
      </c>
      <c r="F353">
        <f t="array" ref="F353">IFERROR(INDEX(Sheet2!$A$1:$E$2723,MATCH(F$200&amp;F$201&amp;$B353,Sheet2!$A$1:$A$2723&amp;Sheet2!$B$1:$B$2723&amp;Sheet2!$D$1:$D$2723,0),5),0)</f>
        <v>157</v>
      </c>
      <c r="G353">
        <f t="array" ref="G353">IFERROR(INDEX(Sheet2!$A$1:$E$2723,MATCH(G$200&amp;G$201&amp;$B353,Sheet2!$A$1:$A$2723&amp;Sheet2!$B$1:$B$2723&amp;Sheet2!$D$1:$D$2723,0),5),0)</f>
        <v>149</v>
      </c>
      <c r="H353">
        <f t="array" ref="H353">IFERROR(INDEX(Sheet2!$A$1:$E$2723,MATCH(H$200&amp;H$201&amp;$B353,Sheet2!$A$1:$A$2723&amp;Sheet2!$B$1:$B$2723&amp;Sheet2!$D$1:$D$2723,0),5),0)</f>
        <v>125</v>
      </c>
      <c r="I353">
        <f t="array" ref="I353">IFERROR(INDEX(Sheet2!$A$1:$E$2723,MATCH(I$200&amp;I$201&amp;$B353,Sheet2!$A$1:$A$2723&amp;Sheet2!$B$1:$B$2723&amp;Sheet2!$D$1:$D$2723,0),5),0)</f>
        <v>124</v>
      </c>
      <c r="J353">
        <f t="array" ref="J353">IFERROR(INDEX(Sheet2!$A$1:$E$2723,MATCH(J$200&amp;J$201&amp;$B353,Sheet2!$A$1:$A$2723&amp;Sheet2!$B$1:$B$2723&amp;Sheet2!$D$1:$D$2723,0),5),0)</f>
        <v>0</v>
      </c>
      <c r="K353">
        <f t="array" ref="K353">IFERROR(INDEX(Sheet2!$A$1:$E$2723,MATCH(K$200&amp;K$201&amp;$B353,Sheet2!$A$1:$A$2723&amp;Sheet2!$B$1:$B$2723&amp;Sheet2!$D$1:$D$2723,0),5),0)</f>
        <v>0</v>
      </c>
      <c r="L353">
        <f t="array" ref="L353">IFERROR(INDEX(Sheet2!$A$1:$E$2723,MATCH(L$200&amp;L$201&amp;$B353,Sheet2!$A$1:$A$2723&amp;Sheet2!$B$1:$B$2723&amp;Sheet2!$D$1:$D$2723,0),5),0)</f>
        <v>0</v>
      </c>
      <c r="M353">
        <f t="array" ref="M353">IFERROR(INDEX(Sheet2!$A$1:$E$2723,MATCH(M$200&amp;M$201&amp;$B353,Sheet2!$A$1:$A$2723&amp;Sheet2!$B$1:$B$2723&amp;Sheet2!$D$1:$D$2723,0),5),0)</f>
        <v>0</v>
      </c>
      <c r="N353">
        <f t="array" ref="N353">IFERROR(INDEX(Sheet2!$A$1:$E$2723,MATCH(N$200&amp;N$201&amp;$B353,Sheet2!$A$1:$A$2723&amp;Sheet2!$B$1:$B$2723&amp;Sheet2!$D$1:$D$2723,0),5),0)</f>
        <v>0</v>
      </c>
      <c r="O353">
        <f t="array" ref="O353">IFERROR(INDEX(Sheet2!$A$1:$E$2723,MATCH(O$200&amp;O$201&amp;$B353,Sheet2!$A$1:$A$2723&amp;Sheet2!$B$1:$B$2723&amp;Sheet2!$D$1:$D$2723,0),5),0)</f>
        <v>0</v>
      </c>
      <c r="P353">
        <f t="array" ref="P353">IFERROR(INDEX(Sheet2!$A$1:$E$2723,MATCH(P$200&amp;P$201&amp;$B353,Sheet2!$A$1:$A$2723&amp;Sheet2!$B$1:$B$2723&amp;Sheet2!$D$1:$D$2723,0),5),0)</f>
        <v>0</v>
      </c>
      <c r="Q353">
        <f t="array" ref="Q353">IFERROR(INDEX(Sheet2!$A$1:$E$2723,MATCH(Q$200&amp;Q$201&amp;$B353,Sheet2!$A$1:$A$2723&amp;Sheet2!$B$1:$B$2723&amp;Sheet2!$D$1:$D$2723,0),5),0)</f>
        <v>0</v>
      </c>
      <c r="R353">
        <f t="array" ref="R353">IFERROR(INDEX(Sheet2!$A$1:$E$2723,MATCH(R$200&amp;R$201&amp;$B353,Sheet2!$A$1:$A$2723&amp;Sheet2!$B$1:$B$2723&amp;Sheet2!$D$1:$D$2723,0),5),0)</f>
        <v>410</v>
      </c>
      <c r="S353">
        <f t="array" ref="S353">IFERROR(INDEX(Sheet2!$A$1:$E$2723,MATCH(S$200&amp;S$201&amp;$B353,Sheet2!$A$1:$A$2723&amp;Sheet2!$B$1:$B$2723&amp;Sheet2!$D$1:$D$2723,0),5),0)</f>
        <v>356</v>
      </c>
      <c r="T353">
        <f t="array" ref="T353">IFERROR(INDEX(Sheet2!$A$1:$E$2723,MATCH(T$200&amp;T$201&amp;$B353,Sheet2!$A$1:$A$2723&amp;Sheet2!$B$1:$B$2723&amp;Sheet2!$D$1:$D$2723,0),5),0)</f>
        <v>448</v>
      </c>
      <c r="U353">
        <f t="array" ref="U353">IFERROR(INDEX(Sheet2!$A$1:$E$2723,MATCH(U$200&amp;U$201&amp;$B353,Sheet2!$A$1:$A$2723&amp;Sheet2!$B$1:$B$2723&amp;Sheet2!$D$1:$D$2723,0),5),0)</f>
        <v>423</v>
      </c>
      <c r="V353">
        <f t="array" ref="V353">IFERROR(INDEX(Sheet2!$A$1:$E$2723,MATCH(V$200&amp;V$201&amp;$B353,Sheet2!$A$1:$A$2723&amp;Sheet2!$B$1:$B$2723&amp;Sheet2!$D$1:$D$2723,0),5),0)</f>
        <v>368</v>
      </c>
      <c r="W353">
        <f t="array" ref="W353">IFERROR(INDEX(Sheet2!$A$1:$E$2723,MATCH(W$200&amp;W$201&amp;$B353,Sheet2!$A$1:$A$2723&amp;Sheet2!$B$1:$B$2723&amp;Sheet2!$D$1:$D$2723,0),5),0)</f>
        <v>312</v>
      </c>
      <c r="X353">
        <f t="array" ref="X353">IFERROR(INDEX(Sheet2!$A$1:$E$2723,MATCH(X$200&amp;X$201&amp;$B353,Sheet2!$A$1:$A$2723&amp;Sheet2!$B$1:$B$2723&amp;Sheet2!$D$1:$D$2723,0),5),0)</f>
        <v>300</v>
      </c>
      <c r="Y353">
        <f t="array" ref="Y353">IFERROR(INDEX(Sheet2!$A$1:$E$2723,MATCH(Y$200&amp;Y$201&amp;$B353,Sheet2!$A$1:$A$2723&amp;Sheet2!$B$1:$B$2723&amp;Sheet2!$D$1:$D$2723,0),5),0)</f>
        <v>259</v>
      </c>
      <c r="Z353">
        <f t="array" ref="Z353">IFERROR(INDEX(Sheet2!$A$1:$E$2723,MATCH(Z$200&amp;Z$201&amp;$B353,Sheet2!$A$1:$A$2723&amp;Sheet2!$B$1:$B$2723&amp;Sheet2!$D$1:$D$2723,0),5),0)</f>
        <v>185</v>
      </c>
      <c r="AA353">
        <f t="array" ref="AA353">IFERROR(INDEX(Sheet2!$A$1:$E$2723,MATCH(AA$200&amp;AA$201&amp;$B353,Sheet2!$A$1:$A$2723&amp;Sheet2!$B$1:$B$2723&amp;Sheet2!$D$1:$D$2723,0),5),0)</f>
        <v>282</v>
      </c>
      <c r="AB353">
        <f t="array" ref="AB353">IFERROR(INDEX(Sheet2!$A$1:$E$2723,MATCH(AB$200&amp;AB$201&amp;$B353,Sheet2!$A$1:$A$2723&amp;Sheet2!$B$1:$B$2723&amp;Sheet2!$D$1:$D$2723,0),5),0)</f>
        <v>342</v>
      </c>
      <c r="AC353">
        <f t="array" ref="AC353">IFERROR(INDEX(Sheet2!$A$1:$E$2723,MATCH(AC$200&amp;AC$201&amp;$B353,Sheet2!$A$1:$A$2723&amp;Sheet2!$B$1:$B$2723&amp;Sheet2!$D$1:$D$2723,0),5),0)</f>
        <v>369</v>
      </c>
      <c r="AD353">
        <f t="array" ref="AD353">IFERROR(INDEX(Sheet2!$A$1:$E$2723,MATCH(AD$200&amp;AD$201&amp;$B353,Sheet2!$A$1:$A$2723&amp;Sheet2!$B$1:$B$2723&amp;Sheet2!$D$1:$D$2723,0),5),0)</f>
        <v>274</v>
      </c>
      <c r="AE353">
        <f t="array" ref="AE353">IFERROR(INDEX(Sheet2!$A$1:$E$2723,MATCH(AE$200&amp;AE$201&amp;$B353,Sheet2!$A$1:$A$2723&amp;Sheet2!$B$1:$B$2723&amp;Sheet2!$D$1:$D$2723,0),5),0)</f>
        <v>348</v>
      </c>
      <c r="AF353">
        <f t="array" ref="AF353">IFERROR(INDEX(Sheet2!$A$1:$E$2723,MATCH(AF$200&amp;AF$201&amp;$B353,Sheet2!$A$1:$A$2723&amp;Sheet2!$B$1:$B$2723&amp;Sheet2!$D$1:$D$2723,0),5),0)</f>
        <v>308</v>
      </c>
      <c r="AG353">
        <f t="array" ref="AG353">IFERROR(INDEX(Sheet2!$A$1:$E$2723,MATCH(AG$200&amp;AG$201&amp;$B353,Sheet2!$A$1:$A$2723&amp;Sheet2!$B$1:$B$2723&amp;Sheet2!$D$1:$D$2723,0),5),0)</f>
        <v>319</v>
      </c>
      <c r="AH353">
        <f t="array" ref="AH353">IFERROR(INDEX(Sheet2!$A$1:$E$2723,MATCH(AH$200&amp;AH$201&amp;$B353,Sheet2!$A$1:$A$2723&amp;Sheet2!$B$1:$B$2723&amp;Sheet2!$D$1:$D$2723,0),5),0)</f>
        <v>301</v>
      </c>
      <c r="AI353">
        <f t="array" ref="AI353">IFERROR(INDEX(Sheet2!$A$1:$E$2723,MATCH(AI$200&amp;AI$201&amp;$B353,Sheet2!$A$1:$A$2723&amp;Sheet2!$B$1:$B$2723&amp;Sheet2!$D$1:$D$2723,0),5),0)</f>
        <v>294</v>
      </c>
      <c r="AJ353">
        <f t="array" ref="AJ353">IFERROR(INDEX(Sheet2!$A$1:$E$2723,MATCH(AJ$200&amp;AJ$201&amp;$B353,Sheet2!$A$1:$A$2723&amp;Sheet2!$B$1:$B$2723&amp;Sheet2!$D$1:$D$2723,0),5),0)</f>
        <v>279</v>
      </c>
      <c r="AK353">
        <f t="array" ref="AK353">IFERROR(INDEX(Sheet2!$A$1:$E$2723,MATCH(AK$200&amp;AK$201&amp;$B353,Sheet2!$A$1:$A$2723&amp;Sheet2!$B$1:$B$2723&amp;Sheet2!$D$1:$D$2723,0),5),0)</f>
        <v>294</v>
      </c>
      <c r="AL353">
        <f t="array" ref="AL353">IFERROR(INDEX(Sheet2!$A$1:$E$2723,MATCH(AL$200&amp;AL$201&amp;$B353,Sheet2!$A$1:$A$2723&amp;Sheet2!$B$1:$B$2723&amp;Sheet2!$D$1:$D$2723,0),5),0)</f>
        <v>204</v>
      </c>
      <c r="AM353">
        <f t="array" ref="AM353">IFERROR(INDEX(Sheet2!$A$1:$E$2723,MATCH(AM$200&amp;AM$201&amp;$B353,Sheet2!$A$1:$A$2723&amp;Sheet2!$B$1:$B$2723&amp;Sheet2!$D$1:$D$2723,0),5),0)</f>
        <v>535</v>
      </c>
      <c r="AN353">
        <f t="array" ref="AN353">IFERROR(INDEX(Sheet2!$A$1:$E$2723,MATCH(AN$200&amp;AN$201&amp;$B353,Sheet2!$A$1:$A$2723&amp;Sheet2!$B$1:$B$2723&amp;Sheet2!$D$1:$D$2723,0),5),0)</f>
        <v>450</v>
      </c>
      <c r="AO353">
        <f t="array" ref="AO353">IFERROR(INDEX(Sheet2!$A$1:$E$2723,MATCH(AO$200&amp;AO$201&amp;$B353,Sheet2!$A$1:$A$2723&amp;Sheet2!$B$1:$B$2723&amp;Sheet2!$D$1:$D$2723,0),5),0)</f>
        <v>385</v>
      </c>
      <c r="AP353">
        <f t="array" ref="AP353">IFERROR(INDEX(Sheet2!$A$1:$E$2723,MATCH(AP$200&amp;AP$201&amp;$B353,Sheet2!$A$1:$A$2723&amp;Sheet2!$B$1:$B$2723&amp;Sheet2!$D$1:$D$2723,0),5),0)</f>
        <v>302</v>
      </c>
      <c r="AQ353">
        <f t="array" ref="AQ353">IFERROR(INDEX(Sheet2!$A$1:$E$2723,MATCH(AQ$200&amp;AQ$201&amp;$B353,Sheet2!$A$1:$A$2723&amp;Sheet2!$B$1:$B$2723&amp;Sheet2!$D$1:$D$2723,0),5),0)</f>
        <v>296</v>
      </c>
      <c r="AR353">
        <f t="array" ref="AR353">IFERROR(INDEX(Sheet2!$A$1:$E$2723,MATCH(AR$200&amp;AR$201&amp;$B353,Sheet2!$A$1:$A$2723&amp;Sheet2!$B$1:$B$2723&amp;Sheet2!$D$1:$D$2723,0),5),0)</f>
        <v>368</v>
      </c>
      <c r="AS353">
        <f t="array" ref="AS353">IFERROR(INDEX(Sheet2!$A$1:$E$2723,MATCH(AS$200&amp;AS$201&amp;$B353,Sheet2!$A$1:$A$2723&amp;Sheet2!$B$1:$B$2723&amp;Sheet2!$D$1:$D$2723,0),5),0)</f>
        <v>383</v>
      </c>
      <c r="AT353">
        <f t="array" ref="AT353">IFERROR(INDEX(Sheet2!$A$1:$E$2723,MATCH(AT$200&amp;AT$201&amp;$B353,Sheet2!$A$1:$A$2723&amp;Sheet2!$B$1:$B$2723&amp;Sheet2!$D$1:$D$2723,0),5),0)</f>
        <v>314</v>
      </c>
      <c r="AU353">
        <f t="array" ref="AU353">IFERROR(INDEX(Sheet2!$A$1:$E$2723,MATCH(AU$200&amp;AU$201&amp;$B353,Sheet2!$A$1:$A$2723&amp;Sheet2!$B$1:$B$2723&amp;Sheet2!$D$1:$D$2723,0),5),0)</f>
        <v>314</v>
      </c>
      <c r="AV353">
        <f t="array" ref="AV353">IFERROR(INDEX(Sheet2!$A$1:$E$2723,MATCH(AV$200&amp;AV$201&amp;$B353,Sheet2!$A$1:$A$2723&amp;Sheet2!$B$1:$B$2723&amp;Sheet2!$D$1:$D$2723,0),5),0)</f>
        <v>232</v>
      </c>
      <c r="AW353">
        <f t="array" ref="AW353">IFERROR(INDEX(Sheet2!$A$1:$E$2723,MATCH(AW$200&amp;AW$201&amp;$B353,Sheet2!$A$1:$A$2723&amp;Sheet2!$B$1:$B$2723&amp;Sheet2!$D$1:$D$2723,0),5),0)</f>
        <v>102</v>
      </c>
      <c r="AX353">
        <f t="array" ref="AX353">IFERROR(INDEX(Sheet2!$A$1:$E$2723,MATCH(AX$200&amp;AX$201&amp;$B353,Sheet2!$A$1:$A$2723&amp;Sheet2!$B$1:$B$2723&amp;Sheet2!$D$1:$D$2723,0),5),0)</f>
        <v>74</v>
      </c>
      <c r="AY353">
        <f t="array" ref="AY353">IFERROR(INDEX(Sheet2!$A$1:$E$2723,MATCH(AY$200&amp;AY$201&amp;$B353,Sheet2!$A$1:$A$2723&amp;Sheet2!$B$1:$B$2723&amp;Sheet2!$D$1:$D$2723,0),5),0)</f>
        <v>328</v>
      </c>
      <c r="AZ353">
        <f t="array" ref="AZ353">IFERROR(INDEX(Sheet2!$A$1:$E$2723,MATCH(AZ$200&amp;AZ$201&amp;$B353,Sheet2!$A$1:$A$2723&amp;Sheet2!$B$1:$B$2723&amp;Sheet2!$D$1:$D$2723,0),5),0)</f>
        <v>436</v>
      </c>
      <c r="BA353">
        <f t="array" ref="BA353">IFERROR(INDEX(Sheet2!$A$1:$E$2723,MATCH(BA$200&amp;BA$201&amp;$B353,Sheet2!$A$1:$A$2723&amp;Sheet2!$B$1:$B$2723&amp;Sheet2!$D$1:$D$2723,0),5),0)</f>
        <v>304</v>
      </c>
      <c r="BB353">
        <f t="array" ref="BB353">IFERROR(INDEX(Sheet2!$A$1:$E$2723,MATCH(BB$200&amp;BB$201&amp;$B353,Sheet2!$A$1:$A$2723&amp;Sheet2!$B$1:$B$2723&amp;Sheet2!$D$1:$D$2723,0),5),0)</f>
        <v>284</v>
      </c>
      <c r="BC353">
        <f t="array" ref="BC353">IFERROR(INDEX(Sheet2!$A$1:$E$2723,MATCH(BC$200&amp;BC$201&amp;$B353,Sheet2!$A$1:$A$2723&amp;Sheet2!$B$1:$B$2723&amp;Sheet2!$D$1:$D$2723,0),5),0)</f>
        <v>414</v>
      </c>
      <c r="BD353">
        <f t="array" ref="BD353">IFERROR(INDEX(Sheet2!$A$1:$E$2723,MATCH(BD$200&amp;BD$201&amp;$B353,Sheet2!$A$1:$A$2723&amp;Sheet2!$B$1:$B$2723&amp;Sheet2!$D$1:$D$2723,0),5),0)</f>
        <v>324</v>
      </c>
      <c r="BE353">
        <f t="array" ref="BE353">IFERROR(INDEX(Sheet2!$A$1:$E$2723,MATCH(BE$200&amp;BE$201&amp;$B353,Sheet2!$A$1:$A$2723&amp;Sheet2!$B$1:$B$2723&amp;Sheet2!$D$1:$D$2723,0),5),0)</f>
        <v>277</v>
      </c>
      <c r="BF353">
        <f t="array" ref="BF353">IFERROR(INDEX(Sheet2!$A$1:$E$2723,MATCH(BF$200&amp;BF$201&amp;$B353,Sheet2!$A$1:$A$2723&amp;Sheet2!$B$1:$B$2723&amp;Sheet2!$D$1:$D$2723,0),5),0)</f>
        <v>735</v>
      </c>
      <c r="BG353">
        <f t="array" ref="BG353">IFERROR(INDEX(Sheet2!$A$1:$E$2723,MATCH(BG$200&amp;BG$201&amp;$B353,Sheet2!$A$1:$A$2723&amp;Sheet2!$B$1:$B$2723&amp;Sheet2!$D$1:$D$2723,0),5),0)</f>
        <v>581</v>
      </c>
      <c r="BH353">
        <f t="array" ref="BH353">IFERROR(INDEX(Sheet2!$A$1:$E$2723,MATCH(BH$200&amp;BH$201&amp;$B353,Sheet2!$A$1:$A$2723&amp;Sheet2!$B$1:$B$2723&amp;Sheet2!$D$1:$D$2723,0),5),0)</f>
        <v>385</v>
      </c>
      <c r="BI353">
        <f t="array" ref="BI353">IFERROR(INDEX(Sheet2!$A$1:$E$2723,MATCH(BI$200&amp;BI$201&amp;$B353,Sheet2!$A$1:$A$2723&amp;Sheet2!$B$1:$B$2723&amp;Sheet2!$D$1:$D$2723,0),5),0)</f>
        <v>513</v>
      </c>
      <c r="BJ353">
        <f t="array" ref="BJ353">IFERROR(INDEX(Sheet2!$A$1:$E$2723,MATCH(BJ$200&amp;BJ$201&amp;$B353,Sheet2!$A$1:$A$2723&amp;Sheet2!$B$1:$B$2723&amp;Sheet2!$D$1:$D$2723,0),5),0)</f>
        <v>374</v>
      </c>
      <c r="BK353">
        <f t="array" ref="BK353">IFERROR(INDEX(Sheet2!$A$1:$E$2723,MATCH(BK$200&amp;BK$201&amp;$B353,Sheet2!$A$1:$A$2723&amp;Sheet2!$B$1:$B$2723&amp;Sheet2!$D$1:$D$2723,0),5),0)</f>
        <v>473</v>
      </c>
      <c r="BL353">
        <f t="array" ref="BL353">IFERROR(INDEX(Sheet2!$A$1:$E$2723,MATCH(BL$200&amp;BL$201&amp;$B353,Sheet2!$A$1:$A$2723&amp;Sheet2!$B$1:$B$2723&amp;Sheet2!$D$1:$D$2723,0),5),0)</f>
        <v>396</v>
      </c>
    </row>
    <row r="354" spans="2:64" x14ac:dyDescent="0.25">
      <c r="B354" t="s">
        <v>316</v>
      </c>
      <c r="C354">
        <f t="array" ref="C354">IFERROR(INDEX(Sheet2!$A$1:$E$2723,MATCH(C$200&amp;C$201&amp;$B354,Sheet2!$A$1:$A$2723&amp;Sheet2!$B$1:$B$2723&amp;Sheet2!$D$1:$D$2723,0),5),0)</f>
        <v>0</v>
      </c>
      <c r="D354">
        <f t="array" ref="D354">IFERROR(INDEX(Sheet2!$A$1:$E$2723,MATCH(D$200&amp;D$201&amp;$B354,Sheet2!$A$1:$A$2723&amp;Sheet2!$B$1:$B$2723&amp;Sheet2!$D$1:$D$2723,0),5),0)</f>
        <v>0</v>
      </c>
      <c r="E354">
        <f t="array" ref="E354">IFERROR(INDEX(Sheet2!$A$1:$E$2723,MATCH(E$200&amp;E$201&amp;$B354,Sheet2!$A$1:$A$2723&amp;Sheet2!$B$1:$B$2723&amp;Sheet2!$D$1:$D$2723,0),5),0)</f>
        <v>0</v>
      </c>
      <c r="F354">
        <f t="array" ref="F354">IFERROR(INDEX(Sheet2!$A$1:$E$2723,MATCH(F$200&amp;F$201&amp;$B354,Sheet2!$A$1:$A$2723&amp;Sheet2!$B$1:$B$2723&amp;Sheet2!$D$1:$D$2723,0),5),0)</f>
        <v>0</v>
      </c>
      <c r="G354">
        <f t="array" ref="G354">IFERROR(INDEX(Sheet2!$A$1:$E$2723,MATCH(G$200&amp;G$201&amp;$B354,Sheet2!$A$1:$A$2723&amp;Sheet2!$B$1:$B$2723&amp;Sheet2!$D$1:$D$2723,0),5),0)</f>
        <v>0</v>
      </c>
      <c r="H354">
        <f t="array" ref="H354">IFERROR(INDEX(Sheet2!$A$1:$E$2723,MATCH(H$200&amp;H$201&amp;$B354,Sheet2!$A$1:$A$2723&amp;Sheet2!$B$1:$B$2723&amp;Sheet2!$D$1:$D$2723,0),5),0)</f>
        <v>0</v>
      </c>
      <c r="I354">
        <f t="array" ref="I354">IFERROR(INDEX(Sheet2!$A$1:$E$2723,MATCH(I$200&amp;I$201&amp;$B354,Sheet2!$A$1:$A$2723&amp;Sheet2!$B$1:$B$2723&amp;Sheet2!$D$1:$D$2723,0),5),0)</f>
        <v>0</v>
      </c>
      <c r="J354">
        <f t="array" ref="J354">IFERROR(INDEX(Sheet2!$A$1:$E$2723,MATCH(J$200&amp;J$201&amp;$B354,Sheet2!$A$1:$A$2723&amp;Sheet2!$B$1:$B$2723&amp;Sheet2!$D$1:$D$2723,0),5),0)</f>
        <v>0</v>
      </c>
      <c r="K354">
        <f t="array" ref="K354">IFERROR(INDEX(Sheet2!$A$1:$E$2723,MATCH(K$200&amp;K$201&amp;$B354,Sheet2!$A$1:$A$2723&amp;Sheet2!$B$1:$B$2723&amp;Sheet2!$D$1:$D$2723,0),5),0)</f>
        <v>0</v>
      </c>
      <c r="L354">
        <f t="array" ref="L354">IFERROR(INDEX(Sheet2!$A$1:$E$2723,MATCH(L$200&amp;L$201&amp;$B354,Sheet2!$A$1:$A$2723&amp;Sheet2!$B$1:$B$2723&amp;Sheet2!$D$1:$D$2723,0),5),0)</f>
        <v>0</v>
      </c>
      <c r="M354">
        <f t="array" ref="M354">IFERROR(INDEX(Sheet2!$A$1:$E$2723,MATCH(M$200&amp;M$201&amp;$B354,Sheet2!$A$1:$A$2723&amp;Sheet2!$B$1:$B$2723&amp;Sheet2!$D$1:$D$2723,0),5),0)</f>
        <v>0</v>
      </c>
      <c r="N354">
        <f t="array" ref="N354">IFERROR(INDEX(Sheet2!$A$1:$E$2723,MATCH(N$200&amp;N$201&amp;$B354,Sheet2!$A$1:$A$2723&amp;Sheet2!$B$1:$B$2723&amp;Sheet2!$D$1:$D$2723,0),5),0)</f>
        <v>0</v>
      </c>
      <c r="O354">
        <f t="array" ref="O354">IFERROR(INDEX(Sheet2!$A$1:$E$2723,MATCH(O$200&amp;O$201&amp;$B354,Sheet2!$A$1:$A$2723&amp;Sheet2!$B$1:$B$2723&amp;Sheet2!$D$1:$D$2723,0),5),0)</f>
        <v>0</v>
      </c>
      <c r="P354">
        <f t="array" ref="P354">IFERROR(INDEX(Sheet2!$A$1:$E$2723,MATCH(P$200&amp;P$201&amp;$B354,Sheet2!$A$1:$A$2723&amp;Sheet2!$B$1:$B$2723&amp;Sheet2!$D$1:$D$2723,0),5),0)</f>
        <v>0</v>
      </c>
      <c r="Q354">
        <f t="array" ref="Q354">IFERROR(INDEX(Sheet2!$A$1:$E$2723,MATCH(Q$200&amp;Q$201&amp;$B354,Sheet2!$A$1:$A$2723&amp;Sheet2!$B$1:$B$2723&amp;Sheet2!$D$1:$D$2723,0),5),0)</f>
        <v>0</v>
      </c>
      <c r="R354">
        <f t="array" ref="R354">IFERROR(INDEX(Sheet2!$A$1:$E$2723,MATCH(R$200&amp;R$201&amp;$B354,Sheet2!$A$1:$A$2723&amp;Sheet2!$B$1:$B$2723&amp;Sheet2!$D$1:$D$2723,0),5),0)</f>
        <v>0</v>
      </c>
      <c r="S354">
        <f t="array" ref="S354">IFERROR(INDEX(Sheet2!$A$1:$E$2723,MATCH(S$200&amp;S$201&amp;$B354,Sheet2!$A$1:$A$2723&amp;Sheet2!$B$1:$B$2723&amp;Sheet2!$D$1:$D$2723,0),5),0)</f>
        <v>0</v>
      </c>
      <c r="T354">
        <f t="array" ref="T354">IFERROR(INDEX(Sheet2!$A$1:$E$2723,MATCH(T$200&amp;T$201&amp;$B354,Sheet2!$A$1:$A$2723&amp;Sheet2!$B$1:$B$2723&amp;Sheet2!$D$1:$D$2723,0),5),0)</f>
        <v>0</v>
      </c>
      <c r="U354">
        <f t="array" ref="U354">IFERROR(INDEX(Sheet2!$A$1:$E$2723,MATCH(U$200&amp;U$201&amp;$B354,Sheet2!$A$1:$A$2723&amp;Sheet2!$B$1:$B$2723&amp;Sheet2!$D$1:$D$2723,0),5),0)</f>
        <v>0</v>
      </c>
      <c r="V354">
        <f t="array" ref="V354">IFERROR(INDEX(Sheet2!$A$1:$E$2723,MATCH(V$200&amp;V$201&amp;$B354,Sheet2!$A$1:$A$2723&amp;Sheet2!$B$1:$B$2723&amp;Sheet2!$D$1:$D$2723,0),5),0)</f>
        <v>0</v>
      </c>
      <c r="W354">
        <f t="array" ref="W354">IFERROR(INDEX(Sheet2!$A$1:$E$2723,MATCH(W$200&amp;W$201&amp;$B354,Sheet2!$A$1:$A$2723&amp;Sheet2!$B$1:$B$2723&amp;Sheet2!$D$1:$D$2723,0),5),0)</f>
        <v>0</v>
      </c>
      <c r="X354">
        <f t="array" ref="X354">IFERROR(INDEX(Sheet2!$A$1:$E$2723,MATCH(X$200&amp;X$201&amp;$B354,Sheet2!$A$1:$A$2723&amp;Sheet2!$B$1:$B$2723&amp;Sheet2!$D$1:$D$2723,0),5),0)</f>
        <v>0</v>
      </c>
      <c r="Y354">
        <f t="array" ref="Y354">IFERROR(INDEX(Sheet2!$A$1:$E$2723,MATCH(Y$200&amp;Y$201&amp;$B354,Sheet2!$A$1:$A$2723&amp;Sheet2!$B$1:$B$2723&amp;Sheet2!$D$1:$D$2723,0),5),0)</f>
        <v>0</v>
      </c>
      <c r="Z354">
        <f t="array" ref="Z354">IFERROR(INDEX(Sheet2!$A$1:$E$2723,MATCH(Z$200&amp;Z$201&amp;$B354,Sheet2!$A$1:$A$2723&amp;Sheet2!$B$1:$B$2723&amp;Sheet2!$D$1:$D$2723,0),5),0)</f>
        <v>0</v>
      </c>
      <c r="AA354">
        <f t="array" ref="AA354">IFERROR(INDEX(Sheet2!$A$1:$E$2723,MATCH(AA$200&amp;AA$201&amp;$B354,Sheet2!$A$1:$A$2723&amp;Sheet2!$B$1:$B$2723&amp;Sheet2!$D$1:$D$2723,0),5),0)</f>
        <v>0</v>
      </c>
      <c r="AB354">
        <f t="array" ref="AB354">IFERROR(INDEX(Sheet2!$A$1:$E$2723,MATCH(AB$200&amp;AB$201&amp;$B354,Sheet2!$A$1:$A$2723&amp;Sheet2!$B$1:$B$2723&amp;Sheet2!$D$1:$D$2723,0),5),0)</f>
        <v>0</v>
      </c>
      <c r="AC354">
        <f t="array" ref="AC354">IFERROR(INDEX(Sheet2!$A$1:$E$2723,MATCH(AC$200&amp;AC$201&amp;$B354,Sheet2!$A$1:$A$2723&amp;Sheet2!$B$1:$B$2723&amp;Sheet2!$D$1:$D$2723,0),5),0)</f>
        <v>0</v>
      </c>
      <c r="AD354">
        <f t="array" ref="AD354">IFERROR(INDEX(Sheet2!$A$1:$E$2723,MATCH(AD$200&amp;AD$201&amp;$B354,Sheet2!$A$1:$A$2723&amp;Sheet2!$B$1:$B$2723&amp;Sheet2!$D$1:$D$2723,0),5),0)</f>
        <v>0</v>
      </c>
      <c r="AE354">
        <f t="array" ref="AE354">IFERROR(INDEX(Sheet2!$A$1:$E$2723,MATCH(AE$200&amp;AE$201&amp;$B354,Sheet2!$A$1:$A$2723&amp;Sheet2!$B$1:$B$2723&amp;Sheet2!$D$1:$D$2723,0),5),0)</f>
        <v>0</v>
      </c>
      <c r="AF354">
        <f t="array" ref="AF354">IFERROR(INDEX(Sheet2!$A$1:$E$2723,MATCH(AF$200&amp;AF$201&amp;$B354,Sheet2!$A$1:$A$2723&amp;Sheet2!$B$1:$B$2723&amp;Sheet2!$D$1:$D$2723,0),5),0)</f>
        <v>0</v>
      </c>
      <c r="AG354">
        <f t="array" ref="AG354">IFERROR(INDEX(Sheet2!$A$1:$E$2723,MATCH(AG$200&amp;AG$201&amp;$B354,Sheet2!$A$1:$A$2723&amp;Sheet2!$B$1:$B$2723&amp;Sheet2!$D$1:$D$2723,0),5),0)</f>
        <v>0</v>
      </c>
      <c r="AH354">
        <f t="array" ref="AH354">IFERROR(INDEX(Sheet2!$A$1:$E$2723,MATCH(AH$200&amp;AH$201&amp;$B354,Sheet2!$A$1:$A$2723&amp;Sheet2!$B$1:$B$2723&amp;Sheet2!$D$1:$D$2723,0),5),0)</f>
        <v>0</v>
      </c>
      <c r="AI354">
        <f t="array" ref="AI354">IFERROR(INDEX(Sheet2!$A$1:$E$2723,MATCH(AI$200&amp;AI$201&amp;$B354,Sheet2!$A$1:$A$2723&amp;Sheet2!$B$1:$B$2723&amp;Sheet2!$D$1:$D$2723,0),5),0)</f>
        <v>0</v>
      </c>
      <c r="AJ354">
        <f t="array" ref="AJ354">IFERROR(INDEX(Sheet2!$A$1:$E$2723,MATCH(AJ$200&amp;AJ$201&amp;$B354,Sheet2!$A$1:$A$2723&amp;Sheet2!$B$1:$B$2723&amp;Sheet2!$D$1:$D$2723,0),5),0)</f>
        <v>0</v>
      </c>
      <c r="AK354">
        <f t="array" ref="AK354">IFERROR(INDEX(Sheet2!$A$1:$E$2723,MATCH(AK$200&amp;AK$201&amp;$B354,Sheet2!$A$1:$A$2723&amp;Sheet2!$B$1:$B$2723&amp;Sheet2!$D$1:$D$2723,0),5),0)</f>
        <v>0</v>
      </c>
      <c r="AL354">
        <f t="array" ref="AL354">IFERROR(INDEX(Sheet2!$A$1:$E$2723,MATCH(AL$200&amp;AL$201&amp;$B354,Sheet2!$A$1:$A$2723&amp;Sheet2!$B$1:$B$2723&amp;Sheet2!$D$1:$D$2723,0),5),0)</f>
        <v>0</v>
      </c>
      <c r="AM354">
        <f t="array" ref="AM354">IFERROR(INDEX(Sheet2!$A$1:$E$2723,MATCH(AM$200&amp;AM$201&amp;$B354,Sheet2!$A$1:$A$2723&amp;Sheet2!$B$1:$B$2723&amp;Sheet2!$D$1:$D$2723,0),5),0)</f>
        <v>0</v>
      </c>
      <c r="AN354">
        <f t="array" ref="AN354">IFERROR(INDEX(Sheet2!$A$1:$E$2723,MATCH(AN$200&amp;AN$201&amp;$B354,Sheet2!$A$1:$A$2723&amp;Sheet2!$B$1:$B$2723&amp;Sheet2!$D$1:$D$2723,0),5),0)</f>
        <v>0</v>
      </c>
      <c r="AO354">
        <f t="array" ref="AO354">IFERROR(INDEX(Sheet2!$A$1:$E$2723,MATCH(AO$200&amp;AO$201&amp;$B354,Sheet2!$A$1:$A$2723&amp;Sheet2!$B$1:$B$2723&amp;Sheet2!$D$1:$D$2723,0),5),0)</f>
        <v>0</v>
      </c>
      <c r="AP354">
        <f t="array" ref="AP354">IFERROR(INDEX(Sheet2!$A$1:$E$2723,MATCH(AP$200&amp;AP$201&amp;$B354,Sheet2!$A$1:$A$2723&amp;Sheet2!$B$1:$B$2723&amp;Sheet2!$D$1:$D$2723,0),5),0)</f>
        <v>0</v>
      </c>
      <c r="AQ354">
        <f t="array" ref="AQ354">IFERROR(INDEX(Sheet2!$A$1:$E$2723,MATCH(AQ$200&amp;AQ$201&amp;$B354,Sheet2!$A$1:$A$2723&amp;Sheet2!$B$1:$B$2723&amp;Sheet2!$D$1:$D$2723,0),5),0)</f>
        <v>0</v>
      </c>
      <c r="AR354">
        <f t="array" ref="AR354">IFERROR(INDEX(Sheet2!$A$1:$E$2723,MATCH(AR$200&amp;AR$201&amp;$B354,Sheet2!$A$1:$A$2723&amp;Sheet2!$B$1:$B$2723&amp;Sheet2!$D$1:$D$2723,0),5),0)</f>
        <v>0</v>
      </c>
      <c r="AS354">
        <f t="array" ref="AS354">IFERROR(INDEX(Sheet2!$A$1:$E$2723,MATCH(AS$200&amp;AS$201&amp;$B354,Sheet2!$A$1:$A$2723&amp;Sheet2!$B$1:$B$2723&amp;Sheet2!$D$1:$D$2723,0),5),0)</f>
        <v>0</v>
      </c>
      <c r="AT354">
        <f t="array" ref="AT354">IFERROR(INDEX(Sheet2!$A$1:$E$2723,MATCH(AT$200&amp;AT$201&amp;$B354,Sheet2!$A$1:$A$2723&amp;Sheet2!$B$1:$B$2723&amp;Sheet2!$D$1:$D$2723,0),5),0)</f>
        <v>0</v>
      </c>
      <c r="AU354">
        <f t="array" ref="AU354">IFERROR(INDEX(Sheet2!$A$1:$E$2723,MATCH(AU$200&amp;AU$201&amp;$B354,Sheet2!$A$1:$A$2723&amp;Sheet2!$B$1:$B$2723&amp;Sheet2!$D$1:$D$2723,0),5),0)</f>
        <v>0</v>
      </c>
      <c r="AV354">
        <f t="array" ref="AV354">IFERROR(INDEX(Sheet2!$A$1:$E$2723,MATCH(AV$200&amp;AV$201&amp;$B354,Sheet2!$A$1:$A$2723&amp;Sheet2!$B$1:$B$2723&amp;Sheet2!$D$1:$D$2723,0),5),0)</f>
        <v>0</v>
      </c>
      <c r="AW354">
        <f t="array" ref="AW354">IFERROR(INDEX(Sheet2!$A$1:$E$2723,MATCH(AW$200&amp;AW$201&amp;$B354,Sheet2!$A$1:$A$2723&amp;Sheet2!$B$1:$B$2723&amp;Sheet2!$D$1:$D$2723,0),5),0)</f>
        <v>0</v>
      </c>
      <c r="AX354">
        <f t="array" ref="AX354">IFERROR(INDEX(Sheet2!$A$1:$E$2723,MATCH(AX$200&amp;AX$201&amp;$B354,Sheet2!$A$1:$A$2723&amp;Sheet2!$B$1:$B$2723&amp;Sheet2!$D$1:$D$2723,0),5),0)</f>
        <v>0</v>
      </c>
      <c r="AY354">
        <f t="array" ref="AY354">IFERROR(INDEX(Sheet2!$A$1:$E$2723,MATCH(AY$200&amp;AY$201&amp;$B354,Sheet2!$A$1:$A$2723&amp;Sheet2!$B$1:$B$2723&amp;Sheet2!$D$1:$D$2723,0),5),0)</f>
        <v>0</v>
      </c>
      <c r="AZ354">
        <f t="array" ref="AZ354">IFERROR(INDEX(Sheet2!$A$1:$E$2723,MATCH(AZ$200&amp;AZ$201&amp;$B354,Sheet2!$A$1:$A$2723&amp;Sheet2!$B$1:$B$2723&amp;Sheet2!$D$1:$D$2723,0),5),0)</f>
        <v>0</v>
      </c>
      <c r="BA354">
        <f t="array" ref="BA354">IFERROR(INDEX(Sheet2!$A$1:$E$2723,MATCH(BA$200&amp;BA$201&amp;$B354,Sheet2!$A$1:$A$2723&amp;Sheet2!$B$1:$B$2723&amp;Sheet2!$D$1:$D$2723,0),5),0)</f>
        <v>0</v>
      </c>
      <c r="BB354">
        <f t="array" ref="BB354">IFERROR(INDEX(Sheet2!$A$1:$E$2723,MATCH(BB$200&amp;BB$201&amp;$B354,Sheet2!$A$1:$A$2723&amp;Sheet2!$B$1:$B$2723&amp;Sheet2!$D$1:$D$2723,0),5),0)</f>
        <v>0</v>
      </c>
      <c r="BC354">
        <f t="array" ref="BC354">IFERROR(INDEX(Sheet2!$A$1:$E$2723,MATCH(BC$200&amp;BC$201&amp;$B354,Sheet2!$A$1:$A$2723&amp;Sheet2!$B$1:$B$2723&amp;Sheet2!$D$1:$D$2723,0),5),0)</f>
        <v>0</v>
      </c>
      <c r="BD354">
        <f t="array" ref="BD354">IFERROR(INDEX(Sheet2!$A$1:$E$2723,MATCH(BD$200&amp;BD$201&amp;$B354,Sheet2!$A$1:$A$2723&amp;Sheet2!$B$1:$B$2723&amp;Sheet2!$D$1:$D$2723,0),5),0)</f>
        <v>0</v>
      </c>
      <c r="BE354">
        <f t="array" ref="BE354">IFERROR(INDEX(Sheet2!$A$1:$E$2723,MATCH(BE$200&amp;BE$201&amp;$B354,Sheet2!$A$1:$A$2723&amp;Sheet2!$B$1:$B$2723&amp;Sheet2!$D$1:$D$2723,0),5),0)</f>
        <v>0</v>
      </c>
      <c r="BF354">
        <f t="array" ref="BF354">IFERROR(INDEX(Sheet2!$A$1:$E$2723,MATCH(BF$200&amp;BF$201&amp;$B354,Sheet2!$A$1:$A$2723&amp;Sheet2!$B$1:$B$2723&amp;Sheet2!$D$1:$D$2723,0),5),0)</f>
        <v>0</v>
      </c>
      <c r="BG354">
        <f t="array" ref="BG354">IFERROR(INDEX(Sheet2!$A$1:$E$2723,MATCH(BG$200&amp;BG$201&amp;$B354,Sheet2!$A$1:$A$2723&amp;Sheet2!$B$1:$B$2723&amp;Sheet2!$D$1:$D$2723,0),5),0)</f>
        <v>0</v>
      </c>
      <c r="BH354">
        <f t="array" ref="BH354">IFERROR(INDEX(Sheet2!$A$1:$E$2723,MATCH(BH$200&amp;BH$201&amp;$B354,Sheet2!$A$1:$A$2723&amp;Sheet2!$B$1:$B$2723&amp;Sheet2!$D$1:$D$2723,0),5),0)</f>
        <v>0</v>
      </c>
      <c r="BI354">
        <f t="array" ref="BI354">IFERROR(INDEX(Sheet2!$A$1:$E$2723,MATCH(BI$200&amp;BI$201&amp;$B354,Sheet2!$A$1:$A$2723&amp;Sheet2!$B$1:$B$2723&amp;Sheet2!$D$1:$D$2723,0),5),0)</f>
        <v>0</v>
      </c>
      <c r="BJ354">
        <f t="array" ref="BJ354">IFERROR(INDEX(Sheet2!$A$1:$E$2723,MATCH(BJ$200&amp;BJ$201&amp;$B354,Sheet2!$A$1:$A$2723&amp;Sheet2!$B$1:$B$2723&amp;Sheet2!$D$1:$D$2723,0),5),0)</f>
        <v>0</v>
      </c>
      <c r="BK354">
        <f t="array" ref="BK354">IFERROR(INDEX(Sheet2!$A$1:$E$2723,MATCH(BK$200&amp;BK$201&amp;$B354,Sheet2!$A$1:$A$2723&amp;Sheet2!$B$1:$B$2723&amp;Sheet2!$D$1:$D$2723,0),5),0)</f>
        <v>0</v>
      </c>
      <c r="BL354">
        <f t="array" ref="BL354">IFERROR(INDEX(Sheet2!$A$1:$E$2723,MATCH(BL$200&amp;BL$201&amp;$B354,Sheet2!$A$1:$A$2723&amp;Sheet2!$B$1:$B$2723&amp;Sheet2!$D$1:$D$2723,0),5),0)</f>
        <v>0</v>
      </c>
    </row>
    <row r="355" spans="2:64" x14ac:dyDescent="0.25">
      <c r="B355" t="s">
        <v>317</v>
      </c>
      <c r="C355">
        <f t="array" ref="C355">IFERROR(INDEX(Sheet2!$A$1:$E$2723,MATCH(C$200&amp;C$201&amp;$B355,Sheet2!$A$1:$A$2723&amp;Sheet2!$B$1:$B$2723&amp;Sheet2!$D$1:$D$2723,0),5),0)</f>
        <v>0</v>
      </c>
      <c r="D355">
        <f t="array" ref="D355">IFERROR(INDEX(Sheet2!$A$1:$E$2723,MATCH(D$200&amp;D$201&amp;$B355,Sheet2!$A$1:$A$2723&amp;Sheet2!$B$1:$B$2723&amp;Sheet2!$D$1:$D$2723,0),5),0)</f>
        <v>0</v>
      </c>
      <c r="E355">
        <f t="array" ref="E355">IFERROR(INDEX(Sheet2!$A$1:$E$2723,MATCH(E$200&amp;E$201&amp;$B355,Sheet2!$A$1:$A$2723&amp;Sheet2!$B$1:$B$2723&amp;Sheet2!$D$1:$D$2723,0),5),0)</f>
        <v>0</v>
      </c>
      <c r="F355">
        <f t="array" ref="F355">IFERROR(INDEX(Sheet2!$A$1:$E$2723,MATCH(F$200&amp;F$201&amp;$B355,Sheet2!$A$1:$A$2723&amp;Sheet2!$B$1:$B$2723&amp;Sheet2!$D$1:$D$2723,0),5),0)</f>
        <v>0</v>
      </c>
      <c r="G355">
        <f t="array" ref="G355">IFERROR(INDEX(Sheet2!$A$1:$E$2723,MATCH(G$200&amp;G$201&amp;$B355,Sheet2!$A$1:$A$2723&amp;Sheet2!$B$1:$B$2723&amp;Sheet2!$D$1:$D$2723,0),5),0)</f>
        <v>0</v>
      </c>
      <c r="H355">
        <f t="array" ref="H355">IFERROR(INDEX(Sheet2!$A$1:$E$2723,MATCH(H$200&amp;H$201&amp;$B355,Sheet2!$A$1:$A$2723&amp;Sheet2!$B$1:$B$2723&amp;Sheet2!$D$1:$D$2723,0),5),0)</f>
        <v>0</v>
      </c>
      <c r="I355">
        <f t="array" ref="I355">IFERROR(INDEX(Sheet2!$A$1:$E$2723,MATCH(I$200&amp;I$201&amp;$B355,Sheet2!$A$1:$A$2723&amp;Sheet2!$B$1:$B$2723&amp;Sheet2!$D$1:$D$2723,0),5),0)</f>
        <v>0</v>
      </c>
      <c r="J355">
        <f t="array" ref="J355">IFERROR(INDEX(Sheet2!$A$1:$E$2723,MATCH(J$200&amp;J$201&amp;$B355,Sheet2!$A$1:$A$2723&amp;Sheet2!$B$1:$B$2723&amp;Sheet2!$D$1:$D$2723,0),5),0)</f>
        <v>0</v>
      </c>
      <c r="K355">
        <f t="array" ref="K355">IFERROR(INDEX(Sheet2!$A$1:$E$2723,MATCH(K$200&amp;K$201&amp;$B355,Sheet2!$A$1:$A$2723&amp;Sheet2!$B$1:$B$2723&amp;Sheet2!$D$1:$D$2723,0),5),0)</f>
        <v>0</v>
      </c>
      <c r="L355">
        <f t="array" ref="L355">IFERROR(INDEX(Sheet2!$A$1:$E$2723,MATCH(L$200&amp;L$201&amp;$B355,Sheet2!$A$1:$A$2723&amp;Sheet2!$B$1:$B$2723&amp;Sheet2!$D$1:$D$2723,0),5),0)</f>
        <v>0</v>
      </c>
      <c r="M355">
        <f t="array" ref="M355">IFERROR(INDEX(Sheet2!$A$1:$E$2723,MATCH(M$200&amp;M$201&amp;$B355,Sheet2!$A$1:$A$2723&amp;Sheet2!$B$1:$B$2723&amp;Sheet2!$D$1:$D$2723,0),5),0)</f>
        <v>0</v>
      </c>
      <c r="N355">
        <f t="array" ref="N355">IFERROR(INDEX(Sheet2!$A$1:$E$2723,MATCH(N$200&amp;N$201&amp;$B355,Sheet2!$A$1:$A$2723&amp;Sheet2!$B$1:$B$2723&amp;Sheet2!$D$1:$D$2723,0),5),0)</f>
        <v>0</v>
      </c>
      <c r="O355">
        <f t="array" ref="O355">IFERROR(INDEX(Sheet2!$A$1:$E$2723,MATCH(O$200&amp;O$201&amp;$B355,Sheet2!$A$1:$A$2723&amp;Sheet2!$B$1:$B$2723&amp;Sheet2!$D$1:$D$2723,0),5),0)</f>
        <v>0</v>
      </c>
      <c r="P355">
        <f t="array" ref="P355">IFERROR(INDEX(Sheet2!$A$1:$E$2723,MATCH(P$200&amp;P$201&amp;$B355,Sheet2!$A$1:$A$2723&amp;Sheet2!$B$1:$B$2723&amp;Sheet2!$D$1:$D$2723,0),5),0)</f>
        <v>0</v>
      </c>
      <c r="Q355">
        <f t="array" ref="Q355">IFERROR(INDEX(Sheet2!$A$1:$E$2723,MATCH(Q$200&amp;Q$201&amp;$B355,Sheet2!$A$1:$A$2723&amp;Sheet2!$B$1:$B$2723&amp;Sheet2!$D$1:$D$2723,0),5),0)</f>
        <v>0</v>
      </c>
      <c r="R355">
        <f t="array" ref="R355">IFERROR(INDEX(Sheet2!$A$1:$E$2723,MATCH(R$200&amp;R$201&amp;$B355,Sheet2!$A$1:$A$2723&amp;Sheet2!$B$1:$B$2723&amp;Sheet2!$D$1:$D$2723,0),5),0)</f>
        <v>0</v>
      </c>
      <c r="S355">
        <f t="array" ref="S355">IFERROR(INDEX(Sheet2!$A$1:$E$2723,MATCH(S$200&amp;S$201&amp;$B355,Sheet2!$A$1:$A$2723&amp;Sheet2!$B$1:$B$2723&amp;Sheet2!$D$1:$D$2723,0),5),0)</f>
        <v>0</v>
      </c>
      <c r="T355">
        <f t="array" ref="T355">IFERROR(INDEX(Sheet2!$A$1:$E$2723,MATCH(T$200&amp;T$201&amp;$B355,Sheet2!$A$1:$A$2723&amp;Sheet2!$B$1:$B$2723&amp;Sheet2!$D$1:$D$2723,0),5),0)</f>
        <v>0</v>
      </c>
      <c r="U355">
        <f t="array" ref="U355">IFERROR(INDEX(Sheet2!$A$1:$E$2723,MATCH(U$200&amp;U$201&amp;$B355,Sheet2!$A$1:$A$2723&amp;Sheet2!$B$1:$B$2723&amp;Sheet2!$D$1:$D$2723,0),5),0)</f>
        <v>0</v>
      </c>
      <c r="V355">
        <f t="array" ref="V355">IFERROR(INDEX(Sheet2!$A$1:$E$2723,MATCH(V$200&amp;V$201&amp;$B355,Sheet2!$A$1:$A$2723&amp;Sheet2!$B$1:$B$2723&amp;Sheet2!$D$1:$D$2723,0),5),0)</f>
        <v>0</v>
      </c>
      <c r="W355">
        <f t="array" ref="W355">IFERROR(INDEX(Sheet2!$A$1:$E$2723,MATCH(W$200&amp;W$201&amp;$B355,Sheet2!$A$1:$A$2723&amp;Sheet2!$B$1:$B$2723&amp;Sheet2!$D$1:$D$2723,0),5),0)</f>
        <v>0</v>
      </c>
      <c r="X355">
        <f t="array" ref="X355">IFERROR(INDEX(Sheet2!$A$1:$E$2723,MATCH(X$200&amp;X$201&amp;$B355,Sheet2!$A$1:$A$2723&amp;Sheet2!$B$1:$B$2723&amp;Sheet2!$D$1:$D$2723,0),5),0)</f>
        <v>0</v>
      </c>
      <c r="Y355">
        <f t="array" ref="Y355">IFERROR(INDEX(Sheet2!$A$1:$E$2723,MATCH(Y$200&amp;Y$201&amp;$B355,Sheet2!$A$1:$A$2723&amp;Sheet2!$B$1:$B$2723&amp;Sheet2!$D$1:$D$2723,0),5),0)</f>
        <v>0</v>
      </c>
      <c r="Z355">
        <f t="array" ref="Z355">IFERROR(INDEX(Sheet2!$A$1:$E$2723,MATCH(Z$200&amp;Z$201&amp;$B355,Sheet2!$A$1:$A$2723&amp;Sheet2!$B$1:$B$2723&amp;Sheet2!$D$1:$D$2723,0),5),0)</f>
        <v>0</v>
      </c>
      <c r="AA355">
        <f t="array" ref="AA355">IFERROR(INDEX(Sheet2!$A$1:$E$2723,MATCH(AA$200&amp;AA$201&amp;$B355,Sheet2!$A$1:$A$2723&amp;Sheet2!$B$1:$B$2723&amp;Sheet2!$D$1:$D$2723,0),5),0)</f>
        <v>0</v>
      </c>
      <c r="AB355">
        <f t="array" ref="AB355">IFERROR(INDEX(Sheet2!$A$1:$E$2723,MATCH(AB$200&amp;AB$201&amp;$B355,Sheet2!$A$1:$A$2723&amp;Sheet2!$B$1:$B$2723&amp;Sheet2!$D$1:$D$2723,0),5),0)</f>
        <v>0</v>
      </c>
      <c r="AC355">
        <f t="array" ref="AC355">IFERROR(INDEX(Sheet2!$A$1:$E$2723,MATCH(AC$200&amp;AC$201&amp;$B355,Sheet2!$A$1:$A$2723&amp;Sheet2!$B$1:$B$2723&amp;Sheet2!$D$1:$D$2723,0),5),0)</f>
        <v>0</v>
      </c>
      <c r="AD355">
        <f t="array" ref="AD355">IFERROR(INDEX(Sheet2!$A$1:$E$2723,MATCH(AD$200&amp;AD$201&amp;$B355,Sheet2!$A$1:$A$2723&amp;Sheet2!$B$1:$B$2723&amp;Sheet2!$D$1:$D$2723,0),5),0)</f>
        <v>0</v>
      </c>
      <c r="AE355">
        <f t="array" ref="AE355">IFERROR(INDEX(Sheet2!$A$1:$E$2723,MATCH(AE$200&amp;AE$201&amp;$B355,Sheet2!$A$1:$A$2723&amp;Sheet2!$B$1:$B$2723&amp;Sheet2!$D$1:$D$2723,0),5),0)</f>
        <v>0</v>
      </c>
      <c r="AF355">
        <f t="array" ref="AF355">IFERROR(INDEX(Sheet2!$A$1:$E$2723,MATCH(AF$200&amp;AF$201&amp;$B355,Sheet2!$A$1:$A$2723&amp;Sheet2!$B$1:$B$2723&amp;Sheet2!$D$1:$D$2723,0),5),0)</f>
        <v>0</v>
      </c>
      <c r="AG355">
        <f t="array" ref="AG355">IFERROR(INDEX(Sheet2!$A$1:$E$2723,MATCH(AG$200&amp;AG$201&amp;$B355,Sheet2!$A$1:$A$2723&amp;Sheet2!$B$1:$B$2723&amp;Sheet2!$D$1:$D$2723,0),5),0)</f>
        <v>0</v>
      </c>
      <c r="AH355">
        <f t="array" ref="AH355">IFERROR(INDEX(Sheet2!$A$1:$E$2723,MATCH(AH$200&amp;AH$201&amp;$B355,Sheet2!$A$1:$A$2723&amp;Sheet2!$B$1:$B$2723&amp;Sheet2!$D$1:$D$2723,0),5),0)</f>
        <v>0</v>
      </c>
      <c r="AI355">
        <f t="array" ref="AI355">IFERROR(INDEX(Sheet2!$A$1:$E$2723,MATCH(AI$200&amp;AI$201&amp;$B355,Sheet2!$A$1:$A$2723&amp;Sheet2!$B$1:$B$2723&amp;Sheet2!$D$1:$D$2723,0),5),0)</f>
        <v>0</v>
      </c>
      <c r="AJ355">
        <f t="array" ref="AJ355">IFERROR(INDEX(Sheet2!$A$1:$E$2723,MATCH(AJ$200&amp;AJ$201&amp;$B355,Sheet2!$A$1:$A$2723&amp;Sheet2!$B$1:$B$2723&amp;Sheet2!$D$1:$D$2723,0),5),0)</f>
        <v>0</v>
      </c>
      <c r="AK355">
        <f t="array" ref="AK355">IFERROR(INDEX(Sheet2!$A$1:$E$2723,MATCH(AK$200&amp;AK$201&amp;$B355,Sheet2!$A$1:$A$2723&amp;Sheet2!$B$1:$B$2723&amp;Sheet2!$D$1:$D$2723,0),5),0)</f>
        <v>0</v>
      </c>
      <c r="AL355">
        <f t="array" ref="AL355">IFERROR(INDEX(Sheet2!$A$1:$E$2723,MATCH(AL$200&amp;AL$201&amp;$B355,Sheet2!$A$1:$A$2723&amp;Sheet2!$B$1:$B$2723&amp;Sheet2!$D$1:$D$2723,0),5),0)</f>
        <v>0</v>
      </c>
      <c r="AM355">
        <f t="array" ref="AM355">IFERROR(INDEX(Sheet2!$A$1:$E$2723,MATCH(AM$200&amp;AM$201&amp;$B355,Sheet2!$A$1:$A$2723&amp;Sheet2!$B$1:$B$2723&amp;Sheet2!$D$1:$D$2723,0),5),0)</f>
        <v>0</v>
      </c>
      <c r="AN355">
        <f t="array" ref="AN355">IFERROR(INDEX(Sheet2!$A$1:$E$2723,MATCH(AN$200&amp;AN$201&amp;$B355,Sheet2!$A$1:$A$2723&amp;Sheet2!$B$1:$B$2723&amp;Sheet2!$D$1:$D$2723,0),5),0)</f>
        <v>0</v>
      </c>
      <c r="AO355">
        <f t="array" ref="AO355">IFERROR(INDEX(Sheet2!$A$1:$E$2723,MATCH(AO$200&amp;AO$201&amp;$B355,Sheet2!$A$1:$A$2723&amp;Sheet2!$B$1:$B$2723&amp;Sheet2!$D$1:$D$2723,0),5),0)</f>
        <v>0</v>
      </c>
      <c r="AP355">
        <f t="array" ref="AP355">IFERROR(INDEX(Sheet2!$A$1:$E$2723,MATCH(AP$200&amp;AP$201&amp;$B355,Sheet2!$A$1:$A$2723&amp;Sheet2!$B$1:$B$2723&amp;Sheet2!$D$1:$D$2723,0),5),0)</f>
        <v>0</v>
      </c>
      <c r="AQ355">
        <f t="array" ref="AQ355">IFERROR(INDEX(Sheet2!$A$1:$E$2723,MATCH(AQ$200&amp;AQ$201&amp;$B355,Sheet2!$A$1:$A$2723&amp;Sheet2!$B$1:$B$2723&amp;Sheet2!$D$1:$D$2723,0),5),0)</f>
        <v>0</v>
      </c>
      <c r="AR355">
        <f t="array" ref="AR355">IFERROR(INDEX(Sheet2!$A$1:$E$2723,MATCH(AR$200&amp;AR$201&amp;$B355,Sheet2!$A$1:$A$2723&amp;Sheet2!$B$1:$B$2723&amp;Sheet2!$D$1:$D$2723,0),5),0)</f>
        <v>0</v>
      </c>
      <c r="AS355">
        <f t="array" ref="AS355">IFERROR(INDEX(Sheet2!$A$1:$E$2723,MATCH(AS$200&amp;AS$201&amp;$B355,Sheet2!$A$1:$A$2723&amp;Sheet2!$B$1:$B$2723&amp;Sheet2!$D$1:$D$2723,0),5),0)</f>
        <v>0</v>
      </c>
      <c r="AT355">
        <f t="array" ref="AT355">IFERROR(INDEX(Sheet2!$A$1:$E$2723,MATCH(AT$200&amp;AT$201&amp;$B355,Sheet2!$A$1:$A$2723&amp;Sheet2!$B$1:$B$2723&amp;Sheet2!$D$1:$D$2723,0),5),0)</f>
        <v>0</v>
      </c>
      <c r="AU355">
        <f t="array" ref="AU355">IFERROR(INDEX(Sheet2!$A$1:$E$2723,MATCH(AU$200&amp;AU$201&amp;$B355,Sheet2!$A$1:$A$2723&amp;Sheet2!$B$1:$B$2723&amp;Sheet2!$D$1:$D$2723,0),5),0)</f>
        <v>0</v>
      </c>
      <c r="AV355">
        <f t="array" ref="AV355">IFERROR(INDEX(Sheet2!$A$1:$E$2723,MATCH(AV$200&amp;AV$201&amp;$B355,Sheet2!$A$1:$A$2723&amp;Sheet2!$B$1:$B$2723&amp;Sheet2!$D$1:$D$2723,0),5),0)</f>
        <v>0</v>
      </c>
      <c r="AW355">
        <f t="array" ref="AW355">IFERROR(INDEX(Sheet2!$A$1:$E$2723,MATCH(AW$200&amp;AW$201&amp;$B355,Sheet2!$A$1:$A$2723&amp;Sheet2!$B$1:$B$2723&amp;Sheet2!$D$1:$D$2723,0),5),0)</f>
        <v>0</v>
      </c>
      <c r="AX355">
        <f t="array" ref="AX355">IFERROR(INDEX(Sheet2!$A$1:$E$2723,MATCH(AX$200&amp;AX$201&amp;$B355,Sheet2!$A$1:$A$2723&amp;Sheet2!$B$1:$B$2723&amp;Sheet2!$D$1:$D$2723,0),5),0)</f>
        <v>0</v>
      </c>
      <c r="AY355">
        <f t="array" ref="AY355">IFERROR(INDEX(Sheet2!$A$1:$E$2723,MATCH(AY$200&amp;AY$201&amp;$B355,Sheet2!$A$1:$A$2723&amp;Sheet2!$B$1:$B$2723&amp;Sheet2!$D$1:$D$2723,0),5),0)</f>
        <v>0</v>
      </c>
      <c r="AZ355">
        <f t="array" ref="AZ355">IFERROR(INDEX(Sheet2!$A$1:$E$2723,MATCH(AZ$200&amp;AZ$201&amp;$B355,Sheet2!$A$1:$A$2723&amp;Sheet2!$B$1:$B$2723&amp;Sheet2!$D$1:$D$2723,0),5),0)</f>
        <v>0</v>
      </c>
      <c r="BA355">
        <f t="array" ref="BA355">IFERROR(INDEX(Sheet2!$A$1:$E$2723,MATCH(BA$200&amp;BA$201&amp;$B355,Sheet2!$A$1:$A$2723&amp;Sheet2!$B$1:$B$2723&amp;Sheet2!$D$1:$D$2723,0),5),0)</f>
        <v>0</v>
      </c>
      <c r="BB355">
        <f t="array" ref="BB355">IFERROR(INDEX(Sheet2!$A$1:$E$2723,MATCH(BB$200&amp;BB$201&amp;$B355,Sheet2!$A$1:$A$2723&amp;Sheet2!$B$1:$B$2723&amp;Sheet2!$D$1:$D$2723,0),5),0)</f>
        <v>0</v>
      </c>
      <c r="BC355">
        <f t="array" ref="BC355">IFERROR(INDEX(Sheet2!$A$1:$E$2723,MATCH(BC$200&amp;BC$201&amp;$B355,Sheet2!$A$1:$A$2723&amp;Sheet2!$B$1:$B$2723&amp;Sheet2!$D$1:$D$2723,0),5),0)</f>
        <v>0</v>
      </c>
      <c r="BD355">
        <f t="array" ref="BD355">IFERROR(INDEX(Sheet2!$A$1:$E$2723,MATCH(BD$200&amp;BD$201&amp;$B355,Sheet2!$A$1:$A$2723&amp;Sheet2!$B$1:$B$2723&amp;Sheet2!$D$1:$D$2723,0),5),0)</f>
        <v>0</v>
      </c>
      <c r="BE355">
        <f t="array" ref="BE355">IFERROR(INDEX(Sheet2!$A$1:$E$2723,MATCH(BE$200&amp;BE$201&amp;$B355,Sheet2!$A$1:$A$2723&amp;Sheet2!$B$1:$B$2723&amp;Sheet2!$D$1:$D$2723,0),5),0)</f>
        <v>0</v>
      </c>
      <c r="BF355">
        <f t="array" ref="BF355">IFERROR(INDEX(Sheet2!$A$1:$E$2723,MATCH(BF$200&amp;BF$201&amp;$B355,Sheet2!$A$1:$A$2723&amp;Sheet2!$B$1:$B$2723&amp;Sheet2!$D$1:$D$2723,0),5),0)</f>
        <v>0</v>
      </c>
      <c r="BG355">
        <f t="array" ref="BG355">IFERROR(INDEX(Sheet2!$A$1:$E$2723,MATCH(BG$200&amp;BG$201&amp;$B355,Sheet2!$A$1:$A$2723&amp;Sheet2!$B$1:$B$2723&amp;Sheet2!$D$1:$D$2723,0),5),0)</f>
        <v>0</v>
      </c>
      <c r="BH355">
        <f t="array" ref="BH355">IFERROR(INDEX(Sheet2!$A$1:$E$2723,MATCH(BH$200&amp;BH$201&amp;$B355,Sheet2!$A$1:$A$2723&amp;Sheet2!$B$1:$B$2723&amp;Sheet2!$D$1:$D$2723,0),5),0)</f>
        <v>0</v>
      </c>
      <c r="BI355">
        <f t="array" ref="BI355">IFERROR(INDEX(Sheet2!$A$1:$E$2723,MATCH(BI$200&amp;BI$201&amp;$B355,Sheet2!$A$1:$A$2723&amp;Sheet2!$B$1:$B$2723&amp;Sheet2!$D$1:$D$2723,0),5),0)</f>
        <v>0</v>
      </c>
      <c r="BJ355">
        <f t="array" ref="BJ355">IFERROR(INDEX(Sheet2!$A$1:$E$2723,MATCH(BJ$200&amp;BJ$201&amp;$B355,Sheet2!$A$1:$A$2723&amp;Sheet2!$B$1:$B$2723&amp;Sheet2!$D$1:$D$2723,0),5),0)</f>
        <v>0</v>
      </c>
      <c r="BK355">
        <f t="array" ref="BK355">IFERROR(INDEX(Sheet2!$A$1:$E$2723,MATCH(BK$200&amp;BK$201&amp;$B355,Sheet2!$A$1:$A$2723&amp;Sheet2!$B$1:$B$2723&amp;Sheet2!$D$1:$D$2723,0),5),0)</f>
        <v>0</v>
      </c>
      <c r="BL355">
        <f t="array" ref="BL355">IFERROR(INDEX(Sheet2!$A$1:$E$2723,MATCH(BL$200&amp;BL$201&amp;$B355,Sheet2!$A$1:$A$2723&amp;Sheet2!$B$1:$B$2723&amp;Sheet2!$D$1:$D$2723,0),5),0)</f>
        <v>0</v>
      </c>
    </row>
    <row r="356" spans="2:64" x14ac:dyDescent="0.25">
      <c r="B356" t="s">
        <v>23</v>
      </c>
      <c r="C356">
        <f t="array" ref="C356">IFERROR(INDEX(Sheet2!$A$1:$E$2723,MATCH(C$200&amp;C$201&amp;$B356,Sheet2!$A$1:$A$2723&amp;Sheet2!$B$1:$B$2723&amp;Sheet2!$D$1:$D$2723,0),5),0)</f>
        <v>381</v>
      </c>
      <c r="D356">
        <f t="array" ref="D356">IFERROR(INDEX(Sheet2!$A$1:$E$2723,MATCH(D$200&amp;D$201&amp;$B356,Sheet2!$A$1:$A$2723&amp;Sheet2!$B$1:$B$2723&amp;Sheet2!$D$1:$D$2723,0),5),0)</f>
        <v>309</v>
      </c>
      <c r="E356">
        <f t="array" ref="E356">IFERROR(INDEX(Sheet2!$A$1:$E$2723,MATCH(E$200&amp;E$201&amp;$B356,Sheet2!$A$1:$A$2723&amp;Sheet2!$B$1:$B$2723&amp;Sheet2!$D$1:$D$2723,0),5),0)</f>
        <v>368</v>
      </c>
      <c r="F356">
        <f t="array" ref="F356">IFERROR(INDEX(Sheet2!$A$1:$E$2723,MATCH(F$200&amp;F$201&amp;$B356,Sheet2!$A$1:$A$2723&amp;Sheet2!$B$1:$B$2723&amp;Sheet2!$D$1:$D$2723,0),5),0)</f>
        <v>289</v>
      </c>
      <c r="G356">
        <f t="array" ref="G356">IFERROR(INDEX(Sheet2!$A$1:$E$2723,MATCH(G$200&amp;G$201&amp;$B356,Sheet2!$A$1:$A$2723&amp;Sheet2!$B$1:$B$2723&amp;Sheet2!$D$1:$D$2723,0),5),0)</f>
        <v>256</v>
      </c>
      <c r="H356">
        <f t="array" ref="H356">IFERROR(INDEX(Sheet2!$A$1:$E$2723,MATCH(H$200&amp;H$201&amp;$B356,Sheet2!$A$1:$A$2723&amp;Sheet2!$B$1:$B$2723&amp;Sheet2!$D$1:$D$2723,0),5),0)</f>
        <v>213</v>
      </c>
      <c r="I356">
        <f t="array" ref="I356">IFERROR(INDEX(Sheet2!$A$1:$E$2723,MATCH(I$200&amp;I$201&amp;$B356,Sheet2!$A$1:$A$2723&amp;Sheet2!$B$1:$B$2723&amp;Sheet2!$D$1:$D$2723,0),5),0)</f>
        <v>212</v>
      </c>
      <c r="J356">
        <f t="array" ref="J356">IFERROR(INDEX(Sheet2!$A$1:$E$2723,MATCH(J$200&amp;J$201&amp;$B356,Sheet2!$A$1:$A$2723&amp;Sheet2!$B$1:$B$2723&amp;Sheet2!$D$1:$D$2723,0),5),0)</f>
        <v>453</v>
      </c>
      <c r="K356">
        <f t="array" ref="K356">IFERROR(INDEX(Sheet2!$A$1:$E$2723,MATCH(K$200&amp;K$201&amp;$B356,Sheet2!$A$1:$A$2723&amp;Sheet2!$B$1:$B$2723&amp;Sheet2!$D$1:$D$2723,0),5),0)</f>
        <v>274</v>
      </c>
      <c r="L356">
        <f t="array" ref="L356">IFERROR(INDEX(Sheet2!$A$1:$E$2723,MATCH(L$200&amp;L$201&amp;$B356,Sheet2!$A$1:$A$2723&amp;Sheet2!$B$1:$B$2723&amp;Sheet2!$D$1:$D$2723,0),5),0)</f>
        <v>460</v>
      </c>
      <c r="M356">
        <f t="array" ref="M356">IFERROR(INDEX(Sheet2!$A$1:$E$2723,MATCH(M$200&amp;M$201&amp;$B356,Sheet2!$A$1:$A$2723&amp;Sheet2!$B$1:$B$2723&amp;Sheet2!$D$1:$D$2723,0),5),0)</f>
        <v>366</v>
      </c>
      <c r="N356">
        <f t="array" ref="N356">IFERROR(INDEX(Sheet2!$A$1:$E$2723,MATCH(N$200&amp;N$201&amp;$B356,Sheet2!$A$1:$A$2723&amp;Sheet2!$B$1:$B$2723&amp;Sheet2!$D$1:$D$2723,0),5),0)</f>
        <v>134</v>
      </c>
      <c r="O356">
        <f t="array" ref="O356">IFERROR(INDEX(Sheet2!$A$1:$E$2723,MATCH(O$200&amp;O$201&amp;$B356,Sheet2!$A$1:$A$2723&amp;Sheet2!$B$1:$B$2723&amp;Sheet2!$D$1:$D$2723,0),5),0)</f>
        <v>403</v>
      </c>
      <c r="P356">
        <f t="array" ref="P356">IFERROR(INDEX(Sheet2!$A$1:$E$2723,MATCH(P$200&amp;P$201&amp;$B356,Sheet2!$A$1:$A$2723&amp;Sheet2!$B$1:$B$2723&amp;Sheet2!$D$1:$D$2723,0),5),0)</f>
        <v>390</v>
      </c>
      <c r="Q356">
        <f t="array" ref="Q356">IFERROR(INDEX(Sheet2!$A$1:$E$2723,MATCH(Q$200&amp;Q$201&amp;$B356,Sheet2!$A$1:$A$2723&amp;Sheet2!$B$1:$B$2723&amp;Sheet2!$D$1:$D$2723,0),5),0)</f>
        <v>240</v>
      </c>
      <c r="R356">
        <f t="array" ref="R356">IFERROR(INDEX(Sheet2!$A$1:$E$2723,MATCH(R$200&amp;R$201&amp;$B356,Sheet2!$A$1:$A$2723&amp;Sheet2!$B$1:$B$2723&amp;Sheet2!$D$1:$D$2723,0),5),0)</f>
        <v>297</v>
      </c>
      <c r="S356">
        <f t="array" ref="S356">IFERROR(INDEX(Sheet2!$A$1:$E$2723,MATCH(S$200&amp;S$201&amp;$B356,Sheet2!$A$1:$A$2723&amp;Sheet2!$B$1:$B$2723&amp;Sheet2!$D$1:$D$2723,0),5),0)</f>
        <v>366</v>
      </c>
      <c r="T356">
        <f t="array" ref="T356">IFERROR(INDEX(Sheet2!$A$1:$E$2723,MATCH(T$200&amp;T$201&amp;$B356,Sheet2!$A$1:$A$2723&amp;Sheet2!$B$1:$B$2723&amp;Sheet2!$D$1:$D$2723,0),5),0)</f>
        <v>350</v>
      </c>
      <c r="U356">
        <f t="array" ref="U356">IFERROR(INDEX(Sheet2!$A$1:$E$2723,MATCH(U$200&amp;U$201&amp;$B356,Sheet2!$A$1:$A$2723&amp;Sheet2!$B$1:$B$2723&amp;Sheet2!$D$1:$D$2723,0),5),0)</f>
        <v>441</v>
      </c>
      <c r="V356">
        <f t="array" ref="V356">IFERROR(INDEX(Sheet2!$A$1:$E$2723,MATCH(V$200&amp;V$201&amp;$B356,Sheet2!$A$1:$A$2723&amp;Sheet2!$B$1:$B$2723&amp;Sheet2!$D$1:$D$2723,0),5),0)</f>
        <v>426</v>
      </c>
      <c r="W356">
        <f t="array" ref="W356">IFERROR(INDEX(Sheet2!$A$1:$E$2723,MATCH(W$200&amp;W$201&amp;$B356,Sheet2!$A$1:$A$2723&amp;Sheet2!$B$1:$B$2723&amp;Sheet2!$D$1:$D$2723,0),5),0)</f>
        <v>297</v>
      </c>
      <c r="X356">
        <f t="array" ref="X356">IFERROR(INDEX(Sheet2!$A$1:$E$2723,MATCH(X$200&amp;X$201&amp;$B356,Sheet2!$A$1:$A$2723&amp;Sheet2!$B$1:$B$2723&amp;Sheet2!$D$1:$D$2723,0),5),0)</f>
        <v>446</v>
      </c>
      <c r="Y356">
        <f t="array" ref="Y356">IFERROR(INDEX(Sheet2!$A$1:$E$2723,MATCH(Y$200&amp;Y$201&amp;$B356,Sheet2!$A$1:$A$2723&amp;Sheet2!$B$1:$B$2723&amp;Sheet2!$D$1:$D$2723,0),5),0)</f>
        <v>383</v>
      </c>
      <c r="Z356">
        <f t="array" ref="Z356">IFERROR(INDEX(Sheet2!$A$1:$E$2723,MATCH(Z$200&amp;Z$201&amp;$B356,Sheet2!$A$1:$A$2723&amp;Sheet2!$B$1:$B$2723&amp;Sheet2!$D$1:$D$2723,0),5),0)</f>
        <v>211</v>
      </c>
      <c r="AA356">
        <f t="array" ref="AA356">IFERROR(INDEX(Sheet2!$A$1:$E$2723,MATCH(AA$200&amp;AA$201&amp;$B356,Sheet2!$A$1:$A$2723&amp;Sheet2!$B$1:$B$2723&amp;Sheet2!$D$1:$D$2723,0),5),0)</f>
        <v>351</v>
      </c>
      <c r="AB356">
        <f t="array" ref="AB356">IFERROR(INDEX(Sheet2!$A$1:$E$2723,MATCH(AB$200&amp;AB$201&amp;$B356,Sheet2!$A$1:$A$2723&amp;Sheet2!$B$1:$B$2723&amp;Sheet2!$D$1:$D$2723,0),5),0)</f>
        <v>314</v>
      </c>
      <c r="AC356">
        <f t="array" ref="AC356">IFERROR(INDEX(Sheet2!$A$1:$E$2723,MATCH(AC$200&amp;AC$201&amp;$B356,Sheet2!$A$1:$A$2723&amp;Sheet2!$B$1:$B$2723&amp;Sheet2!$D$1:$D$2723,0),5),0)</f>
        <v>304</v>
      </c>
      <c r="AD356">
        <f t="array" ref="AD356">IFERROR(INDEX(Sheet2!$A$1:$E$2723,MATCH(AD$200&amp;AD$201&amp;$B356,Sheet2!$A$1:$A$2723&amp;Sheet2!$B$1:$B$2723&amp;Sheet2!$D$1:$D$2723,0),5),0)</f>
        <v>268</v>
      </c>
      <c r="AE356">
        <f t="array" ref="AE356">IFERROR(INDEX(Sheet2!$A$1:$E$2723,MATCH(AE$200&amp;AE$201&amp;$B356,Sheet2!$A$1:$A$2723&amp;Sheet2!$B$1:$B$2723&amp;Sheet2!$D$1:$D$2723,0),5),0)</f>
        <v>378</v>
      </c>
      <c r="AF356">
        <f t="array" ref="AF356">IFERROR(INDEX(Sheet2!$A$1:$E$2723,MATCH(AF$200&amp;AF$201&amp;$B356,Sheet2!$A$1:$A$2723&amp;Sheet2!$B$1:$B$2723&amp;Sheet2!$D$1:$D$2723,0),5),0)</f>
        <v>331</v>
      </c>
      <c r="AG356">
        <f t="array" ref="AG356">IFERROR(INDEX(Sheet2!$A$1:$E$2723,MATCH(AG$200&amp;AG$201&amp;$B356,Sheet2!$A$1:$A$2723&amp;Sheet2!$B$1:$B$2723&amp;Sheet2!$D$1:$D$2723,0),5),0)</f>
        <v>289</v>
      </c>
      <c r="AH356">
        <f t="array" ref="AH356">IFERROR(INDEX(Sheet2!$A$1:$E$2723,MATCH(AH$200&amp;AH$201&amp;$B356,Sheet2!$A$1:$A$2723&amp;Sheet2!$B$1:$B$2723&amp;Sheet2!$D$1:$D$2723,0),5),0)</f>
        <v>204</v>
      </c>
      <c r="AI356">
        <f t="array" ref="AI356">IFERROR(INDEX(Sheet2!$A$1:$E$2723,MATCH(AI$200&amp;AI$201&amp;$B356,Sheet2!$A$1:$A$2723&amp;Sheet2!$B$1:$B$2723&amp;Sheet2!$D$1:$D$2723,0),5),0)</f>
        <v>339</v>
      </c>
      <c r="AJ356">
        <f t="array" ref="AJ356">IFERROR(INDEX(Sheet2!$A$1:$E$2723,MATCH(AJ$200&amp;AJ$201&amp;$B356,Sheet2!$A$1:$A$2723&amp;Sheet2!$B$1:$B$2723&amp;Sheet2!$D$1:$D$2723,0),5),0)</f>
        <v>440</v>
      </c>
      <c r="AK356">
        <f t="array" ref="AK356">IFERROR(INDEX(Sheet2!$A$1:$E$2723,MATCH(AK$200&amp;AK$201&amp;$B356,Sheet2!$A$1:$A$2723&amp;Sheet2!$B$1:$B$2723&amp;Sheet2!$D$1:$D$2723,0),5),0)</f>
        <v>361</v>
      </c>
      <c r="AL356">
        <f t="array" ref="AL356">IFERROR(INDEX(Sheet2!$A$1:$E$2723,MATCH(AL$200&amp;AL$201&amp;$B356,Sheet2!$A$1:$A$2723&amp;Sheet2!$B$1:$B$2723&amp;Sheet2!$D$1:$D$2723,0),5),0)</f>
        <v>312</v>
      </c>
      <c r="AM356">
        <f t="array" ref="AM356">IFERROR(INDEX(Sheet2!$A$1:$E$2723,MATCH(AM$200&amp;AM$201&amp;$B356,Sheet2!$A$1:$A$2723&amp;Sheet2!$B$1:$B$2723&amp;Sheet2!$D$1:$D$2723,0),5),0)</f>
        <v>328</v>
      </c>
      <c r="AN356">
        <f t="array" ref="AN356">IFERROR(INDEX(Sheet2!$A$1:$E$2723,MATCH(AN$200&amp;AN$201&amp;$B356,Sheet2!$A$1:$A$2723&amp;Sheet2!$B$1:$B$2723&amp;Sheet2!$D$1:$D$2723,0),5),0)</f>
        <v>338</v>
      </c>
      <c r="AO356">
        <f t="array" ref="AO356">IFERROR(INDEX(Sheet2!$A$1:$E$2723,MATCH(AO$200&amp;AO$201&amp;$B356,Sheet2!$A$1:$A$2723&amp;Sheet2!$B$1:$B$2723&amp;Sheet2!$D$1:$D$2723,0),5),0)</f>
        <v>379</v>
      </c>
      <c r="AP356">
        <f t="array" ref="AP356">IFERROR(INDEX(Sheet2!$A$1:$E$2723,MATCH(AP$200&amp;AP$201&amp;$B356,Sheet2!$A$1:$A$2723&amp;Sheet2!$B$1:$B$2723&amp;Sheet2!$D$1:$D$2723,0),5),0)</f>
        <v>330</v>
      </c>
      <c r="AQ356">
        <f t="array" ref="AQ356">IFERROR(INDEX(Sheet2!$A$1:$E$2723,MATCH(AQ$200&amp;AQ$201&amp;$B356,Sheet2!$A$1:$A$2723&amp;Sheet2!$B$1:$B$2723&amp;Sheet2!$D$1:$D$2723,0),5),0)</f>
        <v>371</v>
      </c>
      <c r="AR356">
        <f t="array" ref="AR356">IFERROR(INDEX(Sheet2!$A$1:$E$2723,MATCH(AR$200&amp;AR$201&amp;$B356,Sheet2!$A$1:$A$2723&amp;Sheet2!$B$1:$B$2723&amp;Sheet2!$D$1:$D$2723,0),5),0)</f>
        <v>371</v>
      </c>
      <c r="AS356">
        <f t="array" ref="AS356">IFERROR(INDEX(Sheet2!$A$1:$E$2723,MATCH(AS$200&amp;AS$201&amp;$B356,Sheet2!$A$1:$A$2723&amp;Sheet2!$B$1:$B$2723&amp;Sheet2!$D$1:$D$2723,0),5),0)</f>
        <v>401</v>
      </c>
      <c r="AT356">
        <f t="array" ref="AT356">IFERROR(INDEX(Sheet2!$A$1:$E$2723,MATCH(AT$200&amp;AT$201&amp;$B356,Sheet2!$A$1:$A$2723&amp;Sheet2!$B$1:$B$2723&amp;Sheet2!$D$1:$D$2723,0),5),0)</f>
        <v>338</v>
      </c>
      <c r="AU356">
        <f t="array" ref="AU356">IFERROR(INDEX(Sheet2!$A$1:$E$2723,MATCH(AU$200&amp;AU$201&amp;$B356,Sheet2!$A$1:$A$2723&amp;Sheet2!$B$1:$B$2723&amp;Sheet2!$D$1:$D$2723,0),5),0)</f>
        <v>364</v>
      </c>
      <c r="AV356">
        <f t="array" ref="AV356">IFERROR(INDEX(Sheet2!$A$1:$E$2723,MATCH(AV$200&amp;AV$201&amp;$B356,Sheet2!$A$1:$A$2723&amp;Sheet2!$B$1:$B$2723&amp;Sheet2!$D$1:$D$2723,0),5),0)</f>
        <v>379</v>
      </c>
      <c r="AW356">
        <f t="array" ref="AW356">IFERROR(INDEX(Sheet2!$A$1:$E$2723,MATCH(AW$200&amp;AW$201&amp;$B356,Sheet2!$A$1:$A$2723&amp;Sheet2!$B$1:$B$2723&amp;Sheet2!$D$1:$D$2723,0),5),0)</f>
        <v>334</v>
      </c>
      <c r="AX356">
        <f t="array" ref="AX356">IFERROR(INDEX(Sheet2!$A$1:$E$2723,MATCH(AX$200&amp;AX$201&amp;$B356,Sheet2!$A$1:$A$2723&amp;Sheet2!$B$1:$B$2723&amp;Sheet2!$D$1:$D$2723,0),5),0)</f>
        <v>281</v>
      </c>
      <c r="AY356">
        <f t="array" ref="AY356">IFERROR(INDEX(Sheet2!$A$1:$E$2723,MATCH(AY$200&amp;AY$201&amp;$B356,Sheet2!$A$1:$A$2723&amp;Sheet2!$B$1:$B$2723&amp;Sheet2!$D$1:$D$2723,0),5),0)</f>
        <v>317</v>
      </c>
      <c r="AZ356">
        <f t="array" ref="AZ356">IFERROR(INDEX(Sheet2!$A$1:$E$2723,MATCH(AZ$200&amp;AZ$201&amp;$B356,Sheet2!$A$1:$A$2723&amp;Sheet2!$B$1:$B$2723&amp;Sheet2!$D$1:$D$2723,0),5),0)</f>
        <v>296</v>
      </c>
      <c r="BA356">
        <f t="array" ref="BA356">IFERROR(INDEX(Sheet2!$A$1:$E$2723,MATCH(BA$200&amp;BA$201&amp;$B356,Sheet2!$A$1:$A$2723&amp;Sheet2!$B$1:$B$2723&amp;Sheet2!$D$1:$D$2723,0),5),0)</f>
        <v>361</v>
      </c>
      <c r="BB356">
        <f t="array" ref="BB356">IFERROR(INDEX(Sheet2!$A$1:$E$2723,MATCH(BB$200&amp;BB$201&amp;$B356,Sheet2!$A$1:$A$2723&amp;Sheet2!$B$1:$B$2723&amp;Sheet2!$D$1:$D$2723,0),5),0)</f>
        <v>362</v>
      </c>
      <c r="BC356">
        <f t="array" ref="BC356">IFERROR(INDEX(Sheet2!$A$1:$E$2723,MATCH(BC$200&amp;BC$201&amp;$B356,Sheet2!$A$1:$A$2723&amp;Sheet2!$B$1:$B$2723&amp;Sheet2!$D$1:$D$2723,0),5),0)</f>
        <v>483</v>
      </c>
      <c r="BD356">
        <f t="array" ref="BD356">IFERROR(INDEX(Sheet2!$A$1:$E$2723,MATCH(BD$200&amp;BD$201&amp;$B356,Sheet2!$A$1:$A$2723&amp;Sheet2!$B$1:$B$2723&amp;Sheet2!$D$1:$D$2723,0),5),0)</f>
        <v>391</v>
      </c>
      <c r="BE356">
        <f t="array" ref="BE356">IFERROR(INDEX(Sheet2!$A$1:$E$2723,MATCH(BE$200&amp;BE$201&amp;$B356,Sheet2!$A$1:$A$2723&amp;Sheet2!$B$1:$B$2723&amp;Sheet2!$D$1:$D$2723,0),5),0)</f>
        <v>266</v>
      </c>
      <c r="BF356">
        <f t="array" ref="BF356">IFERROR(INDEX(Sheet2!$A$1:$E$2723,MATCH(BF$200&amp;BF$201&amp;$B356,Sheet2!$A$1:$A$2723&amp;Sheet2!$B$1:$B$2723&amp;Sheet2!$D$1:$D$2723,0),5),0)</f>
        <v>410</v>
      </c>
      <c r="BG356">
        <f t="array" ref="BG356">IFERROR(INDEX(Sheet2!$A$1:$E$2723,MATCH(BG$200&amp;BG$201&amp;$B356,Sheet2!$A$1:$A$2723&amp;Sheet2!$B$1:$B$2723&amp;Sheet2!$D$1:$D$2723,0),5),0)</f>
        <v>405</v>
      </c>
      <c r="BH356">
        <f t="array" ref="BH356">IFERROR(INDEX(Sheet2!$A$1:$E$2723,MATCH(BH$200&amp;BH$201&amp;$B356,Sheet2!$A$1:$A$2723&amp;Sheet2!$B$1:$B$2723&amp;Sheet2!$D$1:$D$2723,0),5),0)</f>
        <v>353</v>
      </c>
      <c r="BI356">
        <f t="array" ref="BI356">IFERROR(INDEX(Sheet2!$A$1:$E$2723,MATCH(BI$200&amp;BI$201&amp;$B356,Sheet2!$A$1:$A$2723&amp;Sheet2!$B$1:$B$2723&amp;Sheet2!$D$1:$D$2723,0),5),0)</f>
        <v>311</v>
      </c>
      <c r="BJ356">
        <f t="array" ref="BJ356">IFERROR(INDEX(Sheet2!$A$1:$E$2723,MATCH(BJ$200&amp;BJ$201&amp;$B356,Sheet2!$A$1:$A$2723&amp;Sheet2!$B$1:$B$2723&amp;Sheet2!$D$1:$D$2723,0),5),0)</f>
        <v>292</v>
      </c>
      <c r="BK356">
        <f t="array" ref="BK356">IFERROR(INDEX(Sheet2!$A$1:$E$2723,MATCH(BK$200&amp;BK$201&amp;$B356,Sheet2!$A$1:$A$2723&amp;Sheet2!$B$1:$B$2723&amp;Sheet2!$D$1:$D$2723,0),5),0)</f>
        <v>343</v>
      </c>
      <c r="BL356">
        <f t="array" ref="BL356">IFERROR(INDEX(Sheet2!$A$1:$E$2723,MATCH(BL$200&amp;BL$201&amp;$B356,Sheet2!$A$1:$A$2723&amp;Sheet2!$B$1:$B$2723&amp;Sheet2!$D$1:$D$2723,0),5),0)</f>
        <v>273</v>
      </c>
    </row>
    <row r="357" spans="2:64" x14ac:dyDescent="0.25">
      <c r="B357" t="s">
        <v>4</v>
      </c>
      <c r="C357">
        <f t="array" ref="C357">IFERROR(INDEX(Sheet2!$A$1:$E$2723,MATCH(C$200&amp;C$201&amp;$B357,Sheet2!$A$1:$A$2723&amp;Sheet2!$B$1:$B$2723&amp;Sheet2!$D$1:$D$2723,0),5),0)</f>
        <v>482</v>
      </c>
      <c r="D357">
        <f t="array" ref="D357">IFERROR(INDEX(Sheet2!$A$1:$E$2723,MATCH(D$200&amp;D$201&amp;$B357,Sheet2!$A$1:$A$2723&amp;Sheet2!$B$1:$B$2723&amp;Sheet2!$D$1:$D$2723,0),5),0)</f>
        <v>377</v>
      </c>
      <c r="E357">
        <f t="array" ref="E357">IFERROR(INDEX(Sheet2!$A$1:$E$2723,MATCH(E$200&amp;E$201&amp;$B357,Sheet2!$A$1:$A$2723&amp;Sheet2!$B$1:$B$2723&amp;Sheet2!$D$1:$D$2723,0),5),0)</f>
        <v>599</v>
      </c>
      <c r="F357">
        <f t="array" ref="F357">IFERROR(INDEX(Sheet2!$A$1:$E$2723,MATCH(F$200&amp;F$201&amp;$B357,Sheet2!$A$1:$A$2723&amp;Sheet2!$B$1:$B$2723&amp;Sheet2!$D$1:$D$2723,0),5),0)</f>
        <v>685</v>
      </c>
      <c r="G357">
        <f t="array" ref="G357">IFERROR(INDEX(Sheet2!$A$1:$E$2723,MATCH(G$200&amp;G$201&amp;$B357,Sheet2!$A$1:$A$2723&amp;Sheet2!$B$1:$B$2723&amp;Sheet2!$D$1:$D$2723,0),5),0)</f>
        <v>555</v>
      </c>
      <c r="H357">
        <f t="array" ref="H357">IFERROR(INDEX(Sheet2!$A$1:$E$2723,MATCH(H$200&amp;H$201&amp;$B357,Sheet2!$A$1:$A$2723&amp;Sheet2!$B$1:$B$2723&amp;Sheet2!$D$1:$D$2723,0),5),0)</f>
        <v>377</v>
      </c>
      <c r="I357">
        <f t="array" ref="I357">IFERROR(INDEX(Sheet2!$A$1:$E$2723,MATCH(I$200&amp;I$201&amp;$B357,Sheet2!$A$1:$A$2723&amp;Sheet2!$B$1:$B$2723&amp;Sheet2!$D$1:$D$2723,0),5),0)</f>
        <v>612</v>
      </c>
      <c r="J357">
        <f t="array" ref="J357">IFERROR(INDEX(Sheet2!$A$1:$E$2723,MATCH(J$200&amp;J$201&amp;$B357,Sheet2!$A$1:$A$2723&amp;Sheet2!$B$1:$B$2723&amp;Sheet2!$D$1:$D$2723,0),5),0)</f>
        <v>566</v>
      </c>
      <c r="K357">
        <f t="array" ref="K357">IFERROR(INDEX(Sheet2!$A$1:$E$2723,MATCH(K$200&amp;K$201&amp;$B357,Sheet2!$A$1:$A$2723&amp;Sheet2!$B$1:$B$2723&amp;Sheet2!$D$1:$D$2723,0),5),0)</f>
        <v>461</v>
      </c>
      <c r="L357">
        <f t="array" ref="L357">IFERROR(INDEX(Sheet2!$A$1:$E$2723,MATCH(L$200&amp;L$201&amp;$B357,Sheet2!$A$1:$A$2723&amp;Sheet2!$B$1:$B$2723&amp;Sheet2!$D$1:$D$2723,0),5),0)</f>
        <v>483</v>
      </c>
      <c r="M357">
        <f t="array" ref="M357">IFERROR(INDEX(Sheet2!$A$1:$E$2723,MATCH(M$200&amp;M$201&amp;$B357,Sheet2!$A$1:$A$2723&amp;Sheet2!$B$1:$B$2723&amp;Sheet2!$D$1:$D$2723,0),5),0)</f>
        <v>664</v>
      </c>
      <c r="N357">
        <f t="array" ref="N357">IFERROR(INDEX(Sheet2!$A$1:$E$2723,MATCH(N$200&amp;N$201&amp;$B357,Sheet2!$A$1:$A$2723&amp;Sheet2!$B$1:$B$2723&amp;Sheet2!$D$1:$D$2723,0),5),0)</f>
        <v>452</v>
      </c>
      <c r="O357">
        <f t="array" ref="O357">IFERROR(INDEX(Sheet2!$A$1:$E$2723,MATCH(O$200&amp;O$201&amp;$B357,Sheet2!$A$1:$A$2723&amp;Sheet2!$B$1:$B$2723&amp;Sheet2!$D$1:$D$2723,0),5),0)</f>
        <v>733</v>
      </c>
      <c r="P357">
        <f t="array" ref="P357">IFERROR(INDEX(Sheet2!$A$1:$E$2723,MATCH(P$200&amp;P$201&amp;$B357,Sheet2!$A$1:$A$2723&amp;Sheet2!$B$1:$B$2723&amp;Sheet2!$D$1:$D$2723,0),5),0)</f>
        <v>678</v>
      </c>
      <c r="Q357">
        <f t="array" ref="Q357">IFERROR(INDEX(Sheet2!$A$1:$E$2723,MATCH(Q$200&amp;Q$201&amp;$B357,Sheet2!$A$1:$A$2723&amp;Sheet2!$B$1:$B$2723&amp;Sheet2!$D$1:$D$2723,0),5),0)</f>
        <v>555</v>
      </c>
      <c r="R357">
        <f t="array" ref="R357">IFERROR(INDEX(Sheet2!$A$1:$E$2723,MATCH(R$200&amp;R$201&amp;$B357,Sheet2!$A$1:$A$2723&amp;Sheet2!$B$1:$B$2723&amp;Sheet2!$D$1:$D$2723,0),5),0)</f>
        <v>903</v>
      </c>
      <c r="S357">
        <f t="array" ref="S357">IFERROR(INDEX(Sheet2!$A$1:$E$2723,MATCH(S$200&amp;S$201&amp;$B357,Sheet2!$A$1:$A$2723&amp;Sheet2!$B$1:$B$2723&amp;Sheet2!$D$1:$D$2723,0),5),0)</f>
        <v>512</v>
      </c>
      <c r="T357">
        <f t="array" ref="T357">IFERROR(INDEX(Sheet2!$A$1:$E$2723,MATCH(T$200&amp;T$201&amp;$B357,Sheet2!$A$1:$A$2723&amp;Sheet2!$B$1:$B$2723&amp;Sheet2!$D$1:$D$2723,0),5),0)</f>
        <v>550</v>
      </c>
      <c r="U357">
        <f t="array" ref="U357">IFERROR(INDEX(Sheet2!$A$1:$E$2723,MATCH(U$200&amp;U$201&amp;$B357,Sheet2!$A$1:$A$2723&amp;Sheet2!$B$1:$B$2723&amp;Sheet2!$D$1:$D$2723,0),5),0)</f>
        <v>587</v>
      </c>
      <c r="V357">
        <f t="array" ref="V357">IFERROR(INDEX(Sheet2!$A$1:$E$2723,MATCH(V$200&amp;V$201&amp;$B357,Sheet2!$A$1:$A$2723&amp;Sheet2!$B$1:$B$2723&amp;Sheet2!$D$1:$D$2723,0),5),0)</f>
        <v>514</v>
      </c>
      <c r="W357">
        <f t="array" ref="W357">IFERROR(INDEX(Sheet2!$A$1:$E$2723,MATCH(W$200&amp;W$201&amp;$B357,Sheet2!$A$1:$A$2723&amp;Sheet2!$B$1:$B$2723&amp;Sheet2!$D$1:$D$2723,0),5),0)</f>
        <v>561</v>
      </c>
      <c r="X357">
        <f t="array" ref="X357">IFERROR(INDEX(Sheet2!$A$1:$E$2723,MATCH(X$200&amp;X$201&amp;$B357,Sheet2!$A$1:$A$2723&amp;Sheet2!$B$1:$B$2723&amp;Sheet2!$D$1:$D$2723,0),5),0)</f>
        <v>646</v>
      </c>
      <c r="Y357">
        <f t="array" ref="Y357">IFERROR(INDEX(Sheet2!$A$1:$E$2723,MATCH(Y$200&amp;Y$201&amp;$B357,Sheet2!$A$1:$A$2723&amp;Sheet2!$B$1:$B$2723&amp;Sheet2!$D$1:$D$2723,0),5),0)</f>
        <v>666</v>
      </c>
      <c r="Z357">
        <f t="array" ref="Z357">IFERROR(INDEX(Sheet2!$A$1:$E$2723,MATCH(Z$200&amp;Z$201&amp;$B357,Sheet2!$A$1:$A$2723&amp;Sheet2!$B$1:$B$2723&amp;Sheet2!$D$1:$D$2723,0),5),0)</f>
        <v>461</v>
      </c>
      <c r="AA357">
        <f t="array" ref="AA357">IFERROR(INDEX(Sheet2!$A$1:$E$2723,MATCH(AA$200&amp;AA$201&amp;$B357,Sheet2!$A$1:$A$2723&amp;Sheet2!$B$1:$B$2723&amp;Sheet2!$D$1:$D$2723,0),5),0)</f>
        <v>465</v>
      </c>
      <c r="AB357">
        <f t="array" ref="AB357">IFERROR(INDEX(Sheet2!$A$1:$E$2723,MATCH(AB$200&amp;AB$201&amp;$B357,Sheet2!$A$1:$A$2723&amp;Sheet2!$B$1:$B$2723&amp;Sheet2!$D$1:$D$2723,0),5),0)</f>
        <v>488</v>
      </c>
      <c r="AC357">
        <f t="array" ref="AC357">IFERROR(INDEX(Sheet2!$A$1:$E$2723,MATCH(AC$200&amp;AC$201&amp;$B357,Sheet2!$A$1:$A$2723&amp;Sheet2!$B$1:$B$2723&amp;Sheet2!$D$1:$D$2723,0),5),0)</f>
        <v>624</v>
      </c>
      <c r="AD357">
        <f t="array" ref="AD357">IFERROR(INDEX(Sheet2!$A$1:$E$2723,MATCH(AD$200&amp;AD$201&amp;$B357,Sheet2!$A$1:$A$2723&amp;Sheet2!$B$1:$B$2723&amp;Sheet2!$D$1:$D$2723,0),5),0)</f>
        <v>766</v>
      </c>
      <c r="AE357">
        <f t="array" ref="AE357">IFERROR(INDEX(Sheet2!$A$1:$E$2723,MATCH(AE$200&amp;AE$201&amp;$B357,Sheet2!$A$1:$A$2723&amp;Sheet2!$B$1:$B$2723&amp;Sheet2!$D$1:$D$2723,0),5),0)</f>
        <v>565</v>
      </c>
      <c r="AF357">
        <f t="array" ref="AF357">IFERROR(INDEX(Sheet2!$A$1:$E$2723,MATCH(AF$200&amp;AF$201&amp;$B357,Sheet2!$A$1:$A$2723&amp;Sheet2!$B$1:$B$2723&amp;Sheet2!$D$1:$D$2723,0),5),0)</f>
        <v>723</v>
      </c>
      <c r="AG357">
        <f t="array" ref="AG357">IFERROR(INDEX(Sheet2!$A$1:$E$2723,MATCH(AG$200&amp;AG$201&amp;$B357,Sheet2!$A$1:$A$2723&amp;Sheet2!$B$1:$B$2723&amp;Sheet2!$D$1:$D$2723,0),5),0)</f>
        <v>1136</v>
      </c>
      <c r="AH357">
        <f t="array" ref="AH357">IFERROR(INDEX(Sheet2!$A$1:$E$2723,MATCH(AH$200&amp;AH$201&amp;$B357,Sheet2!$A$1:$A$2723&amp;Sheet2!$B$1:$B$2723&amp;Sheet2!$D$1:$D$2723,0),5),0)</f>
        <v>1075</v>
      </c>
      <c r="AI357">
        <f t="array" ref="AI357">IFERROR(INDEX(Sheet2!$A$1:$E$2723,MATCH(AI$200&amp;AI$201&amp;$B357,Sheet2!$A$1:$A$2723&amp;Sheet2!$B$1:$B$2723&amp;Sheet2!$D$1:$D$2723,0),5),0)</f>
        <v>939</v>
      </c>
      <c r="AJ357">
        <f t="array" ref="AJ357">IFERROR(INDEX(Sheet2!$A$1:$E$2723,MATCH(AJ$200&amp;AJ$201&amp;$B357,Sheet2!$A$1:$A$2723&amp;Sheet2!$B$1:$B$2723&amp;Sheet2!$D$1:$D$2723,0),5),0)</f>
        <v>1038</v>
      </c>
      <c r="AK357">
        <f t="array" ref="AK357">IFERROR(INDEX(Sheet2!$A$1:$E$2723,MATCH(AK$200&amp;AK$201&amp;$B357,Sheet2!$A$1:$A$2723&amp;Sheet2!$B$1:$B$2723&amp;Sheet2!$D$1:$D$2723,0),5),0)</f>
        <v>870</v>
      </c>
      <c r="AL357">
        <f t="array" ref="AL357">IFERROR(INDEX(Sheet2!$A$1:$E$2723,MATCH(AL$200&amp;AL$201&amp;$B357,Sheet2!$A$1:$A$2723&amp;Sheet2!$B$1:$B$2723&amp;Sheet2!$D$1:$D$2723,0),5),0)</f>
        <v>990</v>
      </c>
      <c r="AM357">
        <f t="array" ref="AM357">IFERROR(INDEX(Sheet2!$A$1:$E$2723,MATCH(AM$200&amp;AM$201&amp;$B357,Sheet2!$A$1:$A$2723&amp;Sheet2!$B$1:$B$2723&amp;Sheet2!$D$1:$D$2723,0),5),0)</f>
        <v>1313</v>
      </c>
      <c r="AN357">
        <f t="array" ref="AN357">IFERROR(INDEX(Sheet2!$A$1:$E$2723,MATCH(AN$200&amp;AN$201&amp;$B357,Sheet2!$A$1:$A$2723&amp;Sheet2!$B$1:$B$2723&amp;Sheet2!$D$1:$D$2723,0),5),0)</f>
        <v>0</v>
      </c>
      <c r="AO357">
        <f t="array" ref="AO357">IFERROR(INDEX(Sheet2!$A$1:$E$2723,MATCH(AO$200&amp;AO$201&amp;$B357,Sheet2!$A$1:$A$2723&amp;Sheet2!$B$1:$B$2723&amp;Sheet2!$D$1:$D$2723,0),5),0)</f>
        <v>1421</v>
      </c>
      <c r="AP357">
        <f t="array" ref="AP357">IFERROR(INDEX(Sheet2!$A$1:$E$2723,MATCH(AP$200&amp;AP$201&amp;$B357,Sheet2!$A$1:$A$2723&amp;Sheet2!$B$1:$B$2723&amp;Sheet2!$D$1:$D$2723,0),5),0)</f>
        <v>1595</v>
      </c>
      <c r="AQ357">
        <f t="array" ref="AQ357">IFERROR(INDEX(Sheet2!$A$1:$E$2723,MATCH(AQ$200&amp;AQ$201&amp;$B357,Sheet2!$A$1:$A$2723&amp;Sheet2!$B$1:$B$2723&amp;Sheet2!$D$1:$D$2723,0),5),0)</f>
        <v>1323</v>
      </c>
      <c r="AR357">
        <f t="array" ref="AR357">IFERROR(INDEX(Sheet2!$A$1:$E$2723,MATCH(AR$200&amp;AR$201&amp;$B357,Sheet2!$A$1:$A$2723&amp;Sheet2!$B$1:$B$2723&amp;Sheet2!$D$1:$D$2723,0),5),0)</f>
        <v>1626</v>
      </c>
      <c r="AS357">
        <f t="array" ref="AS357">IFERROR(INDEX(Sheet2!$A$1:$E$2723,MATCH(AS$200&amp;AS$201&amp;$B357,Sheet2!$A$1:$A$2723&amp;Sheet2!$B$1:$B$2723&amp;Sheet2!$D$1:$D$2723,0),5),0)</f>
        <v>1542</v>
      </c>
      <c r="AT357">
        <f t="array" ref="AT357">IFERROR(INDEX(Sheet2!$A$1:$E$2723,MATCH(AT$200&amp;AT$201&amp;$B357,Sheet2!$A$1:$A$2723&amp;Sheet2!$B$1:$B$2723&amp;Sheet2!$D$1:$D$2723,0),5),0)</f>
        <v>1414</v>
      </c>
      <c r="AU357">
        <f t="array" ref="AU357">IFERROR(INDEX(Sheet2!$A$1:$E$2723,MATCH(AU$200&amp;AU$201&amp;$B357,Sheet2!$A$1:$A$2723&amp;Sheet2!$B$1:$B$2723&amp;Sheet2!$D$1:$D$2723,0),5),0)</f>
        <v>1102</v>
      </c>
      <c r="AV357">
        <f t="array" ref="AV357">IFERROR(INDEX(Sheet2!$A$1:$E$2723,MATCH(AV$200&amp;AV$201&amp;$B357,Sheet2!$A$1:$A$2723&amp;Sheet2!$B$1:$B$2723&amp;Sheet2!$D$1:$D$2723,0),5),0)</f>
        <v>1368</v>
      </c>
      <c r="AW357">
        <f t="array" ref="AW357">IFERROR(INDEX(Sheet2!$A$1:$E$2723,MATCH(AW$200&amp;AW$201&amp;$B357,Sheet2!$A$1:$A$2723&amp;Sheet2!$B$1:$B$2723&amp;Sheet2!$D$1:$D$2723,0),5),0)</f>
        <v>1435</v>
      </c>
      <c r="AX357">
        <f t="array" ref="AX357">IFERROR(INDEX(Sheet2!$A$1:$E$2723,MATCH(AX$200&amp;AX$201&amp;$B357,Sheet2!$A$1:$A$2723&amp;Sheet2!$B$1:$B$2723&amp;Sheet2!$D$1:$D$2723,0),5),0)</f>
        <v>1050</v>
      </c>
      <c r="AY357">
        <f t="array" ref="AY357">IFERROR(INDEX(Sheet2!$A$1:$E$2723,MATCH(AY$200&amp;AY$201&amp;$B357,Sheet2!$A$1:$A$2723&amp;Sheet2!$B$1:$B$2723&amp;Sheet2!$D$1:$D$2723,0),5),0)</f>
        <v>998</v>
      </c>
      <c r="AZ357">
        <f t="array" ref="AZ357">IFERROR(INDEX(Sheet2!$A$1:$E$2723,MATCH(AZ$200&amp;AZ$201&amp;$B357,Sheet2!$A$1:$A$2723&amp;Sheet2!$B$1:$B$2723&amp;Sheet2!$D$1:$D$2723,0),5),0)</f>
        <v>1247</v>
      </c>
      <c r="BA357">
        <f t="array" ref="BA357">IFERROR(INDEX(Sheet2!$A$1:$E$2723,MATCH(BA$200&amp;BA$201&amp;$B357,Sheet2!$A$1:$A$2723&amp;Sheet2!$B$1:$B$2723&amp;Sheet2!$D$1:$D$2723,0),5),0)</f>
        <v>1414</v>
      </c>
      <c r="BB357">
        <f t="array" ref="BB357">IFERROR(INDEX(Sheet2!$A$1:$E$2723,MATCH(BB$200&amp;BB$201&amp;$B357,Sheet2!$A$1:$A$2723&amp;Sheet2!$B$1:$B$2723&amp;Sheet2!$D$1:$D$2723,0),5),0)</f>
        <v>1713</v>
      </c>
      <c r="BC357">
        <f t="array" ref="BC357">IFERROR(INDEX(Sheet2!$A$1:$E$2723,MATCH(BC$200&amp;BC$201&amp;$B357,Sheet2!$A$1:$A$2723&amp;Sheet2!$B$1:$B$2723&amp;Sheet2!$D$1:$D$2723,0),5),0)</f>
        <v>1054</v>
      </c>
      <c r="BD357">
        <f t="array" ref="BD357">IFERROR(INDEX(Sheet2!$A$1:$E$2723,MATCH(BD$200&amp;BD$201&amp;$B357,Sheet2!$A$1:$A$2723&amp;Sheet2!$B$1:$B$2723&amp;Sheet2!$D$1:$D$2723,0),5),0)</f>
        <v>1056</v>
      </c>
      <c r="BE357">
        <f t="array" ref="BE357">IFERROR(INDEX(Sheet2!$A$1:$E$2723,MATCH(BE$200&amp;BE$201&amp;$B357,Sheet2!$A$1:$A$2723&amp;Sheet2!$B$1:$B$2723&amp;Sheet2!$D$1:$D$2723,0),5),0)</f>
        <v>972</v>
      </c>
      <c r="BF357">
        <f t="array" ref="BF357">IFERROR(INDEX(Sheet2!$A$1:$E$2723,MATCH(BF$200&amp;BF$201&amp;$B357,Sheet2!$A$1:$A$2723&amp;Sheet2!$B$1:$B$2723&amp;Sheet2!$D$1:$D$2723,0),5),0)</f>
        <v>1214</v>
      </c>
      <c r="BG357">
        <f t="array" ref="BG357">IFERROR(INDEX(Sheet2!$A$1:$E$2723,MATCH(BG$200&amp;BG$201&amp;$B357,Sheet2!$A$1:$A$2723&amp;Sheet2!$B$1:$B$2723&amp;Sheet2!$D$1:$D$2723,0),5),0)</f>
        <v>996</v>
      </c>
      <c r="BH357">
        <f t="array" ref="BH357">IFERROR(INDEX(Sheet2!$A$1:$E$2723,MATCH(BH$200&amp;BH$201&amp;$B357,Sheet2!$A$1:$A$2723&amp;Sheet2!$B$1:$B$2723&amp;Sheet2!$D$1:$D$2723,0),5),0)</f>
        <v>858</v>
      </c>
      <c r="BI357">
        <f t="array" ref="BI357">IFERROR(INDEX(Sheet2!$A$1:$E$2723,MATCH(BI$200&amp;BI$201&amp;$B357,Sheet2!$A$1:$A$2723&amp;Sheet2!$B$1:$B$2723&amp;Sheet2!$D$1:$D$2723,0),5),0)</f>
        <v>905</v>
      </c>
      <c r="BJ357">
        <f t="array" ref="BJ357">IFERROR(INDEX(Sheet2!$A$1:$E$2723,MATCH(BJ$200&amp;BJ$201&amp;$B357,Sheet2!$A$1:$A$2723&amp;Sheet2!$B$1:$B$2723&amp;Sheet2!$D$1:$D$2723,0),5),0)</f>
        <v>721</v>
      </c>
      <c r="BK357">
        <f t="array" ref="BK357">IFERROR(INDEX(Sheet2!$A$1:$E$2723,MATCH(BK$200&amp;BK$201&amp;$B357,Sheet2!$A$1:$A$2723&amp;Sheet2!$B$1:$B$2723&amp;Sheet2!$D$1:$D$2723,0),5),0)</f>
        <v>738</v>
      </c>
      <c r="BL357">
        <f t="array" ref="BL357">IFERROR(INDEX(Sheet2!$A$1:$E$2723,MATCH(BL$200&amp;BL$201&amp;$B357,Sheet2!$A$1:$A$2723&amp;Sheet2!$B$1:$B$2723&amp;Sheet2!$D$1:$D$2723,0),5),0)</f>
        <v>641</v>
      </c>
    </row>
    <row r="358" spans="2:64" x14ac:dyDescent="0.25">
      <c r="B358" t="s">
        <v>318</v>
      </c>
      <c r="C358">
        <f t="array" ref="C358">IFERROR(INDEX(Sheet2!$A$1:$E$2723,MATCH(C$200&amp;C$201&amp;$B358,Sheet2!$A$1:$A$2723&amp;Sheet2!$B$1:$B$2723&amp;Sheet2!$D$1:$D$2723,0),5),0)</f>
        <v>0</v>
      </c>
      <c r="D358">
        <f t="array" ref="D358">IFERROR(INDEX(Sheet2!$A$1:$E$2723,MATCH(D$200&amp;D$201&amp;$B358,Sheet2!$A$1:$A$2723&amp;Sheet2!$B$1:$B$2723&amp;Sheet2!$D$1:$D$2723,0),5),0)</f>
        <v>0</v>
      </c>
      <c r="E358">
        <f t="array" ref="E358">IFERROR(INDEX(Sheet2!$A$1:$E$2723,MATCH(E$200&amp;E$201&amp;$B358,Sheet2!$A$1:$A$2723&amp;Sheet2!$B$1:$B$2723&amp;Sheet2!$D$1:$D$2723,0),5),0)</f>
        <v>0</v>
      </c>
      <c r="F358">
        <f t="array" ref="F358">IFERROR(INDEX(Sheet2!$A$1:$E$2723,MATCH(F$200&amp;F$201&amp;$B358,Sheet2!$A$1:$A$2723&amp;Sheet2!$B$1:$B$2723&amp;Sheet2!$D$1:$D$2723,0),5),0)</f>
        <v>0</v>
      </c>
      <c r="G358">
        <f t="array" ref="G358">IFERROR(INDEX(Sheet2!$A$1:$E$2723,MATCH(G$200&amp;G$201&amp;$B358,Sheet2!$A$1:$A$2723&amp;Sheet2!$B$1:$B$2723&amp;Sheet2!$D$1:$D$2723,0),5),0)</f>
        <v>0</v>
      </c>
      <c r="H358">
        <f t="array" ref="H358">IFERROR(INDEX(Sheet2!$A$1:$E$2723,MATCH(H$200&amp;H$201&amp;$B358,Sheet2!$A$1:$A$2723&amp;Sheet2!$B$1:$B$2723&amp;Sheet2!$D$1:$D$2723,0),5),0)</f>
        <v>0</v>
      </c>
      <c r="I358">
        <f t="array" ref="I358">IFERROR(INDEX(Sheet2!$A$1:$E$2723,MATCH(I$200&amp;I$201&amp;$B358,Sheet2!$A$1:$A$2723&amp;Sheet2!$B$1:$B$2723&amp;Sheet2!$D$1:$D$2723,0),5),0)</f>
        <v>0</v>
      </c>
      <c r="J358">
        <f t="array" ref="J358">IFERROR(INDEX(Sheet2!$A$1:$E$2723,MATCH(J$200&amp;J$201&amp;$B358,Sheet2!$A$1:$A$2723&amp;Sheet2!$B$1:$B$2723&amp;Sheet2!$D$1:$D$2723,0),5),0)</f>
        <v>0</v>
      </c>
      <c r="K358">
        <f t="array" ref="K358">IFERROR(INDEX(Sheet2!$A$1:$E$2723,MATCH(K$200&amp;K$201&amp;$B358,Sheet2!$A$1:$A$2723&amp;Sheet2!$B$1:$B$2723&amp;Sheet2!$D$1:$D$2723,0),5),0)</f>
        <v>0</v>
      </c>
      <c r="L358">
        <f t="array" ref="L358">IFERROR(INDEX(Sheet2!$A$1:$E$2723,MATCH(L$200&amp;L$201&amp;$B358,Sheet2!$A$1:$A$2723&amp;Sheet2!$B$1:$B$2723&amp;Sheet2!$D$1:$D$2723,0),5),0)</f>
        <v>0</v>
      </c>
      <c r="M358">
        <f t="array" ref="M358">IFERROR(INDEX(Sheet2!$A$1:$E$2723,MATCH(M$200&amp;M$201&amp;$B358,Sheet2!$A$1:$A$2723&amp;Sheet2!$B$1:$B$2723&amp;Sheet2!$D$1:$D$2723,0),5),0)</f>
        <v>0</v>
      </c>
      <c r="N358">
        <f t="array" ref="N358">IFERROR(INDEX(Sheet2!$A$1:$E$2723,MATCH(N$200&amp;N$201&amp;$B358,Sheet2!$A$1:$A$2723&amp;Sheet2!$B$1:$B$2723&amp;Sheet2!$D$1:$D$2723,0),5),0)</f>
        <v>0</v>
      </c>
      <c r="O358">
        <f t="array" ref="O358">IFERROR(INDEX(Sheet2!$A$1:$E$2723,MATCH(O$200&amp;O$201&amp;$B358,Sheet2!$A$1:$A$2723&amp;Sheet2!$B$1:$B$2723&amp;Sheet2!$D$1:$D$2723,0),5),0)</f>
        <v>0</v>
      </c>
      <c r="P358">
        <f t="array" ref="P358">IFERROR(INDEX(Sheet2!$A$1:$E$2723,MATCH(P$200&amp;P$201&amp;$B358,Sheet2!$A$1:$A$2723&amp;Sheet2!$B$1:$B$2723&amp;Sheet2!$D$1:$D$2723,0),5),0)</f>
        <v>0</v>
      </c>
      <c r="Q358">
        <f t="array" ref="Q358">IFERROR(INDEX(Sheet2!$A$1:$E$2723,MATCH(Q$200&amp;Q$201&amp;$B358,Sheet2!$A$1:$A$2723&amp;Sheet2!$B$1:$B$2723&amp;Sheet2!$D$1:$D$2723,0),5),0)</f>
        <v>0</v>
      </c>
      <c r="R358">
        <f t="array" ref="R358">IFERROR(INDEX(Sheet2!$A$1:$E$2723,MATCH(R$200&amp;R$201&amp;$B358,Sheet2!$A$1:$A$2723&amp;Sheet2!$B$1:$B$2723&amp;Sheet2!$D$1:$D$2723,0),5),0)</f>
        <v>0</v>
      </c>
      <c r="S358">
        <f t="array" ref="S358">IFERROR(INDEX(Sheet2!$A$1:$E$2723,MATCH(S$200&amp;S$201&amp;$B358,Sheet2!$A$1:$A$2723&amp;Sheet2!$B$1:$B$2723&amp;Sheet2!$D$1:$D$2723,0),5),0)</f>
        <v>0</v>
      </c>
      <c r="T358">
        <f t="array" ref="T358">IFERROR(INDEX(Sheet2!$A$1:$E$2723,MATCH(T$200&amp;T$201&amp;$B358,Sheet2!$A$1:$A$2723&amp;Sheet2!$B$1:$B$2723&amp;Sheet2!$D$1:$D$2723,0),5),0)</f>
        <v>0</v>
      </c>
      <c r="U358">
        <f t="array" ref="U358">IFERROR(INDEX(Sheet2!$A$1:$E$2723,MATCH(U$200&amp;U$201&amp;$B358,Sheet2!$A$1:$A$2723&amp;Sheet2!$B$1:$B$2723&amp;Sheet2!$D$1:$D$2723,0),5),0)</f>
        <v>0</v>
      </c>
      <c r="V358">
        <f t="array" ref="V358">IFERROR(INDEX(Sheet2!$A$1:$E$2723,MATCH(V$200&amp;V$201&amp;$B358,Sheet2!$A$1:$A$2723&amp;Sheet2!$B$1:$B$2723&amp;Sheet2!$D$1:$D$2723,0),5),0)</f>
        <v>0</v>
      </c>
      <c r="W358">
        <f t="array" ref="W358">IFERROR(INDEX(Sheet2!$A$1:$E$2723,MATCH(W$200&amp;W$201&amp;$B358,Sheet2!$A$1:$A$2723&amp;Sheet2!$B$1:$B$2723&amp;Sheet2!$D$1:$D$2723,0),5),0)</f>
        <v>0</v>
      </c>
      <c r="X358">
        <f t="array" ref="X358">IFERROR(INDEX(Sheet2!$A$1:$E$2723,MATCH(X$200&amp;X$201&amp;$B358,Sheet2!$A$1:$A$2723&amp;Sheet2!$B$1:$B$2723&amp;Sheet2!$D$1:$D$2723,0),5),0)</f>
        <v>0</v>
      </c>
      <c r="Y358">
        <f t="array" ref="Y358">IFERROR(INDEX(Sheet2!$A$1:$E$2723,MATCH(Y$200&amp;Y$201&amp;$B358,Sheet2!$A$1:$A$2723&amp;Sheet2!$B$1:$B$2723&amp;Sheet2!$D$1:$D$2723,0),5),0)</f>
        <v>0</v>
      </c>
      <c r="Z358">
        <f t="array" ref="Z358">IFERROR(INDEX(Sheet2!$A$1:$E$2723,MATCH(Z$200&amp;Z$201&amp;$B358,Sheet2!$A$1:$A$2723&amp;Sheet2!$B$1:$B$2723&amp;Sheet2!$D$1:$D$2723,0),5),0)</f>
        <v>0</v>
      </c>
      <c r="AA358">
        <f t="array" ref="AA358">IFERROR(INDEX(Sheet2!$A$1:$E$2723,MATCH(AA$200&amp;AA$201&amp;$B358,Sheet2!$A$1:$A$2723&amp;Sheet2!$B$1:$B$2723&amp;Sheet2!$D$1:$D$2723,0),5),0)</f>
        <v>0</v>
      </c>
      <c r="AB358">
        <f t="array" ref="AB358">IFERROR(INDEX(Sheet2!$A$1:$E$2723,MATCH(AB$200&amp;AB$201&amp;$B358,Sheet2!$A$1:$A$2723&amp;Sheet2!$B$1:$B$2723&amp;Sheet2!$D$1:$D$2723,0),5),0)</f>
        <v>0</v>
      </c>
      <c r="AC358">
        <f t="array" ref="AC358">IFERROR(INDEX(Sheet2!$A$1:$E$2723,MATCH(AC$200&amp;AC$201&amp;$B358,Sheet2!$A$1:$A$2723&amp;Sheet2!$B$1:$B$2723&amp;Sheet2!$D$1:$D$2723,0),5),0)</f>
        <v>0</v>
      </c>
      <c r="AD358">
        <f t="array" ref="AD358">IFERROR(INDEX(Sheet2!$A$1:$E$2723,MATCH(AD$200&amp;AD$201&amp;$B358,Sheet2!$A$1:$A$2723&amp;Sheet2!$B$1:$B$2723&amp;Sheet2!$D$1:$D$2723,0),5),0)</f>
        <v>0</v>
      </c>
      <c r="AE358">
        <f t="array" ref="AE358">IFERROR(INDEX(Sheet2!$A$1:$E$2723,MATCH(AE$200&amp;AE$201&amp;$B358,Sheet2!$A$1:$A$2723&amp;Sheet2!$B$1:$B$2723&amp;Sheet2!$D$1:$D$2723,0),5),0)</f>
        <v>0</v>
      </c>
      <c r="AF358">
        <f t="array" ref="AF358">IFERROR(INDEX(Sheet2!$A$1:$E$2723,MATCH(AF$200&amp;AF$201&amp;$B358,Sheet2!$A$1:$A$2723&amp;Sheet2!$B$1:$B$2723&amp;Sheet2!$D$1:$D$2723,0),5),0)</f>
        <v>0</v>
      </c>
      <c r="AG358">
        <f t="array" ref="AG358">IFERROR(INDEX(Sheet2!$A$1:$E$2723,MATCH(AG$200&amp;AG$201&amp;$B358,Sheet2!$A$1:$A$2723&amp;Sheet2!$B$1:$B$2723&amp;Sheet2!$D$1:$D$2723,0),5),0)</f>
        <v>0</v>
      </c>
      <c r="AH358">
        <f t="array" ref="AH358">IFERROR(INDEX(Sheet2!$A$1:$E$2723,MATCH(AH$200&amp;AH$201&amp;$B358,Sheet2!$A$1:$A$2723&amp;Sheet2!$B$1:$B$2723&amp;Sheet2!$D$1:$D$2723,0),5),0)</f>
        <v>0</v>
      </c>
      <c r="AI358">
        <f t="array" ref="AI358">IFERROR(INDEX(Sheet2!$A$1:$E$2723,MATCH(AI$200&amp;AI$201&amp;$B358,Sheet2!$A$1:$A$2723&amp;Sheet2!$B$1:$B$2723&amp;Sheet2!$D$1:$D$2723,0),5),0)</f>
        <v>0</v>
      </c>
      <c r="AJ358">
        <f t="array" ref="AJ358">IFERROR(INDEX(Sheet2!$A$1:$E$2723,MATCH(AJ$200&amp;AJ$201&amp;$B358,Sheet2!$A$1:$A$2723&amp;Sheet2!$B$1:$B$2723&amp;Sheet2!$D$1:$D$2723,0),5),0)</f>
        <v>0</v>
      </c>
      <c r="AK358">
        <f t="array" ref="AK358">IFERROR(INDEX(Sheet2!$A$1:$E$2723,MATCH(AK$200&amp;AK$201&amp;$B358,Sheet2!$A$1:$A$2723&amp;Sheet2!$B$1:$B$2723&amp;Sheet2!$D$1:$D$2723,0),5),0)</f>
        <v>0</v>
      </c>
      <c r="AL358">
        <f t="array" ref="AL358">IFERROR(INDEX(Sheet2!$A$1:$E$2723,MATCH(AL$200&amp;AL$201&amp;$B358,Sheet2!$A$1:$A$2723&amp;Sheet2!$B$1:$B$2723&amp;Sheet2!$D$1:$D$2723,0),5),0)</f>
        <v>0</v>
      </c>
      <c r="AM358">
        <f t="array" ref="AM358">IFERROR(INDEX(Sheet2!$A$1:$E$2723,MATCH(AM$200&amp;AM$201&amp;$B358,Sheet2!$A$1:$A$2723&amp;Sheet2!$B$1:$B$2723&amp;Sheet2!$D$1:$D$2723,0),5),0)</f>
        <v>0</v>
      </c>
      <c r="AN358">
        <f t="array" ref="AN358">IFERROR(INDEX(Sheet2!$A$1:$E$2723,MATCH(AN$200&amp;AN$201&amp;$B358,Sheet2!$A$1:$A$2723&amp;Sheet2!$B$1:$B$2723&amp;Sheet2!$D$1:$D$2723,0),5),0)</f>
        <v>0</v>
      </c>
      <c r="AO358">
        <f t="array" ref="AO358">IFERROR(INDEX(Sheet2!$A$1:$E$2723,MATCH(AO$200&amp;AO$201&amp;$B358,Sheet2!$A$1:$A$2723&amp;Sheet2!$B$1:$B$2723&amp;Sheet2!$D$1:$D$2723,0),5),0)</f>
        <v>0</v>
      </c>
      <c r="AP358">
        <f t="array" ref="AP358">IFERROR(INDEX(Sheet2!$A$1:$E$2723,MATCH(AP$200&amp;AP$201&amp;$B358,Sheet2!$A$1:$A$2723&amp;Sheet2!$B$1:$B$2723&amp;Sheet2!$D$1:$D$2723,0),5),0)</f>
        <v>0</v>
      </c>
      <c r="AQ358">
        <f t="array" ref="AQ358">IFERROR(INDEX(Sheet2!$A$1:$E$2723,MATCH(AQ$200&amp;AQ$201&amp;$B358,Sheet2!$A$1:$A$2723&amp;Sheet2!$B$1:$B$2723&amp;Sheet2!$D$1:$D$2723,0),5),0)</f>
        <v>0</v>
      </c>
      <c r="AR358">
        <f t="array" ref="AR358">IFERROR(INDEX(Sheet2!$A$1:$E$2723,MATCH(AR$200&amp;AR$201&amp;$B358,Sheet2!$A$1:$A$2723&amp;Sheet2!$B$1:$B$2723&amp;Sheet2!$D$1:$D$2723,0),5),0)</f>
        <v>0</v>
      </c>
      <c r="AS358">
        <f t="array" ref="AS358">IFERROR(INDEX(Sheet2!$A$1:$E$2723,MATCH(AS$200&amp;AS$201&amp;$B358,Sheet2!$A$1:$A$2723&amp;Sheet2!$B$1:$B$2723&amp;Sheet2!$D$1:$D$2723,0),5),0)</f>
        <v>0</v>
      </c>
      <c r="AT358">
        <f t="array" ref="AT358">IFERROR(INDEX(Sheet2!$A$1:$E$2723,MATCH(AT$200&amp;AT$201&amp;$B358,Sheet2!$A$1:$A$2723&amp;Sheet2!$B$1:$B$2723&amp;Sheet2!$D$1:$D$2723,0),5),0)</f>
        <v>0</v>
      </c>
      <c r="AU358">
        <f t="array" ref="AU358">IFERROR(INDEX(Sheet2!$A$1:$E$2723,MATCH(AU$200&amp;AU$201&amp;$B358,Sheet2!$A$1:$A$2723&amp;Sheet2!$B$1:$B$2723&amp;Sheet2!$D$1:$D$2723,0),5),0)</f>
        <v>0</v>
      </c>
      <c r="AV358">
        <f t="array" ref="AV358">IFERROR(INDEX(Sheet2!$A$1:$E$2723,MATCH(AV$200&amp;AV$201&amp;$B358,Sheet2!$A$1:$A$2723&amp;Sheet2!$B$1:$B$2723&amp;Sheet2!$D$1:$D$2723,0),5),0)</f>
        <v>0</v>
      </c>
      <c r="AW358">
        <f t="array" ref="AW358">IFERROR(INDEX(Sheet2!$A$1:$E$2723,MATCH(AW$200&amp;AW$201&amp;$B358,Sheet2!$A$1:$A$2723&amp;Sheet2!$B$1:$B$2723&amp;Sheet2!$D$1:$D$2723,0),5),0)</f>
        <v>0</v>
      </c>
      <c r="AX358">
        <f t="array" ref="AX358">IFERROR(INDEX(Sheet2!$A$1:$E$2723,MATCH(AX$200&amp;AX$201&amp;$B358,Sheet2!$A$1:$A$2723&amp;Sheet2!$B$1:$B$2723&amp;Sheet2!$D$1:$D$2723,0),5),0)</f>
        <v>0</v>
      </c>
      <c r="AY358">
        <f t="array" ref="AY358">IFERROR(INDEX(Sheet2!$A$1:$E$2723,MATCH(AY$200&amp;AY$201&amp;$B358,Sheet2!$A$1:$A$2723&amp;Sheet2!$B$1:$B$2723&amp;Sheet2!$D$1:$D$2723,0),5),0)</f>
        <v>0</v>
      </c>
      <c r="AZ358">
        <f t="array" ref="AZ358">IFERROR(INDEX(Sheet2!$A$1:$E$2723,MATCH(AZ$200&amp;AZ$201&amp;$B358,Sheet2!$A$1:$A$2723&amp;Sheet2!$B$1:$B$2723&amp;Sheet2!$D$1:$D$2723,0),5),0)</f>
        <v>0</v>
      </c>
      <c r="BA358">
        <f t="array" ref="BA358">IFERROR(INDEX(Sheet2!$A$1:$E$2723,MATCH(BA$200&amp;BA$201&amp;$B358,Sheet2!$A$1:$A$2723&amp;Sheet2!$B$1:$B$2723&amp;Sheet2!$D$1:$D$2723,0),5),0)</f>
        <v>0</v>
      </c>
      <c r="BB358">
        <f t="array" ref="BB358">IFERROR(INDEX(Sheet2!$A$1:$E$2723,MATCH(BB$200&amp;BB$201&amp;$B358,Sheet2!$A$1:$A$2723&amp;Sheet2!$B$1:$B$2723&amp;Sheet2!$D$1:$D$2723,0),5),0)</f>
        <v>0</v>
      </c>
      <c r="BC358">
        <f t="array" ref="BC358">IFERROR(INDEX(Sheet2!$A$1:$E$2723,MATCH(BC$200&amp;BC$201&amp;$B358,Sheet2!$A$1:$A$2723&amp;Sheet2!$B$1:$B$2723&amp;Sheet2!$D$1:$D$2723,0),5),0)</f>
        <v>0</v>
      </c>
      <c r="BD358">
        <f t="array" ref="BD358">IFERROR(INDEX(Sheet2!$A$1:$E$2723,MATCH(BD$200&amp;BD$201&amp;$B358,Sheet2!$A$1:$A$2723&amp;Sheet2!$B$1:$B$2723&amp;Sheet2!$D$1:$D$2723,0),5),0)</f>
        <v>0</v>
      </c>
      <c r="BE358">
        <f t="array" ref="BE358">IFERROR(INDEX(Sheet2!$A$1:$E$2723,MATCH(BE$200&amp;BE$201&amp;$B358,Sheet2!$A$1:$A$2723&amp;Sheet2!$B$1:$B$2723&amp;Sheet2!$D$1:$D$2723,0),5),0)</f>
        <v>0</v>
      </c>
      <c r="BF358">
        <f t="array" ref="BF358">IFERROR(INDEX(Sheet2!$A$1:$E$2723,MATCH(BF$200&amp;BF$201&amp;$B358,Sheet2!$A$1:$A$2723&amp;Sheet2!$B$1:$B$2723&amp;Sheet2!$D$1:$D$2723,0),5),0)</f>
        <v>0</v>
      </c>
      <c r="BG358">
        <f t="array" ref="BG358">IFERROR(INDEX(Sheet2!$A$1:$E$2723,MATCH(BG$200&amp;BG$201&amp;$B358,Sheet2!$A$1:$A$2723&amp;Sheet2!$B$1:$B$2723&amp;Sheet2!$D$1:$D$2723,0),5),0)</f>
        <v>0</v>
      </c>
      <c r="BH358">
        <f t="array" ref="BH358">IFERROR(INDEX(Sheet2!$A$1:$E$2723,MATCH(BH$200&amp;BH$201&amp;$B358,Sheet2!$A$1:$A$2723&amp;Sheet2!$B$1:$B$2723&amp;Sheet2!$D$1:$D$2723,0),5),0)</f>
        <v>0</v>
      </c>
      <c r="BI358">
        <f t="array" ref="BI358">IFERROR(INDEX(Sheet2!$A$1:$E$2723,MATCH(BI$200&amp;BI$201&amp;$B358,Sheet2!$A$1:$A$2723&amp;Sheet2!$B$1:$B$2723&amp;Sheet2!$D$1:$D$2723,0),5),0)</f>
        <v>0</v>
      </c>
      <c r="BJ358">
        <f t="array" ref="BJ358">IFERROR(INDEX(Sheet2!$A$1:$E$2723,MATCH(BJ$200&amp;BJ$201&amp;$B358,Sheet2!$A$1:$A$2723&amp;Sheet2!$B$1:$B$2723&amp;Sheet2!$D$1:$D$2723,0),5),0)</f>
        <v>0</v>
      </c>
      <c r="BK358">
        <f t="array" ref="BK358">IFERROR(INDEX(Sheet2!$A$1:$E$2723,MATCH(BK$200&amp;BK$201&amp;$B358,Sheet2!$A$1:$A$2723&amp;Sheet2!$B$1:$B$2723&amp;Sheet2!$D$1:$D$2723,0),5),0)</f>
        <v>0</v>
      </c>
      <c r="BL358">
        <f t="array" ref="BL358">IFERROR(INDEX(Sheet2!$A$1:$E$2723,MATCH(BL$200&amp;BL$201&amp;$B358,Sheet2!$A$1:$A$2723&amp;Sheet2!$B$1:$B$2723&amp;Sheet2!$D$1:$D$2723,0),5),0)</f>
        <v>0</v>
      </c>
    </row>
    <row r="359" spans="2:64" x14ac:dyDescent="0.25">
      <c r="B359" t="s">
        <v>7</v>
      </c>
      <c r="C359">
        <f t="array" ref="C359">IFERROR(INDEX(Sheet2!$A$1:$E$2723,MATCH(C$200&amp;C$201&amp;$B359,Sheet2!$A$1:$A$2723&amp;Sheet2!$B$1:$B$2723&amp;Sheet2!$D$1:$D$2723,0),5),0)</f>
        <v>290</v>
      </c>
      <c r="D359">
        <f t="array" ref="D359">IFERROR(INDEX(Sheet2!$A$1:$E$2723,MATCH(D$200&amp;D$201&amp;$B359,Sheet2!$A$1:$A$2723&amp;Sheet2!$B$1:$B$2723&amp;Sheet2!$D$1:$D$2723,0),5),0)</f>
        <v>263</v>
      </c>
      <c r="E359">
        <f t="array" ref="E359">IFERROR(INDEX(Sheet2!$A$1:$E$2723,MATCH(E$200&amp;E$201&amp;$B359,Sheet2!$A$1:$A$2723&amp;Sheet2!$B$1:$B$2723&amp;Sheet2!$D$1:$D$2723,0),5),0)</f>
        <v>332</v>
      </c>
      <c r="F359">
        <f t="array" ref="F359">IFERROR(INDEX(Sheet2!$A$1:$E$2723,MATCH(F$200&amp;F$201&amp;$B359,Sheet2!$A$1:$A$2723&amp;Sheet2!$B$1:$B$2723&amp;Sheet2!$D$1:$D$2723,0),5),0)</f>
        <v>397</v>
      </c>
      <c r="G359">
        <f t="array" ref="G359">IFERROR(INDEX(Sheet2!$A$1:$E$2723,MATCH(G$200&amp;G$201&amp;$B359,Sheet2!$A$1:$A$2723&amp;Sheet2!$B$1:$B$2723&amp;Sheet2!$D$1:$D$2723,0),5),0)</f>
        <v>417</v>
      </c>
      <c r="H359">
        <f t="array" ref="H359">IFERROR(INDEX(Sheet2!$A$1:$E$2723,MATCH(H$200&amp;H$201&amp;$B359,Sheet2!$A$1:$A$2723&amp;Sheet2!$B$1:$B$2723&amp;Sheet2!$D$1:$D$2723,0),5),0)</f>
        <v>349</v>
      </c>
      <c r="I359">
        <f t="array" ref="I359">IFERROR(INDEX(Sheet2!$A$1:$E$2723,MATCH(I$200&amp;I$201&amp;$B359,Sheet2!$A$1:$A$2723&amp;Sheet2!$B$1:$B$2723&amp;Sheet2!$D$1:$D$2723,0),5),0)</f>
        <v>420</v>
      </c>
      <c r="J359">
        <f t="array" ref="J359">IFERROR(INDEX(Sheet2!$A$1:$E$2723,MATCH(J$200&amp;J$201&amp;$B359,Sheet2!$A$1:$A$2723&amp;Sheet2!$B$1:$B$2723&amp;Sheet2!$D$1:$D$2723,0),5),0)</f>
        <v>340</v>
      </c>
      <c r="K359">
        <f t="array" ref="K359">IFERROR(INDEX(Sheet2!$A$1:$E$2723,MATCH(K$200&amp;K$201&amp;$B359,Sheet2!$A$1:$A$2723&amp;Sheet2!$B$1:$B$2723&amp;Sheet2!$D$1:$D$2723,0),5),0)</f>
        <v>321</v>
      </c>
      <c r="L359">
        <f t="array" ref="L359">IFERROR(INDEX(Sheet2!$A$1:$E$2723,MATCH(L$200&amp;L$201&amp;$B359,Sheet2!$A$1:$A$2723&amp;Sheet2!$B$1:$B$2723&amp;Sheet2!$D$1:$D$2723,0),5),0)</f>
        <v>391</v>
      </c>
      <c r="M359">
        <f t="array" ref="M359">IFERROR(INDEX(Sheet2!$A$1:$E$2723,MATCH(M$200&amp;M$201&amp;$B359,Sheet2!$A$1:$A$2723&amp;Sheet2!$B$1:$B$2723&amp;Sheet2!$D$1:$D$2723,0),5),0)</f>
        <v>376</v>
      </c>
      <c r="N359">
        <f t="array" ref="N359">IFERROR(INDEX(Sheet2!$A$1:$E$2723,MATCH(N$200&amp;N$201&amp;$B359,Sheet2!$A$1:$A$2723&amp;Sheet2!$B$1:$B$2723&amp;Sheet2!$D$1:$D$2723,0),5),0)</f>
        <v>252</v>
      </c>
      <c r="O359">
        <f t="array" ref="O359">IFERROR(INDEX(Sheet2!$A$1:$E$2723,MATCH(O$200&amp;O$201&amp;$B359,Sheet2!$A$1:$A$2723&amp;Sheet2!$B$1:$B$2723&amp;Sheet2!$D$1:$D$2723,0),5),0)</f>
        <v>245</v>
      </c>
      <c r="P359">
        <f t="array" ref="P359">IFERROR(INDEX(Sheet2!$A$1:$E$2723,MATCH(P$200&amp;P$201&amp;$B359,Sheet2!$A$1:$A$2723&amp;Sheet2!$B$1:$B$2723&amp;Sheet2!$D$1:$D$2723,0),5),0)</f>
        <v>274</v>
      </c>
      <c r="Q359">
        <f t="array" ref="Q359">IFERROR(INDEX(Sheet2!$A$1:$E$2723,MATCH(Q$200&amp;Q$201&amp;$B359,Sheet2!$A$1:$A$2723&amp;Sheet2!$B$1:$B$2723&amp;Sheet2!$D$1:$D$2723,0),5),0)</f>
        <v>258</v>
      </c>
      <c r="R359">
        <f t="array" ref="R359">IFERROR(INDEX(Sheet2!$A$1:$E$2723,MATCH(R$200&amp;R$201&amp;$B359,Sheet2!$A$1:$A$2723&amp;Sheet2!$B$1:$B$2723&amp;Sheet2!$D$1:$D$2723,0),5),0)</f>
        <v>324</v>
      </c>
      <c r="S359">
        <f t="array" ref="S359">IFERROR(INDEX(Sheet2!$A$1:$E$2723,MATCH(S$200&amp;S$201&amp;$B359,Sheet2!$A$1:$A$2723&amp;Sheet2!$B$1:$B$2723&amp;Sheet2!$D$1:$D$2723,0),5),0)</f>
        <v>256</v>
      </c>
      <c r="T359">
        <f t="array" ref="T359">IFERROR(INDEX(Sheet2!$A$1:$E$2723,MATCH(T$200&amp;T$201&amp;$B359,Sheet2!$A$1:$A$2723&amp;Sheet2!$B$1:$B$2723&amp;Sheet2!$D$1:$D$2723,0),5),0)</f>
        <v>281</v>
      </c>
      <c r="U359">
        <f t="array" ref="U359">IFERROR(INDEX(Sheet2!$A$1:$E$2723,MATCH(U$200&amp;U$201&amp;$B359,Sheet2!$A$1:$A$2723&amp;Sheet2!$B$1:$B$2723&amp;Sheet2!$D$1:$D$2723,0),5),0)</f>
        <v>222</v>
      </c>
      <c r="V359">
        <f t="array" ref="V359">IFERROR(INDEX(Sheet2!$A$1:$E$2723,MATCH(V$200&amp;V$201&amp;$B359,Sheet2!$A$1:$A$2723&amp;Sheet2!$B$1:$B$2723&amp;Sheet2!$D$1:$D$2723,0),5),0)</f>
        <v>226</v>
      </c>
      <c r="W359">
        <f t="array" ref="W359">IFERROR(INDEX(Sheet2!$A$1:$E$2723,MATCH(W$200&amp;W$201&amp;$B359,Sheet2!$A$1:$A$2723&amp;Sheet2!$B$1:$B$2723&amp;Sheet2!$D$1:$D$2723,0),5),0)</f>
        <v>250</v>
      </c>
      <c r="X359">
        <f t="array" ref="X359">IFERROR(INDEX(Sheet2!$A$1:$E$2723,MATCH(X$200&amp;X$201&amp;$B359,Sheet2!$A$1:$A$2723&amp;Sheet2!$B$1:$B$2723&amp;Sheet2!$D$1:$D$2723,0),5),0)</f>
        <v>239</v>
      </c>
      <c r="Y359">
        <f t="array" ref="Y359">IFERROR(INDEX(Sheet2!$A$1:$E$2723,MATCH(Y$200&amp;Y$201&amp;$B359,Sheet2!$A$1:$A$2723&amp;Sheet2!$B$1:$B$2723&amp;Sheet2!$D$1:$D$2723,0),5),0)</f>
        <v>243</v>
      </c>
      <c r="Z359">
        <f t="array" ref="Z359">IFERROR(INDEX(Sheet2!$A$1:$E$2723,MATCH(Z$200&amp;Z$201&amp;$B359,Sheet2!$A$1:$A$2723&amp;Sheet2!$B$1:$B$2723&amp;Sheet2!$D$1:$D$2723,0),5),0)</f>
        <v>179</v>
      </c>
      <c r="AA359">
        <f t="array" ref="AA359">IFERROR(INDEX(Sheet2!$A$1:$E$2723,MATCH(AA$200&amp;AA$201&amp;$B359,Sheet2!$A$1:$A$2723&amp;Sheet2!$B$1:$B$2723&amp;Sheet2!$D$1:$D$2723,0),5),0)</f>
        <v>207</v>
      </c>
      <c r="AB359">
        <f t="array" ref="AB359">IFERROR(INDEX(Sheet2!$A$1:$E$2723,MATCH(AB$200&amp;AB$201&amp;$B359,Sheet2!$A$1:$A$2723&amp;Sheet2!$B$1:$B$2723&amp;Sheet2!$D$1:$D$2723,0),5),0)</f>
        <v>211</v>
      </c>
      <c r="AC359">
        <f t="array" ref="AC359">IFERROR(INDEX(Sheet2!$A$1:$E$2723,MATCH(AC$200&amp;AC$201&amp;$B359,Sheet2!$A$1:$A$2723&amp;Sheet2!$B$1:$B$2723&amp;Sheet2!$D$1:$D$2723,0),5),0)</f>
        <v>190</v>
      </c>
      <c r="AD359">
        <f t="array" ref="AD359">IFERROR(INDEX(Sheet2!$A$1:$E$2723,MATCH(AD$200&amp;AD$201&amp;$B359,Sheet2!$A$1:$A$2723&amp;Sheet2!$B$1:$B$2723&amp;Sheet2!$D$1:$D$2723,0),5),0)</f>
        <v>290</v>
      </c>
      <c r="AE359">
        <f t="array" ref="AE359">IFERROR(INDEX(Sheet2!$A$1:$E$2723,MATCH(AE$200&amp;AE$201&amp;$B359,Sheet2!$A$1:$A$2723&amp;Sheet2!$B$1:$B$2723&amp;Sheet2!$D$1:$D$2723,0),5),0)</f>
        <v>206</v>
      </c>
      <c r="AF359">
        <f t="array" ref="AF359">IFERROR(INDEX(Sheet2!$A$1:$E$2723,MATCH(AF$200&amp;AF$201&amp;$B359,Sheet2!$A$1:$A$2723&amp;Sheet2!$B$1:$B$2723&amp;Sheet2!$D$1:$D$2723,0),5),0)</f>
        <v>195</v>
      </c>
      <c r="AG359">
        <f t="array" ref="AG359">IFERROR(INDEX(Sheet2!$A$1:$E$2723,MATCH(AG$200&amp;AG$201&amp;$B359,Sheet2!$A$1:$A$2723&amp;Sheet2!$B$1:$B$2723&amp;Sheet2!$D$1:$D$2723,0),5),0)</f>
        <v>188</v>
      </c>
      <c r="AH359">
        <f t="array" ref="AH359">IFERROR(INDEX(Sheet2!$A$1:$E$2723,MATCH(AH$200&amp;AH$201&amp;$B359,Sheet2!$A$1:$A$2723&amp;Sheet2!$B$1:$B$2723&amp;Sheet2!$D$1:$D$2723,0),5),0)</f>
        <v>169</v>
      </c>
      <c r="AI359">
        <f t="array" ref="AI359">IFERROR(INDEX(Sheet2!$A$1:$E$2723,MATCH(AI$200&amp;AI$201&amp;$B359,Sheet2!$A$1:$A$2723&amp;Sheet2!$B$1:$B$2723&amp;Sheet2!$D$1:$D$2723,0),5),0)</f>
        <v>143</v>
      </c>
      <c r="AJ359">
        <f t="array" ref="AJ359">IFERROR(INDEX(Sheet2!$A$1:$E$2723,MATCH(AJ$200&amp;AJ$201&amp;$B359,Sheet2!$A$1:$A$2723&amp;Sheet2!$B$1:$B$2723&amp;Sheet2!$D$1:$D$2723,0),5),0)</f>
        <v>169</v>
      </c>
      <c r="AK359">
        <f t="array" ref="AK359">IFERROR(INDEX(Sheet2!$A$1:$E$2723,MATCH(AK$200&amp;AK$201&amp;$B359,Sheet2!$A$1:$A$2723&amp;Sheet2!$B$1:$B$2723&amp;Sheet2!$D$1:$D$2723,0),5),0)</f>
        <v>167</v>
      </c>
      <c r="AL359">
        <f t="array" ref="AL359">IFERROR(INDEX(Sheet2!$A$1:$E$2723,MATCH(AL$200&amp;AL$201&amp;$B359,Sheet2!$A$1:$A$2723&amp;Sheet2!$B$1:$B$2723&amp;Sheet2!$D$1:$D$2723,0),5),0)</f>
        <v>324</v>
      </c>
      <c r="AM359">
        <f t="array" ref="AM359">IFERROR(INDEX(Sheet2!$A$1:$E$2723,MATCH(AM$200&amp;AM$201&amp;$B359,Sheet2!$A$1:$A$2723&amp;Sheet2!$B$1:$B$2723&amp;Sheet2!$D$1:$D$2723,0),5),0)</f>
        <v>254</v>
      </c>
      <c r="AN359">
        <f t="array" ref="AN359">IFERROR(INDEX(Sheet2!$A$1:$E$2723,MATCH(AN$200&amp;AN$201&amp;$B359,Sheet2!$A$1:$A$2723&amp;Sheet2!$B$1:$B$2723&amp;Sheet2!$D$1:$D$2723,0),5),0)</f>
        <v>204</v>
      </c>
      <c r="AO359">
        <f t="array" ref="AO359">IFERROR(INDEX(Sheet2!$A$1:$E$2723,MATCH(AO$200&amp;AO$201&amp;$B359,Sheet2!$A$1:$A$2723&amp;Sheet2!$B$1:$B$2723&amp;Sheet2!$D$1:$D$2723,0),5),0)</f>
        <v>229</v>
      </c>
      <c r="AP359">
        <f t="array" ref="AP359">IFERROR(INDEX(Sheet2!$A$1:$E$2723,MATCH(AP$200&amp;AP$201&amp;$B359,Sheet2!$A$1:$A$2723&amp;Sheet2!$B$1:$B$2723&amp;Sheet2!$D$1:$D$2723,0),5),0)</f>
        <v>354</v>
      </c>
      <c r="AQ359">
        <f t="array" ref="AQ359">IFERROR(INDEX(Sheet2!$A$1:$E$2723,MATCH(AQ$200&amp;AQ$201&amp;$B359,Sheet2!$A$1:$A$2723&amp;Sheet2!$B$1:$B$2723&amp;Sheet2!$D$1:$D$2723,0),5),0)</f>
        <v>236</v>
      </c>
      <c r="AR359">
        <f t="array" ref="AR359">IFERROR(INDEX(Sheet2!$A$1:$E$2723,MATCH(AR$200&amp;AR$201&amp;$B359,Sheet2!$A$1:$A$2723&amp;Sheet2!$B$1:$B$2723&amp;Sheet2!$D$1:$D$2723,0),5),0)</f>
        <v>308</v>
      </c>
      <c r="AS359">
        <f t="array" ref="AS359">IFERROR(INDEX(Sheet2!$A$1:$E$2723,MATCH(AS$200&amp;AS$201&amp;$B359,Sheet2!$A$1:$A$2723&amp;Sheet2!$B$1:$B$2723&amp;Sheet2!$D$1:$D$2723,0),5),0)</f>
        <v>356</v>
      </c>
      <c r="AT359">
        <f t="array" ref="AT359">IFERROR(INDEX(Sheet2!$A$1:$E$2723,MATCH(AT$200&amp;AT$201&amp;$B359,Sheet2!$A$1:$A$2723&amp;Sheet2!$B$1:$B$2723&amp;Sheet2!$D$1:$D$2723,0),5),0)</f>
        <v>240</v>
      </c>
      <c r="AU359">
        <f t="array" ref="AU359">IFERROR(INDEX(Sheet2!$A$1:$E$2723,MATCH(AU$200&amp;AU$201&amp;$B359,Sheet2!$A$1:$A$2723&amp;Sheet2!$B$1:$B$2723&amp;Sheet2!$D$1:$D$2723,0),5),0)</f>
        <v>184</v>
      </c>
      <c r="AV359">
        <f t="array" ref="AV359">IFERROR(INDEX(Sheet2!$A$1:$E$2723,MATCH(AV$200&amp;AV$201&amp;$B359,Sheet2!$A$1:$A$2723&amp;Sheet2!$B$1:$B$2723&amp;Sheet2!$D$1:$D$2723,0),5),0)</f>
        <v>286</v>
      </c>
      <c r="AW359">
        <f t="array" ref="AW359">IFERROR(INDEX(Sheet2!$A$1:$E$2723,MATCH(AW$200&amp;AW$201&amp;$B359,Sheet2!$A$1:$A$2723&amp;Sheet2!$B$1:$B$2723&amp;Sheet2!$D$1:$D$2723,0),5),0)</f>
        <v>358</v>
      </c>
      <c r="AX359">
        <f t="array" ref="AX359">IFERROR(INDEX(Sheet2!$A$1:$E$2723,MATCH(AX$200&amp;AX$201&amp;$B359,Sheet2!$A$1:$A$2723&amp;Sheet2!$B$1:$B$2723&amp;Sheet2!$D$1:$D$2723,0),5),0)</f>
        <v>198</v>
      </c>
      <c r="AY359">
        <f t="array" ref="AY359">IFERROR(INDEX(Sheet2!$A$1:$E$2723,MATCH(AY$200&amp;AY$201&amp;$B359,Sheet2!$A$1:$A$2723&amp;Sheet2!$B$1:$B$2723&amp;Sheet2!$D$1:$D$2723,0),5),0)</f>
        <v>236</v>
      </c>
      <c r="AZ359">
        <f t="array" ref="AZ359">IFERROR(INDEX(Sheet2!$A$1:$E$2723,MATCH(AZ$200&amp;AZ$201&amp;$B359,Sheet2!$A$1:$A$2723&amp;Sheet2!$B$1:$B$2723&amp;Sheet2!$D$1:$D$2723,0),5),0)</f>
        <v>310</v>
      </c>
      <c r="BA359">
        <f t="array" ref="BA359">IFERROR(INDEX(Sheet2!$A$1:$E$2723,MATCH(BA$200&amp;BA$201&amp;$B359,Sheet2!$A$1:$A$2723&amp;Sheet2!$B$1:$B$2723&amp;Sheet2!$D$1:$D$2723,0),5),0)</f>
        <v>372</v>
      </c>
      <c r="BB359">
        <f t="array" ref="BB359">IFERROR(INDEX(Sheet2!$A$1:$E$2723,MATCH(BB$200&amp;BB$201&amp;$B359,Sheet2!$A$1:$A$2723&amp;Sheet2!$B$1:$B$2723&amp;Sheet2!$D$1:$D$2723,0),5),0)</f>
        <v>684</v>
      </c>
      <c r="BC359">
        <f t="array" ref="BC359">IFERROR(INDEX(Sheet2!$A$1:$E$2723,MATCH(BC$200&amp;BC$201&amp;$B359,Sheet2!$A$1:$A$2723&amp;Sheet2!$B$1:$B$2723&amp;Sheet2!$D$1:$D$2723,0),5),0)</f>
        <v>530</v>
      </c>
      <c r="BD359">
        <f t="array" ref="BD359">IFERROR(INDEX(Sheet2!$A$1:$E$2723,MATCH(BD$200&amp;BD$201&amp;$B359,Sheet2!$A$1:$A$2723&amp;Sheet2!$B$1:$B$2723&amp;Sheet2!$D$1:$D$2723,0),5),0)</f>
        <v>463</v>
      </c>
      <c r="BE359">
        <f t="array" ref="BE359">IFERROR(INDEX(Sheet2!$A$1:$E$2723,MATCH(BE$200&amp;BE$201&amp;$B359,Sheet2!$A$1:$A$2723&amp;Sheet2!$B$1:$B$2723&amp;Sheet2!$D$1:$D$2723,0),5),0)</f>
        <v>444</v>
      </c>
      <c r="BF359">
        <f t="array" ref="BF359">IFERROR(INDEX(Sheet2!$A$1:$E$2723,MATCH(BF$200&amp;BF$201&amp;$B359,Sheet2!$A$1:$A$2723&amp;Sheet2!$B$1:$B$2723&amp;Sheet2!$D$1:$D$2723,0),5),0)</f>
        <v>358</v>
      </c>
      <c r="BG359">
        <f t="array" ref="BG359">IFERROR(INDEX(Sheet2!$A$1:$E$2723,MATCH(BG$200&amp;BG$201&amp;$B359,Sheet2!$A$1:$A$2723&amp;Sheet2!$B$1:$B$2723&amp;Sheet2!$D$1:$D$2723,0),5),0)</f>
        <v>314</v>
      </c>
      <c r="BH359">
        <f t="array" ref="BH359">IFERROR(INDEX(Sheet2!$A$1:$E$2723,MATCH(BH$200&amp;BH$201&amp;$B359,Sheet2!$A$1:$A$2723&amp;Sheet2!$B$1:$B$2723&amp;Sheet2!$D$1:$D$2723,0),5),0)</f>
        <v>487</v>
      </c>
      <c r="BI359">
        <f t="array" ref="BI359">IFERROR(INDEX(Sheet2!$A$1:$E$2723,MATCH(BI$200&amp;BI$201&amp;$B359,Sheet2!$A$1:$A$2723&amp;Sheet2!$B$1:$B$2723&amp;Sheet2!$D$1:$D$2723,0),5),0)</f>
        <v>316</v>
      </c>
      <c r="BJ359">
        <f t="array" ref="BJ359">IFERROR(INDEX(Sheet2!$A$1:$E$2723,MATCH(BJ$200&amp;BJ$201&amp;$B359,Sheet2!$A$1:$A$2723&amp;Sheet2!$B$1:$B$2723&amp;Sheet2!$D$1:$D$2723,0),5),0)</f>
        <v>299</v>
      </c>
      <c r="BK359">
        <f t="array" ref="BK359">IFERROR(INDEX(Sheet2!$A$1:$E$2723,MATCH(BK$200&amp;BK$201&amp;$B359,Sheet2!$A$1:$A$2723&amp;Sheet2!$B$1:$B$2723&amp;Sheet2!$D$1:$D$2723,0),5),0)</f>
        <v>515</v>
      </c>
      <c r="BL359">
        <f t="array" ref="BL359">IFERROR(INDEX(Sheet2!$A$1:$E$2723,MATCH(BL$200&amp;BL$201&amp;$B359,Sheet2!$A$1:$A$2723&amp;Sheet2!$B$1:$B$2723&amp;Sheet2!$D$1:$D$2723,0),5),0)</f>
        <v>533</v>
      </c>
    </row>
    <row r="360" spans="2:64" x14ac:dyDescent="0.25">
      <c r="B360" t="s">
        <v>12</v>
      </c>
      <c r="C360">
        <f t="array" ref="C360">IFERROR(INDEX(Sheet2!$A$1:$E$2723,MATCH(C$200&amp;C$201&amp;$B360,Sheet2!$A$1:$A$2723&amp;Sheet2!$B$1:$B$2723&amp;Sheet2!$D$1:$D$2723,0),5),0)</f>
        <v>179</v>
      </c>
      <c r="D360">
        <f t="array" ref="D360">IFERROR(INDEX(Sheet2!$A$1:$E$2723,MATCH(D$200&amp;D$201&amp;$B360,Sheet2!$A$1:$A$2723&amp;Sheet2!$B$1:$B$2723&amp;Sheet2!$D$1:$D$2723,0),5),0)</f>
        <v>198</v>
      </c>
      <c r="E360">
        <f t="array" ref="E360">IFERROR(INDEX(Sheet2!$A$1:$E$2723,MATCH(E$200&amp;E$201&amp;$B360,Sheet2!$A$1:$A$2723&amp;Sheet2!$B$1:$B$2723&amp;Sheet2!$D$1:$D$2723,0),5),0)</f>
        <v>136</v>
      </c>
      <c r="F360">
        <f t="array" ref="F360">IFERROR(INDEX(Sheet2!$A$1:$E$2723,MATCH(F$200&amp;F$201&amp;$B360,Sheet2!$A$1:$A$2723&amp;Sheet2!$B$1:$B$2723&amp;Sheet2!$D$1:$D$2723,0),5),0)</f>
        <v>257</v>
      </c>
      <c r="G360">
        <f t="array" ref="G360">IFERROR(INDEX(Sheet2!$A$1:$E$2723,MATCH(G$200&amp;G$201&amp;$B360,Sheet2!$A$1:$A$2723&amp;Sheet2!$B$1:$B$2723&amp;Sheet2!$D$1:$D$2723,0),5),0)</f>
        <v>119</v>
      </c>
      <c r="H360">
        <f t="array" ref="H360">IFERROR(INDEX(Sheet2!$A$1:$E$2723,MATCH(H$200&amp;H$201&amp;$B360,Sheet2!$A$1:$A$2723&amp;Sheet2!$B$1:$B$2723&amp;Sheet2!$D$1:$D$2723,0),5),0)</f>
        <v>110</v>
      </c>
      <c r="I360">
        <f t="array" ref="I360">IFERROR(INDEX(Sheet2!$A$1:$E$2723,MATCH(I$200&amp;I$201&amp;$B360,Sheet2!$A$1:$A$2723&amp;Sheet2!$B$1:$B$2723&amp;Sheet2!$D$1:$D$2723,0),5),0)</f>
        <v>198</v>
      </c>
      <c r="J360">
        <f t="array" ref="J360">IFERROR(INDEX(Sheet2!$A$1:$E$2723,MATCH(J$200&amp;J$201&amp;$B360,Sheet2!$A$1:$A$2723&amp;Sheet2!$B$1:$B$2723&amp;Sheet2!$D$1:$D$2723,0),5),0)</f>
        <v>236</v>
      </c>
      <c r="K360">
        <f t="array" ref="K360">IFERROR(INDEX(Sheet2!$A$1:$E$2723,MATCH(K$200&amp;K$201&amp;$B360,Sheet2!$A$1:$A$2723&amp;Sheet2!$B$1:$B$2723&amp;Sheet2!$D$1:$D$2723,0),5),0)</f>
        <v>101</v>
      </c>
      <c r="L360">
        <f t="array" ref="L360">IFERROR(INDEX(Sheet2!$A$1:$E$2723,MATCH(L$200&amp;L$201&amp;$B360,Sheet2!$A$1:$A$2723&amp;Sheet2!$B$1:$B$2723&amp;Sheet2!$D$1:$D$2723,0),5),0)</f>
        <v>169</v>
      </c>
      <c r="M360">
        <f t="array" ref="M360">IFERROR(INDEX(Sheet2!$A$1:$E$2723,MATCH(M$200&amp;M$201&amp;$B360,Sheet2!$A$1:$A$2723&amp;Sheet2!$B$1:$B$2723&amp;Sheet2!$D$1:$D$2723,0),5),0)</f>
        <v>207</v>
      </c>
      <c r="N360">
        <f t="array" ref="N360">IFERROR(INDEX(Sheet2!$A$1:$E$2723,MATCH(N$200&amp;N$201&amp;$B360,Sheet2!$A$1:$A$2723&amp;Sheet2!$B$1:$B$2723&amp;Sheet2!$D$1:$D$2723,0),5),0)</f>
        <v>102</v>
      </c>
      <c r="O360">
        <f t="array" ref="O360">IFERROR(INDEX(Sheet2!$A$1:$E$2723,MATCH(O$200&amp;O$201&amp;$B360,Sheet2!$A$1:$A$2723&amp;Sheet2!$B$1:$B$2723&amp;Sheet2!$D$1:$D$2723,0),5),0)</f>
        <v>0</v>
      </c>
      <c r="P360">
        <f t="array" ref="P360">IFERROR(INDEX(Sheet2!$A$1:$E$2723,MATCH(P$200&amp;P$201&amp;$B360,Sheet2!$A$1:$A$2723&amp;Sheet2!$B$1:$B$2723&amp;Sheet2!$D$1:$D$2723,0),5),0)</f>
        <v>0</v>
      </c>
      <c r="Q360">
        <f t="array" ref="Q360">IFERROR(INDEX(Sheet2!$A$1:$E$2723,MATCH(Q$200&amp;Q$201&amp;$B360,Sheet2!$A$1:$A$2723&amp;Sheet2!$B$1:$B$2723&amp;Sheet2!$D$1:$D$2723,0),5),0)</f>
        <v>0</v>
      </c>
      <c r="R360">
        <f t="array" ref="R360">IFERROR(INDEX(Sheet2!$A$1:$E$2723,MATCH(R$200&amp;R$201&amp;$B360,Sheet2!$A$1:$A$2723&amp;Sheet2!$B$1:$B$2723&amp;Sheet2!$D$1:$D$2723,0),5),0)</f>
        <v>0</v>
      </c>
      <c r="S360">
        <f t="array" ref="S360">IFERROR(INDEX(Sheet2!$A$1:$E$2723,MATCH(S$200&amp;S$201&amp;$B360,Sheet2!$A$1:$A$2723&amp;Sheet2!$B$1:$B$2723&amp;Sheet2!$D$1:$D$2723,0),5),0)</f>
        <v>0</v>
      </c>
      <c r="T360">
        <f t="array" ref="T360">IFERROR(INDEX(Sheet2!$A$1:$E$2723,MATCH(T$200&amp;T$201&amp;$B360,Sheet2!$A$1:$A$2723&amp;Sheet2!$B$1:$B$2723&amp;Sheet2!$D$1:$D$2723,0),5),0)</f>
        <v>0</v>
      </c>
      <c r="U360">
        <f t="array" ref="U360">IFERROR(INDEX(Sheet2!$A$1:$E$2723,MATCH(U$200&amp;U$201&amp;$B360,Sheet2!$A$1:$A$2723&amp;Sheet2!$B$1:$B$2723&amp;Sheet2!$D$1:$D$2723,0),5),0)</f>
        <v>178</v>
      </c>
      <c r="V360">
        <f t="array" ref="V360">IFERROR(INDEX(Sheet2!$A$1:$E$2723,MATCH(V$200&amp;V$201&amp;$B360,Sheet2!$A$1:$A$2723&amp;Sheet2!$B$1:$B$2723&amp;Sheet2!$D$1:$D$2723,0),5),0)</f>
        <v>0</v>
      </c>
      <c r="W360">
        <f t="array" ref="W360">IFERROR(INDEX(Sheet2!$A$1:$E$2723,MATCH(W$200&amp;W$201&amp;$B360,Sheet2!$A$1:$A$2723&amp;Sheet2!$B$1:$B$2723&amp;Sheet2!$D$1:$D$2723,0),5),0)</f>
        <v>139</v>
      </c>
      <c r="X360">
        <f t="array" ref="X360">IFERROR(INDEX(Sheet2!$A$1:$E$2723,MATCH(X$200&amp;X$201&amp;$B360,Sheet2!$A$1:$A$2723&amp;Sheet2!$B$1:$B$2723&amp;Sheet2!$D$1:$D$2723,0),5),0)</f>
        <v>0</v>
      </c>
      <c r="Y360">
        <f t="array" ref="Y360">IFERROR(INDEX(Sheet2!$A$1:$E$2723,MATCH(Y$200&amp;Y$201&amp;$B360,Sheet2!$A$1:$A$2723&amp;Sheet2!$B$1:$B$2723&amp;Sheet2!$D$1:$D$2723,0),5),0)</f>
        <v>0</v>
      </c>
      <c r="Z360">
        <f t="array" ref="Z360">IFERROR(INDEX(Sheet2!$A$1:$E$2723,MATCH(Z$200&amp;Z$201&amp;$B360,Sheet2!$A$1:$A$2723&amp;Sheet2!$B$1:$B$2723&amp;Sheet2!$D$1:$D$2723,0),5),0)</f>
        <v>132</v>
      </c>
      <c r="AA360">
        <f t="array" ref="AA360">IFERROR(INDEX(Sheet2!$A$1:$E$2723,MATCH(AA$200&amp;AA$201&amp;$B360,Sheet2!$A$1:$A$2723&amp;Sheet2!$B$1:$B$2723&amp;Sheet2!$D$1:$D$2723,0),5),0)</f>
        <v>0</v>
      </c>
      <c r="AB360">
        <f t="array" ref="AB360">IFERROR(INDEX(Sheet2!$A$1:$E$2723,MATCH(AB$200&amp;AB$201&amp;$B360,Sheet2!$A$1:$A$2723&amp;Sheet2!$B$1:$B$2723&amp;Sheet2!$D$1:$D$2723,0),5),0)</f>
        <v>0</v>
      </c>
      <c r="AC360">
        <f t="array" ref="AC360">IFERROR(INDEX(Sheet2!$A$1:$E$2723,MATCH(AC$200&amp;AC$201&amp;$B360,Sheet2!$A$1:$A$2723&amp;Sheet2!$B$1:$B$2723&amp;Sheet2!$D$1:$D$2723,0),5),0)</f>
        <v>0</v>
      </c>
      <c r="AD360">
        <f t="array" ref="AD360">IFERROR(INDEX(Sheet2!$A$1:$E$2723,MATCH(AD$200&amp;AD$201&amp;$B360,Sheet2!$A$1:$A$2723&amp;Sheet2!$B$1:$B$2723&amp;Sheet2!$D$1:$D$2723,0),5),0)</f>
        <v>0</v>
      </c>
      <c r="AE360">
        <f t="array" ref="AE360">IFERROR(INDEX(Sheet2!$A$1:$E$2723,MATCH(AE$200&amp;AE$201&amp;$B360,Sheet2!$A$1:$A$2723&amp;Sheet2!$B$1:$B$2723&amp;Sheet2!$D$1:$D$2723,0),5),0)</f>
        <v>0</v>
      </c>
      <c r="AF360">
        <f t="array" ref="AF360">IFERROR(INDEX(Sheet2!$A$1:$E$2723,MATCH(AF$200&amp;AF$201&amp;$B360,Sheet2!$A$1:$A$2723&amp;Sheet2!$B$1:$B$2723&amp;Sheet2!$D$1:$D$2723,0),5),0)</f>
        <v>0</v>
      </c>
      <c r="AG360">
        <f t="array" ref="AG360">IFERROR(INDEX(Sheet2!$A$1:$E$2723,MATCH(AG$200&amp;AG$201&amp;$B360,Sheet2!$A$1:$A$2723&amp;Sheet2!$B$1:$B$2723&amp;Sheet2!$D$1:$D$2723,0),5),0)</f>
        <v>0</v>
      </c>
      <c r="AH360">
        <f t="array" ref="AH360">IFERROR(INDEX(Sheet2!$A$1:$E$2723,MATCH(AH$200&amp;AH$201&amp;$B360,Sheet2!$A$1:$A$2723&amp;Sheet2!$B$1:$B$2723&amp;Sheet2!$D$1:$D$2723,0),5),0)</f>
        <v>0</v>
      </c>
      <c r="AI360">
        <f t="array" ref="AI360">IFERROR(INDEX(Sheet2!$A$1:$E$2723,MATCH(AI$200&amp;AI$201&amp;$B360,Sheet2!$A$1:$A$2723&amp;Sheet2!$B$1:$B$2723&amp;Sheet2!$D$1:$D$2723,0),5),0)</f>
        <v>0</v>
      </c>
      <c r="AJ360">
        <f t="array" ref="AJ360">IFERROR(INDEX(Sheet2!$A$1:$E$2723,MATCH(AJ$200&amp;AJ$201&amp;$B360,Sheet2!$A$1:$A$2723&amp;Sheet2!$B$1:$B$2723&amp;Sheet2!$D$1:$D$2723,0),5),0)</f>
        <v>0</v>
      </c>
      <c r="AK360">
        <f t="array" ref="AK360">IFERROR(INDEX(Sheet2!$A$1:$E$2723,MATCH(AK$200&amp;AK$201&amp;$B360,Sheet2!$A$1:$A$2723&amp;Sheet2!$B$1:$B$2723&amp;Sheet2!$D$1:$D$2723,0),5),0)</f>
        <v>0</v>
      </c>
      <c r="AL360">
        <f t="array" ref="AL360">IFERROR(INDEX(Sheet2!$A$1:$E$2723,MATCH(AL$200&amp;AL$201&amp;$B360,Sheet2!$A$1:$A$2723&amp;Sheet2!$B$1:$B$2723&amp;Sheet2!$D$1:$D$2723,0),5),0)</f>
        <v>0</v>
      </c>
      <c r="AM360">
        <f t="array" ref="AM360">IFERROR(INDEX(Sheet2!$A$1:$E$2723,MATCH(AM$200&amp;AM$201&amp;$B360,Sheet2!$A$1:$A$2723&amp;Sheet2!$B$1:$B$2723&amp;Sheet2!$D$1:$D$2723,0),5),0)</f>
        <v>0</v>
      </c>
      <c r="AN360">
        <f t="array" ref="AN360">IFERROR(INDEX(Sheet2!$A$1:$E$2723,MATCH(AN$200&amp;AN$201&amp;$B360,Sheet2!$A$1:$A$2723&amp;Sheet2!$B$1:$B$2723&amp;Sheet2!$D$1:$D$2723,0),5),0)</f>
        <v>0</v>
      </c>
      <c r="AO360">
        <f t="array" ref="AO360">IFERROR(INDEX(Sheet2!$A$1:$E$2723,MATCH(AO$200&amp;AO$201&amp;$B360,Sheet2!$A$1:$A$2723&amp;Sheet2!$B$1:$B$2723&amp;Sheet2!$D$1:$D$2723,0),5),0)</f>
        <v>139</v>
      </c>
      <c r="AP360">
        <f t="array" ref="AP360">IFERROR(INDEX(Sheet2!$A$1:$E$2723,MATCH(AP$200&amp;AP$201&amp;$B360,Sheet2!$A$1:$A$2723&amp;Sheet2!$B$1:$B$2723&amp;Sheet2!$D$1:$D$2723,0),5),0)</f>
        <v>183</v>
      </c>
      <c r="AQ360">
        <f t="array" ref="AQ360">IFERROR(INDEX(Sheet2!$A$1:$E$2723,MATCH(AQ$200&amp;AQ$201&amp;$B360,Sheet2!$A$1:$A$2723&amp;Sheet2!$B$1:$B$2723&amp;Sheet2!$D$1:$D$2723,0),5),0)</f>
        <v>0</v>
      </c>
      <c r="AR360">
        <f t="array" ref="AR360">IFERROR(INDEX(Sheet2!$A$1:$E$2723,MATCH(AR$200&amp;AR$201&amp;$B360,Sheet2!$A$1:$A$2723&amp;Sheet2!$B$1:$B$2723&amp;Sheet2!$D$1:$D$2723,0),5),0)</f>
        <v>0</v>
      </c>
      <c r="AS360">
        <f t="array" ref="AS360">IFERROR(INDEX(Sheet2!$A$1:$E$2723,MATCH(AS$200&amp;AS$201&amp;$B360,Sheet2!$A$1:$A$2723&amp;Sheet2!$B$1:$B$2723&amp;Sheet2!$D$1:$D$2723,0),5),0)</f>
        <v>0</v>
      </c>
      <c r="AT360">
        <f t="array" ref="AT360">IFERROR(INDEX(Sheet2!$A$1:$E$2723,MATCH(AT$200&amp;AT$201&amp;$B360,Sheet2!$A$1:$A$2723&amp;Sheet2!$B$1:$B$2723&amp;Sheet2!$D$1:$D$2723,0),5),0)</f>
        <v>0</v>
      </c>
      <c r="AU360">
        <f t="array" ref="AU360">IFERROR(INDEX(Sheet2!$A$1:$E$2723,MATCH(AU$200&amp;AU$201&amp;$B360,Sheet2!$A$1:$A$2723&amp;Sheet2!$B$1:$B$2723&amp;Sheet2!$D$1:$D$2723,0),5),0)</f>
        <v>0</v>
      </c>
      <c r="AV360">
        <f t="array" ref="AV360">IFERROR(INDEX(Sheet2!$A$1:$E$2723,MATCH(AV$200&amp;AV$201&amp;$B360,Sheet2!$A$1:$A$2723&amp;Sheet2!$B$1:$B$2723&amp;Sheet2!$D$1:$D$2723,0),5),0)</f>
        <v>0</v>
      </c>
      <c r="AW360">
        <f t="array" ref="AW360">IFERROR(INDEX(Sheet2!$A$1:$E$2723,MATCH(AW$200&amp;AW$201&amp;$B360,Sheet2!$A$1:$A$2723&amp;Sheet2!$B$1:$B$2723&amp;Sheet2!$D$1:$D$2723,0),5),0)</f>
        <v>0</v>
      </c>
      <c r="AX360">
        <f t="array" ref="AX360">IFERROR(INDEX(Sheet2!$A$1:$E$2723,MATCH(AX$200&amp;AX$201&amp;$B360,Sheet2!$A$1:$A$2723&amp;Sheet2!$B$1:$B$2723&amp;Sheet2!$D$1:$D$2723,0),5),0)</f>
        <v>0</v>
      </c>
      <c r="AY360">
        <f t="array" ref="AY360">IFERROR(INDEX(Sheet2!$A$1:$E$2723,MATCH(AY$200&amp;AY$201&amp;$B360,Sheet2!$A$1:$A$2723&amp;Sheet2!$B$1:$B$2723&amp;Sheet2!$D$1:$D$2723,0),5),0)</f>
        <v>144</v>
      </c>
      <c r="AZ360">
        <f t="array" ref="AZ360">IFERROR(INDEX(Sheet2!$A$1:$E$2723,MATCH(AZ$200&amp;AZ$201&amp;$B360,Sheet2!$A$1:$A$2723&amp;Sheet2!$B$1:$B$2723&amp;Sheet2!$D$1:$D$2723,0),5),0)</f>
        <v>111</v>
      </c>
      <c r="BA360">
        <f t="array" ref="BA360">IFERROR(INDEX(Sheet2!$A$1:$E$2723,MATCH(BA$200&amp;BA$201&amp;$B360,Sheet2!$A$1:$A$2723&amp;Sheet2!$B$1:$B$2723&amp;Sheet2!$D$1:$D$2723,0),5),0)</f>
        <v>118</v>
      </c>
      <c r="BB360">
        <f t="array" ref="BB360">IFERROR(INDEX(Sheet2!$A$1:$E$2723,MATCH(BB$200&amp;BB$201&amp;$B360,Sheet2!$A$1:$A$2723&amp;Sheet2!$B$1:$B$2723&amp;Sheet2!$D$1:$D$2723,0),5),0)</f>
        <v>227</v>
      </c>
      <c r="BC360">
        <f t="array" ref="BC360">IFERROR(INDEX(Sheet2!$A$1:$E$2723,MATCH(BC$200&amp;BC$201&amp;$B360,Sheet2!$A$1:$A$2723&amp;Sheet2!$B$1:$B$2723&amp;Sheet2!$D$1:$D$2723,0),5),0)</f>
        <v>159</v>
      </c>
      <c r="BD360">
        <f t="array" ref="BD360">IFERROR(INDEX(Sheet2!$A$1:$E$2723,MATCH(BD$200&amp;BD$201&amp;$B360,Sheet2!$A$1:$A$2723&amp;Sheet2!$B$1:$B$2723&amp;Sheet2!$D$1:$D$2723,0),5),0)</f>
        <v>143</v>
      </c>
      <c r="BE360">
        <f t="array" ref="BE360">IFERROR(INDEX(Sheet2!$A$1:$E$2723,MATCH(BE$200&amp;BE$201&amp;$B360,Sheet2!$A$1:$A$2723&amp;Sheet2!$B$1:$B$2723&amp;Sheet2!$D$1:$D$2723,0),5),0)</f>
        <v>145</v>
      </c>
      <c r="BF360">
        <f t="array" ref="BF360">IFERROR(INDEX(Sheet2!$A$1:$E$2723,MATCH(BF$200&amp;BF$201&amp;$B360,Sheet2!$A$1:$A$2723&amp;Sheet2!$B$1:$B$2723&amp;Sheet2!$D$1:$D$2723,0),5),0)</f>
        <v>0</v>
      </c>
      <c r="BG360">
        <f t="array" ref="BG360">IFERROR(INDEX(Sheet2!$A$1:$E$2723,MATCH(BG$200&amp;BG$201&amp;$B360,Sheet2!$A$1:$A$2723&amp;Sheet2!$B$1:$B$2723&amp;Sheet2!$D$1:$D$2723,0),5),0)</f>
        <v>0</v>
      </c>
      <c r="BH360">
        <f t="array" ref="BH360">IFERROR(INDEX(Sheet2!$A$1:$E$2723,MATCH(BH$200&amp;BH$201&amp;$B360,Sheet2!$A$1:$A$2723&amp;Sheet2!$B$1:$B$2723&amp;Sheet2!$D$1:$D$2723,0),5),0)</f>
        <v>0</v>
      </c>
      <c r="BI360">
        <f t="array" ref="BI360">IFERROR(INDEX(Sheet2!$A$1:$E$2723,MATCH(BI$200&amp;BI$201&amp;$B360,Sheet2!$A$1:$A$2723&amp;Sheet2!$B$1:$B$2723&amp;Sheet2!$D$1:$D$2723,0),5),0)</f>
        <v>0</v>
      </c>
      <c r="BJ360">
        <f t="array" ref="BJ360">IFERROR(INDEX(Sheet2!$A$1:$E$2723,MATCH(BJ$200&amp;BJ$201&amp;$B360,Sheet2!$A$1:$A$2723&amp;Sheet2!$B$1:$B$2723&amp;Sheet2!$D$1:$D$2723,0),5),0)</f>
        <v>0</v>
      </c>
      <c r="BK360">
        <f t="array" ref="BK360">IFERROR(INDEX(Sheet2!$A$1:$E$2723,MATCH(BK$200&amp;BK$201&amp;$B360,Sheet2!$A$1:$A$2723&amp;Sheet2!$B$1:$B$2723&amp;Sheet2!$D$1:$D$2723,0),5),0)</f>
        <v>0</v>
      </c>
      <c r="BL360">
        <f t="array" ref="BL360">IFERROR(INDEX(Sheet2!$A$1:$E$2723,MATCH(BL$200&amp;BL$201&amp;$B360,Sheet2!$A$1:$A$2723&amp;Sheet2!$B$1:$B$2723&amp;Sheet2!$D$1:$D$2723,0),5),0)</f>
        <v>0</v>
      </c>
    </row>
    <row r="361" spans="2:64" x14ac:dyDescent="0.25">
      <c r="B361" t="s">
        <v>45</v>
      </c>
      <c r="C361">
        <f t="array" ref="C361">IFERROR(INDEX(Sheet2!$A$1:$E$2723,MATCH(C$200&amp;C$201&amp;$B361,Sheet2!$A$1:$A$2723&amp;Sheet2!$B$1:$B$2723&amp;Sheet2!$D$1:$D$2723,0),5),0)</f>
        <v>0</v>
      </c>
      <c r="D361">
        <f t="array" ref="D361">IFERROR(INDEX(Sheet2!$A$1:$E$2723,MATCH(D$200&amp;D$201&amp;$B361,Sheet2!$A$1:$A$2723&amp;Sheet2!$B$1:$B$2723&amp;Sheet2!$D$1:$D$2723,0),5),0)</f>
        <v>0</v>
      </c>
      <c r="E361">
        <f t="array" ref="E361">IFERROR(INDEX(Sheet2!$A$1:$E$2723,MATCH(E$200&amp;E$201&amp;$B361,Sheet2!$A$1:$A$2723&amp;Sheet2!$B$1:$B$2723&amp;Sheet2!$D$1:$D$2723,0),5),0)</f>
        <v>0</v>
      </c>
      <c r="F361">
        <f t="array" ref="F361">IFERROR(INDEX(Sheet2!$A$1:$E$2723,MATCH(F$200&amp;F$201&amp;$B361,Sheet2!$A$1:$A$2723&amp;Sheet2!$B$1:$B$2723&amp;Sheet2!$D$1:$D$2723,0),5),0)</f>
        <v>0</v>
      </c>
      <c r="G361">
        <f t="array" ref="G361">IFERROR(INDEX(Sheet2!$A$1:$E$2723,MATCH(G$200&amp;G$201&amp;$B361,Sheet2!$A$1:$A$2723&amp;Sheet2!$B$1:$B$2723&amp;Sheet2!$D$1:$D$2723,0),5),0)</f>
        <v>0</v>
      </c>
      <c r="H361">
        <f t="array" ref="H361">IFERROR(INDEX(Sheet2!$A$1:$E$2723,MATCH(H$200&amp;H$201&amp;$B361,Sheet2!$A$1:$A$2723&amp;Sheet2!$B$1:$B$2723&amp;Sheet2!$D$1:$D$2723,0),5),0)</f>
        <v>0</v>
      </c>
      <c r="I361">
        <f t="array" ref="I361">IFERROR(INDEX(Sheet2!$A$1:$E$2723,MATCH(I$200&amp;I$201&amp;$B361,Sheet2!$A$1:$A$2723&amp;Sheet2!$B$1:$B$2723&amp;Sheet2!$D$1:$D$2723,0),5),0)</f>
        <v>0</v>
      </c>
      <c r="J361">
        <f t="array" ref="J361">IFERROR(INDEX(Sheet2!$A$1:$E$2723,MATCH(J$200&amp;J$201&amp;$B361,Sheet2!$A$1:$A$2723&amp;Sheet2!$B$1:$B$2723&amp;Sheet2!$D$1:$D$2723,0),5),0)</f>
        <v>0</v>
      </c>
      <c r="K361">
        <f t="array" ref="K361">IFERROR(INDEX(Sheet2!$A$1:$E$2723,MATCH(K$200&amp;K$201&amp;$B361,Sheet2!$A$1:$A$2723&amp;Sheet2!$B$1:$B$2723&amp;Sheet2!$D$1:$D$2723,0),5),0)</f>
        <v>0</v>
      </c>
      <c r="L361">
        <f t="array" ref="L361">IFERROR(INDEX(Sheet2!$A$1:$E$2723,MATCH(L$200&amp;L$201&amp;$B361,Sheet2!$A$1:$A$2723&amp;Sheet2!$B$1:$B$2723&amp;Sheet2!$D$1:$D$2723,0),5),0)</f>
        <v>0</v>
      </c>
      <c r="M361">
        <f t="array" ref="M361">IFERROR(INDEX(Sheet2!$A$1:$E$2723,MATCH(M$200&amp;M$201&amp;$B361,Sheet2!$A$1:$A$2723&amp;Sheet2!$B$1:$B$2723&amp;Sheet2!$D$1:$D$2723,0),5),0)</f>
        <v>208</v>
      </c>
      <c r="N361">
        <f t="array" ref="N361">IFERROR(INDEX(Sheet2!$A$1:$E$2723,MATCH(N$200&amp;N$201&amp;$B361,Sheet2!$A$1:$A$2723&amp;Sheet2!$B$1:$B$2723&amp;Sheet2!$D$1:$D$2723,0),5),0)</f>
        <v>0</v>
      </c>
      <c r="O361">
        <f t="array" ref="O361">IFERROR(INDEX(Sheet2!$A$1:$E$2723,MATCH(O$200&amp;O$201&amp;$B361,Sheet2!$A$1:$A$2723&amp;Sheet2!$B$1:$B$2723&amp;Sheet2!$D$1:$D$2723,0),5),0)</f>
        <v>0</v>
      </c>
      <c r="P361">
        <f t="array" ref="P361">IFERROR(INDEX(Sheet2!$A$1:$E$2723,MATCH(P$200&amp;P$201&amp;$B361,Sheet2!$A$1:$A$2723&amp;Sheet2!$B$1:$B$2723&amp;Sheet2!$D$1:$D$2723,0),5),0)</f>
        <v>0</v>
      </c>
      <c r="Q361">
        <f t="array" ref="Q361">IFERROR(INDEX(Sheet2!$A$1:$E$2723,MATCH(Q$200&amp;Q$201&amp;$B361,Sheet2!$A$1:$A$2723&amp;Sheet2!$B$1:$B$2723&amp;Sheet2!$D$1:$D$2723,0),5),0)</f>
        <v>0</v>
      </c>
      <c r="R361">
        <f t="array" ref="R361">IFERROR(INDEX(Sheet2!$A$1:$E$2723,MATCH(R$200&amp;R$201&amp;$B361,Sheet2!$A$1:$A$2723&amp;Sheet2!$B$1:$B$2723&amp;Sheet2!$D$1:$D$2723,0),5),0)</f>
        <v>0</v>
      </c>
      <c r="S361">
        <f t="array" ref="S361">IFERROR(INDEX(Sheet2!$A$1:$E$2723,MATCH(S$200&amp;S$201&amp;$B361,Sheet2!$A$1:$A$2723&amp;Sheet2!$B$1:$B$2723&amp;Sheet2!$D$1:$D$2723,0),5),0)</f>
        <v>0</v>
      </c>
      <c r="T361">
        <f t="array" ref="T361">IFERROR(INDEX(Sheet2!$A$1:$E$2723,MATCH(T$200&amp;T$201&amp;$B361,Sheet2!$A$1:$A$2723&amp;Sheet2!$B$1:$B$2723&amp;Sheet2!$D$1:$D$2723,0),5),0)</f>
        <v>0</v>
      </c>
      <c r="U361">
        <f t="array" ref="U361">IFERROR(INDEX(Sheet2!$A$1:$E$2723,MATCH(U$200&amp;U$201&amp;$B361,Sheet2!$A$1:$A$2723&amp;Sheet2!$B$1:$B$2723&amp;Sheet2!$D$1:$D$2723,0),5),0)</f>
        <v>142</v>
      </c>
      <c r="V361">
        <f t="array" ref="V361">IFERROR(INDEX(Sheet2!$A$1:$E$2723,MATCH(V$200&amp;V$201&amp;$B361,Sheet2!$A$1:$A$2723&amp;Sheet2!$B$1:$B$2723&amp;Sheet2!$D$1:$D$2723,0),5),0)</f>
        <v>0</v>
      </c>
      <c r="W361">
        <f t="array" ref="W361">IFERROR(INDEX(Sheet2!$A$1:$E$2723,MATCH(W$200&amp;W$201&amp;$B361,Sheet2!$A$1:$A$2723&amp;Sheet2!$B$1:$B$2723&amp;Sheet2!$D$1:$D$2723,0),5),0)</f>
        <v>0</v>
      </c>
      <c r="X361">
        <f t="array" ref="X361">IFERROR(INDEX(Sheet2!$A$1:$E$2723,MATCH(X$200&amp;X$201&amp;$B361,Sheet2!$A$1:$A$2723&amp;Sheet2!$B$1:$B$2723&amp;Sheet2!$D$1:$D$2723,0),5),0)</f>
        <v>0</v>
      </c>
      <c r="Y361">
        <f t="array" ref="Y361">IFERROR(INDEX(Sheet2!$A$1:$E$2723,MATCH(Y$200&amp;Y$201&amp;$B361,Sheet2!$A$1:$A$2723&amp;Sheet2!$B$1:$B$2723&amp;Sheet2!$D$1:$D$2723,0),5),0)</f>
        <v>0</v>
      </c>
      <c r="Z361">
        <f t="array" ref="Z361">IFERROR(INDEX(Sheet2!$A$1:$E$2723,MATCH(Z$200&amp;Z$201&amp;$B361,Sheet2!$A$1:$A$2723&amp;Sheet2!$B$1:$B$2723&amp;Sheet2!$D$1:$D$2723,0),5),0)</f>
        <v>368</v>
      </c>
      <c r="AA361">
        <f t="array" ref="AA361">IFERROR(INDEX(Sheet2!$A$1:$E$2723,MATCH(AA$200&amp;AA$201&amp;$B361,Sheet2!$A$1:$A$2723&amp;Sheet2!$B$1:$B$2723&amp;Sheet2!$D$1:$D$2723,0),5),0)</f>
        <v>218</v>
      </c>
      <c r="AB361">
        <f t="array" ref="AB361">IFERROR(INDEX(Sheet2!$A$1:$E$2723,MATCH(AB$200&amp;AB$201&amp;$B361,Sheet2!$A$1:$A$2723&amp;Sheet2!$B$1:$B$2723&amp;Sheet2!$D$1:$D$2723,0),5),0)</f>
        <v>265</v>
      </c>
      <c r="AC361">
        <f t="array" ref="AC361">IFERROR(INDEX(Sheet2!$A$1:$E$2723,MATCH(AC$200&amp;AC$201&amp;$B361,Sheet2!$A$1:$A$2723&amp;Sheet2!$B$1:$B$2723&amp;Sheet2!$D$1:$D$2723,0),5),0)</f>
        <v>444</v>
      </c>
      <c r="AD361">
        <f t="array" ref="AD361">IFERROR(INDEX(Sheet2!$A$1:$E$2723,MATCH(AD$200&amp;AD$201&amp;$B361,Sheet2!$A$1:$A$2723&amp;Sheet2!$B$1:$B$2723&amp;Sheet2!$D$1:$D$2723,0),5),0)</f>
        <v>348</v>
      </c>
      <c r="AE361">
        <f t="array" ref="AE361">IFERROR(INDEX(Sheet2!$A$1:$E$2723,MATCH(AE$200&amp;AE$201&amp;$B361,Sheet2!$A$1:$A$2723&amp;Sheet2!$B$1:$B$2723&amp;Sheet2!$D$1:$D$2723,0),5),0)</f>
        <v>465</v>
      </c>
      <c r="AF361">
        <f t="array" ref="AF361">IFERROR(INDEX(Sheet2!$A$1:$E$2723,MATCH(AF$200&amp;AF$201&amp;$B361,Sheet2!$A$1:$A$2723&amp;Sheet2!$B$1:$B$2723&amp;Sheet2!$D$1:$D$2723,0),5),0)</f>
        <v>251</v>
      </c>
      <c r="AG361">
        <f t="array" ref="AG361">IFERROR(INDEX(Sheet2!$A$1:$E$2723,MATCH(AG$200&amp;AG$201&amp;$B361,Sheet2!$A$1:$A$2723&amp;Sheet2!$B$1:$B$2723&amp;Sheet2!$D$1:$D$2723,0),5),0)</f>
        <v>338</v>
      </c>
      <c r="AH361">
        <f t="array" ref="AH361">IFERROR(INDEX(Sheet2!$A$1:$E$2723,MATCH(AH$200&amp;AH$201&amp;$B361,Sheet2!$A$1:$A$2723&amp;Sheet2!$B$1:$B$2723&amp;Sheet2!$D$1:$D$2723,0),5),0)</f>
        <v>364</v>
      </c>
      <c r="AI361">
        <f t="array" ref="AI361">IFERROR(INDEX(Sheet2!$A$1:$E$2723,MATCH(AI$200&amp;AI$201&amp;$B361,Sheet2!$A$1:$A$2723&amp;Sheet2!$B$1:$B$2723&amp;Sheet2!$D$1:$D$2723,0),5),0)</f>
        <v>289</v>
      </c>
      <c r="AJ361">
        <f t="array" ref="AJ361">IFERROR(INDEX(Sheet2!$A$1:$E$2723,MATCH(AJ$200&amp;AJ$201&amp;$B361,Sheet2!$A$1:$A$2723&amp;Sheet2!$B$1:$B$2723&amp;Sheet2!$D$1:$D$2723,0),5),0)</f>
        <v>326</v>
      </c>
      <c r="AK361">
        <f t="array" ref="AK361">IFERROR(INDEX(Sheet2!$A$1:$E$2723,MATCH(AK$200&amp;AK$201&amp;$B361,Sheet2!$A$1:$A$2723&amp;Sheet2!$B$1:$B$2723&amp;Sheet2!$D$1:$D$2723,0),5),0)</f>
        <v>283</v>
      </c>
      <c r="AL361">
        <f t="array" ref="AL361">IFERROR(INDEX(Sheet2!$A$1:$E$2723,MATCH(AL$200&amp;AL$201&amp;$B361,Sheet2!$A$1:$A$2723&amp;Sheet2!$B$1:$B$2723&amp;Sheet2!$D$1:$D$2723,0),5),0)</f>
        <v>216</v>
      </c>
      <c r="AM361">
        <f t="array" ref="AM361">IFERROR(INDEX(Sheet2!$A$1:$E$2723,MATCH(AM$200&amp;AM$201&amp;$B361,Sheet2!$A$1:$A$2723&amp;Sheet2!$B$1:$B$2723&amp;Sheet2!$D$1:$D$2723,0),5),0)</f>
        <v>194</v>
      </c>
      <c r="AN361">
        <f t="array" ref="AN361">IFERROR(INDEX(Sheet2!$A$1:$E$2723,MATCH(AN$200&amp;AN$201&amp;$B361,Sheet2!$A$1:$A$2723&amp;Sheet2!$B$1:$B$2723&amp;Sheet2!$D$1:$D$2723,0),5),0)</f>
        <v>194</v>
      </c>
      <c r="AO361">
        <f t="array" ref="AO361">IFERROR(INDEX(Sheet2!$A$1:$E$2723,MATCH(AO$200&amp;AO$201&amp;$B361,Sheet2!$A$1:$A$2723&amp;Sheet2!$B$1:$B$2723&amp;Sheet2!$D$1:$D$2723,0),5),0)</f>
        <v>217</v>
      </c>
      <c r="AP361">
        <f t="array" ref="AP361">IFERROR(INDEX(Sheet2!$A$1:$E$2723,MATCH(AP$200&amp;AP$201&amp;$B361,Sheet2!$A$1:$A$2723&amp;Sheet2!$B$1:$B$2723&amp;Sheet2!$D$1:$D$2723,0),5),0)</f>
        <v>210</v>
      </c>
      <c r="AQ361">
        <f t="array" ref="AQ361">IFERROR(INDEX(Sheet2!$A$1:$E$2723,MATCH(AQ$200&amp;AQ$201&amp;$B361,Sheet2!$A$1:$A$2723&amp;Sheet2!$B$1:$B$2723&amp;Sheet2!$D$1:$D$2723,0),5),0)</f>
        <v>130</v>
      </c>
      <c r="AR361">
        <f t="array" ref="AR361">IFERROR(INDEX(Sheet2!$A$1:$E$2723,MATCH(AR$200&amp;AR$201&amp;$B361,Sheet2!$A$1:$A$2723&amp;Sheet2!$B$1:$B$2723&amp;Sheet2!$D$1:$D$2723,0),5),0)</f>
        <v>180</v>
      </c>
      <c r="AS361">
        <f t="array" ref="AS361">IFERROR(INDEX(Sheet2!$A$1:$E$2723,MATCH(AS$200&amp;AS$201&amp;$B361,Sheet2!$A$1:$A$2723&amp;Sheet2!$B$1:$B$2723&amp;Sheet2!$D$1:$D$2723,0),5),0)</f>
        <v>114</v>
      </c>
      <c r="AT361">
        <f t="array" ref="AT361">IFERROR(INDEX(Sheet2!$A$1:$E$2723,MATCH(AT$200&amp;AT$201&amp;$B361,Sheet2!$A$1:$A$2723&amp;Sheet2!$B$1:$B$2723&amp;Sheet2!$D$1:$D$2723,0),5),0)</f>
        <v>190</v>
      </c>
      <c r="AU361">
        <f t="array" ref="AU361">IFERROR(INDEX(Sheet2!$A$1:$E$2723,MATCH(AU$200&amp;AU$201&amp;$B361,Sheet2!$A$1:$A$2723&amp;Sheet2!$B$1:$B$2723&amp;Sheet2!$D$1:$D$2723,0),5),0)</f>
        <v>180</v>
      </c>
      <c r="AV361">
        <f t="array" ref="AV361">IFERROR(INDEX(Sheet2!$A$1:$E$2723,MATCH(AV$200&amp;AV$201&amp;$B361,Sheet2!$A$1:$A$2723&amp;Sheet2!$B$1:$B$2723&amp;Sheet2!$D$1:$D$2723,0),5),0)</f>
        <v>137</v>
      </c>
      <c r="AW361">
        <f t="array" ref="AW361">IFERROR(INDEX(Sheet2!$A$1:$E$2723,MATCH(AW$200&amp;AW$201&amp;$B361,Sheet2!$A$1:$A$2723&amp;Sheet2!$B$1:$B$2723&amp;Sheet2!$D$1:$D$2723,0),5),0)</f>
        <v>147</v>
      </c>
      <c r="AX361">
        <f t="array" ref="AX361">IFERROR(INDEX(Sheet2!$A$1:$E$2723,MATCH(AX$200&amp;AX$201&amp;$B361,Sheet2!$A$1:$A$2723&amp;Sheet2!$B$1:$B$2723&amp;Sheet2!$D$1:$D$2723,0),5),0)</f>
        <v>146</v>
      </c>
      <c r="AY361">
        <f t="array" ref="AY361">IFERROR(INDEX(Sheet2!$A$1:$E$2723,MATCH(AY$200&amp;AY$201&amp;$B361,Sheet2!$A$1:$A$2723&amp;Sheet2!$B$1:$B$2723&amp;Sheet2!$D$1:$D$2723,0),5),0)</f>
        <v>165</v>
      </c>
      <c r="AZ361">
        <f t="array" ref="AZ361">IFERROR(INDEX(Sheet2!$A$1:$E$2723,MATCH(AZ$200&amp;AZ$201&amp;$B361,Sheet2!$A$1:$A$2723&amp;Sheet2!$B$1:$B$2723&amp;Sheet2!$D$1:$D$2723,0),5),0)</f>
        <v>138</v>
      </c>
      <c r="BA361">
        <f t="array" ref="BA361">IFERROR(INDEX(Sheet2!$A$1:$E$2723,MATCH(BA$200&amp;BA$201&amp;$B361,Sheet2!$A$1:$A$2723&amp;Sheet2!$B$1:$B$2723&amp;Sheet2!$D$1:$D$2723,0),5),0)</f>
        <v>124</v>
      </c>
      <c r="BB361">
        <f t="array" ref="BB361">IFERROR(INDEX(Sheet2!$A$1:$E$2723,MATCH(BB$200&amp;BB$201&amp;$B361,Sheet2!$A$1:$A$2723&amp;Sheet2!$B$1:$B$2723&amp;Sheet2!$D$1:$D$2723,0),5),0)</f>
        <v>153</v>
      </c>
      <c r="BC361">
        <f t="array" ref="BC361">IFERROR(INDEX(Sheet2!$A$1:$E$2723,MATCH(BC$200&amp;BC$201&amp;$B361,Sheet2!$A$1:$A$2723&amp;Sheet2!$B$1:$B$2723&amp;Sheet2!$D$1:$D$2723,0),5),0)</f>
        <v>135</v>
      </c>
      <c r="BD361">
        <f t="array" ref="BD361">IFERROR(INDEX(Sheet2!$A$1:$E$2723,MATCH(BD$200&amp;BD$201&amp;$B361,Sheet2!$A$1:$A$2723&amp;Sheet2!$B$1:$B$2723&amp;Sheet2!$D$1:$D$2723,0),5),0)</f>
        <v>155</v>
      </c>
      <c r="BE361">
        <f t="array" ref="BE361">IFERROR(INDEX(Sheet2!$A$1:$E$2723,MATCH(BE$200&amp;BE$201&amp;$B361,Sheet2!$A$1:$A$2723&amp;Sheet2!$B$1:$B$2723&amp;Sheet2!$D$1:$D$2723,0),5),0)</f>
        <v>0</v>
      </c>
      <c r="BF361">
        <f t="array" ref="BF361">IFERROR(INDEX(Sheet2!$A$1:$E$2723,MATCH(BF$200&amp;BF$201&amp;$B361,Sheet2!$A$1:$A$2723&amp;Sheet2!$B$1:$B$2723&amp;Sheet2!$D$1:$D$2723,0),5),0)</f>
        <v>0</v>
      </c>
      <c r="BG361">
        <f t="array" ref="BG361">IFERROR(INDEX(Sheet2!$A$1:$E$2723,MATCH(BG$200&amp;BG$201&amp;$B361,Sheet2!$A$1:$A$2723&amp;Sheet2!$B$1:$B$2723&amp;Sheet2!$D$1:$D$2723,0),5),0)</f>
        <v>0</v>
      </c>
      <c r="BH361">
        <f t="array" ref="BH361">IFERROR(INDEX(Sheet2!$A$1:$E$2723,MATCH(BH$200&amp;BH$201&amp;$B361,Sheet2!$A$1:$A$2723&amp;Sheet2!$B$1:$B$2723&amp;Sheet2!$D$1:$D$2723,0),5),0)</f>
        <v>0</v>
      </c>
      <c r="BI361">
        <f t="array" ref="BI361">IFERROR(INDEX(Sheet2!$A$1:$E$2723,MATCH(BI$200&amp;BI$201&amp;$B361,Sheet2!$A$1:$A$2723&amp;Sheet2!$B$1:$B$2723&amp;Sheet2!$D$1:$D$2723,0),5),0)</f>
        <v>0</v>
      </c>
      <c r="BJ361">
        <f t="array" ref="BJ361">IFERROR(INDEX(Sheet2!$A$1:$E$2723,MATCH(BJ$200&amp;BJ$201&amp;$B361,Sheet2!$A$1:$A$2723&amp;Sheet2!$B$1:$B$2723&amp;Sheet2!$D$1:$D$2723,0),5),0)</f>
        <v>0</v>
      </c>
      <c r="BK361">
        <f t="array" ref="BK361">IFERROR(INDEX(Sheet2!$A$1:$E$2723,MATCH(BK$200&amp;BK$201&amp;$B361,Sheet2!$A$1:$A$2723&amp;Sheet2!$B$1:$B$2723&amp;Sheet2!$D$1:$D$2723,0),5),0)</f>
        <v>0</v>
      </c>
      <c r="BL361">
        <f t="array" ref="BL361">IFERROR(INDEX(Sheet2!$A$1:$E$2723,MATCH(BL$200&amp;BL$201&amp;$B361,Sheet2!$A$1:$A$2723&amp;Sheet2!$B$1:$B$2723&amp;Sheet2!$D$1:$D$2723,0),5),0)</f>
        <v>86</v>
      </c>
    </row>
    <row r="362" spans="2:64" x14ac:dyDescent="0.25">
      <c r="B362" t="s">
        <v>319</v>
      </c>
      <c r="C362">
        <f t="array" ref="C362">IFERROR(INDEX(Sheet2!$A$1:$E$2723,MATCH(C$200&amp;C$201&amp;$B362,Sheet2!$A$1:$A$2723&amp;Sheet2!$B$1:$B$2723&amp;Sheet2!$D$1:$D$2723,0),5),0)</f>
        <v>0</v>
      </c>
      <c r="D362">
        <f t="array" ref="D362">IFERROR(INDEX(Sheet2!$A$1:$E$2723,MATCH(D$200&amp;D$201&amp;$B362,Sheet2!$A$1:$A$2723&amp;Sheet2!$B$1:$B$2723&amp;Sheet2!$D$1:$D$2723,0),5),0)</f>
        <v>0</v>
      </c>
      <c r="E362">
        <f t="array" ref="E362">IFERROR(INDEX(Sheet2!$A$1:$E$2723,MATCH(E$200&amp;E$201&amp;$B362,Sheet2!$A$1:$A$2723&amp;Sheet2!$B$1:$B$2723&amp;Sheet2!$D$1:$D$2723,0),5),0)</f>
        <v>0</v>
      </c>
      <c r="F362">
        <f t="array" ref="F362">IFERROR(INDEX(Sheet2!$A$1:$E$2723,MATCH(F$200&amp;F$201&amp;$B362,Sheet2!$A$1:$A$2723&amp;Sheet2!$B$1:$B$2723&amp;Sheet2!$D$1:$D$2723,0),5),0)</f>
        <v>0</v>
      </c>
      <c r="G362">
        <f t="array" ref="G362">IFERROR(INDEX(Sheet2!$A$1:$E$2723,MATCH(G$200&amp;G$201&amp;$B362,Sheet2!$A$1:$A$2723&amp;Sheet2!$B$1:$B$2723&amp;Sheet2!$D$1:$D$2723,0),5),0)</f>
        <v>0</v>
      </c>
      <c r="H362">
        <f t="array" ref="H362">IFERROR(INDEX(Sheet2!$A$1:$E$2723,MATCH(H$200&amp;H$201&amp;$B362,Sheet2!$A$1:$A$2723&amp;Sheet2!$B$1:$B$2723&amp;Sheet2!$D$1:$D$2723,0),5),0)</f>
        <v>0</v>
      </c>
      <c r="I362">
        <f t="array" ref="I362">IFERROR(INDEX(Sheet2!$A$1:$E$2723,MATCH(I$200&amp;I$201&amp;$B362,Sheet2!$A$1:$A$2723&amp;Sheet2!$B$1:$B$2723&amp;Sheet2!$D$1:$D$2723,0),5),0)</f>
        <v>0</v>
      </c>
      <c r="J362">
        <f t="array" ref="J362">IFERROR(INDEX(Sheet2!$A$1:$E$2723,MATCH(J$200&amp;J$201&amp;$B362,Sheet2!$A$1:$A$2723&amp;Sheet2!$B$1:$B$2723&amp;Sheet2!$D$1:$D$2723,0),5),0)</f>
        <v>0</v>
      </c>
      <c r="K362">
        <f t="array" ref="K362">IFERROR(INDEX(Sheet2!$A$1:$E$2723,MATCH(K$200&amp;K$201&amp;$B362,Sheet2!$A$1:$A$2723&amp;Sheet2!$B$1:$B$2723&amp;Sheet2!$D$1:$D$2723,0),5),0)</f>
        <v>0</v>
      </c>
      <c r="L362">
        <f t="array" ref="L362">IFERROR(INDEX(Sheet2!$A$1:$E$2723,MATCH(L$200&amp;L$201&amp;$B362,Sheet2!$A$1:$A$2723&amp;Sheet2!$B$1:$B$2723&amp;Sheet2!$D$1:$D$2723,0),5),0)</f>
        <v>0</v>
      </c>
      <c r="M362">
        <f t="array" ref="M362">IFERROR(INDEX(Sheet2!$A$1:$E$2723,MATCH(M$200&amp;M$201&amp;$B362,Sheet2!$A$1:$A$2723&amp;Sheet2!$B$1:$B$2723&amp;Sheet2!$D$1:$D$2723,0),5),0)</f>
        <v>0</v>
      </c>
      <c r="N362">
        <f t="array" ref="N362">IFERROR(INDEX(Sheet2!$A$1:$E$2723,MATCH(N$200&amp;N$201&amp;$B362,Sheet2!$A$1:$A$2723&amp;Sheet2!$B$1:$B$2723&amp;Sheet2!$D$1:$D$2723,0),5),0)</f>
        <v>0</v>
      </c>
      <c r="O362">
        <f t="array" ref="O362">IFERROR(INDEX(Sheet2!$A$1:$E$2723,MATCH(O$200&amp;O$201&amp;$B362,Sheet2!$A$1:$A$2723&amp;Sheet2!$B$1:$B$2723&amp;Sheet2!$D$1:$D$2723,0),5),0)</f>
        <v>0</v>
      </c>
      <c r="P362">
        <f t="array" ref="P362">IFERROR(INDEX(Sheet2!$A$1:$E$2723,MATCH(P$200&amp;P$201&amp;$B362,Sheet2!$A$1:$A$2723&amp;Sheet2!$B$1:$B$2723&amp;Sheet2!$D$1:$D$2723,0),5),0)</f>
        <v>0</v>
      </c>
      <c r="Q362">
        <f t="array" ref="Q362">IFERROR(INDEX(Sheet2!$A$1:$E$2723,MATCH(Q$200&amp;Q$201&amp;$B362,Sheet2!$A$1:$A$2723&amp;Sheet2!$B$1:$B$2723&amp;Sheet2!$D$1:$D$2723,0),5),0)</f>
        <v>0</v>
      </c>
      <c r="R362">
        <f t="array" ref="R362">IFERROR(INDEX(Sheet2!$A$1:$E$2723,MATCH(R$200&amp;R$201&amp;$B362,Sheet2!$A$1:$A$2723&amp;Sheet2!$B$1:$B$2723&amp;Sheet2!$D$1:$D$2723,0),5),0)</f>
        <v>0</v>
      </c>
      <c r="S362">
        <f t="array" ref="S362">IFERROR(INDEX(Sheet2!$A$1:$E$2723,MATCH(S$200&amp;S$201&amp;$B362,Sheet2!$A$1:$A$2723&amp;Sheet2!$B$1:$B$2723&amp;Sheet2!$D$1:$D$2723,0),5),0)</f>
        <v>0</v>
      </c>
      <c r="T362">
        <f t="array" ref="T362">IFERROR(INDEX(Sheet2!$A$1:$E$2723,MATCH(T$200&amp;T$201&amp;$B362,Sheet2!$A$1:$A$2723&amp;Sheet2!$B$1:$B$2723&amp;Sheet2!$D$1:$D$2723,0),5),0)</f>
        <v>0</v>
      </c>
      <c r="U362">
        <f t="array" ref="U362">IFERROR(INDEX(Sheet2!$A$1:$E$2723,MATCH(U$200&amp;U$201&amp;$B362,Sheet2!$A$1:$A$2723&amp;Sheet2!$B$1:$B$2723&amp;Sheet2!$D$1:$D$2723,0),5),0)</f>
        <v>0</v>
      </c>
      <c r="V362">
        <f t="array" ref="V362">IFERROR(INDEX(Sheet2!$A$1:$E$2723,MATCH(V$200&amp;V$201&amp;$B362,Sheet2!$A$1:$A$2723&amp;Sheet2!$B$1:$B$2723&amp;Sheet2!$D$1:$D$2723,0),5),0)</f>
        <v>0</v>
      </c>
      <c r="W362">
        <f t="array" ref="W362">IFERROR(INDEX(Sheet2!$A$1:$E$2723,MATCH(W$200&amp;W$201&amp;$B362,Sheet2!$A$1:$A$2723&amp;Sheet2!$B$1:$B$2723&amp;Sheet2!$D$1:$D$2723,0),5),0)</f>
        <v>0</v>
      </c>
      <c r="X362">
        <f t="array" ref="X362">IFERROR(INDEX(Sheet2!$A$1:$E$2723,MATCH(X$200&amp;X$201&amp;$B362,Sheet2!$A$1:$A$2723&amp;Sheet2!$B$1:$B$2723&amp;Sheet2!$D$1:$D$2723,0),5),0)</f>
        <v>0</v>
      </c>
      <c r="Y362">
        <f t="array" ref="Y362">IFERROR(INDEX(Sheet2!$A$1:$E$2723,MATCH(Y$200&amp;Y$201&amp;$B362,Sheet2!$A$1:$A$2723&amp;Sheet2!$B$1:$B$2723&amp;Sheet2!$D$1:$D$2723,0),5),0)</f>
        <v>0</v>
      </c>
      <c r="Z362">
        <f t="array" ref="Z362">IFERROR(INDEX(Sheet2!$A$1:$E$2723,MATCH(Z$200&amp;Z$201&amp;$B362,Sheet2!$A$1:$A$2723&amp;Sheet2!$B$1:$B$2723&amp;Sheet2!$D$1:$D$2723,0),5),0)</f>
        <v>0</v>
      </c>
      <c r="AA362">
        <f t="array" ref="AA362">IFERROR(INDEX(Sheet2!$A$1:$E$2723,MATCH(AA$200&amp;AA$201&amp;$B362,Sheet2!$A$1:$A$2723&amp;Sheet2!$B$1:$B$2723&amp;Sheet2!$D$1:$D$2723,0),5),0)</f>
        <v>0</v>
      </c>
      <c r="AB362">
        <f t="array" ref="AB362">IFERROR(INDEX(Sheet2!$A$1:$E$2723,MATCH(AB$200&amp;AB$201&amp;$B362,Sheet2!$A$1:$A$2723&amp;Sheet2!$B$1:$B$2723&amp;Sheet2!$D$1:$D$2723,0),5),0)</f>
        <v>0</v>
      </c>
      <c r="AC362">
        <f t="array" ref="AC362">IFERROR(INDEX(Sheet2!$A$1:$E$2723,MATCH(AC$200&amp;AC$201&amp;$B362,Sheet2!$A$1:$A$2723&amp;Sheet2!$B$1:$B$2723&amp;Sheet2!$D$1:$D$2723,0),5),0)</f>
        <v>0</v>
      </c>
      <c r="AD362">
        <f t="array" ref="AD362">IFERROR(INDEX(Sheet2!$A$1:$E$2723,MATCH(AD$200&amp;AD$201&amp;$B362,Sheet2!$A$1:$A$2723&amp;Sheet2!$B$1:$B$2723&amp;Sheet2!$D$1:$D$2723,0),5),0)</f>
        <v>0</v>
      </c>
      <c r="AE362">
        <f t="array" ref="AE362">IFERROR(INDEX(Sheet2!$A$1:$E$2723,MATCH(AE$200&amp;AE$201&amp;$B362,Sheet2!$A$1:$A$2723&amp;Sheet2!$B$1:$B$2723&amp;Sheet2!$D$1:$D$2723,0),5),0)</f>
        <v>0</v>
      </c>
      <c r="AF362">
        <f t="array" ref="AF362">IFERROR(INDEX(Sheet2!$A$1:$E$2723,MATCH(AF$200&amp;AF$201&amp;$B362,Sheet2!$A$1:$A$2723&amp;Sheet2!$B$1:$B$2723&amp;Sheet2!$D$1:$D$2723,0),5),0)</f>
        <v>0</v>
      </c>
      <c r="AG362">
        <f t="array" ref="AG362">IFERROR(INDEX(Sheet2!$A$1:$E$2723,MATCH(AG$200&amp;AG$201&amp;$B362,Sheet2!$A$1:$A$2723&amp;Sheet2!$B$1:$B$2723&amp;Sheet2!$D$1:$D$2723,0),5),0)</f>
        <v>0</v>
      </c>
      <c r="AH362">
        <f t="array" ref="AH362">IFERROR(INDEX(Sheet2!$A$1:$E$2723,MATCH(AH$200&amp;AH$201&amp;$B362,Sheet2!$A$1:$A$2723&amp;Sheet2!$B$1:$B$2723&amp;Sheet2!$D$1:$D$2723,0),5),0)</f>
        <v>0</v>
      </c>
      <c r="AI362">
        <f t="array" ref="AI362">IFERROR(INDEX(Sheet2!$A$1:$E$2723,MATCH(AI$200&amp;AI$201&amp;$B362,Sheet2!$A$1:$A$2723&amp;Sheet2!$B$1:$B$2723&amp;Sheet2!$D$1:$D$2723,0),5),0)</f>
        <v>0</v>
      </c>
      <c r="AJ362">
        <f t="array" ref="AJ362">IFERROR(INDEX(Sheet2!$A$1:$E$2723,MATCH(AJ$200&amp;AJ$201&amp;$B362,Sheet2!$A$1:$A$2723&amp;Sheet2!$B$1:$B$2723&amp;Sheet2!$D$1:$D$2723,0),5),0)</f>
        <v>0</v>
      </c>
      <c r="AK362">
        <f t="array" ref="AK362">IFERROR(INDEX(Sheet2!$A$1:$E$2723,MATCH(AK$200&amp;AK$201&amp;$B362,Sheet2!$A$1:$A$2723&amp;Sheet2!$B$1:$B$2723&amp;Sheet2!$D$1:$D$2723,0),5),0)</f>
        <v>0</v>
      </c>
      <c r="AL362">
        <f t="array" ref="AL362">IFERROR(INDEX(Sheet2!$A$1:$E$2723,MATCH(AL$200&amp;AL$201&amp;$B362,Sheet2!$A$1:$A$2723&amp;Sheet2!$B$1:$B$2723&amp;Sheet2!$D$1:$D$2723,0),5),0)</f>
        <v>0</v>
      </c>
      <c r="AM362">
        <f t="array" ref="AM362">IFERROR(INDEX(Sheet2!$A$1:$E$2723,MATCH(AM$200&amp;AM$201&amp;$B362,Sheet2!$A$1:$A$2723&amp;Sheet2!$B$1:$B$2723&amp;Sheet2!$D$1:$D$2723,0),5),0)</f>
        <v>0</v>
      </c>
      <c r="AN362">
        <f t="array" ref="AN362">IFERROR(INDEX(Sheet2!$A$1:$E$2723,MATCH(AN$200&amp;AN$201&amp;$B362,Sheet2!$A$1:$A$2723&amp;Sheet2!$B$1:$B$2723&amp;Sheet2!$D$1:$D$2723,0),5),0)</f>
        <v>0</v>
      </c>
      <c r="AO362">
        <f t="array" ref="AO362">IFERROR(INDEX(Sheet2!$A$1:$E$2723,MATCH(AO$200&amp;AO$201&amp;$B362,Sheet2!$A$1:$A$2723&amp;Sheet2!$B$1:$B$2723&amp;Sheet2!$D$1:$D$2723,0),5),0)</f>
        <v>0</v>
      </c>
      <c r="AP362">
        <f t="array" ref="AP362">IFERROR(INDEX(Sheet2!$A$1:$E$2723,MATCH(AP$200&amp;AP$201&amp;$B362,Sheet2!$A$1:$A$2723&amp;Sheet2!$B$1:$B$2723&amp;Sheet2!$D$1:$D$2723,0),5),0)</f>
        <v>0</v>
      </c>
      <c r="AQ362">
        <f t="array" ref="AQ362">IFERROR(INDEX(Sheet2!$A$1:$E$2723,MATCH(AQ$200&amp;AQ$201&amp;$B362,Sheet2!$A$1:$A$2723&amp;Sheet2!$B$1:$B$2723&amp;Sheet2!$D$1:$D$2723,0),5),0)</f>
        <v>0</v>
      </c>
      <c r="AR362">
        <f t="array" ref="AR362">IFERROR(INDEX(Sheet2!$A$1:$E$2723,MATCH(AR$200&amp;AR$201&amp;$B362,Sheet2!$A$1:$A$2723&amp;Sheet2!$B$1:$B$2723&amp;Sheet2!$D$1:$D$2723,0),5),0)</f>
        <v>0</v>
      </c>
      <c r="AS362">
        <f t="array" ref="AS362">IFERROR(INDEX(Sheet2!$A$1:$E$2723,MATCH(AS$200&amp;AS$201&amp;$B362,Sheet2!$A$1:$A$2723&amp;Sheet2!$B$1:$B$2723&amp;Sheet2!$D$1:$D$2723,0),5),0)</f>
        <v>0</v>
      </c>
      <c r="AT362">
        <f t="array" ref="AT362">IFERROR(INDEX(Sheet2!$A$1:$E$2723,MATCH(AT$200&amp;AT$201&amp;$B362,Sheet2!$A$1:$A$2723&amp;Sheet2!$B$1:$B$2723&amp;Sheet2!$D$1:$D$2723,0),5),0)</f>
        <v>0</v>
      </c>
      <c r="AU362">
        <f t="array" ref="AU362">IFERROR(INDEX(Sheet2!$A$1:$E$2723,MATCH(AU$200&amp;AU$201&amp;$B362,Sheet2!$A$1:$A$2723&amp;Sheet2!$B$1:$B$2723&amp;Sheet2!$D$1:$D$2723,0),5),0)</f>
        <v>0</v>
      </c>
      <c r="AV362">
        <f t="array" ref="AV362">IFERROR(INDEX(Sheet2!$A$1:$E$2723,MATCH(AV$200&amp;AV$201&amp;$B362,Sheet2!$A$1:$A$2723&amp;Sheet2!$B$1:$B$2723&amp;Sheet2!$D$1:$D$2723,0),5),0)</f>
        <v>0</v>
      </c>
      <c r="AW362">
        <f t="array" ref="AW362">IFERROR(INDEX(Sheet2!$A$1:$E$2723,MATCH(AW$200&amp;AW$201&amp;$B362,Sheet2!$A$1:$A$2723&amp;Sheet2!$B$1:$B$2723&amp;Sheet2!$D$1:$D$2723,0),5),0)</f>
        <v>0</v>
      </c>
      <c r="AX362">
        <f t="array" ref="AX362">IFERROR(INDEX(Sheet2!$A$1:$E$2723,MATCH(AX$200&amp;AX$201&amp;$B362,Sheet2!$A$1:$A$2723&amp;Sheet2!$B$1:$B$2723&amp;Sheet2!$D$1:$D$2723,0),5),0)</f>
        <v>0</v>
      </c>
      <c r="AY362">
        <f t="array" ref="AY362">IFERROR(INDEX(Sheet2!$A$1:$E$2723,MATCH(AY$200&amp;AY$201&amp;$B362,Sheet2!$A$1:$A$2723&amp;Sheet2!$B$1:$B$2723&amp;Sheet2!$D$1:$D$2723,0),5),0)</f>
        <v>0</v>
      </c>
      <c r="AZ362">
        <f t="array" ref="AZ362">IFERROR(INDEX(Sheet2!$A$1:$E$2723,MATCH(AZ$200&amp;AZ$201&amp;$B362,Sheet2!$A$1:$A$2723&amp;Sheet2!$B$1:$B$2723&amp;Sheet2!$D$1:$D$2723,0),5),0)</f>
        <v>0</v>
      </c>
      <c r="BA362">
        <f t="array" ref="BA362">IFERROR(INDEX(Sheet2!$A$1:$E$2723,MATCH(BA$200&amp;BA$201&amp;$B362,Sheet2!$A$1:$A$2723&amp;Sheet2!$B$1:$B$2723&amp;Sheet2!$D$1:$D$2723,0),5),0)</f>
        <v>0</v>
      </c>
      <c r="BB362">
        <f t="array" ref="BB362">IFERROR(INDEX(Sheet2!$A$1:$E$2723,MATCH(BB$200&amp;BB$201&amp;$B362,Sheet2!$A$1:$A$2723&amp;Sheet2!$B$1:$B$2723&amp;Sheet2!$D$1:$D$2723,0),5),0)</f>
        <v>0</v>
      </c>
      <c r="BC362">
        <f t="array" ref="BC362">IFERROR(INDEX(Sheet2!$A$1:$E$2723,MATCH(BC$200&amp;BC$201&amp;$B362,Sheet2!$A$1:$A$2723&amp;Sheet2!$B$1:$B$2723&amp;Sheet2!$D$1:$D$2723,0),5),0)</f>
        <v>0</v>
      </c>
      <c r="BD362">
        <f t="array" ref="BD362">IFERROR(INDEX(Sheet2!$A$1:$E$2723,MATCH(BD$200&amp;BD$201&amp;$B362,Sheet2!$A$1:$A$2723&amp;Sheet2!$B$1:$B$2723&amp;Sheet2!$D$1:$D$2723,0),5),0)</f>
        <v>0</v>
      </c>
      <c r="BE362">
        <f t="array" ref="BE362">IFERROR(INDEX(Sheet2!$A$1:$E$2723,MATCH(BE$200&amp;BE$201&amp;$B362,Sheet2!$A$1:$A$2723&amp;Sheet2!$B$1:$B$2723&amp;Sheet2!$D$1:$D$2723,0),5),0)</f>
        <v>0</v>
      </c>
      <c r="BF362">
        <f t="array" ref="BF362">IFERROR(INDEX(Sheet2!$A$1:$E$2723,MATCH(BF$200&amp;BF$201&amp;$B362,Sheet2!$A$1:$A$2723&amp;Sheet2!$B$1:$B$2723&amp;Sheet2!$D$1:$D$2723,0),5),0)</f>
        <v>0</v>
      </c>
      <c r="BG362">
        <f t="array" ref="BG362">IFERROR(INDEX(Sheet2!$A$1:$E$2723,MATCH(BG$200&amp;BG$201&amp;$B362,Sheet2!$A$1:$A$2723&amp;Sheet2!$B$1:$B$2723&amp;Sheet2!$D$1:$D$2723,0),5),0)</f>
        <v>0</v>
      </c>
      <c r="BH362">
        <f t="array" ref="BH362">IFERROR(INDEX(Sheet2!$A$1:$E$2723,MATCH(BH$200&amp;BH$201&amp;$B362,Sheet2!$A$1:$A$2723&amp;Sheet2!$B$1:$B$2723&amp;Sheet2!$D$1:$D$2723,0),5),0)</f>
        <v>0</v>
      </c>
      <c r="BI362">
        <f t="array" ref="BI362">IFERROR(INDEX(Sheet2!$A$1:$E$2723,MATCH(BI$200&amp;BI$201&amp;$B362,Sheet2!$A$1:$A$2723&amp;Sheet2!$B$1:$B$2723&amp;Sheet2!$D$1:$D$2723,0),5),0)</f>
        <v>0</v>
      </c>
      <c r="BJ362">
        <f t="array" ref="BJ362">IFERROR(INDEX(Sheet2!$A$1:$E$2723,MATCH(BJ$200&amp;BJ$201&amp;$B362,Sheet2!$A$1:$A$2723&amp;Sheet2!$B$1:$B$2723&amp;Sheet2!$D$1:$D$2723,0),5),0)</f>
        <v>0</v>
      </c>
      <c r="BK362">
        <f t="array" ref="BK362">IFERROR(INDEX(Sheet2!$A$1:$E$2723,MATCH(BK$200&amp;BK$201&amp;$B362,Sheet2!$A$1:$A$2723&amp;Sheet2!$B$1:$B$2723&amp;Sheet2!$D$1:$D$2723,0),5),0)</f>
        <v>0</v>
      </c>
      <c r="BL362">
        <f t="array" ref="BL362">IFERROR(INDEX(Sheet2!$A$1:$E$2723,MATCH(BL$200&amp;BL$201&amp;$B362,Sheet2!$A$1:$A$2723&amp;Sheet2!$B$1:$B$2723&amp;Sheet2!$D$1:$D$2723,0),5),0)</f>
        <v>0</v>
      </c>
    </row>
    <row r="363" spans="2:64" x14ac:dyDescent="0.25">
      <c r="B363" t="s">
        <v>320</v>
      </c>
      <c r="C363">
        <f t="array" ref="C363">IFERROR(INDEX(Sheet2!$A$1:$E$2723,MATCH(C$200&amp;C$201&amp;$B363,Sheet2!$A$1:$A$2723&amp;Sheet2!$B$1:$B$2723&amp;Sheet2!$D$1:$D$2723,0),5),0)</f>
        <v>0</v>
      </c>
      <c r="D363">
        <f t="array" ref="D363">IFERROR(INDEX(Sheet2!$A$1:$E$2723,MATCH(D$200&amp;D$201&amp;$B363,Sheet2!$A$1:$A$2723&amp;Sheet2!$B$1:$B$2723&amp;Sheet2!$D$1:$D$2723,0),5),0)</f>
        <v>0</v>
      </c>
      <c r="E363">
        <f t="array" ref="E363">IFERROR(INDEX(Sheet2!$A$1:$E$2723,MATCH(E$200&amp;E$201&amp;$B363,Sheet2!$A$1:$A$2723&amp;Sheet2!$B$1:$B$2723&amp;Sheet2!$D$1:$D$2723,0),5),0)</f>
        <v>0</v>
      </c>
      <c r="F363">
        <f t="array" ref="F363">IFERROR(INDEX(Sheet2!$A$1:$E$2723,MATCH(F$200&amp;F$201&amp;$B363,Sheet2!$A$1:$A$2723&amp;Sheet2!$B$1:$B$2723&amp;Sheet2!$D$1:$D$2723,0),5),0)</f>
        <v>0</v>
      </c>
      <c r="G363">
        <f t="array" ref="G363">IFERROR(INDEX(Sheet2!$A$1:$E$2723,MATCH(G$200&amp;G$201&amp;$B363,Sheet2!$A$1:$A$2723&amp;Sheet2!$B$1:$B$2723&amp;Sheet2!$D$1:$D$2723,0),5),0)</f>
        <v>0</v>
      </c>
      <c r="H363">
        <f t="array" ref="H363">IFERROR(INDEX(Sheet2!$A$1:$E$2723,MATCH(H$200&amp;H$201&amp;$B363,Sheet2!$A$1:$A$2723&amp;Sheet2!$B$1:$B$2723&amp;Sheet2!$D$1:$D$2723,0),5),0)</f>
        <v>0</v>
      </c>
      <c r="I363">
        <f t="array" ref="I363">IFERROR(INDEX(Sheet2!$A$1:$E$2723,MATCH(I$200&amp;I$201&amp;$B363,Sheet2!$A$1:$A$2723&amp;Sheet2!$B$1:$B$2723&amp;Sheet2!$D$1:$D$2723,0),5),0)</f>
        <v>0</v>
      </c>
      <c r="J363">
        <f t="array" ref="J363">IFERROR(INDEX(Sheet2!$A$1:$E$2723,MATCH(J$200&amp;J$201&amp;$B363,Sheet2!$A$1:$A$2723&amp;Sheet2!$B$1:$B$2723&amp;Sheet2!$D$1:$D$2723,0),5),0)</f>
        <v>0</v>
      </c>
      <c r="K363">
        <f t="array" ref="K363">IFERROR(INDEX(Sheet2!$A$1:$E$2723,MATCH(K$200&amp;K$201&amp;$B363,Sheet2!$A$1:$A$2723&amp;Sheet2!$B$1:$B$2723&amp;Sheet2!$D$1:$D$2723,0),5),0)</f>
        <v>0</v>
      </c>
      <c r="L363">
        <f t="array" ref="L363">IFERROR(INDEX(Sheet2!$A$1:$E$2723,MATCH(L$200&amp;L$201&amp;$B363,Sheet2!$A$1:$A$2723&amp;Sheet2!$B$1:$B$2723&amp;Sheet2!$D$1:$D$2723,0),5),0)</f>
        <v>0</v>
      </c>
      <c r="M363">
        <f t="array" ref="M363">IFERROR(INDEX(Sheet2!$A$1:$E$2723,MATCH(M$200&amp;M$201&amp;$B363,Sheet2!$A$1:$A$2723&amp;Sheet2!$B$1:$B$2723&amp;Sheet2!$D$1:$D$2723,0),5),0)</f>
        <v>0</v>
      </c>
      <c r="N363">
        <f t="array" ref="N363">IFERROR(INDEX(Sheet2!$A$1:$E$2723,MATCH(N$200&amp;N$201&amp;$B363,Sheet2!$A$1:$A$2723&amp;Sheet2!$B$1:$B$2723&amp;Sheet2!$D$1:$D$2723,0),5),0)</f>
        <v>0</v>
      </c>
      <c r="O363">
        <f t="array" ref="O363">IFERROR(INDEX(Sheet2!$A$1:$E$2723,MATCH(O$200&amp;O$201&amp;$B363,Sheet2!$A$1:$A$2723&amp;Sheet2!$B$1:$B$2723&amp;Sheet2!$D$1:$D$2723,0),5),0)</f>
        <v>0</v>
      </c>
      <c r="P363">
        <f t="array" ref="P363">IFERROR(INDEX(Sheet2!$A$1:$E$2723,MATCH(P$200&amp;P$201&amp;$B363,Sheet2!$A$1:$A$2723&amp;Sheet2!$B$1:$B$2723&amp;Sheet2!$D$1:$D$2723,0),5),0)</f>
        <v>0</v>
      </c>
      <c r="Q363">
        <f t="array" ref="Q363">IFERROR(INDEX(Sheet2!$A$1:$E$2723,MATCH(Q$200&amp;Q$201&amp;$B363,Sheet2!$A$1:$A$2723&amp;Sheet2!$B$1:$B$2723&amp;Sheet2!$D$1:$D$2723,0),5),0)</f>
        <v>0</v>
      </c>
      <c r="R363">
        <f t="array" ref="R363">IFERROR(INDEX(Sheet2!$A$1:$E$2723,MATCH(R$200&amp;R$201&amp;$B363,Sheet2!$A$1:$A$2723&amp;Sheet2!$B$1:$B$2723&amp;Sheet2!$D$1:$D$2723,0),5),0)</f>
        <v>0</v>
      </c>
      <c r="S363">
        <f t="array" ref="S363">IFERROR(INDEX(Sheet2!$A$1:$E$2723,MATCH(S$200&amp;S$201&amp;$B363,Sheet2!$A$1:$A$2723&amp;Sheet2!$B$1:$B$2723&amp;Sheet2!$D$1:$D$2723,0),5),0)</f>
        <v>0</v>
      </c>
      <c r="T363">
        <f t="array" ref="T363">IFERROR(INDEX(Sheet2!$A$1:$E$2723,MATCH(T$200&amp;T$201&amp;$B363,Sheet2!$A$1:$A$2723&amp;Sheet2!$B$1:$B$2723&amp;Sheet2!$D$1:$D$2723,0),5),0)</f>
        <v>0</v>
      </c>
      <c r="U363">
        <f t="array" ref="U363">IFERROR(INDEX(Sheet2!$A$1:$E$2723,MATCH(U$200&amp;U$201&amp;$B363,Sheet2!$A$1:$A$2723&amp;Sheet2!$B$1:$B$2723&amp;Sheet2!$D$1:$D$2723,0),5),0)</f>
        <v>0</v>
      </c>
      <c r="V363">
        <f t="array" ref="V363">IFERROR(INDEX(Sheet2!$A$1:$E$2723,MATCH(V$200&amp;V$201&amp;$B363,Sheet2!$A$1:$A$2723&amp;Sheet2!$B$1:$B$2723&amp;Sheet2!$D$1:$D$2723,0),5),0)</f>
        <v>0</v>
      </c>
      <c r="W363">
        <f t="array" ref="W363">IFERROR(INDEX(Sheet2!$A$1:$E$2723,MATCH(W$200&amp;W$201&amp;$B363,Sheet2!$A$1:$A$2723&amp;Sheet2!$B$1:$B$2723&amp;Sheet2!$D$1:$D$2723,0),5),0)</f>
        <v>0</v>
      </c>
      <c r="X363">
        <f t="array" ref="X363">IFERROR(INDEX(Sheet2!$A$1:$E$2723,MATCH(X$200&amp;X$201&amp;$B363,Sheet2!$A$1:$A$2723&amp;Sheet2!$B$1:$B$2723&amp;Sheet2!$D$1:$D$2723,0),5),0)</f>
        <v>0</v>
      </c>
      <c r="Y363">
        <f t="array" ref="Y363">IFERROR(INDEX(Sheet2!$A$1:$E$2723,MATCH(Y$200&amp;Y$201&amp;$B363,Sheet2!$A$1:$A$2723&amp;Sheet2!$B$1:$B$2723&amp;Sheet2!$D$1:$D$2723,0),5),0)</f>
        <v>0</v>
      </c>
      <c r="Z363">
        <f t="array" ref="Z363">IFERROR(INDEX(Sheet2!$A$1:$E$2723,MATCH(Z$200&amp;Z$201&amp;$B363,Sheet2!$A$1:$A$2723&amp;Sheet2!$B$1:$B$2723&amp;Sheet2!$D$1:$D$2723,0),5),0)</f>
        <v>0</v>
      </c>
      <c r="AA363">
        <f t="array" ref="AA363">IFERROR(INDEX(Sheet2!$A$1:$E$2723,MATCH(AA$200&amp;AA$201&amp;$B363,Sheet2!$A$1:$A$2723&amp;Sheet2!$B$1:$B$2723&amp;Sheet2!$D$1:$D$2723,0),5),0)</f>
        <v>0</v>
      </c>
      <c r="AB363">
        <f t="array" ref="AB363">IFERROR(INDEX(Sheet2!$A$1:$E$2723,MATCH(AB$200&amp;AB$201&amp;$B363,Sheet2!$A$1:$A$2723&amp;Sheet2!$B$1:$B$2723&amp;Sheet2!$D$1:$D$2723,0),5),0)</f>
        <v>0</v>
      </c>
      <c r="AC363">
        <f t="array" ref="AC363">IFERROR(INDEX(Sheet2!$A$1:$E$2723,MATCH(AC$200&amp;AC$201&amp;$B363,Sheet2!$A$1:$A$2723&amp;Sheet2!$B$1:$B$2723&amp;Sheet2!$D$1:$D$2723,0),5),0)</f>
        <v>0</v>
      </c>
      <c r="AD363">
        <f t="array" ref="AD363">IFERROR(INDEX(Sheet2!$A$1:$E$2723,MATCH(AD$200&amp;AD$201&amp;$B363,Sheet2!$A$1:$A$2723&amp;Sheet2!$B$1:$B$2723&amp;Sheet2!$D$1:$D$2723,0),5),0)</f>
        <v>0</v>
      </c>
      <c r="AE363">
        <f t="array" ref="AE363">IFERROR(INDEX(Sheet2!$A$1:$E$2723,MATCH(AE$200&amp;AE$201&amp;$B363,Sheet2!$A$1:$A$2723&amp;Sheet2!$B$1:$B$2723&amp;Sheet2!$D$1:$D$2723,0),5),0)</f>
        <v>0</v>
      </c>
      <c r="AF363">
        <f t="array" ref="AF363">IFERROR(INDEX(Sheet2!$A$1:$E$2723,MATCH(AF$200&amp;AF$201&amp;$B363,Sheet2!$A$1:$A$2723&amp;Sheet2!$B$1:$B$2723&amp;Sheet2!$D$1:$D$2723,0),5),0)</f>
        <v>0</v>
      </c>
      <c r="AG363">
        <f t="array" ref="AG363">IFERROR(INDEX(Sheet2!$A$1:$E$2723,MATCH(AG$200&amp;AG$201&amp;$B363,Sheet2!$A$1:$A$2723&amp;Sheet2!$B$1:$B$2723&amp;Sheet2!$D$1:$D$2723,0),5),0)</f>
        <v>0</v>
      </c>
      <c r="AH363">
        <f t="array" ref="AH363">IFERROR(INDEX(Sheet2!$A$1:$E$2723,MATCH(AH$200&amp;AH$201&amp;$B363,Sheet2!$A$1:$A$2723&amp;Sheet2!$B$1:$B$2723&amp;Sheet2!$D$1:$D$2723,0),5),0)</f>
        <v>0</v>
      </c>
      <c r="AI363">
        <f t="array" ref="AI363">IFERROR(INDEX(Sheet2!$A$1:$E$2723,MATCH(AI$200&amp;AI$201&amp;$B363,Sheet2!$A$1:$A$2723&amp;Sheet2!$B$1:$B$2723&amp;Sheet2!$D$1:$D$2723,0),5),0)</f>
        <v>0</v>
      </c>
      <c r="AJ363">
        <f t="array" ref="AJ363">IFERROR(INDEX(Sheet2!$A$1:$E$2723,MATCH(AJ$200&amp;AJ$201&amp;$B363,Sheet2!$A$1:$A$2723&amp;Sheet2!$B$1:$B$2723&amp;Sheet2!$D$1:$D$2723,0),5),0)</f>
        <v>0</v>
      </c>
      <c r="AK363">
        <f t="array" ref="AK363">IFERROR(INDEX(Sheet2!$A$1:$E$2723,MATCH(AK$200&amp;AK$201&amp;$B363,Sheet2!$A$1:$A$2723&amp;Sheet2!$B$1:$B$2723&amp;Sheet2!$D$1:$D$2723,0),5),0)</f>
        <v>0</v>
      </c>
      <c r="AL363">
        <f t="array" ref="AL363">IFERROR(INDEX(Sheet2!$A$1:$E$2723,MATCH(AL$200&amp;AL$201&amp;$B363,Sheet2!$A$1:$A$2723&amp;Sheet2!$B$1:$B$2723&amp;Sheet2!$D$1:$D$2723,0),5),0)</f>
        <v>0</v>
      </c>
      <c r="AM363">
        <f t="array" ref="AM363">IFERROR(INDEX(Sheet2!$A$1:$E$2723,MATCH(AM$200&amp;AM$201&amp;$B363,Sheet2!$A$1:$A$2723&amp;Sheet2!$B$1:$B$2723&amp;Sheet2!$D$1:$D$2723,0),5),0)</f>
        <v>0</v>
      </c>
      <c r="AN363">
        <f t="array" ref="AN363">IFERROR(INDEX(Sheet2!$A$1:$E$2723,MATCH(AN$200&amp;AN$201&amp;$B363,Sheet2!$A$1:$A$2723&amp;Sheet2!$B$1:$B$2723&amp;Sheet2!$D$1:$D$2723,0),5),0)</f>
        <v>0</v>
      </c>
      <c r="AO363">
        <f t="array" ref="AO363">IFERROR(INDEX(Sheet2!$A$1:$E$2723,MATCH(AO$200&amp;AO$201&amp;$B363,Sheet2!$A$1:$A$2723&amp;Sheet2!$B$1:$B$2723&amp;Sheet2!$D$1:$D$2723,0),5),0)</f>
        <v>0</v>
      </c>
      <c r="AP363">
        <f t="array" ref="AP363">IFERROR(INDEX(Sheet2!$A$1:$E$2723,MATCH(AP$200&amp;AP$201&amp;$B363,Sheet2!$A$1:$A$2723&amp;Sheet2!$B$1:$B$2723&amp;Sheet2!$D$1:$D$2723,0),5),0)</f>
        <v>0</v>
      </c>
      <c r="AQ363">
        <f t="array" ref="AQ363">IFERROR(INDEX(Sheet2!$A$1:$E$2723,MATCH(AQ$200&amp;AQ$201&amp;$B363,Sheet2!$A$1:$A$2723&amp;Sheet2!$B$1:$B$2723&amp;Sheet2!$D$1:$D$2723,0),5),0)</f>
        <v>0</v>
      </c>
      <c r="AR363">
        <f t="array" ref="AR363">IFERROR(INDEX(Sheet2!$A$1:$E$2723,MATCH(AR$200&amp;AR$201&amp;$B363,Sheet2!$A$1:$A$2723&amp;Sheet2!$B$1:$B$2723&amp;Sheet2!$D$1:$D$2723,0),5),0)</f>
        <v>0</v>
      </c>
      <c r="AS363">
        <f t="array" ref="AS363">IFERROR(INDEX(Sheet2!$A$1:$E$2723,MATCH(AS$200&amp;AS$201&amp;$B363,Sheet2!$A$1:$A$2723&amp;Sheet2!$B$1:$B$2723&amp;Sheet2!$D$1:$D$2723,0),5),0)</f>
        <v>0</v>
      </c>
      <c r="AT363">
        <f t="array" ref="AT363">IFERROR(INDEX(Sheet2!$A$1:$E$2723,MATCH(AT$200&amp;AT$201&amp;$B363,Sheet2!$A$1:$A$2723&amp;Sheet2!$B$1:$B$2723&amp;Sheet2!$D$1:$D$2723,0),5),0)</f>
        <v>0</v>
      </c>
      <c r="AU363">
        <f t="array" ref="AU363">IFERROR(INDEX(Sheet2!$A$1:$E$2723,MATCH(AU$200&amp;AU$201&amp;$B363,Sheet2!$A$1:$A$2723&amp;Sheet2!$B$1:$B$2723&amp;Sheet2!$D$1:$D$2723,0),5),0)</f>
        <v>0</v>
      </c>
      <c r="AV363">
        <f t="array" ref="AV363">IFERROR(INDEX(Sheet2!$A$1:$E$2723,MATCH(AV$200&amp;AV$201&amp;$B363,Sheet2!$A$1:$A$2723&amp;Sheet2!$B$1:$B$2723&amp;Sheet2!$D$1:$D$2723,0),5),0)</f>
        <v>0</v>
      </c>
      <c r="AW363">
        <f t="array" ref="AW363">IFERROR(INDEX(Sheet2!$A$1:$E$2723,MATCH(AW$200&amp;AW$201&amp;$B363,Sheet2!$A$1:$A$2723&amp;Sheet2!$B$1:$B$2723&amp;Sheet2!$D$1:$D$2723,0),5),0)</f>
        <v>0</v>
      </c>
      <c r="AX363">
        <f t="array" ref="AX363">IFERROR(INDEX(Sheet2!$A$1:$E$2723,MATCH(AX$200&amp;AX$201&amp;$B363,Sheet2!$A$1:$A$2723&amp;Sheet2!$B$1:$B$2723&amp;Sheet2!$D$1:$D$2723,0),5),0)</f>
        <v>0</v>
      </c>
      <c r="AY363">
        <f t="array" ref="AY363">IFERROR(INDEX(Sheet2!$A$1:$E$2723,MATCH(AY$200&amp;AY$201&amp;$B363,Sheet2!$A$1:$A$2723&amp;Sheet2!$B$1:$B$2723&amp;Sheet2!$D$1:$D$2723,0),5),0)</f>
        <v>0</v>
      </c>
      <c r="AZ363">
        <f t="array" ref="AZ363">IFERROR(INDEX(Sheet2!$A$1:$E$2723,MATCH(AZ$200&amp;AZ$201&amp;$B363,Sheet2!$A$1:$A$2723&amp;Sheet2!$B$1:$B$2723&amp;Sheet2!$D$1:$D$2723,0),5),0)</f>
        <v>0</v>
      </c>
      <c r="BA363">
        <f t="array" ref="BA363">IFERROR(INDEX(Sheet2!$A$1:$E$2723,MATCH(BA$200&amp;BA$201&amp;$B363,Sheet2!$A$1:$A$2723&amp;Sheet2!$B$1:$B$2723&amp;Sheet2!$D$1:$D$2723,0),5),0)</f>
        <v>0</v>
      </c>
      <c r="BB363">
        <f t="array" ref="BB363">IFERROR(INDEX(Sheet2!$A$1:$E$2723,MATCH(BB$200&amp;BB$201&amp;$B363,Sheet2!$A$1:$A$2723&amp;Sheet2!$B$1:$B$2723&amp;Sheet2!$D$1:$D$2723,0),5),0)</f>
        <v>0</v>
      </c>
      <c r="BC363">
        <f t="array" ref="BC363">IFERROR(INDEX(Sheet2!$A$1:$E$2723,MATCH(BC$200&amp;BC$201&amp;$B363,Sheet2!$A$1:$A$2723&amp;Sheet2!$B$1:$B$2723&amp;Sheet2!$D$1:$D$2723,0),5),0)</f>
        <v>0</v>
      </c>
      <c r="BD363">
        <f t="array" ref="BD363">IFERROR(INDEX(Sheet2!$A$1:$E$2723,MATCH(BD$200&amp;BD$201&amp;$B363,Sheet2!$A$1:$A$2723&amp;Sheet2!$B$1:$B$2723&amp;Sheet2!$D$1:$D$2723,0),5),0)</f>
        <v>0</v>
      </c>
      <c r="BE363">
        <f t="array" ref="BE363">IFERROR(INDEX(Sheet2!$A$1:$E$2723,MATCH(BE$200&amp;BE$201&amp;$B363,Sheet2!$A$1:$A$2723&amp;Sheet2!$B$1:$B$2723&amp;Sheet2!$D$1:$D$2723,0),5),0)</f>
        <v>0</v>
      </c>
      <c r="BF363">
        <f t="array" ref="BF363">IFERROR(INDEX(Sheet2!$A$1:$E$2723,MATCH(BF$200&amp;BF$201&amp;$B363,Sheet2!$A$1:$A$2723&amp;Sheet2!$B$1:$B$2723&amp;Sheet2!$D$1:$D$2723,0),5),0)</f>
        <v>0</v>
      </c>
      <c r="BG363">
        <f t="array" ref="BG363">IFERROR(INDEX(Sheet2!$A$1:$E$2723,MATCH(BG$200&amp;BG$201&amp;$B363,Sheet2!$A$1:$A$2723&amp;Sheet2!$B$1:$B$2723&amp;Sheet2!$D$1:$D$2723,0),5),0)</f>
        <v>0</v>
      </c>
      <c r="BH363">
        <f t="array" ref="BH363">IFERROR(INDEX(Sheet2!$A$1:$E$2723,MATCH(BH$200&amp;BH$201&amp;$B363,Sheet2!$A$1:$A$2723&amp;Sheet2!$B$1:$B$2723&amp;Sheet2!$D$1:$D$2723,0),5),0)</f>
        <v>0</v>
      </c>
      <c r="BI363">
        <f t="array" ref="BI363">IFERROR(INDEX(Sheet2!$A$1:$E$2723,MATCH(BI$200&amp;BI$201&amp;$B363,Sheet2!$A$1:$A$2723&amp;Sheet2!$B$1:$B$2723&amp;Sheet2!$D$1:$D$2723,0),5),0)</f>
        <v>0</v>
      </c>
      <c r="BJ363">
        <f t="array" ref="BJ363">IFERROR(INDEX(Sheet2!$A$1:$E$2723,MATCH(BJ$200&amp;BJ$201&amp;$B363,Sheet2!$A$1:$A$2723&amp;Sheet2!$B$1:$B$2723&amp;Sheet2!$D$1:$D$2723,0),5),0)</f>
        <v>0</v>
      </c>
      <c r="BK363">
        <f t="array" ref="BK363">IFERROR(INDEX(Sheet2!$A$1:$E$2723,MATCH(BK$200&amp;BK$201&amp;$B363,Sheet2!$A$1:$A$2723&amp;Sheet2!$B$1:$B$2723&amp;Sheet2!$D$1:$D$2723,0),5),0)</f>
        <v>0</v>
      </c>
      <c r="BL363">
        <f t="array" ref="BL363">IFERROR(INDEX(Sheet2!$A$1:$E$2723,MATCH(BL$200&amp;BL$201&amp;$B363,Sheet2!$A$1:$A$2723&amp;Sheet2!$B$1:$B$2723&amp;Sheet2!$D$1:$D$2723,0),5),0)</f>
        <v>0</v>
      </c>
    </row>
    <row r="364" spans="2:64" x14ac:dyDescent="0.25">
      <c r="B364" t="s">
        <v>321</v>
      </c>
      <c r="C364">
        <f t="array" ref="C364">IFERROR(INDEX(Sheet2!$A$1:$E$2723,MATCH(C$200&amp;C$201&amp;$B364,Sheet2!$A$1:$A$2723&amp;Sheet2!$B$1:$B$2723&amp;Sheet2!$D$1:$D$2723,0),5),0)</f>
        <v>0</v>
      </c>
      <c r="D364">
        <f t="array" ref="D364">IFERROR(INDEX(Sheet2!$A$1:$E$2723,MATCH(D$200&amp;D$201&amp;$B364,Sheet2!$A$1:$A$2723&amp;Sheet2!$B$1:$B$2723&amp;Sheet2!$D$1:$D$2723,0),5),0)</f>
        <v>0</v>
      </c>
      <c r="E364">
        <f t="array" ref="E364">IFERROR(INDEX(Sheet2!$A$1:$E$2723,MATCH(E$200&amp;E$201&amp;$B364,Sheet2!$A$1:$A$2723&amp;Sheet2!$B$1:$B$2723&amp;Sheet2!$D$1:$D$2723,0),5),0)</f>
        <v>0</v>
      </c>
      <c r="F364">
        <f t="array" ref="F364">IFERROR(INDEX(Sheet2!$A$1:$E$2723,MATCH(F$200&amp;F$201&amp;$B364,Sheet2!$A$1:$A$2723&amp;Sheet2!$B$1:$B$2723&amp;Sheet2!$D$1:$D$2723,0),5),0)</f>
        <v>0</v>
      </c>
      <c r="G364">
        <f t="array" ref="G364">IFERROR(INDEX(Sheet2!$A$1:$E$2723,MATCH(G$200&amp;G$201&amp;$B364,Sheet2!$A$1:$A$2723&amp;Sheet2!$B$1:$B$2723&amp;Sheet2!$D$1:$D$2723,0),5),0)</f>
        <v>0</v>
      </c>
      <c r="H364">
        <f t="array" ref="H364">IFERROR(INDEX(Sheet2!$A$1:$E$2723,MATCH(H$200&amp;H$201&amp;$B364,Sheet2!$A$1:$A$2723&amp;Sheet2!$B$1:$B$2723&amp;Sheet2!$D$1:$D$2723,0),5),0)</f>
        <v>0</v>
      </c>
      <c r="I364">
        <f t="array" ref="I364">IFERROR(INDEX(Sheet2!$A$1:$E$2723,MATCH(I$200&amp;I$201&amp;$B364,Sheet2!$A$1:$A$2723&amp;Sheet2!$B$1:$B$2723&amp;Sheet2!$D$1:$D$2723,0),5),0)</f>
        <v>0</v>
      </c>
      <c r="J364">
        <f t="array" ref="J364">IFERROR(INDEX(Sheet2!$A$1:$E$2723,MATCH(J$200&amp;J$201&amp;$B364,Sheet2!$A$1:$A$2723&amp;Sheet2!$B$1:$B$2723&amp;Sheet2!$D$1:$D$2723,0),5),0)</f>
        <v>0</v>
      </c>
      <c r="K364">
        <f t="array" ref="K364">IFERROR(INDEX(Sheet2!$A$1:$E$2723,MATCH(K$200&amp;K$201&amp;$B364,Sheet2!$A$1:$A$2723&amp;Sheet2!$B$1:$B$2723&amp;Sheet2!$D$1:$D$2723,0),5),0)</f>
        <v>0</v>
      </c>
      <c r="L364">
        <f t="array" ref="L364">IFERROR(INDEX(Sheet2!$A$1:$E$2723,MATCH(L$200&amp;L$201&amp;$B364,Sheet2!$A$1:$A$2723&amp;Sheet2!$B$1:$B$2723&amp;Sheet2!$D$1:$D$2723,0),5),0)</f>
        <v>0</v>
      </c>
      <c r="M364">
        <f t="array" ref="M364">IFERROR(INDEX(Sheet2!$A$1:$E$2723,MATCH(M$200&amp;M$201&amp;$B364,Sheet2!$A$1:$A$2723&amp;Sheet2!$B$1:$B$2723&amp;Sheet2!$D$1:$D$2723,0),5),0)</f>
        <v>0</v>
      </c>
      <c r="N364">
        <f t="array" ref="N364">IFERROR(INDEX(Sheet2!$A$1:$E$2723,MATCH(N$200&amp;N$201&amp;$B364,Sheet2!$A$1:$A$2723&amp;Sheet2!$B$1:$B$2723&amp;Sheet2!$D$1:$D$2723,0),5),0)</f>
        <v>0</v>
      </c>
      <c r="O364">
        <f t="array" ref="O364">IFERROR(INDEX(Sheet2!$A$1:$E$2723,MATCH(O$200&amp;O$201&amp;$B364,Sheet2!$A$1:$A$2723&amp;Sheet2!$B$1:$B$2723&amp;Sheet2!$D$1:$D$2723,0),5),0)</f>
        <v>0</v>
      </c>
      <c r="P364">
        <f t="array" ref="P364">IFERROR(INDEX(Sheet2!$A$1:$E$2723,MATCH(P$200&amp;P$201&amp;$B364,Sheet2!$A$1:$A$2723&amp;Sheet2!$B$1:$B$2723&amp;Sheet2!$D$1:$D$2723,0),5),0)</f>
        <v>0</v>
      </c>
      <c r="Q364">
        <f t="array" ref="Q364">IFERROR(INDEX(Sheet2!$A$1:$E$2723,MATCH(Q$200&amp;Q$201&amp;$B364,Sheet2!$A$1:$A$2723&amp;Sheet2!$B$1:$B$2723&amp;Sheet2!$D$1:$D$2723,0),5),0)</f>
        <v>0</v>
      </c>
      <c r="R364">
        <f t="array" ref="R364">IFERROR(INDEX(Sheet2!$A$1:$E$2723,MATCH(R$200&amp;R$201&amp;$B364,Sheet2!$A$1:$A$2723&amp;Sheet2!$B$1:$B$2723&amp;Sheet2!$D$1:$D$2723,0),5),0)</f>
        <v>0</v>
      </c>
      <c r="S364">
        <f t="array" ref="S364">IFERROR(INDEX(Sheet2!$A$1:$E$2723,MATCH(S$200&amp;S$201&amp;$B364,Sheet2!$A$1:$A$2723&amp;Sheet2!$B$1:$B$2723&amp;Sheet2!$D$1:$D$2723,0),5),0)</f>
        <v>0</v>
      </c>
      <c r="T364">
        <f t="array" ref="T364">IFERROR(INDEX(Sheet2!$A$1:$E$2723,MATCH(T$200&amp;T$201&amp;$B364,Sheet2!$A$1:$A$2723&amp;Sheet2!$B$1:$B$2723&amp;Sheet2!$D$1:$D$2723,0),5),0)</f>
        <v>0</v>
      </c>
      <c r="U364">
        <f t="array" ref="U364">IFERROR(INDEX(Sheet2!$A$1:$E$2723,MATCH(U$200&amp;U$201&amp;$B364,Sheet2!$A$1:$A$2723&amp;Sheet2!$B$1:$B$2723&amp;Sheet2!$D$1:$D$2723,0),5),0)</f>
        <v>0</v>
      </c>
      <c r="V364">
        <f t="array" ref="V364">IFERROR(INDEX(Sheet2!$A$1:$E$2723,MATCH(V$200&amp;V$201&amp;$B364,Sheet2!$A$1:$A$2723&amp;Sheet2!$B$1:$B$2723&amp;Sheet2!$D$1:$D$2723,0),5),0)</f>
        <v>0</v>
      </c>
      <c r="W364">
        <f t="array" ref="W364">IFERROR(INDEX(Sheet2!$A$1:$E$2723,MATCH(W$200&amp;W$201&amp;$B364,Sheet2!$A$1:$A$2723&amp;Sheet2!$B$1:$B$2723&amp;Sheet2!$D$1:$D$2723,0),5),0)</f>
        <v>0</v>
      </c>
      <c r="X364">
        <f t="array" ref="X364">IFERROR(INDEX(Sheet2!$A$1:$E$2723,MATCH(X$200&amp;X$201&amp;$B364,Sheet2!$A$1:$A$2723&amp;Sheet2!$B$1:$B$2723&amp;Sheet2!$D$1:$D$2723,0),5),0)</f>
        <v>0</v>
      </c>
      <c r="Y364">
        <f t="array" ref="Y364">IFERROR(INDEX(Sheet2!$A$1:$E$2723,MATCH(Y$200&amp;Y$201&amp;$B364,Sheet2!$A$1:$A$2723&amp;Sheet2!$B$1:$B$2723&amp;Sheet2!$D$1:$D$2723,0),5),0)</f>
        <v>0</v>
      </c>
      <c r="Z364">
        <f t="array" ref="Z364">IFERROR(INDEX(Sheet2!$A$1:$E$2723,MATCH(Z$200&amp;Z$201&amp;$B364,Sheet2!$A$1:$A$2723&amp;Sheet2!$B$1:$B$2723&amp;Sheet2!$D$1:$D$2723,0),5),0)</f>
        <v>0</v>
      </c>
      <c r="AA364">
        <f t="array" ref="AA364">IFERROR(INDEX(Sheet2!$A$1:$E$2723,MATCH(AA$200&amp;AA$201&amp;$B364,Sheet2!$A$1:$A$2723&amp;Sheet2!$B$1:$B$2723&amp;Sheet2!$D$1:$D$2723,0),5),0)</f>
        <v>0</v>
      </c>
      <c r="AB364">
        <f t="array" ref="AB364">IFERROR(INDEX(Sheet2!$A$1:$E$2723,MATCH(AB$200&amp;AB$201&amp;$B364,Sheet2!$A$1:$A$2723&amp;Sheet2!$B$1:$B$2723&amp;Sheet2!$D$1:$D$2723,0),5),0)</f>
        <v>0</v>
      </c>
      <c r="AC364">
        <f t="array" ref="AC364">IFERROR(INDEX(Sheet2!$A$1:$E$2723,MATCH(AC$200&amp;AC$201&amp;$B364,Sheet2!$A$1:$A$2723&amp;Sheet2!$B$1:$B$2723&amp;Sheet2!$D$1:$D$2723,0),5),0)</f>
        <v>0</v>
      </c>
      <c r="AD364">
        <f t="array" ref="AD364">IFERROR(INDEX(Sheet2!$A$1:$E$2723,MATCH(AD$200&amp;AD$201&amp;$B364,Sheet2!$A$1:$A$2723&amp;Sheet2!$B$1:$B$2723&amp;Sheet2!$D$1:$D$2723,0),5),0)</f>
        <v>0</v>
      </c>
      <c r="AE364">
        <f t="array" ref="AE364">IFERROR(INDEX(Sheet2!$A$1:$E$2723,MATCH(AE$200&amp;AE$201&amp;$B364,Sheet2!$A$1:$A$2723&amp;Sheet2!$B$1:$B$2723&amp;Sheet2!$D$1:$D$2723,0),5),0)</f>
        <v>0</v>
      </c>
      <c r="AF364">
        <f t="array" ref="AF364">IFERROR(INDEX(Sheet2!$A$1:$E$2723,MATCH(AF$200&amp;AF$201&amp;$B364,Sheet2!$A$1:$A$2723&amp;Sheet2!$B$1:$B$2723&amp;Sheet2!$D$1:$D$2723,0),5),0)</f>
        <v>0</v>
      </c>
      <c r="AG364">
        <f t="array" ref="AG364">IFERROR(INDEX(Sheet2!$A$1:$E$2723,MATCH(AG$200&amp;AG$201&amp;$B364,Sheet2!$A$1:$A$2723&amp;Sheet2!$B$1:$B$2723&amp;Sheet2!$D$1:$D$2723,0),5),0)</f>
        <v>0</v>
      </c>
      <c r="AH364">
        <f t="array" ref="AH364">IFERROR(INDEX(Sheet2!$A$1:$E$2723,MATCH(AH$200&amp;AH$201&amp;$B364,Sheet2!$A$1:$A$2723&amp;Sheet2!$B$1:$B$2723&amp;Sheet2!$D$1:$D$2723,0),5),0)</f>
        <v>0</v>
      </c>
      <c r="AI364">
        <f t="array" ref="AI364">IFERROR(INDEX(Sheet2!$A$1:$E$2723,MATCH(AI$200&amp;AI$201&amp;$B364,Sheet2!$A$1:$A$2723&amp;Sheet2!$B$1:$B$2723&amp;Sheet2!$D$1:$D$2723,0),5),0)</f>
        <v>0</v>
      </c>
      <c r="AJ364">
        <f t="array" ref="AJ364">IFERROR(INDEX(Sheet2!$A$1:$E$2723,MATCH(AJ$200&amp;AJ$201&amp;$B364,Sheet2!$A$1:$A$2723&amp;Sheet2!$B$1:$B$2723&amp;Sheet2!$D$1:$D$2723,0),5),0)</f>
        <v>0</v>
      </c>
      <c r="AK364">
        <f t="array" ref="AK364">IFERROR(INDEX(Sheet2!$A$1:$E$2723,MATCH(AK$200&amp;AK$201&amp;$B364,Sheet2!$A$1:$A$2723&amp;Sheet2!$B$1:$B$2723&amp;Sheet2!$D$1:$D$2723,0),5),0)</f>
        <v>0</v>
      </c>
      <c r="AL364">
        <f t="array" ref="AL364">IFERROR(INDEX(Sheet2!$A$1:$E$2723,MATCH(AL$200&amp;AL$201&amp;$B364,Sheet2!$A$1:$A$2723&amp;Sheet2!$B$1:$B$2723&amp;Sheet2!$D$1:$D$2723,0),5),0)</f>
        <v>0</v>
      </c>
      <c r="AM364">
        <f t="array" ref="AM364">IFERROR(INDEX(Sheet2!$A$1:$E$2723,MATCH(AM$200&amp;AM$201&amp;$B364,Sheet2!$A$1:$A$2723&amp;Sheet2!$B$1:$B$2723&amp;Sheet2!$D$1:$D$2723,0),5),0)</f>
        <v>0</v>
      </c>
      <c r="AN364">
        <f t="array" ref="AN364">IFERROR(INDEX(Sheet2!$A$1:$E$2723,MATCH(AN$200&amp;AN$201&amp;$B364,Sheet2!$A$1:$A$2723&amp;Sheet2!$B$1:$B$2723&amp;Sheet2!$D$1:$D$2723,0),5),0)</f>
        <v>0</v>
      </c>
      <c r="AO364">
        <f t="array" ref="AO364">IFERROR(INDEX(Sheet2!$A$1:$E$2723,MATCH(AO$200&amp;AO$201&amp;$B364,Sheet2!$A$1:$A$2723&amp;Sheet2!$B$1:$B$2723&amp;Sheet2!$D$1:$D$2723,0),5),0)</f>
        <v>0</v>
      </c>
      <c r="AP364">
        <f t="array" ref="AP364">IFERROR(INDEX(Sheet2!$A$1:$E$2723,MATCH(AP$200&amp;AP$201&amp;$B364,Sheet2!$A$1:$A$2723&amp;Sheet2!$B$1:$B$2723&amp;Sheet2!$D$1:$D$2723,0),5),0)</f>
        <v>0</v>
      </c>
      <c r="AQ364">
        <f t="array" ref="AQ364">IFERROR(INDEX(Sheet2!$A$1:$E$2723,MATCH(AQ$200&amp;AQ$201&amp;$B364,Sheet2!$A$1:$A$2723&amp;Sheet2!$B$1:$B$2723&amp;Sheet2!$D$1:$D$2723,0),5),0)</f>
        <v>0</v>
      </c>
      <c r="AR364">
        <f t="array" ref="AR364">IFERROR(INDEX(Sheet2!$A$1:$E$2723,MATCH(AR$200&amp;AR$201&amp;$B364,Sheet2!$A$1:$A$2723&amp;Sheet2!$B$1:$B$2723&amp;Sheet2!$D$1:$D$2723,0),5),0)</f>
        <v>0</v>
      </c>
      <c r="AS364">
        <f t="array" ref="AS364">IFERROR(INDEX(Sheet2!$A$1:$E$2723,MATCH(AS$200&amp;AS$201&amp;$B364,Sheet2!$A$1:$A$2723&amp;Sheet2!$B$1:$B$2723&amp;Sheet2!$D$1:$D$2723,0),5),0)</f>
        <v>0</v>
      </c>
      <c r="AT364">
        <f t="array" ref="AT364">IFERROR(INDEX(Sheet2!$A$1:$E$2723,MATCH(AT$200&amp;AT$201&amp;$B364,Sheet2!$A$1:$A$2723&amp;Sheet2!$B$1:$B$2723&amp;Sheet2!$D$1:$D$2723,0),5),0)</f>
        <v>0</v>
      </c>
      <c r="AU364">
        <f t="array" ref="AU364">IFERROR(INDEX(Sheet2!$A$1:$E$2723,MATCH(AU$200&amp;AU$201&amp;$B364,Sheet2!$A$1:$A$2723&amp;Sheet2!$B$1:$B$2723&amp;Sheet2!$D$1:$D$2723,0),5),0)</f>
        <v>0</v>
      </c>
      <c r="AV364">
        <f t="array" ref="AV364">IFERROR(INDEX(Sheet2!$A$1:$E$2723,MATCH(AV$200&amp;AV$201&amp;$B364,Sheet2!$A$1:$A$2723&amp;Sheet2!$B$1:$B$2723&amp;Sheet2!$D$1:$D$2723,0),5),0)</f>
        <v>0</v>
      </c>
      <c r="AW364">
        <f t="array" ref="AW364">IFERROR(INDEX(Sheet2!$A$1:$E$2723,MATCH(AW$200&amp;AW$201&amp;$B364,Sheet2!$A$1:$A$2723&amp;Sheet2!$B$1:$B$2723&amp;Sheet2!$D$1:$D$2723,0),5),0)</f>
        <v>0</v>
      </c>
      <c r="AX364">
        <f t="array" ref="AX364">IFERROR(INDEX(Sheet2!$A$1:$E$2723,MATCH(AX$200&amp;AX$201&amp;$B364,Sheet2!$A$1:$A$2723&amp;Sheet2!$B$1:$B$2723&amp;Sheet2!$D$1:$D$2723,0),5),0)</f>
        <v>0</v>
      </c>
      <c r="AY364">
        <f t="array" ref="AY364">IFERROR(INDEX(Sheet2!$A$1:$E$2723,MATCH(AY$200&amp;AY$201&amp;$B364,Sheet2!$A$1:$A$2723&amp;Sheet2!$B$1:$B$2723&amp;Sheet2!$D$1:$D$2723,0),5),0)</f>
        <v>0</v>
      </c>
      <c r="AZ364">
        <f t="array" ref="AZ364">IFERROR(INDEX(Sheet2!$A$1:$E$2723,MATCH(AZ$200&amp;AZ$201&amp;$B364,Sheet2!$A$1:$A$2723&amp;Sheet2!$B$1:$B$2723&amp;Sheet2!$D$1:$D$2723,0),5),0)</f>
        <v>0</v>
      </c>
      <c r="BA364">
        <f t="array" ref="BA364">IFERROR(INDEX(Sheet2!$A$1:$E$2723,MATCH(BA$200&amp;BA$201&amp;$B364,Sheet2!$A$1:$A$2723&amp;Sheet2!$B$1:$B$2723&amp;Sheet2!$D$1:$D$2723,0),5),0)</f>
        <v>0</v>
      </c>
      <c r="BB364">
        <f t="array" ref="BB364">IFERROR(INDEX(Sheet2!$A$1:$E$2723,MATCH(BB$200&amp;BB$201&amp;$B364,Sheet2!$A$1:$A$2723&amp;Sheet2!$B$1:$B$2723&amp;Sheet2!$D$1:$D$2723,0),5),0)</f>
        <v>0</v>
      </c>
      <c r="BC364">
        <f t="array" ref="BC364">IFERROR(INDEX(Sheet2!$A$1:$E$2723,MATCH(BC$200&amp;BC$201&amp;$B364,Sheet2!$A$1:$A$2723&amp;Sheet2!$B$1:$B$2723&amp;Sheet2!$D$1:$D$2723,0),5),0)</f>
        <v>0</v>
      </c>
      <c r="BD364">
        <f t="array" ref="BD364">IFERROR(INDEX(Sheet2!$A$1:$E$2723,MATCH(BD$200&amp;BD$201&amp;$B364,Sheet2!$A$1:$A$2723&amp;Sheet2!$B$1:$B$2723&amp;Sheet2!$D$1:$D$2723,0),5),0)</f>
        <v>0</v>
      </c>
      <c r="BE364">
        <f t="array" ref="BE364">IFERROR(INDEX(Sheet2!$A$1:$E$2723,MATCH(BE$200&amp;BE$201&amp;$B364,Sheet2!$A$1:$A$2723&amp;Sheet2!$B$1:$B$2723&amp;Sheet2!$D$1:$D$2723,0),5),0)</f>
        <v>0</v>
      </c>
      <c r="BF364">
        <f t="array" ref="BF364">IFERROR(INDEX(Sheet2!$A$1:$E$2723,MATCH(BF$200&amp;BF$201&amp;$B364,Sheet2!$A$1:$A$2723&amp;Sheet2!$B$1:$B$2723&amp;Sheet2!$D$1:$D$2723,0),5),0)</f>
        <v>0</v>
      </c>
      <c r="BG364">
        <f t="array" ref="BG364">IFERROR(INDEX(Sheet2!$A$1:$E$2723,MATCH(BG$200&amp;BG$201&amp;$B364,Sheet2!$A$1:$A$2723&amp;Sheet2!$B$1:$B$2723&amp;Sheet2!$D$1:$D$2723,0),5),0)</f>
        <v>0</v>
      </c>
      <c r="BH364">
        <f t="array" ref="BH364">IFERROR(INDEX(Sheet2!$A$1:$E$2723,MATCH(BH$200&amp;BH$201&amp;$B364,Sheet2!$A$1:$A$2723&amp;Sheet2!$B$1:$B$2723&amp;Sheet2!$D$1:$D$2723,0),5),0)</f>
        <v>0</v>
      </c>
      <c r="BI364">
        <f t="array" ref="BI364">IFERROR(INDEX(Sheet2!$A$1:$E$2723,MATCH(BI$200&amp;BI$201&amp;$B364,Sheet2!$A$1:$A$2723&amp;Sheet2!$B$1:$B$2723&amp;Sheet2!$D$1:$D$2723,0),5),0)</f>
        <v>0</v>
      </c>
      <c r="BJ364">
        <f t="array" ref="BJ364">IFERROR(INDEX(Sheet2!$A$1:$E$2723,MATCH(BJ$200&amp;BJ$201&amp;$B364,Sheet2!$A$1:$A$2723&amp;Sheet2!$B$1:$B$2723&amp;Sheet2!$D$1:$D$2723,0),5),0)</f>
        <v>0</v>
      </c>
      <c r="BK364">
        <f t="array" ref="BK364">IFERROR(INDEX(Sheet2!$A$1:$E$2723,MATCH(BK$200&amp;BK$201&amp;$B364,Sheet2!$A$1:$A$2723&amp;Sheet2!$B$1:$B$2723&amp;Sheet2!$D$1:$D$2723,0),5),0)</f>
        <v>0</v>
      </c>
      <c r="BL364">
        <f t="array" ref="BL364">IFERROR(INDEX(Sheet2!$A$1:$E$2723,MATCH(BL$200&amp;BL$201&amp;$B364,Sheet2!$A$1:$A$2723&amp;Sheet2!$B$1:$B$2723&amp;Sheet2!$D$1:$D$2723,0),5),0)</f>
        <v>0</v>
      </c>
    </row>
    <row r="365" spans="2:64" x14ac:dyDescent="0.25">
      <c r="B365" t="s">
        <v>322</v>
      </c>
      <c r="C365">
        <f t="array" ref="C365">IFERROR(INDEX(Sheet2!$A$1:$E$2723,MATCH(C$200&amp;C$201&amp;$B365,Sheet2!$A$1:$A$2723&amp;Sheet2!$B$1:$B$2723&amp;Sheet2!$D$1:$D$2723,0),5),0)</f>
        <v>0</v>
      </c>
      <c r="D365">
        <f t="array" ref="D365">IFERROR(INDEX(Sheet2!$A$1:$E$2723,MATCH(D$200&amp;D$201&amp;$B365,Sheet2!$A$1:$A$2723&amp;Sheet2!$B$1:$B$2723&amp;Sheet2!$D$1:$D$2723,0),5),0)</f>
        <v>0</v>
      </c>
      <c r="E365">
        <f t="array" ref="E365">IFERROR(INDEX(Sheet2!$A$1:$E$2723,MATCH(E$200&amp;E$201&amp;$B365,Sheet2!$A$1:$A$2723&amp;Sheet2!$B$1:$B$2723&amp;Sheet2!$D$1:$D$2723,0),5),0)</f>
        <v>0</v>
      </c>
      <c r="F365">
        <f t="array" ref="F365">IFERROR(INDEX(Sheet2!$A$1:$E$2723,MATCH(F$200&amp;F$201&amp;$B365,Sheet2!$A$1:$A$2723&amp;Sheet2!$B$1:$B$2723&amp;Sheet2!$D$1:$D$2723,0),5),0)</f>
        <v>0</v>
      </c>
      <c r="G365">
        <f t="array" ref="G365">IFERROR(INDEX(Sheet2!$A$1:$E$2723,MATCH(G$200&amp;G$201&amp;$B365,Sheet2!$A$1:$A$2723&amp;Sheet2!$B$1:$B$2723&amp;Sheet2!$D$1:$D$2723,0),5),0)</f>
        <v>0</v>
      </c>
      <c r="H365">
        <f t="array" ref="H365">IFERROR(INDEX(Sheet2!$A$1:$E$2723,MATCH(H$200&amp;H$201&amp;$B365,Sheet2!$A$1:$A$2723&amp;Sheet2!$B$1:$B$2723&amp;Sheet2!$D$1:$D$2723,0),5),0)</f>
        <v>0</v>
      </c>
      <c r="I365">
        <f t="array" ref="I365">IFERROR(INDEX(Sheet2!$A$1:$E$2723,MATCH(I$200&amp;I$201&amp;$B365,Sheet2!$A$1:$A$2723&amp;Sheet2!$B$1:$B$2723&amp;Sheet2!$D$1:$D$2723,0),5),0)</f>
        <v>0</v>
      </c>
      <c r="J365">
        <f t="array" ref="J365">IFERROR(INDEX(Sheet2!$A$1:$E$2723,MATCH(J$200&amp;J$201&amp;$B365,Sheet2!$A$1:$A$2723&amp;Sheet2!$B$1:$B$2723&amp;Sheet2!$D$1:$D$2723,0),5),0)</f>
        <v>0</v>
      </c>
      <c r="K365">
        <f t="array" ref="K365">IFERROR(INDEX(Sheet2!$A$1:$E$2723,MATCH(K$200&amp;K$201&amp;$B365,Sheet2!$A$1:$A$2723&amp;Sheet2!$B$1:$B$2723&amp;Sheet2!$D$1:$D$2723,0),5),0)</f>
        <v>0</v>
      </c>
      <c r="L365">
        <f t="array" ref="L365">IFERROR(INDEX(Sheet2!$A$1:$E$2723,MATCH(L$200&amp;L$201&amp;$B365,Sheet2!$A$1:$A$2723&amp;Sheet2!$B$1:$B$2723&amp;Sheet2!$D$1:$D$2723,0),5),0)</f>
        <v>0</v>
      </c>
      <c r="M365">
        <f t="array" ref="M365">IFERROR(INDEX(Sheet2!$A$1:$E$2723,MATCH(M$200&amp;M$201&amp;$B365,Sheet2!$A$1:$A$2723&amp;Sheet2!$B$1:$B$2723&amp;Sheet2!$D$1:$D$2723,0),5),0)</f>
        <v>0</v>
      </c>
      <c r="N365">
        <f t="array" ref="N365">IFERROR(INDEX(Sheet2!$A$1:$E$2723,MATCH(N$200&amp;N$201&amp;$B365,Sheet2!$A$1:$A$2723&amp;Sheet2!$B$1:$B$2723&amp;Sheet2!$D$1:$D$2723,0),5),0)</f>
        <v>0</v>
      </c>
      <c r="O365">
        <f t="array" ref="O365">IFERROR(INDEX(Sheet2!$A$1:$E$2723,MATCH(O$200&amp;O$201&amp;$B365,Sheet2!$A$1:$A$2723&amp;Sheet2!$B$1:$B$2723&amp;Sheet2!$D$1:$D$2723,0),5),0)</f>
        <v>0</v>
      </c>
      <c r="P365">
        <f t="array" ref="P365">IFERROR(INDEX(Sheet2!$A$1:$E$2723,MATCH(P$200&amp;P$201&amp;$B365,Sheet2!$A$1:$A$2723&amp;Sheet2!$B$1:$B$2723&amp;Sheet2!$D$1:$D$2723,0),5),0)</f>
        <v>0</v>
      </c>
      <c r="Q365">
        <f t="array" ref="Q365">IFERROR(INDEX(Sheet2!$A$1:$E$2723,MATCH(Q$200&amp;Q$201&amp;$B365,Sheet2!$A$1:$A$2723&amp;Sheet2!$B$1:$B$2723&amp;Sheet2!$D$1:$D$2723,0),5),0)</f>
        <v>0</v>
      </c>
      <c r="R365">
        <f t="array" ref="R365">IFERROR(INDEX(Sheet2!$A$1:$E$2723,MATCH(R$200&amp;R$201&amp;$B365,Sheet2!$A$1:$A$2723&amp;Sheet2!$B$1:$B$2723&amp;Sheet2!$D$1:$D$2723,0),5),0)</f>
        <v>0</v>
      </c>
      <c r="S365">
        <f t="array" ref="S365">IFERROR(INDEX(Sheet2!$A$1:$E$2723,MATCH(S$200&amp;S$201&amp;$B365,Sheet2!$A$1:$A$2723&amp;Sheet2!$B$1:$B$2723&amp;Sheet2!$D$1:$D$2723,0),5),0)</f>
        <v>0</v>
      </c>
      <c r="T365">
        <f t="array" ref="T365">IFERROR(INDEX(Sheet2!$A$1:$E$2723,MATCH(T$200&amp;T$201&amp;$B365,Sheet2!$A$1:$A$2723&amp;Sheet2!$B$1:$B$2723&amp;Sheet2!$D$1:$D$2723,0),5),0)</f>
        <v>0</v>
      </c>
      <c r="U365">
        <f t="array" ref="U365">IFERROR(INDEX(Sheet2!$A$1:$E$2723,MATCH(U$200&amp;U$201&amp;$B365,Sheet2!$A$1:$A$2723&amp;Sheet2!$B$1:$B$2723&amp;Sheet2!$D$1:$D$2723,0),5),0)</f>
        <v>0</v>
      </c>
      <c r="V365">
        <f t="array" ref="V365">IFERROR(INDEX(Sheet2!$A$1:$E$2723,MATCH(V$200&amp;V$201&amp;$B365,Sheet2!$A$1:$A$2723&amp;Sheet2!$B$1:$B$2723&amp;Sheet2!$D$1:$D$2723,0),5),0)</f>
        <v>0</v>
      </c>
      <c r="W365">
        <f t="array" ref="W365">IFERROR(INDEX(Sheet2!$A$1:$E$2723,MATCH(W$200&amp;W$201&amp;$B365,Sheet2!$A$1:$A$2723&amp;Sheet2!$B$1:$B$2723&amp;Sheet2!$D$1:$D$2723,0),5),0)</f>
        <v>0</v>
      </c>
      <c r="X365">
        <f t="array" ref="X365">IFERROR(INDEX(Sheet2!$A$1:$E$2723,MATCH(X$200&amp;X$201&amp;$B365,Sheet2!$A$1:$A$2723&amp;Sheet2!$B$1:$B$2723&amp;Sheet2!$D$1:$D$2723,0),5),0)</f>
        <v>0</v>
      </c>
      <c r="Y365">
        <f t="array" ref="Y365">IFERROR(INDEX(Sheet2!$A$1:$E$2723,MATCH(Y$200&amp;Y$201&amp;$B365,Sheet2!$A$1:$A$2723&amp;Sheet2!$B$1:$B$2723&amp;Sheet2!$D$1:$D$2723,0),5),0)</f>
        <v>0</v>
      </c>
      <c r="Z365">
        <f t="array" ref="Z365">IFERROR(INDEX(Sheet2!$A$1:$E$2723,MATCH(Z$200&amp;Z$201&amp;$B365,Sheet2!$A$1:$A$2723&amp;Sheet2!$B$1:$B$2723&amp;Sheet2!$D$1:$D$2723,0),5),0)</f>
        <v>0</v>
      </c>
      <c r="AA365">
        <f t="array" ref="AA365">IFERROR(INDEX(Sheet2!$A$1:$E$2723,MATCH(AA$200&amp;AA$201&amp;$B365,Sheet2!$A$1:$A$2723&amp;Sheet2!$B$1:$B$2723&amp;Sheet2!$D$1:$D$2723,0),5),0)</f>
        <v>0</v>
      </c>
      <c r="AB365">
        <f t="array" ref="AB365">IFERROR(INDEX(Sheet2!$A$1:$E$2723,MATCH(AB$200&amp;AB$201&amp;$B365,Sheet2!$A$1:$A$2723&amp;Sheet2!$B$1:$B$2723&amp;Sheet2!$D$1:$D$2723,0),5),0)</f>
        <v>0</v>
      </c>
      <c r="AC365">
        <f t="array" ref="AC365">IFERROR(INDEX(Sheet2!$A$1:$E$2723,MATCH(AC$200&amp;AC$201&amp;$B365,Sheet2!$A$1:$A$2723&amp;Sheet2!$B$1:$B$2723&amp;Sheet2!$D$1:$D$2723,0),5),0)</f>
        <v>0</v>
      </c>
      <c r="AD365">
        <f t="array" ref="AD365">IFERROR(INDEX(Sheet2!$A$1:$E$2723,MATCH(AD$200&amp;AD$201&amp;$B365,Sheet2!$A$1:$A$2723&amp;Sheet2!$B$1:$B$2723&amp;Sheet2!$D$1:$D$2723,0),5),0)</f>
        <v>0</v>
      </c>
      <c r="AE365">
        <f t="array" ref="AE365">IFERROR(INDEX(Sheet2!$A$1:$E$2723,MATCH(AE$200&amp;AE$201&amp;$B365,Sheet2!$A$1:$A$2723&amp;Sheet2!$B$1:$B$2723&amp;Sheet2!$D$1:$D$2723,0),5),0)</f>
        <v>0</v>
      </c>
      <c r="AF365">
        <f t="array" ref="AF365">IFERROR(INDEX(Sheet2!$A$1:$E$2723,MATCH(AF$200&amp;AF$201&amp;$B365,Sheet2!$A$1:$A$2723&amp;Sheet2!$B$1:$B$2723&amp;Sheet2!$D$1:$D$2723,0),5),0)</f>
        <v>0</v>
      </c>
      <c r="AG365">
        <f t="array" ref="AG365">IFERROR(INDEX(Sheet2!$A$1:$E$2723,MATCH(AG$200&amp;AG$201&amp;$B365,Sheet2!$A$1:$A$2723&amp;Sheet2!$B$1:$B$2723&amp;Sheet2!$D$1:$D$2723,0),5),0)</f>
        <v>0</v>
      </c>
      <c r="AH365">
        <f t="array" ref="AH365">IFERROR(INDEX(Sheet2!$A$1:$E$2723,MATCH(AH$200&amp;AH$201&amp;$B365,Sheet2!$A$1:$A$2723&amp;Sheet2!$B$1:$B$2723&amp;Sheet2!$D$1:$D$2723,0),5),0)</f>
        <v>0</v>
      </c>
      <c r="AI365">
        <f t="array" ref="AI365">IFERROR(INDEX(Sheet2!$A$1:$E$2723,MATCH(AI$200&amp;AI$201&amp;$B365,Sheet2!$A$1:$A$2723&amp;Sheet2!$B$1:$B$2723&amp;Sheet2!$D$1:$D$2723,0),5),0)</f>
        <v>0</v>
      </c>
      <c r="AJ365">
        <f t="array" ref="AJ365">IFERROR(INDEX(Sheet2!$A$1:$E$2723,MATCH(AJ$200&amp;AJ$201&amp;$B365,Sheet2!$A$1:$A$2723&amp;Sheet2!$B$1:$B$2723&amp;Sheet2!$D$1:$D$2723,0),5),0)</f>
        <v>0</v>
      </c>
      <c r="AK365">
        <f t="array" ref="AK365">IFERROR(INDEX(Sheet2!$A$1:$E$2723,MATCH(AK$200&amp;AK$201&amp;$B365,Sheet2!$A$1:$A$2723&amp;Sheet2!$B$1:$B$2723&amp;Sheet2!$D$1:$D$2723,0),5),0)</f>
        <v>0</v>
      </c>
      <c r="AL365">
        <f t="array" ref="AL365">IFERROR(INDEX(Sheet2!$A$1:$E$2723,MATCH(AL$200&amp;AL$201&amp;$B365,Sheet2!$A$1:$A$2723&amp;Sheet2!$B$1:$B$2723&amp;Sheet2!$D$1:$D$2723,0),5),0)</f>
        <v>0</v>
      </c>
      <c r="AM365">
        <f t="array" ref="AM365">IFERROR(INDEX(Sheet2!$A$1:$E$2723,MATCH(AM$200&amp;AM$201&amp;$B365,Sheet2!$A$1:$A$2723&amp;Sheet2!$B$1:$B$2723&amp;Sheet2!$D$1:$D$2723,0),5),0)</f>
        <v>0</v>
      </c>
      <c r="AN365">
        <f t="array" ref="AN365">IFERROR(INDEX(Sheet2!$A$1:$E$2723,MATCH(AN$200&amp;AN$201&amp;$B365,Sheet2!$A$1:$A$2723&amp;Sheet2!$B$1:$B$2723&amp;Sheet2!$D$1:$D$2723,0),5),0)</f>
        <v>0</v>
      </c>
      <c r="AO365">
        <f t="array" ref="AO365">IFERROR(INDEX(Sheet2!$A$1:$E$2723,MATCH(AO$200&amp;AO$201&amp;$B365,Sheet2!$A$1:$A$2723&amp;Sheet2!$B$1:$B$2723&amp;Sheet2!$D$1:$D$2723,0),5),0)</f>
        <v>0</v>
      </c>
      <c r="AP365">
        <f t="array" ref="AP365">IFERROR(INDEX(Sheet2!$A$1:$E$2723,MATCH(AP$200&amp;AP$201&amp;$B365,Sheet2!$A$1:$A$2723&amp;Sheet2!$B$1:$B$2723&amp;Sheet2!$D$1:$D$2723,0),5),0)</f>
        <v>0</v>
      </c>
      <c r="AQ365">
        <f t="array" ref="AQ365">IFERROR(INDEX(Sheet2!$A$1:$E$2723,MATCH(AQ$200&amp;AQ$201&amp;$B365,Sheet2!$A$1:$A$2723&amp;Sheet2!$B$1:$B$2723&amp;Sheet2!$D$1:$D$2723,0),5),0)</f>
        <v>0</v>
      </c>
      <c r="AR365">
        <f t="array" ref="AR365">IFERROR(INDEX(Sheet2!$A$1:$E$2723,MATCH(AR$200&amp;AR$201&amp;$B365,Sheet2!$A$1:$A$2723&amp;Sheet2!$B$1:$B$2723&amp;Sheet2!$D$1:$D$2723,0),5),0)</f>
        <v>0</v>
      </c>
      <c r="AS365">
        <f t="array" ref="AS365">IFERROR(INDEX(Sheet2!$A$1:$E$2723,MATCH(AS$200&amp;AS$201&amp;$B365,Sheet2!$A$1:$A$2723&amp;Sheet2!$B$1:$B$2723&amp;Sheet2!$D$1:$D$2723,0),5),0)</f>
        <v>0</v>
      </c>
      <c r="AT365">
        <f t="array" ref="AT365">IFERROR(INDEX(Sheet2!$A$1:$E$2723,MATCH(AT$200&amp;AT$201&amp;$B365,Sheet2!$A$1:$A$2723&amp;Sheet2!$B$1:$B$2723&amp;Sheet2!$D$1:$D$2723,0),5),0)</f>
        <v>0</v>
      </c>
      <c r="AU365">
        <f t="array" ref="AU365">IFERROR(INDEX(Sheet2!$A$1:$E$2723,MATCH(AU$200&amp;AU$201&amp;$B365,Sheet2!$A$1:$A$2723&amp;Sheet2!$B$1:$B$2723&amp;Sheet2!$D$1:$D$2723,0),5),0)</f>
        <v>0</v>
      </c>
      <c r="AV365">
        <f t="array" ref="AV365">IFERROR(INDEX(Sheet2!$A$1:$E$2723,MATCH(AV$200&amp;AV$201&amp;$B365,Sheet2!$A$1:$A$2723&amp;Sheet2!$B$1:$B$2723&amp;Sheet2!$D$1:$D$2723,0),5),0)</f>
        <v>0</v>
      </c>
      <c r="AW365">
        <f t="array" ref="AW365">IFERROR(INDEX(Sheet2!$A$1:$E$2723,MATCH(AW$200&amp;AW$201&amp;$B365,Sheet2!$A$1:$A$2723&amp;Sheet2!$B$1:$B$2723&amp;Sheet2!$D$1:$D$2723,0),5),0)</f>
        <v>0</v>
      </c>
      <c r="AX365">
        <f t="array" ref="AX365">IFERROR(INDEX(Sheet2!$A$1:$E$2723,MATCH(AX$200&amp;AX$201&amp;$B365,Sheet2!$A$1:$A$2723&amp;Sheet2!$B$1:$B$2723&amp;Sheet2!$D$1:$D$2723,0),5),0)</f>
        <v>0</v>
      </c>
      <c r="AY365">
        <f t="array" ref="AY365">IFERROR(INDEX(Sheet2!$A$1:$E$2723,MATCH(AY$200&amp;AY$201&amp;$B365,Sheet2!$A$1:$A$2723&amp;Sheet2!$B$1:$B$2723&amp;Sheet2!$D$1:$D$2723,0),5),0)</f>
        <v>0</v>
      </c>
      <c r="AZ365">
        <f t="array" ref="AZ365">IFERROR(INDEX(Sheet2!$A$1:$E$2723,MATCH(AZ$200&amp;AZ$201&amp;$B365,Sheet2!$A$1:$A$2723&amp;Sheet2!$B$1:$B$2723&amp;Sheet2!$D$1:$D$2723,0),5),0)</f>
        <v>0</v>
      </c>
      <c r="BA365">
        <f t="array" ref="BA365">IFERROR(INDEX(Sheet2!$A$1:$E$2723,MATCH(BA$200&amp;BA$201&amp;$B365,Sheet2!$A$1:$A$2723&amp;Sheet2!$B$1:$B$2723&amp;Sheet2!$D$1:$D$2723,0),5),0)</f>
        <v>0</v>
      </c>
      <c r="BB365">
        <f t="array" ref="BB365">IFERROR(INDEX(Sheet2!$A$1:$E$2723,MATCH(BB$200&amp;BB$201&amp;$B365,Sheet2!$A$1:$A$2723&amp;Sheet2!$B$1:$B$2723&amp;Sheet2!$D$1:$D$2723,0),5),0)</f>
        <v>0</v>
      </c>
      <c r="BC365">
        <f t="array" ref="BC365">IFERROR(INDEX(Sheet2!$A$1:$E$2723,MATCH(BC$200&amp;BC$201&amp;$B365,Sheet2!$A$1:$A$2723&amp;Sheet2!$B$1:$B$2723&amp;Sheet2!$D$1:$D$2723,0),5),0)</f>
        <v>0</v>
      </c>
      <c r="BD365">
        <f t="array" ref="BD365">IFERROR(INDEX(Sheet2!$A$1:$E$2723,MATCH(BD$200&amp;BD$201&amp;$B365,Sheet2!$A$1:$A$2723&amp;Sheet2!$B$1:$B$2723&amp;Sheet2!$D$1:$D$2723,0),5),0)</f>
        <v>0</v>
      </c>
      <c r="BE365">
        <f t="array" ref="BE365">IFERROR(INDEX(Sheet2!$A$1:$E$2723,MATCH(BE$200&amp;BE$201&amp;$B365,Sheet2!$A$1:$A$2723&amp;Sheet2!$B$1:$B$2723&amp;Sheet2!$D$1:$D$2723,0),5),0)</f>
        <v>0</v>
      </c>
      <c r="BF365">
        <f t="array" ref="BF365">IFERROR(INDEX(Sheet2!$A$1:$E$2723,MATCH(BF$200&amp;BF$201&amp;$B365,Sheet2!$A$1:$A$2723&amp;Sheet2!$B$1:$B$2723&amp;Sheet2!$D$1:$D$2723,0),5),0)</f>
        <v>0</v>
      </c>
      <c r="BG365">
        <f t="array" ref="BG365">IFERROR(INDEX(Sheet2!$A$1:$E$2723,MATCH(BG$200&amp;BG$201&amp;$B365,Sheet2!$A$1:$A$2723&amp;Sheet2!$B$1:$B$2723&amp;Sheet2!$D$1:$D$2723,0),5),0)</f>
        <v>0</v>
      </c>
      <c r="BH365">
        <f t="array" ref="BH365">IFERROR(INDEX(Sheet2!$A$1:$E$2723,MATCH(BH$200&amp;BH$201&amp;$B365,Sheet2!$A$1:$A$2723&amp;Sheet2!$B$1:$B$2723&amp;Sheet2!$D$1:$D$2723,0),5),0)</f>
        <v>0</v>
      </c>
      <c r="BI365">
        <f t="array" ref="BI365">IFERROR(INDEX(Sheet2!$A$1:$E$2723,MATCH(BI$200&amp;BI$201&amp;$B365,Sheet2!$A$1:$A$2723&amp;Sheet2!$B$1:$B$2723&amp;Sheet2!$D$1:$D$2723,0),5),0)</f>
        <v>0</v>
      </c>
      <c r="BJ365">
        <f t="array" ref="BJ365">IFERROR(INDEX(Sheet2!$A$1:$E$2723,MATCH(BJ$200&amp;BJ$201&amp;$B365,Sheet2!$A$1:$A$2723&amp;Sheet2!$B$1:$B$2723&amp;Sheet2!$D$1:$D$2723,0),5),0)</f>
        <v>0</v>
      </c>
      <c r="BK365">
        <f t="array" ref="BK365">IFERROR(INDEX(Sheet2!$A$1:$E$2723,MATCH(BK$200&amp;BK$201&amp;$B365,Sheet2!$A$1:$A$2723&amp;Sheet2!$B$1:$B$2723&amp;Sheet2!$D$1:$D$2723,0),5),0)</f>
        <v>0</v>
      </c>
      <c r="BL365">
        <f t="array" ref="BL365">IFERROR(INDEX(Sheet2!$A$1:$E$2723,MATCH(BL$200&amp;BL$201&amp;$B365,Sheet2!$A$1:$A$2723&amp;Sheet2!$B$1:$B$2723&amp;Sheet2!$D$1:$D$2723,0),5),0)</f>
        <v>0</v>
      </c>
    </row>
    <row r="366" spans="2:64" x14ac:dyDescent="0.25">
      <c r="B366" t="s">
        <v>323</v>
      </c>
      <c r="C366">
        <f t="array" ref="C366">IFERROR(INDEX(Sheet2!$A$1:$E$2723,MATCH(C$200&amp;C$201&amp;$B366,Sheet2!$A$1:$A$2723&amp;Sheet2!$B$1:$B$2723&amp;Sheet2!$D$1:$D$2723,0),5),0)</f>
        <v>0</v>
      </c>
      <c r="D366">
        <f t="array" ref="D366">IFERROR(INDEX(Sheet2!$A$1:$E$2723,MATCH(D$200&amp;D$201&amp;$B366,Sheet2!$A$1:$A$2723&amp;Sheet2!$B$1:$B$2723&amp;Sheet2!$D$1:$D$2723,0),5),0)</f>
        <v>0</v>
      </c>
      <c r="E366">
        <f t="array" ref="E366">IFERROR(INDEX(Sheet2!$A$1:$E$2723,MATCH(E$200&amp;E$201&amp;$B366,Sheet2!$A$1:$A$2723&amp;Sheet2!$B$1:$B$2723&amp;Sheet2!$D$1:$D$2723,0),5),0)</f>
        <v>0</v>
      </c>
      <c r="F366">
        <f t="array" ref="F366">IFERROR(INDEX(Sheet2!$A$1:$E$2723,MATCH(F$200&amp;F$201&amp;$B366,Sheet2!$A$1:$A$2723&amp;Sheet2!$B$1:$B$2723&amp;Sheet2!$D$1:$D$2723,0),5),0)</f>
        <v>0</v>
      </c>
      <c r="G366">
        <f t="array" ref="G366">IFERROR(INDEX(Sheet2!$A$1:$E$2723,MATCH(G$200&amp;G$201&amp;$B366,Sheet2!$A$1:$A$2723&amp;Sheet2!$B$1:$B$2723&amp;Sheet2!$D$1:$D$2723,0),5),0)</f>
        <v>0</v>
      </c>
      <c r="H366">
        <f t="array" ref="H366">IFERROR(INDEX(Sheet2!$A$1:$E$2723,MATCH(H$200&amp;H$201&amp;$B366,Sheet2!$A$1:$A$2723&amp;Sheet2!$B$1:$B$2723&amp;Sheet2!$D$1:$D$2723,0),5),0)</f>
        <v>0</v>
      </c>
      <c r="I366">
        <f t="array" ref="I366">IFERROR(INDEX(Sheet2!$A$1:$E$2723,MATCH(I$200&amp;I$201&amp;$B366,Sheet2!$A$1:$A$2723&amp;Sheet2!$B$1:$B$2723&amp;Sheet2!$D$1:$D$2723,0),5),0)</f>
        <v>0</v>
      </c>
      <c r="J366">
        <f t="array" ref="J366">IFERROR(INDEX(Sheet2!$A$1:$E$2723,MATCH(J$200&amp;J$201&amp;$B366,Sheet2!$A$1:$A$2723&amp;Sheet2!$B$1:$B$2723&amp;Sheet2!$D$1:$D$2723,0),5),0)</f>
        <v>0</v>
      </c>
      <c r="K366">
        <f t="array" ref="K366">IFERROR(INDEX(Sheet2!$A$1:$E$2723,MATCH(K$200&amp;K$201&amp;$B366,Sheet2!$A$1:$A$2723&amp;Sheet2!$B$1:$B$2723&amp;Sheet2!$D$1:$D$2723,0),5),0)</f>
        <v>0</v>
      </c>
      <c r="L366">
        <f t="array" ref="L366">IFERROR(INDEX(Sheet2!$A$1:$E$2723,MATCH(L$200&amp;L$201&amp;$B366,Sheet2!$A$1:$A$2723&amp;Sheet2!$B$1:$B$2723&amp;Sheet2!$D$1:$D$2723,0),5),0)</f>
        <v>0</v>
      </c>
      <c r="M366">
        <f t="array" ref="M366">IFERROR(INDEX(Sheet2!$A$1:$E$2723,MATCH(M$200&amp;M$201&amp;$B366,Sheet2!$A$1:$A$2723&amp;Sheet2!$B$1:$B$2723&amp;Sheet2!$D$1:$D$2723,0),5),0)</f>
        <v>0</v>
      </c>
      <c r="N366">
        <f t="array" ref="N366">IFERROR(INDEX(Sheet2!$A$1:$E$2723,MATCH(N$200&amp;N$201&amp;$B366,Sheet2!$A$1:$A$2723&amp;Sheet2!$B$1:$B$2723&amp;Sheet2!$D$1:$D$2723,0),5),0)</f>
        <v>0</v>
      </c>
      <c r="O366">
        <f t="array" ref="O366">IFERROR(INDEX(Sheet2!$A$1:$E$2723,MATCH(O$200&amp;O$201&amp;$B366,Sheet2!$A$1:$A$2723&amp;Sheet2!$B$1:$B$2723&amp;Sheet2!$D$1:$D$2723,0),5),0)</f>
        <v>0</v>
      </c>
      <c r="P366">
        <f t="array" ref="P366">IFERROR(INDEX(Sheet2!$A$1:$E$2723,MATCH(P$200&amp;P$201&amp;$B366,Sheet2!$A$1:$A$2723&amp;Sheet2!$B$1:$B$2723&amp;Sheet2!$D$1:$D$2723,0),5),0)</f>
        <v>0</v>
      </c>
      <c r="Q366">
        <f t="array" ref="Q366">IFERROR(INDEX(Sheet2!$A$1:$E$2723,MATCH(Q$200&amp;Q$201&amp;$B366,Sheet2!$A$1:$A$2723&amp;Sheet2!$B$1:$B$2723&amp;Sheet2!$D$1:$D$2723,0),5),0)</f>
        <v>0</v>
      </c>
      <c r="R366">
        <f t="array" ref="R366">IFERROR(INDEX(Sheet2!$A$1:$E$2723,MATCH(R$200&amp;R$201&amp;$B366,Sheet2!$A$1:$A$2723&amp;Sheet2!$B$1:$B$2723&amp;Sheet2!$D$1:$D$2723,0),5),0)</f>
        <v>0</v>
      </c>
      <c r="S366">
        <f t="array" ref="S366">IFERROR(INDEX(Sheet2!$A$1:$E$2723,MATCH(S$200&amp;S$201&amp;$B366,Sheet2!$A$1:$A$2723&amp;Sheet2!$B$1:$B$2723&amp;Sheet2!$D$1:$D$2723,0),5),0)</f>
        <v>0</v>
      </c>
      <c r="T366">
        <f t="array" ref="T366">IFERROR(INDEX(Sheet2!$A$1:$E$2723,MATCH(T$200&amp;T$201&amp;$B366,Sheet2!$A$1:$A$2723&amp;Sheet2!$B$1:$B$2723&amp;Sheet2!$D$1:$D$2723,0),5),0)</f>
        <v>0</v>
      </c>
      <c r="U366">
        <f t="array" ref="U366">IFERROR(INDEX(Sheet2!$A$1:$E$2723,MATCH(U$200&amp;U$201&amp;$B366,Sheet2!$A$1:$A$2723&amp;Sheet2!$B$1:$B$2723&amp;Sheet2!$D$1:$D$2723,0),5),0)</f>
        <v>0</v>
      </c>
      <c r="V366">
        <f t="array" ref="V366">IFERROR(INDEX(Sheet2!$A$1:$E$2723,MATCH(V$200&amp;V$201&amp;$B366,Sheet2!$A$1:$A$2723&amp;Sheet2!$B$1:$B$2723&amp;Sheet2!$D$1:$D$2723,0),5),0)</f>
        <v>0</v>
      </c>
      <c r="W366">
        <f t="array" ref="W366">IFERROR(INDEX(Sheet2!$A$1:$E$2723,MATCH(W$200&amp;W$201&amp;$B366,Sheet2!$A$1:$A$2723&amp;Sheet2!$B$1:$B$2723&amp;Sheet2!$D$1:$D$2723,0),5),0)</f>
        <v>0</v>
      </c>
      <c r="X366">
        <f t="array" ref="X366">IFERROR(INDEX(Sheet2!$A$1:$E$2723,MATCH(X$200&amp;X$201&amp;$B366,Sheet2!$A$1:$A$2723&amp;Sheet2!$B$1:$B$2723&amp;Sheet2!$D$1:$D$2723,0),5),0)</f>
        <v>0</v>
      </c>
      <c r="Y366">
        <f t="array" ref="Y366">IFERROR(INDEX(Sheet2!$A$1:$E$2723,MATCH(Y$200&amp;Y$201&amp;$B366,Sheet2!$A$1:$A$2723&amp;Sheet2!$B$1:$B$2723&amp;Sheet2!$D$1:$D$2723,0),5),0)</f>
        <v>0</v>
      </c>
      <c r="Z366">
        <f t="array" ref="Z366">IFERROR(INDEX(Sheet2!$A$1:$E$2723,MATCH(Z$200&amp;Z$201&amp;$B366,Sheet2!$A$1:$A$2723&amp;Sheet2!$B$1:$B$2723&amp;Sheet2!$D$1:$D$2723,0),5),0)</f>
        <v>0</v>
      </c>
      <c r="AA366">
        <f t="array" ref="AA366">IFERROR(INDEX(Sheet2!$A$1:$E$2723,MATCH(AA$200&amp;AA$201&amp;$B366,Sheet2!$A$1:$A$2723&amp;Sheet2!$B$1:$B$2723&amp;Sheet2!$D$1:$D$2723,0),5),0)</f>
        <v>0</v>
      </c>
      <c r="AB366">
        <f t="array" ref="AB366">IFERROR(INDEX(Sheet2!$A$1:$E$2723,MATCH(AB$200&amp;AB$201&amp;$B366,Sheet2!$A$1:$A$2723&amp;Sheet2!$B$1:$B$2723&amp;Sheet2!$D$1:$D$2723,0),5),0)</f>
        <v>0</v>
      </c>
      <c r="AC366">
        <f t="array" ref="AC366">IFERROR(INDEX(Sheet2!$A$1:$E$2723,MATCH(AC$200&amp;AC$201&amp;$B366,Sheet2!$A$1:$A$2723&amp;Sheet2!$B$1:$B$2723&amp;Sheet2!$D$1:$D$2723,0),5),0)</f>
        <v>0</v>
      </c>
      <c r="AD366">
        <f t="array" ref="AD366">IFERROR(INDEX(Sheet2!$A$1:$E$2723,MATCH(AD$200&amp;AD$201&amp;$B366,Sheet2!$A$1:$A$2723&amp;Sheet2!$B$1:$B$2723&amp;Sheet2!$D$1:$D$2723,0),5),0)</f>
        <v>0</v>
      </c>
      <c r="AE366">
        <f t="array" ref="AE366">IFERROR(INDEX(Sheet2!$A$1:$E$2723,MATCH(AE$200&amp;AE$201&amp;$B366,Sheet2!$A$1:$A$2723&amp;Sheet2!$B$1:$B$2723&amp;Sheet2!$D$1:$D$2723,0),5),0)</f>
        <v>0</v>
      </c>
      <c r="AF366">
        <f t="array" ref="AF366">IFERROR(INDEX(Sheet2!$A$1:$E$2723,MATCH(AF$200&amp;AF$201&amp;$B366,Sheet2!$A$1:$A$2723&amp;Sheet2!$B$1:$B$2723&amp;Sheet2!$D$1:$D$2723,0),5),0)</f>
        <v>0</v>
      </c>
      <c r="AG366">
        <f t="array" ref="AG366">IFERROR(INDEX(Sheet2!$A$1:$E$2723,MATCH(AG$200&amp;AG$201&amp;$B366,Sheet2!$A$1:$A$2723&amp;Sheet2!$B$1:$B$2723&amp;Sheet2!$D$1:$D$2723,0),5),0)</f>
        <v>0</v>
      </c>
      <c r="AH366">
        <f t="array" ref="AH366">IFERROR(INDEX(Sheet2!$A$1:$E$2723,MATCH(AH$200&amp;AH$201&amp;$B366,Sheet2!$A$1:$A$2723&amp;Sheet2!$B$1:$B$2723&amp;Sheet2!$D$1:$D$2723,0),5),0)</f>
        <v>0</v>
      </c>
      <c r="AI366">
        <f t="array" ref="AI366">IFERROR(INDEX(Sheet2!$A$1:$E$2723,MATCH(AI$200&amp;AI$201&amp;$B366,Sheet2!$A$1:$A$2723&amp;Sheet2!$B$1:$B$2723&amp;Sheet2!$D$1:$D$2723,0),5),0)</f>
        <v>0</v>
      </c>
      <c r="AJ366">
        <f t="array" ref="AJ366">IFERROR(INDEX(Sheet2!$A$1:$E$2723,MATCH(AJ$200&amp;AJ$201&amp;$B366,Sheet2!$A$1:$A$2723&amp;Sheet2!$B$1:$B$2723&amp;Sheet2!$D$1:$D$2723,0),5),0)</f>
        <v>0</v>
      </c>
      <c r="AK366">
        <f t="array" ref="AK366">IFERROR(INDEX(Sheet2!$A$1:$E$2723,MATCH(AK$200&amp;AK$201&amp;$B366,Sheet2!$A$1:$A$2723&amp;Sheet2!$B$1:$B$2723&amp;Sheet2!$D$1:$D$2723,0),5),0)</f>
        <v>0</v>
      </c>
      <c r="AL366">
        <f t="array" ref="AL366">IFERROR(INDEX(Sheet2!$A$1:$E$2723,MATCH(AL$200&amp;AL$201&amp;$B366,Sheet2!$A$1:$A$2723&amp;Sheet2!$B$1:$B$2723&amp;Sheet2!$D$1:$D$2723,0),5),0)</f>
        <v>0</v>
      </c>
      <c r="AM366">
        <f t="array" ref="AM366">IFERROR(INDEX(Sheet2!$A$1:$E$2723,MATCH(AM$200&amp;AM$201&amp;$B366,Sheet2!$A$1:$A$2723&amp;Sheet2!$B$1:$B$2723&amp;Sheet2!$D$1:$D$2723,0),5),0)</f>
        <v>0</v>
      </c>
      <c r="AN366">
        <f t="array" ref="AN366">IFERROR(INDEX(Sheet2!$A$1:$E$2723,MATCH(AN$200&amp;AN$201&amp;$B366,Sheet2!$A$1:$A$2723&amp;Sheet2!$B$1:$B$2723&amp;Sheet2!$D$1:$D$2723,0),5),0)</f>
        <v>0</v>
      </c>
      <c r="AO366">
        <f t="array" ref="AO366">IFERROR(INDEX(Sheet2!$A$1:$E$2723,MATCH(AO$200&amp;AO$201&amp;$B366,Sheet2!$A$1:$A$2723&amp;Sheet2!$B$1:$B$2723&amp;Sheet2!$D$1:$D$2723,0),5),0)</f>
        <v>0</v>
      </c>
      <c r="AP366">
        <f t="array" ref="AP366">IFERROR(INDEX(Sheet2!$A$1:$E$2723,MATCH(AP$200&amp;AP$201&amp;$B366,Sheet2!$A$1:$A$2723&amp;Sheet2!$B$1:$B$2723&amp;Sheet2!$D$1:$D$2723,0),5),0)</f>
        <v>0</v>
      </c>
      <c r="AQ366">
        <f t="array" ref="AQ366">IFERROR(INDEX(Sheet2!$A$1:$E$2723,MATCH(AQ$200&amp;AQ$201&amp;$B366,Sheet2!$A$1:$A$2723&amp;Sheet2!$B$1:$B$2723&amp;Sheet2!$D$1:$D$2723,0),5),0)</f>
        <v>0</v>
      </c>
      <c r="AR366">
        <f t="array" ref="AR366">IFERROR(INDEX(Sheet2!$A$1:$E$2723,MATCH(AR$200&amp;AR$201&amp;$B366,Sheet2!$A$1:$A$2723&amp;Sheet2!$B$1:$B$2723&amp;Sheet2!$D$1:$D$2723,0),5),0)</f>
        <v>0</v>
      </c>
      <c r="AS366">
        <f t="array" ref="AS366">IFERROR(INDEX(Sheet2!$A$1:$E$2723,MATCH(AS$200&amp;AS$201&amp;$B366,Sheet2!$A$1:$A$2723&amp;Sheet2!$B$1:$B$2723&amp;Sheet2!$D$1:$D$2723,0),5),0)</f>
        <v>0</v>
      </c>
      <c r="AT366">
        <f t="array" ref="AT366">IFERROR(INDEX(Sheet2!$A$1:$E$2723,MATCH(AT$200&amp;AT$201&amp;$B366,Sheet2!$A$1:$A$2723&amp;Sheet2!$B$1:$B$2723&amp;Sheet2!$D$1:$D$2723,0),5),0)</f>
        <v>0</v>
      </c>
      <c r="AU366">
        <f t="array" ref="AU366">IFERROR(INDEX(Sheet2!$A$1:$E$2723,MATCH(AU$200&amp;AU$201&amp;$B366,Sheet2!$A$1:$A$2723&amp;Sheet2!$B$1:$B$2723&amp;Sheet2!$D$1:$D$2723,0),5),0)</f>
        <v>0</v>
      </c>
      <c r="AV366">
        <f t="array" ref="AV366">IFERROR(INDEX(Sheet2!$A$1:$E$2723,MATCH(AV$200&amp;AV$201&amp;$B366,Sheet2!$A$1:$A$2723&amp;Sheet2!$B$1:$B$2723&amp;Sheet2!$D$1:$D$2723,0),5),0)</f>
        <v>0</v>
      </c>
      <c r="AW366">
        <f t="array" ref="AW366">IFERROR(INDEX(Sheet2!$A$1:$E$2723,MATCH(AW$200&amp;AW$201&amp;$B366,Sheet2!$A$1:$A$2723&amp;Sheet2!$B$1:$B$2723&amp;Sheet2!$D$1:$D$2723,0),5),0)</f>
        <v>0</v>
      </c>
      <c r="AX366">
        <f t="array" ref="AX366">IFERROR(INDEX(Sheet2!$A$1:$E$2723,MATCH(AX$200&amp;AX$201&amp;$B366,Sheet2!$A$1:$A$2723&amp;Sheet2!$B$1:$B$2723&amp;Sheet2!$D$1:$D$2723,0),5),0)</f>
        <v>0</v>
      </c>
      <c r="AY366">
        <f t="array" ref="AY366">IFERROR(INDEX(Sheet2!$A$1:$E$2723,MATCH(AY$200&amp;AY$201&amp;$B366,Sheet2!$A$1:$A$2723&amp;Sheet2!$B$1:$B$2723&amp;Sheet2!$D$1:$D$2723,0),5),0)</f>
        <v>0</v>
      </c>
      <c r="AZ366">
        <f t="array" ref="AZ366">IFERROR(INDEX(Sheet2!$A$1:$E$2723,MATCH(AZ$200&amp;AZ$201&amp;$B366,Sheet2!$A$1:$A$2723&amp;Sheet2!$B$1:$B$2723&amp;Sheet2!$D$1:$D$2723,0),5),0)</f>
        <v>0</v>
      </c>
      <c r="BA366">
        <f t="array" ref="BA366">IFERROR(INDEX(Sheet2!$A$1:$E$2723,MATCH(BA$200&amp;BA$201&amp;$B366,Sheet2!$A$1:$A$2723&amp;Sheet2!$B$1:$B$2723&amp;Sheet2!$D$1:$D$2723,0),5),0)</f>
        <v>0</v>
      </c>
      <c r="BB366">
        <f t="array" ref="BB366">IFERROR(INDEX(Sheet2!$A$1:$E$2723,MATCH(BB$200&amp;BB$201&amp;$B366,Sheet2!$A$1:$A$2723&amp;Sheet2!$B$1:$B$2723&amp;Sheet2!$D$1:$D$2723,0),5),0)</f>
        <v>0</v>
      </c>
      <c r="BC366">
        <f t="array" ref="BC366">IFERROR(INDEX(Sheet2!$A$1:$E$2723,MATCH(BC$200&amp;BC$201&amp;$B366,Sheet2!$A$1:$A$2723&amp;Sheet2!$B$1:$B$2723&amp;Sheet2!$D$1:$D$2723,0),5),0)</f>
        <v>0</v>
      </c>
      <c r="BD366">
        <f t="array" ref="BD366">IFERROR(INDEX(Sheet2!$A$1:$E$2723,MATCH(BD$200&amp;BD$201&amp;$B366,Sheet2!$A$1:$A$2723&amp;Sheet2!$B$1:$B$2723&amp;Sheet2!$D$1:$D$2723,0),5),0)</f>
        <v>0</v>
      </c>
      <c r="BE366">
        <f t="array" ref="BE366">IFERROR(INDEX(Sheet2!$A$1:$E$2723,MATCH(BE$200&amp;BE$201&amp;$B366,Sheet2!$A$1:$A$2723&amp;Sheet2!$B$1:$B$2723&amp;Sheet2!$D$1:$D$2723,0),5),0)</f>
        <v>0</v>
      </c>
      <c r="BF366">
        <f t="array" ref="BF366">IFERROR(INDEX(Sheet2!$A$1:$E$2723,MATCH(BF$200&amp;BF$201&amp;$B366,Sheet2!$A$1:$A$2723&amp;Sheet2!$B$1:$B$2723&amp;Sheet2!$D$1:$D$2723,0),5),0)</f>
        <v>0</v>
      </c>
      <c r="BG366">
        <f t="array" ref="BG366">IFERROR(INDEX(Sheet2!$A$1:$E$2723,MATCH(BG$200&amp;BG$201&amp;$B366,Sheet2!$A$1:$A$2723&amp;Sheet2!$B$1:$B$2723&amp;Sheet2!$D$1:$D$2723,0),5),0)</f>
        <v>0</v>
      </c>
      <c r="BH366">
        <f t="array" ref="BH366">IFERROR(INDEX(Sheet2!$A$1:$E$2723,MATCH(BH$200&amp;BH$201&amp;$B366,Sheet2!$A$1:$A$2723&amp;Sheet2!$B$1:$B$2723&amp;Sheet2!$D$1:$D$2723,0),5),0)</f>
        <v>0</v>
      </c>
      <c r="BI366">
        <f t="array" ref="BI366">IFERROR(INDEX(Sheet2!$A$1:$E$2723,MATCH(BI$200&amp;BI$201&amp;$B366,Sheet2!$A$1:$A$2723&amp;Sheet2!$B$1:$B$2723&amp;Sheet2!$D$1:$D$2723,0),5),0)</f>
        <v>0</v>
      </c>
      <c r="BJ366">
        <f t="array" ref="BJ366">IFERROR(INDEX(Sheet2!$A$1:$E$2723,MATCH(BJ$200&amp;BJ$201&amp;$B366,Sheet2!$A$1:$A$2723&amp;Sheet2!$B$1:$B$2723&amp;Sheet2!$D$1:$D$2723,0),5),0)</f>
        <v>0</v>
      </c>
      <c r="BK366">
        <f t="array" ref="BK366">IFERROR(INDEX(Sheet2!$A$1:$E$2723,MATCH(BK$200&amp;BK$201&amp;$B366,Sheet2!$A$1:$A$2723&amp;Sheet2!$B$1:$B$2723&amp;Sheet2!$D$1:$D$2723,0),5),0)</f>
        <v>0</v>
      </c>
      <c r="BL366">
        <f t="array" ref="BL366">IFERROR(INDEX(Sheet2!$A$1:$E$2723,MATCH(BL$200&amp;BL$201&amp;$B366,Sheet2!$A$1:$A$2723&amp;Sheet2!$B$1:$B$2723&amp;Sheet2!$D$1:$D$2723,0),5),0)</f>
        <v>0</v>
      </c>
    </row>
    <row r="367" spans="2:64" x14ac:dyDescent="0.25">
      <c r="B367" t="s">
        <v>324</v>
      </c>
      <c r="C367">
        <f t="array" ref="C367">IFERROR(INDEX(Sheet2!$A$1:$E$2723,MATCH(C$200&amp;C$201&amp;$B367,Sheet2!$A$1:$A$2723&amp;Sheet2!$B$1:$B$2723&amp;Sheet2!$D$1:$D$2723,0),5),0)</f>
        <v>0</v>
      </c>
      <c r="D367">
        <f t="array" ref="D367">IFERROR(INDEX(Sheet2!$A$1:$E$2723,MATCH(D$200&amp;D$201&amp;$B367,Sheet2!$A$1:$A$2723&amp;Sheet2!$B$1:$B$2723&amp;Sheet2!$D$1:$D$2723,0),5),0)</f>
        <v>0</v>
      </c>
      <c r="E367">
        <f t="array" ref="E367">IFERROR(INDEX(Sheet2!$A$1:$E$2723,MATCH(E$200&amp;E$201&amp;$B367,Sheet2!$A$1:$A$2723&amp;Sheet2!$B$1:$B$2723&amp;Sheet2!$D$1:$D$2723,0),5),0)</f>
        <v>0</v>
      </c>
      <c r="F367">
        <f t="array" ref="F367">IFERROR(INDEX(Sheet2!$A$1:$E$2723,MATCH(F$200&amp;F$201&amp;$B367,Sheet2!$A$1:$A$2723&amp;Sheet2!$B$1:$B$2723&amp;Sheet2!$D$1:$D$2723,0),5),0)</f>
        <v>0</v>
      </c>
      <c r="G367">
        <f t="array" ref="G367">IFERROR(INDEX(Sheet2!$A$1:$E$2723,MATCH(G$200&amp;G$201&amp;$B367,Sheet2!$A$1:$A$2723&amp;Sheet2!$B$1:$B$2723&amp;Sheet2!$D$1:$D$2723,0),5),0)</f>
        <v>0</v>
      </c>
      <c r="H367">
        <f t="array" ref="H367">IFERROR(INDEX(Sheet2!$A$1:$E$2723,MATCH(H$200&amp;H$201&amp;$B367,Sheet2!$A$1:$A$2723&amp;Sheet2!$B$1:$B$2723&amp;Sheet2!$D$1:$D$2723,0),5),0)</f>
        <v>0</v>
      </c>
      <c r="I367">
        <f t="array" ref="I367">IFERROR(INDEX(Sheet2!$A$1:$E$2723,MATCH(I$200&amp;I$201&amp;$B367,Sheet2!$A$1:$A$2723&amp;Sheet2!$B$1:$B$2723&amp;Sheet2!$D$1:$D$2723,0),5),0)</f>
        <v>0</v>
      </c>
      <c r="J367">
        <f t="array" ref="J367">IFERROR(INDEX(Sheet2!$A$1:$E$2723,MATCH(J$200&amp;J$201&amp;$B367,Sheet2!$A$1:$A$2723&amp;Sheet2!$B$1:$B$2723&amp;Sheet2!$D$1:$D$2723,0),5),0)</f>
        <v>0</v>
      </c>
      <c r="K367">
        <f t="array" ref="K367">IFERROR(INDEX(Sheet2!$A$1:$E$2723,MATCH(K$200&amp;K$201&amp;$B367,Sheet2!$A$1:$A$2723&amp;Sheet2!$B$1:$B$2723&amp;Sheet2!$D$1:$D$2723,0),5),0)</f>
        <v>0</v>
      </c>
      <c r="L367">
        <f t="array" ref="L367">IFERROR(INDEX(Sheet2!$A$1:$E$2723,MATCH(L$200&amp;L$201&amp;$B367,Sheet2!$A$1:$A$2723&amp;Sheet2!$B$1:$B$2723&amp;Sheet2!$D$1:$D$2723,0),5),0)</f>
        <v>0</v>
      </c>
      <c r="M367">
        <f t="array" ref="M367">IFERROR(INDEX(Sheet2!$A$1:$E$2723,MATCH(M$200&amp;M$201&amp;$B367,Sheet2!$A$1:$A$2723&amp;Sheet2!$B$1:$B$2723&amp;Sheet2!$D$1:$D$2723,0),5),0)</f>
        <v>0</v>
      </c>
      <c r="N367">
        <f t="array" ref="N367">IFERROR(INDEX(Sheet2!$A$1:$E$2723,MATCH(N$200&amp;N$201&amp;$B367,Sheet2!$A$1:$A$2723&amp;Sheet2!$B$1:$B$2723&amp;Sheet2!$D$1:$D$2723,0),5),0)</f>
        <v>0</v>
      </c>
      <c r="O367">
        <f t="array" ref="O367">IFERROR(INDEX(Sheet2!$A$1:$E$2723,MATCH(O$200&amp;O$201&amp;$B367,Sheet2!$A$1:$A$2723&amp;Sheet2!$B$1:$B$2723&amp;Sheet2!$D$1:$D$2723,0),5),0)</f>
        <v>0</v>
      </c>
      <c r="P367">
        <f t="array" ref="P367">IFERROR(INDEX(Sheet2!$A$1:$E$2723,MATCH(P$200&amp;P$201&amp;$B367,Sheet2!$A$1:$A$2723&amp;Sheet2!$B$1:$B$2723&amp;Sheet2!$D$1:$D$2723,0),5),0)</f>
        <v>0</v>
      </c>
      <c r="Q367">
        <f t="array" ref="Q367">IFERROR(INDEX(Sheet2!$A$1:$E$2723,MATCH(Q$200&amp;Q$201&amp;$B367,Sheet2!$A$1:$A$2723&amp;Sheet2!$B$1:$B$2723&amp;Sheet2!$D$1:$D$2723,0),5),0)</f>
        <v>0</v>
      </c>
      <c r="R367">
        <f t="array" ref="R367">IFERROR(INDEX(Sheet2!$A$1:$E$2723,MATCH(R$200&amp;R$201&amp;$B367,Sheet2!$A$1:$A$2723&amp;Sheet2!$B$1:$B$2723&amp;Sheet2!$D$1:$D$2723,0),5),0)</f>
        <v>0</v>
      </c>
      <c r="S367">
        <f t="array" ref="S367">IFERROR(INDEX(Sheet2!$A$1:$E$2723,MATCH(S$200&amp;S$201&amp;$B367,Sheet2!$A$1:$A$2723&amp;Sheet2!$B$1:$B$2723&amp;Sheet2!$D$1:$D$2723,0),5),0)</f>
        <v>0</v>
      </c>
      <c r="T367">
        <f t="array" ref="T367">IFERROR(INDEX(Sheet2!$A$1:$E$2723,MATCH(T$200&amp;T$201&amp;$B367,Sheet2!$A$1:$A$2723&amp;Sheet2!$B$1:$B$2723&amp;Sheet2!$D$1:$D$2723,0),5),0)</f>
        <v>0</v>
      </c>
      <c r="U367">
        <f t="array" ref="U367">IFERROR(INDEX(Sheet2!$A$1:$E$2723,MATCH(U$200&amp;U$201&amp;$B367,Sheet2!$A$1:$A$2723&amp;Sheet2!$B$1:$B$2723&amp;Sheet2!$D$1:$D$2723,0),5),0)</f>
        <v>0</v>
      </c>
      <c r="V367">
        <f t="array" ref="V367">IFERROR(INDEX(Sheet2!$A$1:$E$2723,MATCH(V$200&amp;V$201&amp;$B367,Sheet2!$A$1:$A$2723&amp;Sheet2!$B$1:$B$2723&amp;Sheet2!$D$1:$D$2723,0),5),0)</f>
        <v>0</v>
      </c>
      <c r="W367">
        <f t="array" ref="W367">IFERROR(INDEX(Sheet2!$A$1:$E$2723,MATCH(W$200&amp;W$201&amp;$B367,Sheet2!$A$1:$A$2723&amp;Sheet2!$B$1:$B$2723&amp;Sheet2!$D$1:$D$2723,0),5),0)</f>
        <v>0</v>
      </c>
      <c r="X367">
        <f t="array" ref="X367">IFERROR(INDEX(Sheet2!$A$1:$E$2723,MATCH(X$200&amp;X$201&amp;$B367,Sheet2!$A$1:$A$2723&amp;Sheet2!$B$1:$B$2723&amp;Sheet2!$D$1:$D$2723,0),5),0)</f>
        <v>0</v>
      </c>
      <c r="Y367">
        <f t="array" ref="Y367">IFERROR(INDEX(Sheet2!$A$1:$E$2723,MATCH(Y$200&amp;Y$201&amp;$B367,Sheet2!$A$1:$A$2723&amp;Sheet2!$B$1:$B$2723&amp;Sheet2!$D$1:$D$2723,0),5),0)</f>
        <v>0</v>
      </c>
      <c r="Z367">
        <f t="array" ref="Z367">IFERROR(INDEX(Sheet2!$A$1:$E$2723,MATCH(Z$200&amp;Z$201&amp;$B367,Sheet2!$A$1:$A$2723&amp;Sheet2!$B$1:$B$2723&amp;Sheet2!$D$1:$D$2723,0),5),0)</f>
        <v>0</v>
      </c>
      <c r="AA367">
        <f t="array" ref="AA367">IFERROR(INDEX(Sheet2!$A$1:$E$2723,MATCH(AA$200&amp;AA$201&amp;$B367,Sheet2!$A$1:$A$2723&amp;Sheet2!$B$1:$B$2723&amp;Sheet2!$D$1:$D$2723,0),5),0)</f>
        <v>0</v>
      </c>
      <c r="AB367">
        <f t="array" ref="AB367">IFERROR(INDEX(Sheet2!$A$1:$E$2723,MATCH(AB$200&amp;AB$201&amp;$B367,Sheet2!$A$1:$A$2723&amp;Sheet2!$B$1:$B$2723&amp;Sheet2!$D$1:$D$2723,0),5),0)</f>
        <v>0</v>
      </c>
      <c r="AC367">
        <f t="array" ref="AC367">IFERROR(INDEX(Sheet2!$A$1:$E$2723,MATCH(AC$200&amp;AC$201&amp;$B367,Sheet2!$A$1:$A$2723&amp;Sheet2!$B$1:$B$2723&amp;Sheet2!$D$1:$D$2723,0),5),0)</f>
        <v>0</v>
      </c>
      <c r="AD367">
        <f t="array" ref="AD367">IFERROR(INDEX(Sheet2!$A$1:$E$2723,MATCH(AD$200&amp;AD$201&amp;$B367,Sheet2!$A$1:$A$2723&amp;Sheet2!$B$1:$B$2723&amp;Sheet2!$D$1:$D$2723,0),5),0)</f>
        <v>0</v>
      </c>
      <c r="AE367">
        <f t="array" ref="AE367">IFERROR(INDEX(Sheet2!$A$1:$E$2723,MATCH(AE$200&amp;AE$201&amp;$B367,Sheet2!$A$1:$A$2723&amp;Sheet2!$B$1:$B$2723&amp;Sheet2!$D$1:$D$2723,0),5),0)</f>
        <v>0</v>
      </c>
      <c r="AF367">
        <f t="array" ref="AF367">IFERROR(INDEX(Sheet2!$A$1:$E$2723,MATCH(AF$200&amp;AF$201&amp;$B367,Sheet2!$A$1:$A$2723&amp;Sheet2!$B$1:$B$2723&amp;Sheet2!$D$1:$D$2723,0),5),0)</f>
        <v>0</v>
      </c>
      <c r="AG367">
        <f t="array" ref="AG367">IFERROR(INDEX(Sheet2!$A$1:$E$2723,MATCH(AG$200&amp;AG$201&amp;$B367,Sheet2!$A$1:$A$2723&amp;Sheet2!$B$1:$B$2723&amp;Sheet2!$D$1:$D$2723,0),5),0)</f>
        <v>0</v>
      </c>
      <c r="AH367">
        <f t="array" ref="AH367">IFERROR(INDEX(Sheet2!$A$1:$E$2723,MATCH(AH$200&amp;AH$201&amp;$B367,Sheet2!$A$1:$A$2723&amp;Sheet2!$B$1:$B$2723&amp;Sheet2!$D$1:$D$2723,0),5),0)</f>
        <v>0</v>
      </c>
      <c r="AI367">
        <f t="array" ref="AI367">IFERROR(INDEX(Sheet2!$A$1:$E$2723,MATCH(AI$200&amp;AI$201&amp;$B367,Sheet2!$A$1:$A$2723&amp;Sheet2!$B$1:$B$2723&amp;Sheet2!$D$1:$D$2723,0),5),0)</f>
        <v>0</v>
      </c>
      <c r="AJ367">
        <f t="array" ref="AJ367">IFERROR(INDEX(Sheet2!$A$1:$E$2723,MATCH(AJ$200&amp;AJ$201&amp;$B367,Sheet2!$A$1:$A$2723&amp;Sheet2!$B$1:$B$2723&amp;Sheet2!$D$1:$D$2723,0),5),0)</f>
        <v>0</v>
      </c>
      <c r="AK367">
        <f t="array" ref="AK367">IFERROR(INDEX(Sheet2!$A$1:$E$2723,MATCH(AK$200&amp;AK$201&amp;$B367,Sheet2!$A$1:$A$2723&amp;Sheet2!$B$1:$B$2723&amp;Sheet2!$D$1:$D$2723,0),5),0)</f>
        <v>0</v>
      </c>
      <c r="AL367">
        <f t="array" ref="AL367">IFERROR(INDEX(Sheet2!$A$1:$E$2723,MATCH(AL$200&amp;AL$201&amp;$B367,Sheet2!$A$1:$A$2723&amp;Sheet2!$B$1:$B$2723&amp;Sheet2!$D$1:$D$2723,0),5),0)</f>
        <v>0</v>
      </c>
      <c r="AM367">
        <f t="array" ref="AM367">IFERROR(INDEX(Sheet2!$A$1:$E$2723,MATCH(AM$200&amp;AM$201&amp;$B367,Sheet2!$A$1:$A$2723&amp;Sheet2!$B$1:$B$2723&amp;Sheet2!$D$1:$D$2723,0),5),0)</f>
        <v>0</v>
      </c>
      <c r="AN367">
        <f t="array" ref="AN367">IFERROR(INDEX(Sheet2!$A$1:$E$2723,MATCH(AN$200&amp;AN$201&amp;$B367,Sheet2!$A$1:$A$2723&amp;Sheet2!$B$1:$B$2723&amp;Sheet2!$D$1:$D$2723,0),5),0)</f>
        <v>0</v>
      </c>
      <c r="AO367">
        <f t="array" ref="AO367">IFERROR(INDEX(Sheet2!$A$1:$E$2723,MATCH(AO$200&amp;AO$201&amp;$B367,Sheet2!$A$1:$A$2723&amp;Sheet2!$B$1:$B$2723&amp;Sheet2!$D$1:$D$2723,0),5),0)</f>
        <v>0</v>
      </c>
      <c r="AP367">
        <f t="array" ref="AP367">IFERROR(INDEX(Sheet2!$A$1:$E$2723,MATCH(AP$200&amp;AP$201&amp;$B367,Sheet2!$A$1:$A$2723&amp;Sheet2!$B$1:$B$2723&amp;Sheet2!$D$1:$D$2723,0),5),0)</f>
        <v>0</v>
      </c>
      <c r="AQ367">
        <f t="array" ref="AQ367">IFERROR(INDEX(Sheet2!$A$1:$E$2723,MATCH(AQ$200&amp;AQ$201&amp;$B367,Sheet2!$A$1:$A$2723&amp;Sheet2!$B$1:$B$2723&amp;Sheet2!$D$1:$D$2723,0),5),0)</f>
        <v>0</v>
      </c>
      <c r="AR367">
        <f t="array" ref="AR367">IFERROR(INDEX(Sheet2!$A$1:$E$2723,MATCH(AR$200&amp;AR$201&amp;$B367,Sheet2!$A$1:$A$2723&amp;Sheet2!$B$1:$B$2723&amp;Sheet2!$D$1:$D$2723,0),5),0)</f>
        <v>0</v>
      </c>
      <c r="AS367">
        <f t="array" ref="AS367">IFERROR(INDEX(Sheet2!$A$1:$E$2723,MATCH(AS$200&amp;AS$201&amp;$B367,Sheet2!$A$1:$A$2723&amp;Sheet2!$B$1:$B$2723&amp;Sheet2!$D$1:$D$2723,0),5),0)</f>
        <v>0</v>
      </c>
      <c r="AT367">
        <f t="array" ref="AT367">IFERROR(INDEX(Sheet2!$A$1:$E$2723,MATCH(AT$200&amp;AT$201&amp;$B367,Sheet2!$A$1:$A$2723&amp;Sheet2!$B$1:$B$2723&amp;Sheet2!$D$1:$D$2723,0),5),0)</f>
        <v>0</v>
      </c>
      <c r="AU367">
        <f t="array" ref="AU367">IFERROR(INDEX(Sheet2!$A$1:$E$2723,MATCH(AU$200&amp;AU$201&amp;$B367,Sheet2!$A$1:$A$2723&amp;Sheet2!$B$1:$B$2723&amp;Sheet2!$D$1:$D$2723,0),5),0)</f>
        <v>0</v>
      </c>
      <c r="AV367">
        <f t="array" ref="AV367">IFERROR(INDEX(Sheet2!$A$1:$E$2723,MATCH(AV$200&amp;AV$201&amp;$B367,Sheet2!$A$1:$A$2723&amp;Sheet2!$B$1:$B$2723&amp;Sheet2!$D$1:$D$2723,0),5),0)</f>
        <v>0</v>
      </c>
      <c r="AW367">
        <f t="array" ref="AW367">IFERROR(INDEX(Sheet2!$A$1:$E$2723,MATCH(AW$200&amp;AW$201&amp;$B367,Sheet2!$A$1:$A$2723&amp;Sheet2!$B$1:$B$2723&amp;Sheet2!$D$1:$D$2723,0),5),0)</f>
        <v>0</v>
      </c>
      <c r="AX367">
        <f t="array" ref="AX367">IFERROR(INDEX(Sheet2!$A$1:$E$2723,MATCH(AX$200&amp;AX$201&amp;$B367,Sheet2!$A$1:$A$2723&amp;Sheet2!$B$1:$B$2723&amp;Sheet2!$D$1:$D$2723,0),5),0)</f>
        <v>0</v>
      </c>
      <c r="AY367">
        <f t="array" ref="AY367">IFERROR(INDEX(Sheet2!$A$1:$E$2723,MATCH(AY$200&amp;AY$201&amp;$B367,Sheet2!$A$1:$A$2723&amp;Sheet2!$B$1:$B$2723&amp;Sheet2!$D$1:$D$2723,0),5),0)</f>
        <v>0</v>
      </c>
      <c r="AZ367">
        <f t="array" ref="AZ367">IFERROR(INDEX(Sheet2!$A$1:$E$2723,MATCH(AZ$200&amp;AZ$201&amp;$B367,Sheet2!$A$1:$A$2723&amp;Sheet2!$B$1:$B$2723&amp;Sheet2!$D$1:$D$2723,0),5),0)</f>
        <v>0</v>
      </c>
      <c r="BA367">
        <f t="array" ref="BA367">IFERROR(INDEX(Sheet2!$A$1:$E$2723,MATCH(BA$200&amp;BA$201&amp;$B367,Sheet2!$A$1:$A$2723&amp;Sheet2!$B$1:$B$2723&amp;Sheet2!$D$1:$D$2723,0),5),0)</f>
        <v>0</v>
      </c>
      <c r="BB367">
        <f t="array" ref="BB367">IFERROR(INDEX(Sheet2!$A$1:$E$2723,MATCH(BB$200&amp;BB$201&amp;$B367,Sheet2!$A$1:$A$2723&amp;Sheet2!$B$1:$B$2723&amp;Sheet2!$D$1:$D$2723,0),5),0)</f>
        <v>0</v>
      </c>
      <c r="BC367">
        <f t="array" ref="BC367">IFERROR(INDEX(Sheet2!$A$1:$E$2723,MATCH(BC$200&amp;BC$201&amp;$B367,Sheet2!$A$1:$A$2723&amp;Sheet2!$B$1:$B$2723&amp;Sheet2!$D$1:$D$2723,0),5),0)</f>
        <v>0</v>
      </c>
      <c r="BD367">
        <f t="array" ref="BD367">IFERROR(INDEX(Sheet2!$A$1:$E$2723,MATCH(BD$200&amp;BD$201&amp;$B367,Sheet2!$A$1:$A$2723&amp;Sheet2!$B$1:$B$2723&amp;Sheet2!$D$1:$D$2723,0),5),0)</f>
        <v>0</v>
      </c>
      <c r="BE367">
        <f t="array" ref="BE367">IFERROR(INDEX(Sheet2!$A$1:$E$2723,MATCH(BE$200&amp;BE$201&amp;$B367,Sheet2!$A$1:$A$2723&amp;Sheet2!$B$1:$B$2723&amp;Sheet2!$D$1:$D$2723,0),5),0)</f>
        <v>0</v>
      </c>
      <c r="BF367">
        <f t="array" ref="BF367">IFERROR(INDEX(Sheet2!$A$1:$E$2723,MATCH(BF$200&amp;BF$201&amp;$B367,Sheet2!$A$1:$A$2723&amp;Sheet2!$B$1:$B$2723&amp;Sheet2!$D$1:$D$2723,0),5),0)</f>
        <v>0</v>
      </c>
      <c r="BG367">
        <f t="array" ref="BG367">IFERROR(INDEX(Sheet2!$A$1:$E$2723,MATCH(BG$200&amp;BG$201&amp;$B367,Sheet2!$A$1:$A$2723&amp;Sheet2!$B$1:$B$2723&amp;Sheet2!$D$1:$D$2723,0),5),0)</f>
        <v>0</v>
      </c>
      <c r="BH367">
        <f t="array" ref="BH367">IFERROR(INDEX(Sheet2!$A$1:$E$2723,MATCH(BH$200&amp;BH$201&amp;$B367,Sheet2!$A$1:$A$2723&amp;Sheet2!$B$1:$B$2723&amp;Sheet2!$D$1:$D$2723,0),5),0)</f>
        <v>0</v>
      </c>
      <c r="BI367">
        <f t="array" ref="BI367">IFERROR(INDEX(Sheet2!$A$1:$E$2723,MATCH(BI$200&amp;BI$201&amp;$B367,Sheet2!$A$1:$A$2723&amp;Sheet2!$B$1:$B$2723&amp;Sheet2!$D$1:$D$2723,0),5),0)</f>
        <v>0</v>
      </c>
      <c r="BJ367">
        <f t="array" ref="BJ367">IFERROR(INDEX(Sheet2!$A$1:$E$2723,MATCH(BJ$200&amp;BJ$201&amp;$B367,Sheet2!$A$1:$A$2723&amp;Sheet2!$B$1:$B$2723&amp;Sheet2!$D$1:$D$2723,0),5),0)</f>
        <v>0</v>
      </c>
      <c r="BK367">
        <f t="array" ref="BK367">IFERROR(INDEX(Sheet2!$A$1:$E$2723,MATCH(BK$200&amp;BK$201&amp;$B367,Sheet2!$A$1:$A$2723&amp;Sheet2!$B$1:$B$2723&amp;Sheet2!$D$1:$D$2723,0),5),0)</f>
        <v>0</v>
      </c>
      <c r="BL367">
        <f t="array" ref="BL367">IFERROR(INDEX(Sheet2!$A$1:$E$2723,MATCH(BL$200&amp;BL$201&amp;$B367,Sheet2!$A$1:$A$2723&amp;Sheet2!$B$1:$B$2723&amp;Sheet2!$D$1:$D$2723,0),5),0)</f>
        <v>0</v>
      </c>
    </row>
    <row r="368" spans="2:64" x14ac:dyDescent="0.25">
      <c r="B368" t="s">
        <v>37</v>
      </c>
      <c r="C368">
        <f t="array" ref="C368">IFERROR(INDEX(Sheet2!$A$1:$E$2723,MATCH(C$200&amp;C$201&amp;$B368,Sheet2!$A$1:$A$2723&amp;Sheet2!$B$1:$B$2723&amp;Sheet2!$D$1:$D$2723,0),5),0)</f>
        <v>0</v>
      </c>
      <c r="D368">
        <f t="array" ref="D368">IFERROR(INDEX(Sheet2!$A$1:$E$2723,MATCH(D$200&amp;D$201&amp;$B368,Sheet2!$A$1:$A$2723&amp;Sheet2!$B$1:$B$2723&amp;Sheet2!$D$1:$D$2723,0),5),0)</f>
        <v>0</v>
      </c>
      <c r="E368">
        <f t="array" ref="E368">IFERROR(INDEX(Sheet2!$A$1:$E$2723,MATCH(E$200&amp;E$201&amp;$B368,Sheet2!$A$1:$A$2723&amp;Sheet2!$B$1:$B$2723&amp;Sheet2!$D$1:$D$2723,0),5),0)</f>
        <v>0</v>
      </c>
      <c r="F368">
        <f t="array" ref="F368">IFERROR(INDEX(Sheet2!$A$1:$E$2723,MATCH(F$200&amp;F$201&amp;$B368,Sheet2!$A$1:$A$2723&amp;Sheet2!$B$1:$B$2723&amp;Sheet2!$D$1:$D$2723,0),5),0)</f>
        <v>0</v>
      </c>
      <c r="G368">
        <f t="array" ref="G368">IFERROR(INDEX(Sheet2!$A$1:$E$2723,MATCH(G$200&amp;G$201&amp;$B368,Sheet2!$A$1:$A$2723&amp;Sheet2!$B$1:$B$2723&amp;Sheet2!$D$1:$D$2723,0),5),0)</f>
        <v>0</v>
      </c>
      <c r="H368">
        <f t="array" ref="H368">IFERROR(INDEX(Sheet2!$A$1:$E$2723,MATCH(H$200&amp;H$201&amp;$B368,Sheet2!$A$1:$A$2723&amp;Sheet2!$B$1:$B$2723&amp;Sheet2!$D$1:$D$2723,0),5),0)</f>
        <v>0</v>
      </c>
      <c r="I368">
        <f t="array" ref="I368">IFERROR(INDEX(Sheet2!$A$1:$E$2723,MATCH(I$200&amp;I$201&amp;$B368,Sheet2!$A$1:$A$2723&amp;Sheet2!$B$1:$B$2723&amp;Sheet2!$D$1:$D$2723,0),5),0)</f>
        <v>0</v>
      </c>
      <c r="J368">
        <f t="array" ref="J368">IFERROR(INDEX(Sheet2!$A$1:$E$2723,MATCH(J$200&amp;J$201&amp;$B368,Sheet2!$A$1:$A$2723&amp;Sheet2!$B$1:$B$2723&amp;Sheet2!$D$1:$D$2723,0),5),0)</f>
        <v>0</v>
      </c>
      <c r="K368">
        <f t="array" ref="K368">IFERROR(INDEX(Sheet2!$A$1:$E$2723,MATCH(K$200&amp;K$201&amp;$B368,Sheet2!$A$1:$A$2723&amp;Sheet2!$B$1:$B$2723&amp;Sheet2!$D$1:$D$2723,0),5),0)</f>
        <v>0</v>
      </c>
      <c r="L368">
        <f t="array" ref="L368">IFERROR(INDEX(Sheet2!$A$1:$E$2723,MATCH(L$200&amp;L$201&amp;$B368,Sheet2!$A$1:$A$2723&amp;Sheet2!$B$1:$B$2723&amp;Sheet2!$D$1:$D$2723,0),5),0)</f>
        <v>0</v>
      </c>
      <c r="M368">
        <f t="array" ref="M368">IFERROR(INDEX(Sheet2!$A$1:$E$2723,MATCH(M$200&amp;M$201&amp;$B368,Sheet2!$A$1:$A$2723&amp;Sheet2!$B$1:$B$2723&amp;Sheet2!$D$1:$D$2723,0),5),0)</f>
        <v>230</v>
      </c>
      <c r="N368">
        <f t="array" ref="N368">IFERROR(INDEX(Sheet2!$A$1:$E$2723,MATCH(N$200&amp;N$201&amp;$B368,Sheet2!$A$1:$A$2723&amp;Sheet2!$B$1:$B$2723&amp;Sheet2!$D$1:$D$2723,0),5),0)</f>
        <v>220</v>
      </c>
      <c r="O368">
        <f t="array" ref="O368">IFERROR(INDEX(Sheet2!$A$1:$E$2723,MATCH(O$200&amp;O$201&amp;$B368,Sheet2!$A$1:$A$2723&amp;Sheet2!$B$1:$B$2723&amp;Sheet2!$D$1:$D$2723,0),5),0)</f>
        <v>243</v>
      </c>
      <c r="P368">
        <f t="array" ref="P368">IFERROR(INDEX(Sheet2!$A$1:$E$2723,MATCH(P$200&amp;P$201&amp;$B368,Sheet2!$A$1:$A$2723&amp;Sheet2!$B$1:$B$2723&amp;Sheet2!$D$1:$D$2723,0),5),0)</f>
        <v>260</v>
      </c>
      <c r="Q368">
        <f t="array" ref="Q368">IFERROR(INDEX(Sheet2!$A$1:$E$2723,MATCH(Q$200&amp;Q$201&amp;$B368,Sheet2!$A$1:$A$2723&amp;Sheet2!$B$1:$B$2723&amp;Sheet2!$D$1:$D$2723,0),5),0)</f>
        <v>270</v>
      </c>
      <c r="R368">
        <f t="array" ref="R368">IFERROR(INDEX(Sheet2!$A$1:$E$2723,MATCH(R$200&amp;R$201&amp;$B368,Sheet2!$A$1:$A$2723&amp;Sheet2!$B$1:$B$2723&amp;Sheet2!$D$1:$D$2723,0),5),0)</f>
        <v>369</v>
      </c>
      <c r="S368">
        <f t="array" ref="S368">IFERROR(INDEX(Sheet2!$A$1:$E$2723,MATCH(S$200&amp;S$201&amp;$B368,Sheet2!$A$1:$A$2723&amp;Sheet2!$B$1:$B$2723&amp;Sheet2!$D$1:$D$2723,0),5),0)</f>
        <v>400</v>
      </c>
      <c r="T368">
        <f t="array" ref="T368">IFERROR(INDEX(Sheet2!$A$1:$E$2723,MATCH(T$200&amp;T$201&amp;$B368,Sheet2!$A$1:$A$2723&amp;Sheet2!$B$1:$B$2723&amp;Sheet2!$D$1:$D$2723,0),5),0)</f>
        <v>251</v>
      </c>
      <c r="U368">
        <f t="array" ref="U368">IFERROR(INDEX(Sheet2!$A$1:$E$2723,MATCH(U$200&amp;U$201&amp;$B368,Sheet2!$A$1:$A$2723&amp;Sheet2!$B$1:$B$2723&amp;Sheet2!$D$1:$D$2723,0),5),0)</f>
        <v>329</v>
      </c>
      <c r="V368">
        <f t="array" ref="V368">IFERROR(INDEX(Sheet2!$A$1:$E$2723,MATCH(V$200&amp;V$201&amp;$B368,Sheet2!$A$1:$A$2723&amp;Sheet2!$B$1:$B$2723&amp;Sheet2!$D$1:$D$2723,0),5),0)</f>
        <v>217</v>
      </c>
      <c r="W368">
        <f t="array" ref="W368">IFERROR(INDEX(Sheet2!$A$1:$E$2723,MATCH(W$200&amp;W$201&amp;$B368,Sheet2!$A$1:$A$2723&amp;Sheet2!$B$1:$B$2723&amp;Sheet2!$D$1:$D$2723,0),5),0)</f>
        <v>373</v>
      </c>
      <c r="X368">
        <f t="array" ref="X368">IFERROR(INDEX(Sheet2!$A$1:$E$2723,MATCH(X$200&amp;X$201&amp;$B368,Sheet2!$A$1:$A$2723&amp;Sheet2!$B$1:$B$2723&amp;Sheet2!$D$1:$D$2723,0),5),0)</f>
        <v>319</v>
      </c>
      <c r="Y368">
        <f t="array" ref="Y368">IFERROR(INDEX(Sheet2!$A$1:$E$2723,MATCH(Y$200&amp;Y$201&amp;$B368,Sheet2!$A$1:$A$2723&amp;Sheet2!$B$1:$B$2723&amp;Sheet2!$D$1:$D$2723,0),5),0)</f>
        <v>260</v>
      </c>
      <c r="Z368">
        <f t="array" ref="Z368">IFERROR(INDEX(Sheet2!$A$1:$E$2723,MATCH(Z$200&amp;Z$201&amp;$B368,Sheet2!$A$1:$A$2723&amp;Sheet2!$B$1:$B$2723&amp;Sheet2!$D$1:$D$2723,0),5),0)</f>
        <v>542</v>
      </c>
      <c r="AA368">
        <f t="array" ref="AA368">IFERROR(INDEX(Sheet2!$A$1:$E$2723,MATCH(AA$200&amp;AA$201&amp;$B368,Sheet2!$A$1:$A$2723&amp;Sheet2!$B$1:$B$2723&amp;Sheet2!$D$1:$D$2723,0),5),0)</f>
        <v>0</v>
      </c>
      <c r="AB368">
        <f t="array" ref="AB368">IFERROR(INDEX(Sheet2!$A$1:$E$2723,MATCH(AB$200&amp;AB$201&amp;$B368,Sheet2!$A$1:$A$2723&amp;Sheet2!$B$1:$B$2723&amp;Sheet2!$D$1:$D$2723,0),5),0)</f>
        <v>209</v>
      </c>
      <c r="AC368">
        <f t="array" ref="AC368">IFERROR(INDEX(Sheet2!$A$1:$E$2723,MATCH(AC$200&amp;AC$201&amp;$B368,Sheet2!$A$1:$A$2723&amp;Sheet2!$B$1:$B$2723&amp;Sheet2!$D$1:$D$2723,0),5),0)</f>
        <v>267</v>
      </c>
      <c r="AD368">
        <f t="array" ref="AD368">IFERROR(INDEX(Sheet2!$A$1:$E$2723,MATCH(AD$200&amp;AD$201&amp;$B368,Sheet2!$A$1:$A$2723&amp;Sheet2!$B$1:$B$2723&amp;Sheet2!$D$1:$D$2723,0),5),0)</f>
        <v>258</v>
      </c>
      <c r="AE368">
        <f t="array" ref="AE368">IFERROR(INDEX(Sheet2!$A$1:$E$2723,MATCH(AE$200&amp;AE$201&amp;$B368,Sheet2!$A$1:$A$2723&amp;Sheet2!$B$1:$B$2723&amp;Sheet2!$D$1:$D$2723,0),5),0)</f>
        <v>327</v>
      </c>
      <c r="AF368">
        <f t="array" ref="AF368">IFERROR(INDEX(Sheet2!$A$1:$E$2723,MATCH(AF$200&amp;AF$201&amp;$B368,Sheet2!$A$1:$A$2723&amp;Sheet2!$B$1:$B$2723&amp;Sheet2!$D$1:$D$2723,0),5),0)</f>
        <v>275</v>
      </c>
      <c r="AG368">
        <f t="array" ref="AG368">IFERROR(INDEX(Sheet2!$A$1:$E$2723,MATCH(AG$200&amp;AG$201&amp;$B368,Sheet2!$A$1:$A$2723&amp;Sheet2!$B$1:$B$2723&amp;Sheet2!$D$1:$D$2723,0),5),0)</f>
        <v>304</v>
      </c>
      <c r="AH368">
        <f t="array" ref="AH368">IFERROR(INDEX(Sheet2!$A$1:$E$2723,MATCH(AH$200&amp;AH$201&amp;$B368,Sheet2!$A$1:$A$2723&amp;Sheet2!$B$1:$B$2723&amp;Sheet2!$D$1:$D$2723,0),5),0)</f>
        <v>176</v>
      </c>
      <c r="AI368">
        <f t="array" ref="AI368">IFERROR(INDEX(Sheet2!$A$1:$E$2723,MATCH(AI$200&amp;AI$201&amp;$B368,Sheet2!$A$1:$A$2723&amp;Sheet2!$B$1:$B$2723&amp;Sheet2!$D$1:$D$2723,0),5),0)</f>
        <v>272</v>
      </c>
      <c r="AJ368">
        <f t="array" ref="AJ368">IFERROR(INDEX(Sheet2!$A$1:$E$2723,MATCH(AJ$200&amp;AJ$201&amp;$B368,Sheet2!$A$1:$A$2723&amp;Sheet2!$B$1:$B$2723&amp;Sheet2!$D$1:$D$2723,0),5),0)</f>
        <v>337</v>
      </c>
      <c r="AK368">
        <f t="array" ref="AK368">IFERROR(INDEX(Sheet2!$A$1:$E$2723,MATCH(AK$200&amp;AK$201&amp;$B368,Sheet2!$A$1:$A$2723&amp;Sheet2!$B$1:$B$2723&amp;Sheet2!$D$1:$D$2723,0),5),0)</f>
        <v>287</v>
      </c>
      <c r="AL368">
        <f t="array" ref="AL368">IFERROR(INDEX(Sheet2!$A$1:$E$2723,MATCH(AL$200&amp;AL$201&amp;$B368,Sheet2!$A$1:$A$2723&amp;Sheet2!$B$1:$B$2723&amp;Sheet2!$D$1:$D$2723,0),5),0)</f>
        <v>535</v>
      </c>
      <c r="AM368">
        <f t="array" ref="AM368">IFERROR(INDEX(Sheet2!$A$1:$E$2723,MATCH(AM$200&amp;AM$201&amp;$B368,Sheet2!$A$1:$A$2723&amp;Sheet2!$B$1:$B$2723&amp;Sheet2!$D$1:$D$2723,0),5),0)</f>
        <v>0</v>
      </c>
      <c r="AN368">
        <f t="array" ref="AN368">IFERROR(INDEX(Sheet2!$A$1:$E$2723,MATCH(AN$200&amp;AN$201&amp;$B368,Sheet2!$A$1:$A$2723&amp;Sheet2!$B$1:$B$2723&amp;Sheet2!$D$1:$D$2723,0),5),0)</f>
        <v>0</v>
      </c>
      <c r="AO368">
        <f t="array" ref="AO368">IFERROR(INDEX(Sheet2!$A$1:$E$2723,MATCH(AO$200&amp;AO$201&amp;$B368,Sheet2!$A$1:$A$2723&amp;Sheet2!$B$1:$B$2723&amp;Sheet2!$D$1:$D$2723,0),5),0)</f>
        <v>0</v>
      </c>
      <c r="AP368">
        <f t="array" ref="AP368">IFERROR(INDEX(Sheet2!$A$1:$E$2723,MATCH(AP$200&amp;AP$201&amp;$B368,Sheet2!$A$1:$A$2723&amp;Sheet2!$B$1:$B$2723&amp;Sheet2!$D$1:$D$2723,0),5),0)</f>
        <v>189</v>
      </c>
      <c r="AQ368">
        <f t="array" ref="AQ368">IFERROR(INDEX(Sheet2!$A$1:$E$2723,MATCH(AQ$200&amp;AQ$201&amp;$B368,Sheet2!$A$1:$A$2723&amp;Sheet2!$B$1:$B$2723&amp;Sheet2!$D$1:$D$2723,0),5),0)</f>
        <v>211</v>
      </c>
      <c r="AR368">
        <f t="array" ref="AR368">IFERROR(INDEX(Sheet2!$A$1:$E$2723,MATCH(AR$200&amp;AR$201&amp;$B368,Sheet2!$A$1:$A$2723&amp;Sheet2!$B$1:$B$2723&amp;Sheet2!$D$1:$D$2723,0),5),0)</f>
        <v>0</v>
      </c>
      <c r="AS368">
        <f t="array" ref="AS368">IFERROR(INDEX(Sheet2!$A$1:$E$2723,MATCH(AS$200&amp;AS$201&amp;$B368,Sheet2!$A$1:$A$2723&amp;Sheet2!$B$1:$B$2723&amp;Sheet2!$D$1:$D$2723,0),5),0)</f>
        <v>0</v>
      </c>
      <c r="AT368">
        <f t="array" ref="AT368">IFERROR(INDEX(Sheet2!$A$1:$E$2723,MATCH(AT$200&amp;AT$201&amp;$B368,Sheet2!$A$1:$A$2723&amp;Sheet2!$B$1:$B$2723&amp;Sheet2!$D$1:$D$2723,0),5),0)</f>
        <v>0</v>
      </c>
      <c r="AU368">
        <f t="array" ref="AU368">IFERROR(INDEX(Sheet2!$A$1:$E$2723,MATCH(AU$200&amp;AU$201&amp;$B368,Sheet2!$A$1:$A$2723&amp;Sheet2!$B$1:$B$2723&amp;Sheet2!$D$1:$D$2723,0),5),0)</f>
        <v>0</v>
      </c>
      <c r="AV368">
        <f t="array" ref="AV368">IFERROR(INDEX(Sheet2!$A$1:$E$2723,MATCH(AV$200&amp;AV$201&amp;$B368,Sheet2!$A$1:$A$2723&amp;Sheet2!$B$1:$B$2723&amp;Sheet2!$D$1:$D$2723,0),5),0)</f>
        <v>0</v>
      </c>
      <c r="AW368">
        <f t="array" ref="AW368">IFERROR(INDEX(Sheet2!$A$1:$E$2723,MATCH(AW$200&amp;AW$201&amp;$B368,Sheet2!$A$1:$A$2723&amp;Sheet2!$B$1:$B$2723&amp;Sheet2!$D$1:$D$2723,0),5),0)</f>
        <v>0</v>
      </c>
      <c r="AX368">
        <f t="array" ref="AX368">IFERROR(INDEX(Sheet2!$A$1:$E$2723,MATCH(AX$200&amp;AX$201&amp;$B368,Sheet2!$A$1:$A$2723&amp;Sheet2!$B$1:$B$2723&amp;Sheet2!$D$1:$D$2723,0),5),0)</f>
        <v>0</v>
      </c>
      <c r="AY368">
        <f t="array" ref="AY368">IFERROR(INDEX(Sheet2!$A$1:$E$2723,MATCH(AY$200&amp;AY$201&amp;$B368,Sheet2!$A$1:$A$2723&amp;Sheet2!$B$1:$B$2723&amp;Sheet2!$D$1:$D$2723,0),5),0)</f>
        <v>54</v>
      </c>
      <c r="AZ368">
        <f t="array" ref="AZ368">IFERROR(INDEX(Sheet2!$A$1:$E$2723,MATCH(AZ$200&amp;AZ$201&amp;$B368,Sheet2!$A$1:$A$2723&amp;Sheet2!$B$1:$B$2723&amp;Sheet2!$D$1:$D$2723,0),5),0)</f>
        <v>79</v>
      </c>
      <c r="BA368">
        <f t="array" ref="BA368">IFERROR(INDEX(Sheet2!$A$1:$E$2723,MATCH(BA$200&amp;BA$201&amp;$B368,Sheet2!$A$1:$A$2723&amp;Sheet2!$B$1:$B$2723&amp;Sheet2!$D$1:$D$2723,0),5),0)</f>
        <v>0</v>
      </c>
      <c r="BB368">
        <f t="array" ref="BB368">IFERROR(INDEX(Sheet2!$A$1:$E$2723,MATCH(BB$200&amp;BB$201&amp;$B368,Sheet2!$A$1:$A$2723&amp;Sheet2!$B$1:$B$2723&amp;Sheet2!$D$1:$D$2723,0),5),0)</f>
        <v>0</v>
      </c>
      <c r="BC368">
        <f t="array" ref="BC368">IFERROR(INDEX(Sheet2!$A$1:$E$2723,MATCH(BC$200&amp;BC$201&amp;$B368,Sheet2!$A$1:$A$2723&amp;Sheet2!$B$1:$B$2723&amp;Sheet2!$D$1:$D$2723,0),5),0)</f>
        <v>0</v>
      </c>
      <c r="BD368">
        <f t="array" ref="BD368">IFERROR(INDEX(Sheet2!$A$1:$E$2723,MATCH(BD$200&amp;BD$201&amp;$B368,Sheet2!$A$1:$A$2723&amp;Sheet2!$B$1:$B$2723&amp;Sheet2!$D$1:$D$2723,0),5),0)</f>
        <v>0</v>
      </c>
      <c r="BE368">
        <f t="array" ref="BE368">IFERROR(INDEX(Sheet2!$A$1:$E$2723,MATCH(BE$200&amp;BE$201&amp;$B368,Sheet2!$A$1:$A$2723&amp;Sheet2!$B$1:$B$2723&amp;Sheet2!$D$1:$D$2723,0),5),0)</f>
        <v>134</v>
      </c>
      <c r="BF368">
        <f t="array" ref="BF368">IFERROR(INDEX(Sheet2!$A$1:$E$2723,MATCH(BF$200&amp;BF$201&amp;$B368,Sheet2!$A$1:$A$2723&amp;Sheet2!$B$1:$B$2723&amp;Sheet2!$D$1:$D$2723,0),5),0)</f>
        <v>0</v>
      </c>
      <c r="BG368">
        <f t="array" ref="BG368">IFERROR(INDEX(Sheet2!$A$1:$E$2723,MATCH(BG$200&amp;BG$201&amp;$B368,Sheet2!$A$1:$A$2723&amp;Sheet2!$B$1:$B$2723&amp;Sheet2!$D$1:$D$2723,0),5),0)</f>
        <v>0</v>
      </c>
      <c r="BH368">
        <f t="array" ref="BH368">IFERROR(INDEX(Sheet2!$A$1:$E$2723,MATCH(BH$200&amp;BH$201&amp;$B368,Sheet2!$A$1:$A$2723&amp;Sheet2!$B$1:$B$2723&amp;Sheet2!$D$1:$D$2723,0),5),0)</f>
        <v>0</v>
      </c>
      <c r="BI368">
        <f t="array" ref="BI368">IFERROR(INDEX(Sheet2!$A$1:$E$2723,MATCH(BI$200&amp;BI$201&amp;$B368,Sheet2!$A$1:$A$2723&amp;Sheet2!$B$1:$B$2723&amp;Sheet2!$D$1:$D$2723,0),5),0)</f>
        <v>0</v>
      </c>
      <c r="BJ368">
        <f t="array" ref="BJ368">IFERROR(INDEX(Sheet2!$A$1:$E$2723,MATCH(BJ$200&amp;BJ$201&amp;$B368,Sheet2!$A$1:$A$2723&amp;Sheet2!$B$1:$B$2723&amp;Sheet2!$D$1:$D$2723,0),5),0)</f>
        <v>0</v>
      </c>
      <c r="BK368">
        <f t="array" ref="BK368">IFERROR(INDEX(Sheet2!$A$1:$E$2723,MATCH(BK$200&amp;BK$201&amp;$B368,Sheet2!$A$1:$A$2723&amp;Sheet2!$B$1:$B$2723&amp;Sheet2!$D$1:$D$2723,0),5),0)</f>
        <v>220</v>
      </c>
      <c r="BL368">
        <f t="array" ref="BL368">IFERROR(INDEX(Sheet2!$A$1:$E$2723,MATCH(BL$200&amp;BL$201&amp;$B368,Sheet2!$A$1:$A$2723&amp;Sheet2!$B$1:$B$2723&amp;Sheet2!$D$1:$D$2723,0),5),0)</f>
        <v>161</v>
      </c>
    </row>
    <row r="369" spans="2:64" x14ac:dyDescent="0.25">
      <c r="B369" t="s">
        <v>14</v>
      </c>
      <c r="C369">
        <f t="array" ref="C369">IFERROR(INDEX(Sheet2!$A$1:$E$2723,MATCH(C$200&amp;C$201&amp;$B369,Sheet2!$A$1:$A$2723&amp;Sheet2!$B$1:$B$2723&amp;Sheet2!$D$1:$D$2723,0),5),0)</f>
        <v>0</v>
      </c>
      <c r="D369">
        <f t="array" ref="D369">IFERROR(INDEX(Sheet2!$A$1:$E$2723,MATCH(D$200&amp;D$201&amp;$B369,Sheet2!$A$1:$A$2723&amp;Sheet2!$B$1:$B$2723&amp;Sheet2!$D$1:$D$2723,0),5),0)</f>
        <v>0</v>
      </c>
      <c r="E369">
        <f t="array" ref="E369">IFERROR(INDEX(Sheet2!$A$1:$E$2723,MATCH(E$200&amp;E$201&amp;$B369,Sheet2!$A$1:$A$2723&amp;Sheet2!$B$1:$B$2723&amp;Sheet2!$D$1:$D$2723,0),5),0)</f>
        <v>232</v>
      </c>
      <c r="F369">
        <f t="array" ref="F369">IFERROR(INDEX(Sheet2!$A$1:$E$2723,MATCH(F$200&amp;F$201&amp;$B369,Sheet2!$A$1:$A$2723&amp;Sheet2!$B$1:$B$2723&amp;Sheet2!$D$1:$D$2723,0),5),0)</f>
        <v>228</v>
      </c>
      <c r="G369">
        <f t="array" ref="G369">IFERROR(INDEX(Sheet2!$A$1:$E$2723,MATCH(G$200&amp;G$201&amp;$B369,Sheet2!$A$1:$A$2723&amp;Sheet2!$B$1:$B$2723&amp;Sheet2!$D$1:$D$2723,0),5),0)</f>
        <v>329</v>
      </c>
      <c r="H369">
        <f t="array" ref="H369">IFERROR(INDEX(Sheet2!$A$1:$E$2723,MATCH(H$200&amp;H$201&amp;$B369,Sheet2!$A$1:$A$2723&amp;Sheet2!$B$1:$B$2723&amp;Sheet2!$D$1:$D$2723,0),5),0)</f>
        <v>138</v>
      </c>
      <c r="I369">
        <f t="array" ref="I369">IFERROR(INDEX(Sheet2!$A$1:$E$2723,MATCH(I$200&amp;I$201&amp;$B369,Sheet2!$A$1:$A$2723&amp;Sheet2!$B$1:$B$2723&amp;Sheet2!$D$1:$D$2723,0),5),0)</f>
        <v>103</v>
      </c>
      <c r="J369">
        <f t="array" ref="J369">IFERROR(INDEX(Sheet2!$A$1:$E$2723,MATCH(J$200&amp;J$201&amp;$B369,Sheet2!$A$1:$A$2723&amp;Sheet2!$B$1:$B$2723&amp;Sheet2!$D$1:$D$2723,0),5),0)</f>
        <v>46</v>
      </c>
      <c r="K369">
        <f t="array" ref="K369">IFERROR(INDEX(Sheet2!$A$1:$E$2723,MATCH(K$200&amp;K$201&amp;$B369,Sheet2!$A$1:$A$2723&amp;Sheet2!$B$1:$B$2723&amp;Sheet2!$D$1:$D$2723,0),5),0)</f>
        <v>0</v>
      </c>
      <c r="L369">
        <f t="array" ref="L369">IFERROR(INDEX(Sheet2!$A$1:$E$2723,MATCH(L$200&amp;L$201&amp;$B369,Sheet2!$A$1:$A$2723&amp;Sheet2!$B$1:$B$2723&amp;Sheet2!$D$1:$D$2723,0),5),0)</f>
        <v>0</v>
      </c>
      <c r="M369">
        <f t="array" ref="M369">IFERROR(INDEX(Sheet2!$A$1:$E$2723,MATCH(M$200&amp;M$201&amp;$B369,Sheet2!$A$1:$A$2723&amp;Sheet2!$B$1:$B$2723&amp;Sheet2!$D$1:$D$2723,0),5),0)</f>
        <v>0</v>
      </c>
      <c r="N369">
        <f t="array" ref="N369">IFERROR(INDEX(Sheet2!$A$1:$E$2723,MATCH(N$200&amp;N$201&amp;$B369,Sheet2!$A$1:$A$2723&amp;Sheet2!$B$1:$B$2723&amp;Sheet2!$D$1:$D$2723,0),5),0)</f>
        <v>0</v>
      </c>
      <c r="O369">
        <f t="array" ref="O369">IFERROR(INDEX(Sheet2!$A$1:$E$2723,MATCH(O$200&amp;O$201&amp;$B369,Sheet2!$A$1:$A$2723&amp;Sheet2!$B$1:$B$2723&amp;Sheet2!$D$1:$D$2723,0),5),0)</f>
        <v>0</v>
      </c>
      <c r="P369">
        <f t="array" ref="P369">IFERROR(INDEX(Sheet2!$A$1:$E$2723,MATCH(P$200&amp;P$201&amp;$B369,Sheet2!$A$1:$A$2723&amp;Sheet2!$B$1:$B$2723&amp;Sheet2!$D$1:$D$2723,0),5),0)</f>
        <v>0</v>
      </c>
      <c r="Q369">
        <f t="array" ref="Q369">IFERROR(INDEX(Sheet2!$A$1:$E$2723,MATCH(Q$200&amp;Q$201&amp;$B369,Sheet2!$A$1:$A$2723&amp;Sheet2!$B$1:$B$2723&amp;Sheet2!$D$1:$D$2723,0),5),0)</f>
        <v>0</v>
      </c>
      <c r="R369">
        <f t="array" ref="R369">IFERROR(INDEX(Sheet2!$A$1:$E$2723,MATCH(R$200&amp;R$201&amp;$B369,Sheet2!$A$1:$A$2723&amp;Sheet2!$B$1:$B$2723&amp;Sheet2!$D$1:$D$2723,0),5),0)</f>
        <v>0</v>
      </c>
      <c r="S369">
        <f t="array" ref="S369">IFERROR(INDEX(Sheet2!$A$1:$E$2723,MATCH(S$200&amp;S$201&amp;$B369,Sheet2!$A$1:$A$2723&amp;Sheet2!$B$1:$B$2723&amp;Sheet2!$D$1:$D$2723,0),5),0)</f>
        <v>0</v>
      </c>
      <c r="T369">
        <f t="array" ref="T369">IFERROR(INDEX(Sheet2!$A$1:$E$2723,MATCH(T$200&amp;T$201&amp;$B369,Sheet2!$A$1:$A$2723&amp;Sheet2!$B$1:$B$2723&amp;Sheet2!$D$1:$D$2723,0),5),0)</f>
        <v>0</v>
      </c>
      <c r="U369">
        <f t="array" ref="U369">IFERROR(INDEX(Sheet2!$A$1:$E$2723,MATCH(U$200&amp;U$201&amp;$B369,Sheet2!$A$1:$A$2723&amp;Sheet2!$B$1:$B$2723&amp;Sheet2!$D$1:$D$2723,0),5),0)</f>
        <v>0</v>
      </c>
      <c r="V369">
        <f t="array" ref="V369">IFERROR(INDEX(Sheet2!$A$1:$E$2723,MATCH(V$200&amp;V$201&amp;$B369,Sheet2!$A$1:$A$2723&amp;Sheet2!$B$1:$B$2723&amp;Sheet2!$D$1:$D$2723,0),5),0)</f>
        <v>0</v>
      </c>
      <c r="W369">
        <f t="array" ref="W369">IFERROR(INDEX(Sheet2!$A$1:$E$2723,MATCH(W$200&amp;W$201&amp;$B369,Sheet2!$A$1:$A$2723&amp;Sheet2!$B$1:$B$2723&amp;Sheet2!$D$1:$D$2723,0),5),0)</f>
        <v>0</v>
      </c>
      <c r="X369">
        <f t="array" ref="X369">IFERROR(INDEX(Sheet2!$A$1:$E$2723,MATCH(X$200&amp;X$201&amp;$B369,Sheet2!$A$1:$A$2723&amp;Sheet2!$B$1:$B$2723&amp;Sheet2!$D$1:$D$2723,0),5),0)</f>
        <v>0</v>
      </c>
      <c r="Y369">
        <f t="array" ref="Y369">IFERROR(INDEX(Sheet2!$A$1:$E$2723,MATCH(Y$200&amp;Y$201&amp;$B369,Sheet2!$A$1:$A$2723&amp;Sheet2!$B$1:$B$2723&amp;Sheet2!$D$1:$D$2723,0),5),0)</f>
        <v>0</v>
      </c>
      <c r="Z369">
        <f t="array" ref="Z369">IFERROR(INDEX(Sheet2!$A$1:$E$2723,MATCH(Z$200&amp;Z$201&amp;$B369,Sheet2!$A$1:$A$2723&amp;Sheet2!$B$1:$B$2723&amp;Sheet2!$D$1:$D$2723,0),5),0)</f>
        <v>0</v>
      </c>
      <c r="AA369">
        <f t="array" ref="AA369">IFERROR(INDEX(Sheet2!$A$1:$E$2723,MATCH(AA$200&amp;AA$201&amp;$B369,Sheet2!$A$1:$A$2723&amp;Sheet2!$B$1:$B$2723&amp;Sheet2!$D$1:$D$2723,0),5),0)</f>
        <v>0</v>
      </c>
      <c r="AB369">
        <f t="array" ref="AB369">IFERROR(INDEX(Sheet2!$A$1:$E$2723,MATCH(AB$200&amp;AB$201&amp;$B369,Sheet2!$A$1:$A$2723&amp;Sheet2!$B$1:$B$2723&amp;Sheet2!$D$1:$D$2723,0),5),0)</f>
        <v>0</v>
      </c>
      <c r="AC369">
        <f t="array" ref="AC369">IFERROR(INDEX(Sheet2!$A$1:$E$2723,MATCH(AC$200&amp;AC$201&amp;$B369,Sheet2!$A$1:$A$2723&amp;Sheet2!$B$1:$B$2723&amp;Sheet2!$D$1:$D$2723,0),5),0)</f>
        <v>0</v>
      </c>
      <c r="AD369">
        <f t="array" ref="AD369">IFERROR(INDEX(Sheet2!$A$1:$E$2723,MATCH(AD$200&amp;AD$201&amp;$B369,Sheet2!$A$1:$A$2723&amp;Sheet2!$B$1:$B$2723&amp;Sheet2!$D$1:$D$2723,0),5),0)</f>
        <v>0</v>
      </c>
      <c r="AE369">
        <f t="array" ref="AE369">IFERROR(INDEX(Sheet2!$A$1:$E$2723,MATCH(AE$200&amp;AE$201&amp;$B369,Sheet2!$A$1:$A$2723&amp;Sheet2!$B$1:$B$2723&amp;Sheet2!$D$1:$D$2723,0),5),0)</f>
        <v>0</v>
      </c>
      <c r="AF369">
        <f t="array" ref="AF369">IFERROR(INDEX(Sheet2!$A$1:$E$2723,MATCH(AF$200&amp;AF$201&amp;$B369,Sheet2!$A$1:$A$2723&amp;Sheet2!$B$1:$B$2723&amp;Sheet2!$D$1:$D$2723,0),5),0)</f>
        <v>0</v>
      </c>
      <c r="AG369">
        <f t="array" ref="AG369">IFERROR(INDEX(Sheet2!$A$1:$E$2723,MATCH(AG$200&amp;AG$201&amp;$B369,Sheet2!$A$1:$A$2723&amp;Sheet2!$B$1:$B$2723&amp;Sheet2!$D$1:$D$2723,0),5),0)</f>
        <v>0</v>
      </c>
      <c r="AH369">
        <f t="array" ref="AH369">IFERROR(INDEX(Sheet2!$A$1:$E$2723,MATCH(AH$200&amp;AH$201&amp;$B369,Sheet2!$A$1:$A$2723&amp;Sheet2!$B$1:$B$2723&amp;Sheet2!$D$1:$D$2723,0),5),0)</f>
        <v>0</v>
      </c>
      <c r="AI369">
        <f t="array" ref="AI369">IFERROR(INDEX(Sheet2!$A$1:$E$2723,MATCH(AI$200&amp;AI$201&amp;$B369,Sheet2!$A$1:$A$2723&amp;Sheet2!$B$1:$B$2723&amp;Sheet2!$D$1:$D$2723,0),5),0)</f>
        <v>0</v>
      </c>
      <c r="AJ369">
        <f t="array" ref="AJ369">IFERROR(INDEX(Sheet2!$A$1:$E$2723,MATCH(AJ$200&amp;AJ$201&amp;$B369,Sheet2!$A$1:$A$2723&amp;Sheet2!$B$1:$B$2723&amp;Sheet2!$D$1:$D$2723,0),5),0)</f>
        <v>0</v>
      </c>
      <c r="AK369">
        <f t="array" ref="AK369">IFERROR(INDEX(Sheet2!$A$1:$E$2723,MATCH(AK$200&amp;AK$201&amp;$B369,Sheet2!$A$1:$A$2723&amp;Sheet2!$B$1:$B$2723&amp;Sheet2!$D$1:$D$2723,0),5),0)</f>
        <v>0</v>
      </c>
      <c r="AL369">
        <f t="array" ref="AL369">IFERROR(INDEX(Sheet2!$A$1:$E$2723,MATCH(AL$200&amp;AL$201&amp;$B369,Sheet2!$A$1:$A$2723&amp;Sheet2!$B$1:$B$2723&amp;Sheet2!$D$1:$D$2723,0),5),0)</f>
        <v>0</v>
      </c>
      <c r="AM369">
        <f t="array" ref="AM369">IFERROR(INDEX(Sheet2!$A$1:$E$2723,MATCH(AM$200&amp;AM$201&amp;$B369,Sheet2!$A$1:$A$2723&amp;Sheet2!$B$1:$B$2723&amp;Sheet2!$D$1:$D$2723,0),5),0)</f>
        <v>0</v>
      </c>
      <c r="AN369">
        <f t="array" ref="AN369">IFERROR(INDEX(Sheet2!$A$1:$E$2723,MATCH(AN$200&amp;AN$201&amp;$B369,Sheet2!$A$1:$A$2723&amp;Sheet2!$B$1:$B$2723&amp;Sheet2!$D$1:$D$2723,0),5),0)</f>
        <v>0</v>
      </c>
      <c r="AO369">
        <f t="array" ref="AO369">IFERROR(INDEX(Sheet2!$A$1:$E$2723,MATCH(AO$200&amp;AO$201&amp;$B369,Sheet2!$A$1:$A$2723&amp;Sheet2!$B$1:$B$2723&amp;Sheet2!$D$1:$D$2723,0),5),0)</f>
        <v>0</v>
      </c>
      <c r="AP369">
        <f t="array" ref="AP369">IFERROR(INDEX(Sheet2!$A$1:$E$2723,MATCH(AP$200&amp;AP$201&amp;$B369,Sheet2!$A$1:$A$2723&amp;Sheet2!$B$1:$B$2723&amp;Sheet2!$D$1:$D$2723,0),5),0)</f>
        <v>0</v>
      </c>
      <c r="AQ369">
        <f t="array" ref="AQ369">IFERROR(INDEX(Sheet2!$A$1:$E$2723,MATCH(AQ$200&amp;AQ$201&amp;$B369,Sheet2!$A$1:$A$2723&amp;Sheet2!$B$1:$B$2723&amp;Sheet2!$D$1:$D$2723,0),5),0)</f>
        <v>0</v>
      </c>
      <c r="AR369">
        <f t="array" ref="AR369">IFERROR(INDEX(Sheet2!$A$1:$E$2723,MATCH(AR$200&amp;AR$201&amp;$B369,Sheet2!$A$1:$A$2723&amp;Sheet2!$B$1:$B$2723&amp;Sheet2!$D$1:$D$2723,0),5),0)</f>
        <v>0</v>
      </c>
      <c r="AS369">
        <f t="array" ref="AS369">IFERROR(INDEX(Sheet2!$A$1:$E$2723,MATCH(AS$200&amp;AS$201&amp;$B369,Sheet2!$A$1:$A$2723&amp;Sheet2!$B$1:$B$2723&amp;Sheet2!$D$1:$D$2723,0),5),0)</f>
        <v>0</v>
      </c>
      <c r="AT369">
        <f t="array" ref="AT369">IFERROR(INDEX(Sheet2!$A$1:$E$2723,MATCH(AT$200&amp;AT$201&amp;$B369,Sheet2!$A$1:$A$2723&amp;Sheet2!$B$1:$B$2723&amp;Sheet2!$D$1:$D$2723,0),5),0)</f>
        <v>0</v>
      </c>
      <c r="AU369">
        <f t="array" ref="AU369">IFERROR(INDEX(Sheet2!$A$1:$E$2723,MATCH(AU$200&amp;AU$201&amp;$B369,Sheet2!$A$1:$A$2723&amp;Sheet2!$B$1:$B$2723&amp;Sheet2!$D$1:$D$2723,0),5),0)</f>
        <v>0</v>
      </c>
      <c r="AV369">
        <f t="array" ref="AV369">IFERROR(INDEX(Sheet2!$A$1:$E$2723,MATCH(AV$200&amp;AV$201&amp;$B369,Sheet2!$A$1:$A$2723&amp;Sheet2!$B$1:$B$2723&amp;Sheet2!$D$1:$D$2723,0),5),0)</f>
        <v>0</v>
      </c>
      <c r="AW369">
        <f t="array" ref="AW369">IFERROR(INDEX(Sheet2!$A$1:$E$2723,MATCH(AW$200&amp;AW$201&amp;$B369,Sheet2!$A$1:$A$2723&amp;Sheet2!$B$1:$B$2723&amp;Sheet2!$D$1:$D$2723,0),5),0)</f>
        <v>0</v>
      </c>
      <c r="AX369">
        <f t="array" ref="AX369">IFERROR(INDEX(Sheet2!$A$1:$E$2723,MATCH(AX$200&amp;AX$201&amp;$B369,Sheet2!$A$1:$A$2723&amp;Sheet2!$B$1:$B$2723&amp;Sheet2!$D$1:$D$2723,0),5),0)</f>
        <v>0</v>
      </c>
      <c r="AY369">
        <f t="array" ref="AY369">IFERROR(INDEX(Sheet2!$A$1:$E$2723,MATCH(AY$200&amp;AY$201&amp;$B369,Sheet2!$A$1:$A$2723&amp;Sheet2!$B$1:$B$2723&amp;Sheet2!$D$1:$D$2723,0),5),0)</f>
        <v>0</v>
      </c>
      <c r="AZ369">
        <f t="array" ref="AZ369">IFERROR(INDEX(Sheet2!$A$1:$E$2723,MATCH(AZ$200&amp;AZ$201&amp;$B369,Sheet2!$A$1:$A$2723&amp;Sheet2!$B$1:$B$2723&amp;Sheet2!$D$1:$D$2723,0),5),0)</f>
        <v>0</v>
      </c>
      <c r="BA369">
        <f t="array" ref="BA369">IFERROR(INDEX(Sheet2!$A$1:$E$2723,MATCH(BA$200&amp;BA$201&amp;$B369,Sheet2!$A$1:$A$2723&amp;Sheet2!$B$1:$B$2723&amp;Sheet2!$D$1:$D$2723,0),5),0)</f>
        <v>0</v>
      </c>
      <c r="BB369">
        <f t="array" ref="BB369">IFERROR(INDEX(Sheet2!$A$1:$E$2723,MATCH(BB$200&amp;BB$201&amp;$B369,Sheet2!$A$1:$A$2723&amp;Sheet2!$B$1:$B$2723&amp;Sheet2!$D$1:$D$2723,0),5),0)</f>
        <v>0</v>
      </c>
      <c r="BC369">
        <f t="array" ref="BC369">IFERROR(INDEX(Sheet2!$A$1:$E$2723,MATCH(BC$200&amp;BC$201&amp;$B369,Sheet2!$A$1:$A$2723&amp;Sheet2!$B$1:$B$2723&amp;Sheet2!$D$1:$D$2723,0),5),0)</f>
        <v>0</v>
      </c>
      <c r="BD369">
        <f t="array" ref="BD369">IFERROR(INDEX(Sheet2!$A$1:$E$2723,MATCH(BD$200&amp;BD$201&amp;$B369,Sheet2!$A$1:$A$2723&amp;Sheet2!$B$1:$B$2723&amp;Sheet2!$D$1:$D$2723,0),5),0)</f>
        <v>0</v>
      </c>
      <c r="BE369">
        <f t="array" ref="BE369">IFERROR(INDEX(Sheet2!$A$1:$E$2723,MATCH(BE$200&amp;BE$201&amp;$B369,Sheet2!$A$1:$A$2723&amp;Sheet2!$B$1:$B$2723&amp;Sheet2!$D$1:$D$2723,0),5),0)</f>
        <v>0</v>
      </c>
      <c r="BF369">
        <f t="array" ref="BF369">IFERROR(INDEX(Sheet2!$A$1:$E$2723,MATCH(BF$200&amp;BF$201&amp;$B369,Sheet2!$A$1:$A$2723&amp;Sheet2!$B$1:$B$2723&amp;Sheet2!$D$1:$D$2723,0),5),0)</f>
        <v>0</v>
      </c>
      <c r="BG369">
        <f t="array" ref="BG369">IFERROR(INDEX(Sheet2!$A$1:$E$2723,MATCH(BG$200&amp;BG$201&amp;$B369,Sheet2!$A$1:$A$2723&amp;Sheet2!$B$1:$B$2723&amp;Sheet2!$D$1:$D$2723,0),5),0)</f>
        <v>0</v>
      </c>
      <c r="BH369">
        <f t="array" ref="BH369">IFERROR(INDEX(Sheet2!$A$1:$E$2723,MATCH(BH$200&amp;BH$201&amp;$B369,Sheet2!$A$1:$A$2723&amp;Sheet2!$B$1:$B$2723&amp;Sheet2!$D$1:$D$2723,0),5),0)</f>
        <v>0</v>
      </c>
      <c r="BI369">
        <f t="array" ref="BI369">IFERROR(INDEX(Sheet2!$A$1:$E$2723,MATCH(BI$200&amp;BI$201&amp;$B369,Sheet2!$A$1:$A$2723&amp;Sheet2!$B$1:$B$2723&amp;Sheet2!$D$1:$D$2723,0),5),0)</f>
        <v>0</v>
      </c>
      <c r="BJ369">
        <f t="array" ref="BJ369">IFERROR(INDEX(Sheet2!$A$1:$E$2723,MATCH(BJ$200&amp;BJ$201&amp;$B369,Sheet2!$A$1:$A$2723&amp;Sheet2!$B$1:$B$2723&amp;Sheet2!$D$1:$D$2723,0),5),0)</f>
        <v>0</v>
      </c>
      <c r="BK369">
        <f t="array" ref="BK369">IFERROR(INDEX(Sheet2!$A$1:$E$2723,MATCH(BK$200&amp;BK$201&amp;$B369,Sheet2!$A$1:$A$2723&amp;Sheet2!$B$1:$B$2723&amp;Sheet2!$D$1:$D$2723,0),5),0)</f>
        <v>0</v>
      </c>
      <c r="BL369">
        <f t="array" ref="BL369">IFERROR(INDEX(Sheet2!$A$1:$E$2723,MATCH(BL$200&amp;BL$201&amp;$B369,Sheet2!$A$1:$A$2723&amp;Sheet2!$B$1:$B$2723&amp;Sheet2!$D$1:$D$2723,0),5),0)</f>
        <v>0</v>
      </c>
    </row>
    <row r="370" spans="2:64" x14ac:dyDescent="0.25">
      <c r="B370" t="s">
        <v>28</v>
      </c>
      <c r="C370">
        <f t="array" ref="C370">IFERROR(INDEX(Sheet2!$A$1:$E$2723,MATCH(C$200&amp;C$201&amp;$B370,Sheet2!$A$1:$A$2723&amp;Sheet2!$B$1:$B$2723&amp;Sheet2!$D$1:$D$2723,0),5),0)</f>
        <v>225</v>
      </c>
      <c r="D370">
        <f t="array" ref="D370">IFERROR(INDEX(Sheet2!$A$1:$E$2723,MATCH(D$200&amp;D$201&amp;$B370,Sheet2!$A$1:$A$2723&amp;Sheet2!$B$1:$B$2723&amp;Sheet2!$D$1:$D$2723,0),5),0)</f>
        <v>186</v>
      </c>
      <c r="E370">
        <f t="array" ref="E370">IFERROR(INDEX(Sheet2!$A$1:$E$2723,MATCH(E$200&amp;E$201&amp;$B370,Sheet2!$A$1:$A$2723&amp;Sheet2!$B$1:$B$2723&amp;Sheet2!$D$1:$D$2723,0),5),0)</f>
        <v>199</v>
      </c>
      <c r="F370">
        <f t="array" ref="F370">IFERROR(INDEX(Sheet2!$A$1:$E$2723,MATCH(F$200&amp;F$201&amp;$B370,Sheet2!$A$1:$A$2723&amp;Sheet2!$B$1:$B$2723&amp;Sheet2!$D$1:$D$2723,0),5),0)</f>
        <v>183</v>
      </c>
      <c r="G370">
        <f t="array" ref="G370">IFERROR(INDEX(Sheet2!$A$1:$E$2723,MATCH(G$200&amp;G$201&amp;$B370,Sheet2!$A$1:$A$2723&amp;Sheet2!$B$1:$B$2723&amp;Sheet2!$D$1:$D$2723,0),5),0)</f>
        <v>258</v>
      </c>
      <c r="H370">
        <f t="array" ref="H370">IFERROR(INDEX(Sheet2!$A$1:$E$2723,MATCH(H$200&amp;H$201&amp;$B370,Sheet2!$A$1:$A$2723&amp;Sheet2!$B$1:$B$2723&amp;Sheet2!$D$1:$D$2723,0),5),0)</f>
        <v>224</v>
      </c>
      <c r="I370">
        <f t="array" ref="I370">IFERROR(INDEX(Sheet2!$A$1:$E$2723,MATCH(I$200&amp;I$201&amp;$B370,Sheet2!$A$1:$A$2723&amp;Sheet2!$B$1:$B$2723&amp;Sheet2!$D$1:$D$2723,0),5),0)</f>
        <v>244</v>
      </c>
      <c r="J370">
        <f t="array" ref="J370">IFERROR(INDEX(Sheet2!$A$1:$E$2723,MATCH(J$200&amp;J$201&amp;$B370,Sheet2!$A$1:$A$2723&amp;Sheet2!$B$1:$B$2723&amp;Sheet2!$D$1:$D$2723,0),5),0)</f>
        <v>199</v>
      </c>
      <c r="K370">
        <f t="array" ref="K370">IFERROR(INDEX(Sheet2!$A$1:$E$2723,MATCH(K$200&amp;K$201&amp;$B370,Sheet2!$A$1:$A$2723&amp;Sheet2!$B$1:$B$2723&amp;Sheet2!$D$1:$D$2723,0),5),0)</f>
        <v>303</v>
      </c>
      <c r="L370">
        <f t="array" ref="L370">IFERROR(INDEX(Sheet2!$A$1:$E$2723,MATCH(L$200&amp;L$201&amp;$B370,Sheet2!$A$1:$A$2723&amp;Sheet2!$B$1:$B$2723&amp;Sheet2!$D$1:$D$2723,0),5),0)</f>
        <v>295</v>
      </c>
      <c r="M370">
        <f t="array" ref="M370">IFERROR(INDEX(Sheet2!$A$1:$E$2723,MATCH(M$200&amp;M$201&amp;$B370,Sheet2!$A$1:$A$2723&amp;Sheet2!$B$1:$B$2723&amp;Sheet2!$D$1:$D$2723,0),5),0)</f>
        <v>278</v>
      </c>
      <c r="N370">
        <f t="array" ref="N370">IFERROR(INDEX(Sheet2!$A$1:$E$2723,MATCH(N$200&amp;N$201&amp;$B370,Sheet2!$A$1:$A$2723&amp;Sheet2!$B$1:$B$2723&amp;Sheet2!$D$1:$D$2723,0),5),0)</f>
        <v>266</v>
      </c>
      <c r="O370">
        <f t="array" ref="O370">IFERROR(INDEX(Sheet2!$A$1:$E$2723,MATCH(O$200&amp;O$201&amp;$B370,Sheet2!$A$1:$A$2723&amp;Sheet2!$B$1:$B$2723&amp;Sheet2!$D$1:$D$2723,0),5),0)</f>
        <v>211</v>
      </c>
      <c r="P370">
        <f t="array" ref="P370">IFERROR(INDEX(Sheet2!$A$1:$E$2723,MATCH(P$200&amp;P$201&amp;$B370,Sheet2!$A$1:$A$2723&amp;Sheet2!$B$1:$B$2723&amp;Sheet2!$D$1:$D$2723,0),5),0)</f>
        <v>186</v>
      </c>
      <c r="Q370">
        <f t="array" ref="Q370">IFERROR(INDEX(Sheet2!$A$1:$E$2723,MATCH(Q$200&amp;Q$201&amp;$B370,Sheet2!$A$1:$A$2723&amp;Sheet2!$B$1:$B$2723&amp;Sheet2!$D$1:$D$2723,0),5),0)</f>
        <v>190</v>
      </c>
      <c r="R370">
        <f t="array" ref="R370">IFERROR(INDEX(Sheet2!$A$1:$E$2723,MATCH(R$200&amp;R$201&amp;$B370,Sheet2!$A$1:$A$2723&amp;Sheet2!$B$1:$B$2723&amp;Sheet2!$D$1:$D$2723,0),5),0)</f>
        <v>243</v>
      </c>
      <c r="S370">
        <f t="array" ref="S370">IFERROR(INDEX(Sheet2!$A$1:$E$2723,MATCH(S$200&amp;S$201&amp;$B370,Sheet2!$A$1:$A$2723&amp;Sheet2!$B$1:$B$2723&amp;Sheet2!$D$1:$D$2723,0),5),0)</f>
        <v>144</v>
      </c>
      <c r="T370">
        <f t="array" ref="T370">IFERROR(INDEX(Sheet2!$A$1:$E$2723,MATCH(T$200&amp;T$201&amp;$B370,Sheet2!$A$1:$A$2723&amp;Sheet2!$B$1:$B$2723&amp;Sheet2!$D$1:$D$2723,0),5),0)</f>
        <v>103</v>
      </c>
      <c r="U370">
        <f t="array" ref="U370">IFERROR(INDEX(Sheet2!$A$1:$E$2723,MATCH(U$200&amp;U$201&amp;$B370,Sheet2!$A$1:$A$2723&amp;Sheet2!$B$1:$B$2723&amp;Sheet2!$D$1:$D$2723,0),5),0)</f>
        <v>164</v>
      </c>
      <c r="V370">
        <f t="array" ref="V370">IFERROR(INDEX(Sheet2!$A$1:$E$2723,MATCH(V$200&amp;V$201&amp;$B370,Sheet2!$A$1:$A$2723&amp;Sheet2!$B$1:$B$2723&amp;Sheet2!$D$1:$D$2723,0),5),0)</f>
        <v>109</v>
      </c>
      <c r="W370">
        <f t="array" ref="W370">IFERROR(INDEX(Sheet2!$A$1:$E$2723,MATCH(W$200&amp;W$201&amp;$B370,Sheet2!$A$1:$A$2723&amp;Sheet2!$B$1:$B$2723&amp;Sheet2!$D$1:$D$2723,0),5),0)</f>
        <v>200</v>
      </c>
      <c r="X370">
        <f t="array" ref="X370">IFERROR(INDEX(Sheet2!$A$1:$E$2723,MATCH(X$200&amp;X$201&amp;$B370,Sheet2!$A$1:$A$2723&amp;Sheet2!$B$1:$B$2723&amp;Sheet2!$D$1:$D$2723,0),5),0)</f>
        <v>221</v>
      </c>
      <c r="Y370">
        <f t="array" ref="Y370">IFERROR(INDEX(Sheet2!$A$1:$E$2723,MATCH(Y$200&amp;Y$201&amp;$B370,Sheet2!$A$1:$A$2723&amp;Sheet2!$B$1:$B$2723&amp;Sheet2!$D$1:$D$2723,0),5),0)</f>
        <v>220</v>
      </c>
      <c r="Z370">
        <f t="array" ref="Z370">IFERROR(INDEX(Sheet2!$A$1:$E$2723,MATCH(Z$200&amp;Z$201&amp;$B370,Sheet2!$A$1:$A$2723&amp;Sheet2!$B$1:$B$2723&amp;Sheet2!$D$1:$D$2723,0),5),0)</f>
        <v>416</v>
      </c>
      <c r="AA370">
        <f t="array" ref="AA370">IFERROR(INDEX(Sheet2!$A$1:$E$2723,MATCH(AA$200&amp;AA$201&amp;$B370,Sheet2!$A$1:$A$2723&amp;Sheet2!$B$1:$B$2723&amp;Sheet2!$D$1:$D$2723,0),5),0)</f>
        <v>0</v>
      </c>
      <c r="AB370">
        <f t="array" ref="AB370">IFERROR(INDEX(Sheet2!$A$1:$E$2723,MATCH(AB$200&amp;AB$201&amp;$B370,Sheet2!$A$1:$A$2723&amp;Sheet2!$B$1:$B$2723&amp;Sheet2!$D$1:$D$2723,0),5),0)</f>
        <v>0</v>
      </c>
      <c r="AC370">
        <f t="array" ref="AC370">IFERROR(INDEX(Sheet2!$A$1:$E$2723,MATCH(AC$200&amp;AC$201&amp;$B370,Sheet2!$A$1:$A$2723&amp;Sheet2!$B$1:$B$2723&amp;Sheet2!$D$1:$D$2723,0),5),0)</f>
        <v>0</v>
      </c>
      <c r="AD370">
        <f t="array" ref="AD370">IFERROR(INDEX(Sheet2!$A$1:$E$2723,MATCH(AD$200&amp;AD$201&amp;$B370,Sheet2!$A$1:$A$2723&amp;Sheet2!$B$1:$B$2723&amp;Sheet2!$D$1:$D$2723,0),5),0)</f>
        <v>0</v>
      </c>
      <c r="AE370">
        <f t="array" ref="AE370">IFERROR(INDEX(Sheet2!$A$1:$E$2723,MATCH(AE$200&amp;AE$201&amp;$B370,Sheet2!$A$1:$A$2723&amp;Sheet2!$B$1:$B$2723&amp;Sheet2!$D$1:$D$2723,0),5),0)</f>
        <v>0</v>
      </c>
      <c r="AF370">
        <f t="array" ref="AF370">IFERROR(INDEX(Sheet2!$A$1:$E$2723,MATCH(AF$200&amp;AF$201&amp;$B370,Sheet2!$A$1:$A$2723&amp;Sheet2!$B$1:$B$2723&amp;Sheet2!$D$1:$D$2723,0),5),0)</f>
        <v>0</v>
      </c>
      <c r="AG370">
        <f t="array" ref="AG370">IFERROR(INDEX(Sheet2!$A$1:$E$2723,MATCH(AG$200&amp;AG$201&amp;$B370,Sheet2!$A$1:$A$2723&amp;Sheet2!$B$1:$B$2723&amp;Sheet2!$D$1:$D$2723,0),5),0)</f>
        <v>0</v>
      </c>
      <c r="AH370">
        <f t="array" ref="AH370">IFERROR(INDEX(Sheet2!$A$1:$E$2723,MATCH(AH$200&amp;AH$201&amp;$B370,Sheet2!$A$1:$A$2723&amp;Sheet2!$B$1:$B$2723&amp;Sheet2!$D$1:$D$2723,0),5),0)</f>
        <v>0</v>
      </c>
      <c r="AI370">
        <f t="array" ref="AI370">IFERROR(INDEX(Sheet2!$A$1:$E$2723,MATCH(AI$200&amp;AI$201&amp;$B370,Sheet2!$A$1:$A$2723&amp;Sheet2!$B$1:$B$2723&amp;Sheet2!$D$1:$D$2723,0),5),0)</f>
        <v>0</v>
      </c>
      <c r="AJ370">
        <f t="array" ref="AJ370">IFERROR(INDEX(Sheet2!$A$1:$E$2723,MATCH(AJ$200&amp;AJ$201&amp;$B370,Sheet2!$A$1:$A$2723&amp;Sheet2!$B$1:$B$2723&amp;Sheet2!$D$1:$D$2723,0),5),0)</f>
        <v>0</v>
      </c>
      <c r="AK370">
        <f t="array" ref="AK370">IFERROR(INDEX(Sheet2!$A$1:$E$2723,MATCH(AK$200&amp;AK$201&amp;$B370,Sheet2!$A$1:$A$2723&amp;Sheet2!$B$1:$B$2723&amp;Sheet2!$D$1:$D$2723,0),5),0)</f>
        <v>0</v>
      </c>
      <c r="AL370">
        <f t="array" ref="AL370">IFERROR(INDEX(Sheet2!$A$1:$E$2723,MATCH(AL$200&amp;AL$201&amp;$B370,Sheet2!$A$1:$A$2723&amp;Sheet2!$B$1:$B$2723&amp;Sheet2!$D$1:$D$2723,0),5),0)</f>
        <v>0</v>
      </c>
      <c r="AM370">
        <f t="array" ref="AM370">IFERROR(INDEX(Sheet2!$A$1:$E$2723,MATCH(AM$200&amp;AM$201&amp;$B370,Sheet2!$A$1:$A$2723&amp;Sheet2!$B$1:$B$2723&amp;Sheet2!$D$1:$D$2723,0),5),0)</f>
        <v>0</v>
      </c>
      <c r="AN370">
        <f t="array" ref="AN370">IFERROR(INDEX(Sheet2!$A$1:$E$2723,MATCH(AN$200&amp;AN$201&amp;$B370,Sheet2!$A$1:$A$2723&amp;Sheet2!$B$1:$B$2723&amp;Sheet2!$D$1:$D$2723,0),5),0)</f>
        <v>0</v>
      </c>
      <c r="AO370">
        <f t="array" ref="AO370">IFERROR(INDEX(Sheet2!$A$1:$E$2723,MATCH(AO$200&amp;AO$201&amp;$B370,Sheet2!$A$1:$A$2723&amp;Sheet2!$B$1:$B$2723&amp;Sheet2!$D$1:$D$2723,0),5),0)</f>
        <v>172</v>
      </c>
      <c r="AP370">
        <f t="array" ref="AP370">IFERROR(INDEX(Sheet2!$A$1:$E$2723,MATCH(AP$200&amp;AP$201&amp;$B370,Sheet2!$A$1:$A$2723&amp;Sheet2!$B$1:$B$2723&amp;Sheet2!$D$1:$D$2723,0),5),0)</f>
        <v>128</v>
      </c>
      <c r="AQ370">
        <f t="array" ref="AQ370">IFERROR(INDEX(Sheet2!$A$1:$E$2723,MATCH(AQ$200&amp;AQ$201&amp;$B370,Sheet2!$A$1:$A$2723&amp;Sheet2!$B$1:$B$2723&amp;Sheet2!$D$1:$D$2723,0),5),0)</f>
        <v>0</v>
      </c>
      <c r="AR370">
        <f t="array" ref="AR370">IFERROR(INDEX(Sheet2!$A$1:$E$2723,MATCH(AR$200&amp;AR$201&amp;$B370,Sheet2!$A$1:$A$2723&amp;Sheet2!$B$1:$B$2723&amp;Sheet2!$D$1:$D$2723,0),5),0)</f>
        <v>0</v>
      </c>
      <c r="AS370">
        <f t="array" ref="AS370">IFERROR(INDEX(Sheet2!$A$1:$E$2723,MATCH(AS$200&amp;AS$201&amp;$B370,Sheet2!$A$1:$A$2723&amp;Sheet2!$B$1:$B$2723&amp;Sheet2!$D$1:$D$2723,0),5),0)</f>
        <v>0</v>
      </c>
      <c r="AT370">
        <f t="array" ref="AT370">IFERROR(INDEX(Sheet2!$A$1:$E$2723,MATCH(AT$200&amp;AT$201&amp;$B370,Sheet2!$A$1:$A$2723&amp;Sheet2!$B$1:$B$2723&amp;Sheet2!$D$1:$D$2723,0),5),0)</f>
        <v>0</v>
      </c>
      <c r="AU370">
        <f t="array" ref="AU370">IFERROR(INDEX(Sheet2!$A$1:$E$2723,MATCH(AU$200&amp;AU$201&amp;$B370,Sheet2!$A$1:$A$2723&amp;Sheet2!$B$1:$B$2723&amp;Sheet2!$D$1:$D$2723,0),5),0)</f>
        <v>0</v>
      </c>
      <c r="AV370">
        <f t="array" ref="AV370">IFERROR(INDEX(Sheet2!$A$1:$E$2723,MATCH(AV$200&amp;AV$201&amp;$B370,Sheet2!$A$1:$A$2723&amp;Sheet2!$B$1:$B$2723&amp;Sheet2!$D$1:$D$2723,0),5),0)</f>
        <v>0</v>
      </c>
      <c r="AW370">
        <f t="array" ref="AW370">IFERROR(INDEX(Sheet2!$A$1:$E$2723,MATCH(AW$200&amp;AW$201&amp;$B370,Sheet2!$A$1:$A$2723&amp;Sheet2!$B$1:$B$2723&amp;Sheet2!$D$1:$D$2723,0),5),0)</f>
        <v>0</v>
      </c>
      <c r="AX370">
        <f t="array" ref="AX370">IFERROR(INDEX(Sheet2!$A$1:$E$2723,MATCH(AX$200&amp;AX$201&amp;$B370,Sheet2!$A$1:$A$2723&amp;Sheet2!$B$1:$B$2723&amp;Sheet2!$D$1:$D$2723,0),5),0)</f>
        <v>251</v>
      </c>
      <c r="AY370">
        <f t="array" ref="AY370">IFERROR(INDEX(Sheet2!$A$1:$E$2723,MATCH(AY$200&amp;AY$201&amp;$B370,Sheet2!$A$1:$A$2723&amp;Sheet2!$B$1:$B$2723&amp;Sheet2!$D$1:$D$2723,0),5),0)</f>
        <v>159</v>
      </c>
      <c r="AZ370">
        <f t="array" ref="AZ370">IFERROR(INDEX(Sheet2!$A$1:$E$2723,MATCH(AZ$200&amp;AZ$201&amp;$B370,Sheet2!$A$1:$A$2723&amp;Sheet2!$B$1:$B$2723&amp;Sheet2!$D$1:$D$2723,0),5),0)</f>
        <v>155</v>
      </c>
      <c r="BA370">
        <f t="array" ref="BA370">IFERROR(INDEX(Sheet2!$A$1:$E$2723,MATCH(BA$200&amp;BA$201&amp;$B370,Sheet2!$A$1:$A$2723&amp;Sheet2!$B$1:$B$2723&amp;Sheet2!$D$1:$D$2723,0),5),0)</f>
        <v>132</v>
      </c>
      <c r="BB370">
        <f t="array" ref="BB370">IFERROR(INDEX(Sheet2!$A$1:$E$2723,MATCH(BB$200&amp;BB$201&amp;$B370,Sheet2!$A$1:$A$2723&amp;Sheet2!$B$1:$B$2723&amp;Sheet2!$D$1:$D$2723,0),5),0)</f>
        <v>107</v>
      </c>
      <c r="BC370">
        <f t="array" ref="BC370">IFERROR(INDEX(Sheet2!$A$1:$E$2723,MATCH(BC$200&amp;BC$201&amp;$B370,Sheet2!$A$1:$A$2723&amp;Sheet2!$B$1:$B$2723&amp;Sheet2!$D$1:$D$2723,0),5),0)</f>
        <v>0</v>
      </c>
      <c r="BD370">
        <f t="array" ref="BD370">IFERROR(INDEX(Sheet2!$A$1:$E$2723,MATCH(BD$200&amp;BD$201&amp;$B370,Sheet2!$A$1:$A$2723&amp;Sheet2!$B$1:$B$2723&amp;Sheet2!$D$1:$D$2723,0),5),0)</f>
        <v>0</v>
      </c>
      <c r="BE370">
        <f t="array" ref="BE370">IFERROR(INDEX(Sheet2!$A$1:$E$2723,MATCH(BE$200&amp;BE$201&amp;$B370,Sheet2!$A$1:$A$2723&amp;Sheet2!$B$1:$B$2723&amp;Sheet2!$D$1:$D$2723,0),5),0)</f>
        <v>0</v>
      </c>
      <c r="BF370">
        <f t="array" ref="BF370">IFERROR(INDEX(Sheet2!$A$1:$E$2723,MATCH(BF$200&amp;BF$201&amp;$B370,Sheet2!$A$1:$A$2723&amp;Sheet2!$B$1:$B$2723&amp;Sheet2!$D$1:$D$2723,0),5),0)</f>
        <v>0</v>
      </c>
      <c r="BG370">
        <f t="array" ref="BG370">IFERROR(INDEX(Sheet2!$A$1:$E$2723,MATCH(BG$200&amp;BG$201&amp;$B370,Sheet2!$A$1:$A$2723&amp;Sheet2!$B$1:$B$2723&amp;Sheet2!$D$1:$D$2723,0),5),0)</f>
        <v>0</v>
      </c>
      <c r="BH370">
        <f t="array" ref="BH370">IFERROR(INDEX(Sheet2!$A$1:$E$2723,MATCH(BH$200&amp;BH$201&amp;$B370,Sheet2!$A$1:$A$2723&amp;Sheet2!$B$1:$B$2723&amp;Sheet2!$D$1:$D$2723,0),5),0)</f>
        <v>0</v>
      </c>
      <c r="BI370">
        <f t="array" ref="BI370">IFERROR(INDEX(Sheet2!$A$1:$E$2723,MATCH(BI$200&amp;BI$201&amp;$B370,Sheet2!$A$1:$A$2723&amp;Sheet2!$B$1:$B$2723&amp;Sheet2!$D$1:$D$2723,0),5),0)</f>
        <v>0</v>
      </c>
      <c r="BJ370">
        <f t="array" ref="BJ370">IFERROR(INDEX(Sheet2!$A$1:$E$2723,MATCH(BJ$200&amp;BJ$201&amp;$B370,Sheet2!$A$1:$A$2723&amp;Sheet2!$B$1:$B$2723&amp;Sheet2!$D$1:$D$2723,0),5),0)</f>
        <v>0</v>
      </c>
      <c r="BK370">
        <f t="array" ref="BK370">IFERROR(INDEX(Sheet2!$A$1:$E$2723,MATCH(BK$200&amp;BK$201&amp;$B370,Sheet2!$A$1:$A$2723&amp;Sheet2!$B$1:$B$2723&amp;Sheet2!$D$1:$D$2723,0),5),0)</f>
        <v>248</v>
      </c>
      <c r="BL370">
        <f t="array" ref="BL370">IFERROR(INDEX(Sheet2!$A$1:$E$2723,MATCH(BL$200&amp;BL$201&amp;$B370,Sheet2!$A$1:$A$2723&amp;Sheet2!$B$1:$B$2723&amp;Sheet2!$D$1:$D$2723,0),5),0)</f>
        <v>136</v>
      </c>
    </row>
    <row r="371" spans="2:64" x14ac:dyDescent="0.25">
      <c r="B371" t="s">
        <v>57</v>
      </c>
      <c r="C371">
        <f t="array" ref="C371">IFERROR(INDEX(Sheet2!$A$1:$E$2723,MATCH(C$200&amp;C$201&amp;$B371,Sheet2!$A$1:$A$2723&amp;Sheet2!$B$1:$B$2723&amp;Sheet2!$D$1:$D$2723,0),5),0)</f>
        <v>0</v>
      </c>
      <c r="D371">
        <f t="array" ref="D371">IFERROR(INDEX(Sheet2!$A$1:$E$2723,MATCH(D$200&amp;D$201&amp;$B371,Sheet2!$A$1:$A$2723&amp;Sheet2!$B$1:$B$2723&amp;Sheet2!$D$1:$D$2723,0),5),0)</f>
        <v>0</v>
      </c>
      <c r="E371">
        <f t="array" ref="E371">IFERROR(INDEX(Sheet2!$A$1:$E$2723,MATCH(E$200&amp;E$201&amp;$B371,Sheet2!$A$1:$A$2723&amp;Sheet2!$B$1:$B$2723&amp;Sheet2!$D$1:$D$2723,0),5),0)</f>
        <v>0</v>
      </c>
      <c r="F371">
        <f t="array" ref="F371">IFERROR(INDEX(Sheet2!$A$1:$E$2723,MATCH(F$200&amp;F$201&amp;$B371,Sheet2!$A$1:$A$2723&amp;Sheet2!$B$1:$B$2723&amp;Sheet2!$D$1:$D$2723,0),5),0)</f>
        <v>0</v>
      </c>
      <c r="G371">
        <f t="array" ref="G371">IFERROR(INDEX(Sheet2!$A$1:$E$2723,MATCH(G$200&amp;G$201&amp;$B371,Sheet2!$A$1:$A$2723&amp;Sheet2!$B$1:$B$2723&amp;Sheet2!$D$1:$D$2723,0),5),0)</f>
        <v>0</v>
      </c>
      <c r="H371">
        <f t="array" ref="H371">IFERROR(INDEX(Sheet2!$A$1:$E$2723,MATCH(H$200&amp;H$201&amp;$B371,Sheet2!$A$1:$A$2723&amp;Sheet2!$B$1:$B$2723&amp;Sheet2!$D$1:$D$2723,0),5),0)</f>
        <v>0</v>
      </c>
      <c r="I371">
        <f t="array" ref="I371">IFERROR(INDEX(Sheet2!$A$1:$E$2723,MATCH(I$200&amp;I$201&amp;$B371,Sheet2!$A$1:$A$2723&amp;Sheet2!$B$1:$B$2723&amp;Sheet2!$D$1:$D$2723,0),5),0)</f>
        <v>0</v>
      </c>
      <c r="J371">
        <f t="array" ref="J371">IFERROR(INDEX(Sheet2!$A$1:$E$2723,MATCH(J$200&amp;J$201&amp;$B371,Sheet2!$A$1:$A$2723&amp;Sheet2!$B$1:$B$2723&amp;Sheet2!$D$1:$D$2723,0),5),0)</f>
        <v>0</v>
      </c>
      <c r="K371">
        <f t="array" ref="K371">IFERROR(INDEX(Sheet2!$A$1:$E$2723,MATCH(K$200&amp;K$201&amp;$B371,Sheet2!$A$1:$A$2723&amp;Sheet2!$B$1:$B$2723&amp;Sheet2!$D$1:$D$2723,0),5),0)</f>
        <v>0</v>
      </c>
      <c r="L371">
        <f t="array" ref="L371">IFERROR(INDEX(Sheet2!$A$1:$E$2723,MATCH(L$200&amp;L$201&amp;$B371,Sheet2!$A$1:$A$2723&amp;Sheet2!$B$1:$B$2723&amp;Sheet2!$D$1:$D$2723,0),5),0)</f>
        <v>0</v>
      </c>
      <c r="M371">
        <f t="array" ref="M371">IFERROR(INDEX(Sheet2!$A$1:$E$2723,MATCH(M$200&amp;M$201&amp;$B371,Sheet2!$A$1:$A$2723&amp;Sheet2!$B$1:$B$2723&amp;Sheet2!$D$1:$D$2723,0),5),0)</f>
        <v>0</v>
      </c>
      <c r="N371">
        <f t="array" ref="N371">IFERROR(INDEX(Sheet2!$A$1:$E$2723,MATCH(N$200&amp;N$201&amp;$B371,Sheet2!$A$1:$A$2723&amp;Sheet2!$B$1:$B$2723&amp;Sheet2!$D$1:$D$2723,0),5),0)</f>
        <v>0</v>
      </c>
      <c r="O371">
        <f t="array" ref="O371">IFERROR(INDEX(Sheet2!$A$1:$E$2723,MATCH(O$200&amp;O$201&amp;$B371,Sheet2!$A$1:$A$2723&amp;Sheet2!$B$1:$B$2723&amp;Sheet2!$D$1:$D$2723,0),5),0)</f>
        <v>0</v>
      </c>
      <c r="P371">
        <f t="array" ref="P371">IFERROR(INDEX(Sheet2!$A$1:$E$2723,MATCH(P$200&amp;P$201&amp;$B371,Sheet2!$A$1:$A$2723&amp;Sheet2!$B$1:$B$2723&amp;Sheet2!$D$1:$D$2723,0),5),0)</f>
        <v>0</v>
      </c>
      <c r="Q371">
        <f t="array" ref="Q371">IFERROR(INDEX(Sheet2!$A$1:$E$2723,MATCH(Q$200&amp;Q$201&amp;$B371,Sheet2!$A$1:$A$2723&amp;Sheet2!$B$1:$B$2723&amp;Sheet2!$D$1:$D$2723,0),5),0)</f>
        <v>0</v>
      </c>
      <c r="R371">
        <f t="array" ref="R371">IFERROR(INDEX(Sheet2!$A$1:$E$2723,MATCH(R$200&amp;R$201&amp;$B371,Sheet2!$A$1:$A$2723&amp;Sheet2!$B$1:$B$2723&amp;Sheet2!$D$1:$D$2723,0),5),0)</f>
        <v>0</v>
      </c>
      <c r="S371">
        <f t="array" ref="S371">IFERROR(INDEX(Sheet2!$A$1:$E$2723,MATCH(S$200&amp;S$201&amp;$B371,Sheet2!$A$1:$A$2723&amp;Sheet2!$B$1:$B$2723&amp;Sheet2!$D$1:$D$2723,0),5),0)</f>
        <v>0</v>
      </c>
      <c r="T371">
        <f t="array" ref="T371">IFERROR(INDEX(Sheet2!$A$1:$E$2723,MATCH(T$200&amp;T$201&amp;$B371,Sheet2!$A$1:$A$2723&amp;Sheet2!$B$1:$B$2723&amp;Sheet2!$D$1:$D$2723,0),5),0)</f>
        <v>0</v>
      </c>
      <c r="U371">
        <f t="array" ref="U371">IFERROR(INDEX(Sheet2!$A$1:$E$2723,MATCH(U$200&amp;U$201&amp;$B371,Sheet2!$A$1:$A$2723&amp;Sheet2!$B$1:$B$2723&amp;Sheet2!$D$1:$D$2723,0),5),0)</f>
        <v>0</v>
      </c>
      <c r="V371">
        <f t="array" ref="V371">IFERROR(INDEX(Sheet2!$A$1:$E$2723,MATCH(V$200&amp;V$201&amp;$B371,Sheet2!$A$1:$A$2723&amp;Sheet2!$B$1:$B$2723&amp;Sheet2!$D$1:$D$2723,0),5),0)</f>
        <v>0</v>
      </c>
      <c r="W371">
        <f t="array" ref="W371">IFERROR(INDEX(Sheet2!$A$1:$E$2723,MATCH(W$200&amp;W$201&amp;$B371,Sheet2!$A$1:$A$2723&amp;Sheet2!$B$1:$B$2723&amp;Sheet2!$D$1:$D$2723,0),5),0)</f>
        <v>0</v>
      </c>
      <c r="X371">
        <f t="array" ref="X371">IFERROR(INDEX(Sheet2!$A$1:$E$2723,MATCH(X$200&amp;X$201&amp;$B371,Sheet2!$A$1:$A$2723&amp;Sheet2!$B$1:$B$2723&amp;Sheet2!$D$1:$D$2723,0),5),0)</f>
        <v>0</v>
      </c>
      <c r="Y371">
        <f t="array" ref="Y371">IFERROR(INDEX(Sheet2!$A$1:$E$2723,MATCH(Y$200&amp;Y$201&amp;$B371,Sheet2!$A$1:$A$2723&amp;Sheet2!$B$1:$B$2723&amp;Sheet2!$D$1:$D$2723,0),5),0)</f>
        <v>0</v>
      </c>
      <c r="Z371">
        <f t="array" ref="Z371">IFERROR(INDEX(Sheet2!$A$1:$E$2723,MATCH(Z$200&amp;Z$201&amp;$B371,Sheet2!$A$1:$A$2723&amp;Sheet2!$B$1:$B$2723&amp;Sheet2!$D$1:$D$2723,0),5),0)</f>
        <v>0</v>
      </c>
      <c r="AA371">
        <f t="array" ref="AA371">IFERROR(INDEX(Sheet2!$A$1:$E$2723,MATCH(AA$200&amp;AA$201&amp;$B371,Sheet2!$A$1:$A$2723&amp;Sheet2!$B$1:$B$2723&amp;Sheet2!$D$1:$D$2723,0),5),0)</f>
        <v>0</v>
      </c>
      <c r="AB371">
        <f t="array" ref="AB371">IFERROR(INDEX(Sheet2!$A$1:$E$2723,MATCH(AB$200&amp;AB$201&amp;$B371,Sheet2!$A$1:$A$2723&amp;Sheet2!$B$1:$B$2723&amp;Sheet2!$D$1:$D$2723,0),5),0)</f>
        <v>0</v>
      </c>
      <c r="AC371">
        <f t="array" ref="AC371">IFERROR(INDEX(Sheet2!$A$1:$E$2723,MATCH(AC$200&amp;AC$201&amp;$B371,Sheet2!$A$1:$A$2723&amp;Sheet2!$B$1:$B$2723&amp;Sheet2!$D$1:$D$2723,0),5),0)</f>
        <v>0</v>
      </c>
      <c r="AD371">
        <f t="array" ref="AD371">IFERROR(INDEX(Sheet2!$A$1:$E$2723,MATCH(AD$200&amp;AD$201&amp;$B371,Sheet2!$A$1:$A$2723&amp;Sheet2!$B$1:$B$2723&amp;Sheet2!$D$1:$D$2723,0),5),0)</f>
        <v>0</v>
      </c>
      <c r="AE371">
        <f t="array" ref="AE371">IFERROR(INDEX(Sheet2!$A$1:$E$2723,MATCH(AE$200&amp;AE$201&amp;$B371,Sheet2!$A$1:$A$2723&amp;Sheet2!$B$1:$B$2723&amp;Sheet2!$D$1:$D$2723,0),5),0)</f>
        <v>0</v>
      </c>
      <c r="AF371">
        <f t="array" ref="AF371">IFERROR(INDEX(Sheet2!$A$1:$E$2723,MATCH(AF$200&amp;AF$201&amp;$B371,Sheet2!$A$1:$A$2723&amp;Sheet2!$B$1:$B$2723&amp;Sheet2!$D$1:$D$2723,0),5),0)</f>
        <v>0</v>
      </c>
      <c r="AG371">
        <f t="array" ref="AG371">IFERROR(INDEX(Sheet2!$A$1:$E$2723,MATCH(AG$200&amp;AG$201&amp;$B371,Sheet2!$A$1:$A$2723&amp;Sheet2!$B$1:$B$2723&amp;Sheet2!$D$1:$D$2723,0),5),0)</f>
        <v>0</v>
      </c>
      <c r="AH371">
        <f t="array" ref="AH371">IFERROR(INDEX(Sheet2!$A$1:$E$2723,MATCH(AH$200&amp;AH$201&amp;$B371,Sheet2!$A$1:$A$2723&amp;Sheet2!$B$1:$B$2723&amp;Sheet2!$D$1:$D$2723,0),5),0)</f>
        <v>0</v>
      </c>
      <c r="AI371">
        <f t="array" ref="AI371">IFERROR(INDEX(Sheet2!$A$1:$E$2723,MATCH(AI$200&amp;AI$201&amp;$B371,Sheet2!$A$1:$A$2723&amp;Sheet2!$B$1:$B$2723&amp;Sheet2!$D$1:$D$2723,0),5),0)</f>
        <v>0</v>
      </c>
      <c r="AJ371">
        <f t="array" ref="AJ371">IFERROR(INDEX(Sheet2!$A$1:$E$2723,MATCH(AJ$200&amp;AJ$201&amp;$B371,Sheet2!$A$1:$A$2723&amp;Sheet2!$B$1:$B$2723&amp;Sheet2!$D$1:$D$2723,0),5),0)</f>
        <v>0</v>
      </c>
      <c r="AK371">
        <f t="array" ref="AK371">IFERROR(INDEX(Sheet2!$A$1:$E$2723,MATCH(AK$200&amp;AK$201&amp;$B371,Sheet2!$A$1:$A$2723&amp;Sheet2!$B$1:$B$2723&amp;Sheet2!$D$1:$D$2723,0),5),0)</f>
        <v>0</v>
      </c>
      <c r="AL371">
        <f t="array" ref="AL371">IFERROR(INDEX(Sheet2!$A$1:$E$2723,MATCH(AL$200&amp;AL$201&amp;$B371,Sheet2!$A$1:$A$2723&amp;Sheet2!$B$1:$B$2723&amp;Sheet2!$D$1:$D$2723,0),5),0)</f>
        <v>0</v>
      </c>
      <c r="AM371">
        <f t="array" ref="AM371">IFERROR(INDEX(Sheet2!$A$1:$E$2723,MATCH(AM$200&amp;AM$201&amp;$B371,Sheet2!$A$1:$A$2723&amp;Sheet2!$B$1:$B$2723&amp;Sheet2!$D$1:$D$2723,0),5),0)</f>
        <v>0</v>
      </c>
      <c r="AN371">
        <f t="array" ref="AN371">IFERROR(INDEX(Sheet2!$A$1:$E$2723,MATCH(AN$200&amp;AN$201&amp;$B371,Sheet2!$A$1:$A$2723&amp;Sheet2!$B$1:$B$2723&amp;Sheet2!$D$1:$D$2723,0),5),0)</f>
        <v>0</v>
      </c>
      <c r="AO371">
        <f t="array" ref="AO371">IFERROR(INDEX(Sheet2!$A$1:$E$2723,MATCH(AO$200&amp;AO$201&amp;$B371,Sheet2!$A$1:$A$2723&amp;Sheet2!$B$1:$B$2723&amp;Sheet2!$D$1:$D$2723,0),5),0)</f>
        <v>0</v>
      </c>
      <c r="AP371">
        <f t="array" ref="AP371">IFERROR(INDEX(Sheet2!$A$1:$E$2723,MATCH(AP$200&amp;AP$201&amp;$B371,Sheet2!$A$1:$A$2723&amp;Sheet2!$B$1:$B$2723&amp;Sheet2!$D$1:$D$2723,0),5),0)</f>
        <v>0</v>
      </c>
      <c r="AQ371">
        <f t="array" ref="AQ371">IFERROR(INDEX(Sheet2!$A$1:$E$2723,MATCH(AQ$200&amp;AQ$201&amp;$B371,Sheet2!$A$1:$A$2723&amp;Sheet2!$B$1:$B$2723&amp;Sheet2!$D$1:$D$2723,0),5),0)</f>
        <v>0</v>
      </c>
      <c r="AR371">
        <f t="array" ref="AR371">IFERROR(INDEX(Sheet2!$A$1:$E$2723,MATCH(AR$200&amp;AR$201&amp;$B371,Sheet2!$A$1:$A$2723&amp;Sheet2!$B$1:$B$2723&amp;Sheet2!$D$1:$D$2723,0),5),0)</f>
        <v>0</v>
      </c>
      <c r="AS371">
        <f t="array" ref="AS371">IFERROR(INDEX(Sheet2!$A$1:$E$2723,MATCH(AS$200&amp;AS$201&amp;$B371,Sheet2!$A$1:$A$2723&amp;Sheet2!$B$1:$B$2723&amp;Sheet2!$D$1:$D$2723,0),5),0)</f>
        <v>0</v>
      </c>
      <c r="AT371">
        <f t="array" ref="AT371">IFERROR(INDEX(Sheet2!$A$1:$E$2723,MATCH(AT$200&amp;AT$201&amp;$B371,Sheet2!$A$1:$A$2723&amp;Sheet2!$B$1:$B$2723&amp;Sheet2!$D$1:$D$2723,0),5),0)</f>
        <v>0</v>
      </c>
      <c r="AU371">
        <f t="array" ref="AU371">IFERROR(INDEX(Sheet2!$A$1:$E$2723,MATCH(AU$200&amp;AU$201&amp;$B371,Sheet2!$A$1:$A$2723&amp;Sheet2!$B$1:$B$2723&amp;Sheet2!$D$1:$D$2723,0),5),0)</f>
        <v>0</v>
      </c>
      <c r="AV371">
        <f t="array" ref="AV371">IFERROR(INDEX(Sheet2!$A$1:$E$2723,MATCH(AV$200&amp;AV$201&amp;$B371,Sheet2!$A$1:$A$2723&amp;Sheet2!$B$1:$B$2723&amp;Sheet2!$D$1:$D$2723,0),5),0)</f>
        <v>0</v>
      </c>
      <c r="AW371">
        <f t="array" ref="AW371">IFERROR(INDEX(Sheet2!$A$1:$E$2723,MATCH(AW$200&amp;AW$201&amp;$B371,Sheet2!$A$1:$A$2723&amp;Sheet2!$B$1:$B$2723&amp;Sheet2!$D$1:$D$2723,0),5),0)</f>
        <v>0</v>
      </c>
      <c r="AX371">
        <f t="array" ref="AX371">IFERROR(INDEX(Sheet2!$A$1:$E$2723,MATCH(AX$200&amp;AX$201&amp;$B371,Sheet2!$A$1:$A$2723&amp;Sheet2!$B$1:$B$2723&amp;Sheet2!$D$1:$D$2723,0),5),0)</f>
        <v>0</v>
      </c>
      <c r="AY371">
        <f t="array" ref="AY371">IFERROR(INDEX(Sheet2!$A$1:$E$2723,MATCH(AY$200&amp;AY$201&amp;$B371,Sheet2!$A$1:$A$2723&amp;Sheet2!$B$1:$B$2723&amp;Sheet2!$D$1:$D$2723,0),5),0)</f>
        <v>215</v>
      </c>
      <c r="AZ371">
        <f t="array" ref="AZ371">IFERROR(INDEX(Sheet2!$A$1:$E$2723,MATCH(AZ$200&amp;AZ$201&amp;$B371,Sheet2!$A$1:$A$2723&amp;Sheet2!$B$1:$B$2723&amp;Sheet2!$D$1:$D$2723,0),5),0)</f>
        <v>151</v>
      </c>
      <c r="BA371">
        <f t="array" ref="BA371">IFERROR(INDEX(Sheet2!$A$1:$E$2723,MATCH(BA$200&amp;BA$201&amp;$B371,Sheet2!$A$1:$A$2723&amp;Sheet2!$B$1:$B$2723&amp;Sheet2!$D$1:$D$2723,0),5),0)</f>
        <v>128</v>
      </c>
      <c r="BB371">
        <f t="array" ref="BB371">IFERROR(INDEX(Sheet2!$A$1:$E$2723,MATCH(BB$200&amp;BB$201&amp;$B371,Sheet2!$A$1:$A$2723&amp;Sheet2!$B$1:$B$2723&amp;Sheet2!$D$1:$D$2723,0),5),0)</f>
        <v>181</v>
      </c>
      <c r="BC371">
        <f t="array" ref="BC371">IFERROR(INDEX(Sheet2!$A$1:$E$2723,MATCH(BC$200&amp;BC$201&amp;$B371,Sheet2!$A$1:$A$2723&amp;Sheet2!$B$1:$B$2723&amp;Sheet2!$D$1:$D$2723,0),5),0)</f>
        <v>126</v>
      </c>
      <c r="BD371">
        <f t="array" ref="BD371">IFERROR(INDEX(Sheet2!$A$1:$E$2723,MATCH(BD$200&amp;BD$201&amp;$B371,Sheet2!$A$1:$A$2723&amp;Sheet2!$B$1:$B$2723&amp;Sheet2!$D$1:$D$2723,0),5),0)</f>
        <v>143</v>
      </c>
      <c r="BE371">
        <f t="array" ref="BE371">IFERROR(INDEX(Sheet2!$A$1:$E$2723,MATCH(BE$200&amp;BE$201&amp;$B371,Sheet2!$A$1:$A$2723&amp;Sheet2!$B$1:$B$2723&amp;Sheet2!$D$1:$D$2723,0),5),0)</f>
        <v>122</v>
      </c>
      <c r="BF371">
        <f t="array" ref="BF371">IFERROR(INDEX(Sheet2!$A$1:$E$2723,MATCH(BF$200&amp;BF$201&amp;$B371,Sheet2!$A$1:$A$2723&amp;Sheet2!$B$1:$B$2723&amp;Sheet2!$D$1:$D$2723,0),5),0)</f>
        <v>0</v>
      </c>
      <c r="BG371">
        <f t="array" ref="BG371">IFERROR(INDEX(Sheet2!$A$1:$E$2723,MATCH(BG$200&amp;BG$201&amp;$B371,Sheet2!$A$1:$A$2723&amp;Sheet2!$B$1:$B$2723&amp;Sheet2!$D$1:$D$2723,0),5),0)</f>
        <v>0</v>
      </c>
      <c r="BH371">
        <f t="array" ref="BH371">IFERROR(INDEX(Sheet2!$A$1:$E$2723,MATCH(BH$200&amp;BH$201&amp;$B371,Sheet2!$A$1:$A$2723&amp;Sheet2!$B$1:$B$2723&amp;Sheet2!$D$1:$D$2723,0),5),0)</f>
        <v>0</v>
      </c>
      <c r="BI371">
        <f t="array" ref="BI371">IFERROR(INDEX(Sheet2!$A$1:$E$2723,MATCH(BI$200&amp;BI$201&amp;$B371,Sheet2!$A$1:$A$2723&amp;Sheet2!$B$1:$B$2723&amp;Sheet2!$D$1:$D$2723,0),5),0)</f>
        <v>0</v>
      </c>
      <c r="BJ371">
        <f t="array" ref="BJ371">IFERROR(INDEX(Sheet2!$A$1:$E$2723,MATCH(BJ$200&amp;BJ$201&amp;$B371,Sheet2!$A$1:$A$2723&amp;Sheet2!$B$1:$B$2723&amp;Sheet2!$D$1:$D$2723,0),5),0)</f>
        <v>0</v>
      </c>
      <c r="BK371">
        <f t="array" ref="BK371">IFERROR(INDEX(Sheet2!$A$1:$E$2723,MATCH(BK$200&amp;BK$201&amp;$B371,Sheet2!$A$1:$A$2723&amp;Sheet2!$B$1:$B$2723&amp;Sheet2!$D$1:$D$2723,0),5),0)</f>
        <v>411</v>
      </c>
      <c r="BL371">
        <f t="array" ref="BL371">IFERROR(INDEX(Sheet2!$A$1:$E$2723,MATCH(BL$200&amp;BL$201&amp;$B371,Sheet2!$A$1:$A$2723&amp;Sheet2!$B$1:$B$2723&amp;Sheet2!$D$1:$D$2723,0),5),0)</f>
        <v>145</v>
      </c>
    </row>
    <row r="372" spans="2:64" x14ac:dyDescent="0.25">
      <c r="B372" t="s">
        <v>325</v>
      </c>
      <c r="C372">
        <f t="array" ref="C372">IFERROR(INDEX(Sheet2!$A$1:$E$2723,MATCH(C$200&amp;C$201&amp;$B372,Sheet2!$A$1:$A$2723&amp;Sheet2!$B$1:$B$2723&amp;Sheet2!$D$1:$D$2723,0),5),0)</f>
        <v>0</v>
      </c>
      <c r="D372">
        <f t="array" ref="D372">IFERROR(INDEX(Sheet2!$A$1:$E$2723,MATCH(D$200&amp;D$201&amp;$B372,Sheet2!$A$1:$A$2723&amp;Sheet2!$B$1:$B$2723&amp;Sheet2!$D$1:$D$2723,0),5),0)</f>
        <v>0</v>
      </c>
      <c r="E372">
        <f t="array" ref="E372">IFERROR(INDEX(Sheet2!$A$1:$E$2723,MATCH(E$200&amp;E$201&amp;$B372,Sheet2!$A$1:$A$2723&amp;Sheet2!$B$1:$B$2723&amp;Sheet2!$D$1:$D$2723,0),5),0)</f>
        <v>0</v>
      </c>
      <c r="F372">
        <f t="array" ref="F372">IFERROR(INDEX(Sheet2!$A$1:$E$2723,MATCH(F$200&amp;F$201&amp;$B372,Sheet2!$A$1:$A$2723&amp;Sheet2!$B$1:$B$2723&amp;Sheet2!$D$1:$D$2723,0),5),0)</f>
        <v>0</v>
      </c>
      <c r="G372">
        <f t="array" ref="G372">IFERROR(INDEX(Sheet2!$A$1:$E$2723,MATCH(G$200&amp;G$201&amp;$B372,Sheet2!$A$1:$A$2723&amp;Sheet2!$B$1:$B$2723&amp;Sheet2!$D$1:$D$2723,0),5),0)</f>
        <v>0</v>
      </c>
      <c r="H372">
        <f t="array" ref="H372">IFERROR(INDEX(Sheet2!$A$1:$E$2723,MATCH(H$200&amp;H$201&amp;$B372,Sheet2!$A$1:$A$2723&amp;Sheet2!$B$1:$B$2723&amp;Sheet2!$D$1:$D$2723,0),5),0)</f>
        <v>0</v>
      </c>
      <c r="I372">
        <f t="array" ref="I372">IFERROR(INDEX(Sheet2!$A$1:$E$2723,MATCH(I$200&amp;I$201&amp;$B372,Sheet2!$A$1:$A$2723&amp;Sheet2!$B$1:$B$2723&amp;Sheet2!$D$1:$D$2723,0),5),0)</f>
        <v>0</v>
      </c>
      <c r="J372">
        <f t="array" ref="J372">IFERROR(INDEX(Sheet2!$A$1:$E$2723,MATCH(J$200&amp;J$201&amp;$B372,Sheet2!$A$1:$A$2723&amp;Sheet2!$B$1:$B$2723&amp;Sheet2!$D$1:$D$2723,0),5),0)</f>
        <v>0</v>
      </c>
      <c r="K372">
        <f t="array" ref="K372">IFERROR(INDEX(Sheet2!$A$1:$E$2723,MATCH(K$200&amp;K$201&amp;$B372,Sheet2!$A$1:$A$2723&amp;Sheet2!$B$1:$B$2723&amp;Sheet2!$D$1:$D$2723,0),5),0)</f>
        <v>0</v>
      </c>
      <c r="L372">
        <f t="array" ref="L372">IFERROR(INDEX(Sheet2!$A$1:$E$2723,MATCH(L$200&amp;L$201&amp;$B372,Sheet2!$A$1:$A$2723&amp;Sheet2!$B$1:$B$2723&amp;Sheet2!$D$1:$D$2723,0),5),0)</f>
        <v>0</v>
      </c>
      <c r="M372">
        <f t="array" ref="M372">IFERROR(INDEX(Sheet2!$A$1:$E$2723,MATCH(M$200&amp;M$201&amp;$B372,Sheet2!$A$1:$A$2723&amp;Sheet2!$B$1:$B$2723&amp;Sheet2!$D$1:$D$2723,0),5),0)</f>
        <v>0</v>
      </c>
      <c r="N372">
        <f t="array" ref="N372">IFERROR(INDEX(Sheet2!$A$1:$E$2723,MATCH(N$200&amp;N$201&amp;$B372,Sheet2!$A$1:$A$2723&amp;Sheet2!$B$1:$B$2723&amp;Sheet2!$D$1:$D$2723,0),5),0)</f>
        <v>0</v>
      </c>
      <c r="O372">
        <f t="array" ref="O372">IFERROR(INDEX(Sheet2!$A$1:$E$2723,MATCH(O$200&amp;O$201&amp;$B372,Sheet2!$A$1:$A$2723&amp;Sheet2!$B$1:$B$2723&amp;Sheet2!$D$1:$D$2723,0),5),0)</f>
        <v>0</v>
      </c>
      <c r="P372">
        <f t="array" ref="P372">IFERROR(INDEX(Sheet2!$A$1:$E$2723,MATCH(P$200&amp;P$201&amp;$B372,Sheet2!$A$1:$A$2723&amp;Sheet2!$B$1:$B$2723&amp;Sheet2!$D$1:$D$2723,0),5),0)</f>
        <v>0</v>
      </c>
      <c r="Q372">
        <f t="array" ref="Q372">IFERROR(INDEX(Sheet2!$A$1:$E$2723,MATCH(Q$200&amp;Q$201&amp;$B372,Sheet2!$A$1:$A$2723&amp;Sheet2!$B$1:$B$2723&amp;Sheet2!$D$1:$D$2723,0),5),0)</f>
        <v>0</v>
      </c>
      <c r="R372">
        <f t="array" ref="R372">IFERROR(INDEX(Sheet2!$A$1:$E$2723,MATCH(R$200&amp;R$201&amp;$B372,Sheet2!$A$1:$A$2723&amp;Sheet2!$B$1:$B$2723&amp;Sheet2!$D$1:$D$2723,0),5),0)</f>
        <v>0</v>
      </c>
      <c r="S372">
        <f t="array" ref="S372">IFERROR(INDEX(Sheet2!$A$1:$E$2723,MATCH(S$200&amp;S$201&amp;$B372,Sheet2!$A$1:$A$2723&amp;Sheet2!$B$1:$B$2723&amp;Sheet2!$D$1:$D$2723,0),5),0)</f>
        <v>0</v>
      </c>
      <c r="T372">
        <f t="array" ref="T372">IFERROR(INDEX(Sheet2!$A$1:$E$2723,MATCH(T$200&amp;T$201&amp;$B372,Sheet2!$A$1:$A$2723&amp;Sheet2!$B$1:$B$2723&amp;Sheet2!$D$1:$D$2723,0),5),0)</f>
        <v>0</v>
      </c>
      <c r="U372">
        <f t="array" ref="U372">IFERROR(INDEX(Sheet2!$A$1:$E$2723,MATCH(U$200&amp;U$201&amp;$B372,Sheet2!$A$1:$A$2723&amp;Sheet2!$B$1:$B$2723&amp;Sheet2!$D$1:$D$2723,0),5),0)</f>
        <v>0</v>
      </c>
      <c r="V372">
        <f t="array" ref="V372">IFERROR(INDEX(Sheet2!$A$1:$E$2723,MATCH(V$200&amp;V$201&amp;$B372,Sheet2!$A$1:$A$2723&amp;Sheet2!$B$1:$B$2723&amp;Sheet2!$D$1:$D$2723,0),5),0)</f>
        <v>0</v>
      </c>
      <c r="W372">
        <f t="array" ref="W372">IFERROR(INDEX(Sheet2!$A$1:$E$2723,MATCH(W$200&amp;W$201&amp;$B372,Sheet2!$A$1:$A$2723&amp;Sheet2!$B$1:$B$2723&amp;Sheet2!$D$1:$D$2723,0),5),0)</f>
        <v>0</v>
      </c>
      <c r="X372">
        <f t="array" ref="X372">IFERROR(INDEX(Sheet2!$A$1:$E$2723,MATCH(X$200&amp;X$201&amp;$B372,Sheet2!$A$1:$A$2723&amp;Sheet2!$B$1:$B$2723&amp;Sheet2!$D$1:$D$2723,0),5),0)</f>
        <v>0</v>
      </c>
      <c r="Y372">
        <f t="array" ref="Y372">IFERROR(INDEX(Sheet2!$A$1:$E$2723,MATCH(Y$200&amp;Y$201&amp;$B372,Sheet2!$A$1:$A$2723&amp;Sheet2!$B$1:$B$2723&amp;Sheet2!$D$1:$D$2723,0),5),0)</f>
        <v>0</v>
      </c>
      <c r="Z372">
        <f t="array" ref="Z372">IFERROR(INDEX(Sheet2!$A$1:$E$2723,MATCH(Z$200&amp;Z$201&amp;$B372,Sheet2!$A$1:$A$2723&amp;Sheet2!$B$1:$B$2723&amp;Sheet2!$D$1:$D$2723,0),5),0)</f>
        <v>0</v>
      </c>
      <c r="AA372">
        <f t="array" ref="AA372">IFERROR(INDEX(Sheet2!$A$1:$E$2723,MATCH(AA$200&amp;AA$201&amp;$B372,Sheet2!$A$1:$A$2723&amp;Sheet2!$B$1:$B$2723&amp;Sheet2!$D$1:$D$2723,0),5),0)</f>
        <v>0</v>
      </c>
      <c r="AB372">
        <f t="array" ref="AB372">IFERROR(INDEX(Sheet2!$A$1:$E$2723,MATCH(AB$200&amp;AB$201&amp;$B372,Sheet2!$A$1:$A$2723&amp;Sheet2!$B$1:$B$2723&amp;Sheet2!$D$1:$D$2723,0),5),0)</f>
        <v>0</v>
      </c>
      <c r="AC372">
        <f t="array" ref="AC372">IFERROR(INDEX(Sheet2!$A$1:$E$2723,MATCH(AC$200&amp;AC$201&amp;$B372,Sheet2!$A$1:$A$2723&amp;Sheet2!$B$1:$B$2723&amp;Sheet2!$D$1:$D$2723,0),5),0)</f>
        <v>0</v>
      </c>
      <c r="AD372">
        <f t="array" ref="AD372">IFERROR(INDEX(Sheet2!$A$1:$E$2723,MATCH(AD$200&amp;AD$201&amp;$B372,Sheet2!$A$1:$A$2723&amp;Sheet2!$B$1:$B$2723&amp;Sheet2!$D$1:$D$2723,0),5),0)</f>
        <v>0</v>
      </c>
      <c r="AE372">
        <f t="array" ref="AE372">IFERROR(INDEX(Sheet2!$A$1:$E$2723,MATCH(AE$200&amp;AE$201&amp;$B372,Sheet2!$A$1:$A$2723&amp;Sheet2!$B$1:$B$2723&amp;Sheet2!$D$1:$D$2723,0),5),0)</f>
        <v>0</v>
      </c>
      <c r="AF372">
        <f t="array" ref="AF372">IFERROR(INDEX(Sheet2!$A$1:$E$2723,MATCH(AF$200&amp;AF$201&amp;$B372,Sheet2!$A$1:$A$2723&amp;Sheet2!$B$1:$B$2723&amp;Sheet2!$D$1:$D$2723,0),5),0)</f>
        <v>0</v>
      </c>
      <c r="AG372">
        <f t="array" ref="AG372">IFERROR(INDEX(Sheet2!$A$1:$E$2723,MATCH(AG$200&amp;AG$201&amp;$B372,Sheet2!$A$1:$A$2723&amp;Sheet2!$B$1:$B$2723&amp;Sheet2!$D$1:$D$2723,0),5),0)</f>
        <v>0</v>
      </c>
      <c r="AH372">
        <f t="array" ref="AH372">IFERROR(INDEX(Sheet2!$A$1:$E$2723,MATCH(AH$200&amp;AH$201&amp;$B372,Sheet2!$A$1:$A$2723&amp;Sheet2!$B$1:$B$2723&amp;Sheet2!$D$1:$D$2723,0),5),0)</f>
        <v>0</v>
      </c>
      <c r="AI372">
        <f t="array" ref="AI372">IFERROR(INDEX(Sheet2!$A$1:$E$2723,MATCH(AI$200&amp;AI$201&amp;$B372,Sheet2!$A$1:$A$2723&amp;Sheet2!$B$1:$B$2723&amp;Sheet2!$D$1:$D$2723,0),5),0)</f>
        <v>0</v>
      </c>
      <c r="AJ372">
        <f t="array" ref="AJ372">IFERROR(INDEX(Sheet2!$A$1:$E$2723,MATCH(AJ$200&amp;AJ$201&amp;$B372,Sheet2!$A$1:$A$2723&amp;Sheet2!$B$1:$B$2723&amp;Sheet2!$D$1:$D$2723,0),5),0)</f>
        <v>0</v>
      </c>
      <c r="AK372">
        <f t="array" ref="AK372">IFERROR(INDEX(Sheet2!$A$1:$E$2723,MATCH(AK$200&amp;AK$201&amp;$B372,Sheet2!$A$1:$A$2723&amp;Sheet2!$B$1:$B$2723&amp;Sheet2!$D$1:$D$2723,0),5),0)</f>
        <v>0</v>
      </c>
      <c r="AL372">
        <f t="array" ref="AL372">IFERROR(INDEX(Sheet2!$A$1:$E$2723,MATCH(AL$200&amp;AL$201&amp;$B372,Sheet2!$A$1:$A$2723&amp;Sheet2!$B$1:$B$2723&amp;Sheet2!$D$1:$D$2723,0),5),0)</f>
        <v>0</v>
      </c>
      <c r="AM372">
        <f t="array" ref="AM372">IFERROR(INDEX(Sheet2!$A$1:$E$2723,MATCH(AM$200&amp;AM$201&amp;$B372,Sheet2!$A$1:$A$2723&amp;Sheet2!$B$1:$B$2723&amp;Sheet2!$D$1:$D$2723,0),5),0)</f>
        <v>0</v>
      </c>
      <c r="AN372">
        <f t="array" ref="AN372">IFERROR(INDEX(Sheet2!$A$1:$E$2723,MATCH(AN$200&amp;AN$201&amp;$B372,Sheet2!$A$1:$A$2723&amp;Sheet2!$B$1:$B$2723&amp;Sheet2!$D$1:$D$2723,0),5),0)</f>
        <v>0</v>
      </c>
      <c r="AO372">
        <f t="array" ref="AO372">IFERROR(INDEX(Sheet2!$A$1:$E$2723,MATCH(AO$200&amp;AO$201&amp;$B372,Sheet2!$A$1:$A$2723&amp;Sheet2!$B$1:$B$2723&amp;Sheet2!$D$1:$D$2723,0),5),0)</f>
        <v>0</v>
      </c>
      <c r="AP372">
        <f t="array" ref="AP372">IFERROR(INDEX(Sheet2!$A$1:$E$2723,MATCH(AP$200&amp;AP$201&amp;$B372,Sheet2!$A$1:$A$2723&amp;Sheet2!$B$1:$B$2723&amp;Sheet2!$D$1:$D$2723,0),5),0)</f>
        <v>0</v>
      </c>
      <c r="AQ372">
        <f t="array" ref="AQ372">IFERROR(INDEX(Sheet2!$A$1:$E$2723,MATCH(AQ$200&amp;AQ$201&amp;$B372,Sheet2!$A$1:$A$2723&amp;Sheet2!$B$1:$B$2723&amp;Sheet2!$D$1:$D$2723,0),5),0)</f>
        <v>0</v>
      </c>
      <c r="AR372">
        <f t="array" ref="AR372">IFERROR(INDEX(Sheet2!$A$1:$E$2723,MATCH(AR$200&amp;AR$201&amp;$B372,Sheet2!$A$1:$A$2723&amp;Sheet2!$B$1:$B$2723&amp;Sheet2!$D$1:$D$2723,0),5),0)</f>
        <v>0</v>
      </c>
      <c r="AS372">
        <f t="array" ref="AS372">IFERROR(INDEX(Sheet2!$A$1:$E$2723,MATCH(AS$200&amp;AS$201&amp;$B372,Sheet2!$A$1:$A$2723&amp;Sheet2!$B$1:$B$2723&amp;Sheet2!$D$1:$D$2723,0),5),0)</f>
        <v>0</v>
      </c>
      <c r="AT372">
        <f t="array" ref="AT372">IFERROR(INDEX(Sheet2!$A$1:$E$2723,MATCH(AT$200&amp;AT$201&amp;$B372,Sheet2!$A$1:$A$2723&amp;Sheet2!$B$1:$B$2723&amp;Sheet2!$D$1:$D$2723,0),5),0)</f>
        <v>0</v>
      </c>
      <c r="AU372">
        <f t="array" ref="AU372">IFERROR(INDEX(Sheet2!$A$1:$E$2723,MATCH(AU$200&amp;AU$201&amp;$B372,Sheet2!$A$1:$A$2723&amp;Sheet2!$B$1:$B$2723&amp;Sheet2!$D$1:$D$2723,0),5),0)</f>
        <v>0</v>
      </c>
      <c r="AV372">
        <f t="array" ref="AV372">IFERROR(INDEX(Sheet2!$A$1:$E$2723,MATCH(AV$200&amp;AV$201&amp;$B372,Sheet2!$A$1:$A$2723&amp;Sheet2!$B$1:$B$2723&amp;Sheet2!$D$1:$D$2723,0),5),0)</f>
        <v>0</v>
      </c>
      <c r="AW372">
        <f t="array" ref="AW372">IFERROR(INDEX(Sheet2!$A$1:$E$2723,MATCH(AW$200&amp;AW$201&amp;$B372,Sheet2!$A$1:$A$2723&amp;Sheet2!$B$1:$B$2723&amp;Sheet2!$D$1:$D$2723,0),5),0)</f>
        <v>0</v>
      </c>
      <c r="AX372">
        <f t="array" ref="AX372">IFERROR(INDEX(Sheet2!$A$1:$E$2723,MATCH(AX$200&amp;AX$201&amp;$B372,Sheet2!$A$1:$A$2723&amp;Sheet2!$B$1:$B$2723&amp;Sheet2!$D$1:$D$2723,0),5),0)</f>
        <v>0</v>
      </c>
      <c r="AY372">
        <f t="array" ref="AY372">IFERROR(INDEX(Sheet2!$A$1:$E$2723,MATCH(AY$200&amp;AY$201&amp;$B372,Sheet2!$A$1:$A$2723&amp;Sheet2!$B$1:$B$2723&amp;Sheet2!$D$1:$D$2723,0),5),0)</f>
        <v>0</v>
      </c>
      <c r="AZ372">
        <f t="array" ref="AZ372">IFERROR(INDEX(Sheet2!$A$1:$E$2723,MATCH(AZ$200&amp;AZ$201&amp;$B372,Sheet2!$A$1:$A$2723&amp;Sheet2!$B$1:$B$2723&amp;Sheet2!$D$1:$D$2723,0),5),0)</f>
        <v>0</v>
      </c>
      <c r="BA372">
        <f t="array" ref="BA372">IFERROR(INDEX(Sheet2!$A$1:$E$2723,MATCH(BA$200&amp;BA$201&amp;$B372,Sheet2!$A$1:$A$2723&amp;Sheet2!$B$1:$B$2723&amp;Sheet2!$D$1:$D$2723,0),5),0)</f>
        <v>0</v>
      </c>
      <c r="BB372">
        <f t="array" ref="BB372">IFERROR(INDEX(Sheet2!$A$1:$E$2723,MATCH(BB$200&amp;BB$201&amp;$B372,Sheet2!$A$1:$A$2723&amp;Sheet2!$B$1:$B$2723&amp;Sheet2!$D$1:$D$2723,0),5),0)</f>
        <v>0</v>
      </c>
      <c r="BC372">
        <f t="array" ref="BC372">IFERROR(INDEX(Sheet2!$A$1:$E$2723,MATCH(BC$200&amp;BC$201&amp;$B372,Sheet2!$A$1:$A$2723&amp;Sheet2!$B$1:$B$2723&amp;Sheet2!$D$1:$D$2723,0),5),0)</f>
        <v>0</v>
      </c>
      <c r="BD372">
        <f t="array" ref="BD372">IFERROR(INDEX(Sheet2!$A$1:$E$2723,MATCH(BD$200&amp;BD$201&amp;$B372,Sheet2!$A$1:$A$2723&amp;Sheet2!$B$1:$B$2723&amp;Sheet2!$D$1:$D$2723,0),5),0)</f>
        <v>0</v>
      </c>
      <c r="BE372">
        <f t="array" ref="BE372">IFERROR(INDEX(Sheet2!$A$1:$E$2723,MATCH(BE$200&amp;BE$201&amp;$B372,Sheet2!$A$1:$A$2723&amp;Sheet2!$B$1:$B$2723&amp;Sheet2!$D$1:$D$2723,0),5),0)</f>
        <v>0</v>
      </c>
      <c r="BF372">
        <f t="array" ref="BF372">IFERROR(INDEX(Sheet2!$A$1:$E$2723,MATCH(BF$200&amp;BF$201&amp;$B372,Sheet2!$A$1:$A$2723&amp;Sheet2!$B$1:$B$2723&amp;Sheet2!$D$1:$D$2723,0),5),0)</f>
        <v>0</v>
      </c>
      <c r="BG372">
        <f t="array" ref="BG372">IFERROR(INDEX(Sheet2!$A$1:$E$2723,MATCH(BG$200&amp;BG$201&amp;$B372,Sheet2!$A$1:$A$2723&amp;Sheet2!$B$1:$B$2723&amp;Sheet2!$D$1:$D$2723,0),5),0)</f>
        <v>0</v>
      </c>
      <c r="BH372">
        <f t="array" ref="BH372">IFERROR(INDEX(Sheet2!$A$1:$E$2723,MATCH(BH$200&amp;BH$201&amp;$B372,Sheet2!$A$1:$A$2723&amp;Sheet2!$B$1:$B$2723&amp;Sheet2!$D$1:$D$2723,0),5),0)</f>
        <v>0</v>
      </c>
      <c r="BI372">
        <f t="array" ref="BI372">IFERROR(INDEX(Sheet2!$A$1:$E$2723,MATCH(BI$200&amp;BI$201&amp;$B372,Sheet2!$A$1:$A$2723&amp;Sheet2!$B$1:$B$2723&amp;Sheet2!$D$1:$D$2723,0),5),0)</f>
        <v>0</v>
      </c>
      <c r="BJ372">
        <f t="array" ref="BJ372">IFERROR(INDEX(Sheet2!$A$1:$E$2723,MATCH(BJ$200&amp;BJ$201&amp;$B372,Sheet2!$A$1:$A$2723&amp;Sheet2!$B$1:$B$2723&amp;Sheet2!$D$1:$D$2723,0),5),0)</f>
        <v>0</v>
      </c>
      <c r="BK372">
        <f t="array" ref="BK372">IFERROR(INDEX(Sheet2!$A$1:$E$2723,MATCH(BK$200&amp;BK$201&amp;$B372,Sheet2!$A$1:$A$2723&amp;Sheet2!$B$1:$B$2723&amp;Sheet2!$D$1:$D$2723,0),5),0)</f>
        <v>0</v>
      </c>
      <c r="BL372">
        <f t="array" ref="BL372">IFERROR(INDEX(Sheet2!$A$1:$E$2723,MATCH(BL$200&amp;BL$201&amp;$B372,Sheet2!$A$1:$A$2723&amp;Sheet2!$B$1:$B$2723&amp;Sheet2!$D$1:$D$2723,0),5),0)</f>
        <v>0</v>
      </c>
    </row>
    <row r="373" spans="2:64" x14ac:dyDescent="0.25">
      <c r="B373" t="s">
        <v>64</v>
      </c>
      <c r="C373">
        <f t="array" ref="C373">IFERROR(INDEX(Sheet2!$A$1:$E$2723,MATCH(C$200&amp;C$201&amp;$B373,Sheet2!$A$1:$A$2723&amp;Sheet2!$B$1:$B$2723&amp;Sheet2!$D$1:$D$2723,0),5),0)</f>
        <v>0</v>
      </c>
      <c r="D373">
        <f t="array" ref="D373">IFERROR(INDEX(Sheet2!$A$1:$E$2723,MATCH(D$200&amp;D$201&amp;$B373,Sheet2!$A$1:$A$2723&amp;Sheet2!$B$1:$B$2723&amp;Sheet2!$D$1:$D$2723,0),5),0)</f>
        <v>0</v>
      </c>
      <c r="E373">
        <f t="array" ref="E373">IFERROR(INDEX(Sheet2!$A$1:$E$2723,MATCH(E$200&amp;E$201&amp;$B373,Sheet2!$A$1:$A$2723&amp;Sheet2!$B$1:$B$2723&amp;Sheet2!$D$1:$D$2723,0),5),0)</f>
        <v>0</v>
      </c>
      <c r="F373">
        <f t="array" ref="F373">IFERROR(INDEX(Sheet2!$A$1:$E$2723,MATCH(F$200&amp;F$201&amp;$B373,Sheet2!$A$1:$A$2723&amp;Sheet2!$B$1:$B$2723&amp;Sheet2!$D$1:$D$2723,0),5),0)</f>
        <v>0</v>
      </c>
      <c r="G373">
        <f t="array" ref="G373">IFERROR(INDEX(Sheet2!$A$1:$E$2723,MATCH(G$200&amp;G$201&amp;$B373,Sheet2!$A$1:$A$2723&amp;Sheet2!$B$1:$B$2723&amp;Sheet2!$D$1:$D$2723,0),5),0)</f>
        <v>0</v>
      </c>
      <c r="H373">
        <f t="array" ref="H373">IFERROR(INDEX(Sheet2!$A$1:$E$2723,MATCH(H$200&amp;H$201&amp;$B373,Sheet2!$A$1:$A$2723&amp;Sheet2!$B$1:$B$2723&amp;Sheet2!$D$1:$D$2723,0),5),0)</f>
        <v>0</v>
      </c>
      <c r="I373">
        <f t="array" ref="I373">IFERROR(INDEX(Sheet2!$A$1:$E$2723,MATCH(I$200&amp;I$201&amp;$B373,Sheet2!$A$1:$A$2723&amp;Sheet2!$B$1:$B$2723&amp;Sheet2!$D$1:$D$2723,0),5),0)</f>
        <v>0</v>
      </c>
      <c r="J373">
        <f t="array" ref="J373">IFERROR(INDEX(Sheet2!$A$1:$E$2723,MATCH(J$200&amp;J$201&amp;$B373,Sheet2!$A$1:$A$2723&amp;Sheet2!$B$1:$B$2723&amp;Sheet2!$D$1:$D$2723,0),5),0)</f>
        <v>0</v>
      </c>
      <c r="K373">
        <f t="array" ref="K373">IFERROR(INDEX(Sheet2!$A$1:$E$2723,MATCH(K$200&amp;K$201&amp;$B373,Sheet2!$A$1:$A$2723&amp;Sheet2!$B$1:$B$2723&amp;Sheet2!$D$1:$D$2723,0),5),0)</f>
        <v>0</v>
      </c>
      <c r="L373">
        <f t="array" ref="L373">IFERROR(INDEX(Sheet2!$A$1:$E$2723,MATCH(L$200&amp;L$201&amp;$B373,Sheet2!$A$1:$A$2723&amp;Sheet2!$B$1:$B$2723&amp;Sheet2!$D$1:$D$2723,0),5),0)</f>
        <v>0</v>
      </c>
      <c r="M373">
        <f t="array" ref="M373">IFERROR(INDEX(Sheet2!$A$1:$E$2723,MATCH(M$200&amp;M$201&amp;$B373,Sheet2!$A$1:$A$2723&amp;Sheet2!$B$1:$B$2723&amp;Sheet2!$D$1:$D$2723,0),5),0)</f>
        <v>0</v>
      </c>
      <c r="N373">
        <f t="array" ref="N373">IFERROR(INDEX(Sheet2!$A$1:$E$2723,MATCH(N$200&amp;N$201&amp;$B373,Sheet2!$A$1:$A$2723&amp;Sheet2!$B$1:$B$2723&amp;Sheet2!$D$1:$D$2723,0),5),0)</f>
        <v>0</v>
      </c>
      <c r="O373">
        <f t="array" ref="O373">IFERROR(INDEX(Sheet2!$A$1:$E$2723,MATCH(O$200&amp;O$201&amp;$B373,Sheet2!$A$1:$A$2723&amp;Sheet2!$B$1:$B$2723&amp;Sheet2!$D$1:$D$2723,0),5),0)</f>
        <v>0</v>
      </c>
      <c r="P373">
        <f t="array" ref="P373">IFERROR(INDEX(Sheet2!$A$1:$E$2723,MATCH(P$200&amp;P$201&amp;$B373,Sheet2!$A$1:$A$2723&amp;Sheet2!$B$1:$B$2723&amp;Sheet2!$D$1:$D$2723,0),5),0)</f>
        <v>0</v>
      </c>
      <c r="Q373">
        <f t="array" ref="Q373">IFERROR(INDEX(Sheet2!$A$1:$E$2723,MATCH(Q$200&amp;Q$201&amp;$B373,Sheet2!$A$1:$A$2723&amp;Sheet2!$B$1:$B$2723&amp;Sheet2!$D$1:$D$2723,0),5),0)</f>
        <v>0</v>
      </c>
      <c r="R373">
        <f t="array" ref="R373">IFERROR(INDEX(Sheet2!$A$1:$E$2723,MATCH(R$200&amp;R$201&amp;$B373,Sheet2!$A$1:$A$2723&amp;Sheet2!$B$1:$B$2723&amp;Sheet2!$D$1:$D$2723,0),5),0)</f>
        <v>0</v>
      </c>
      <c r="S373">
        <f t="array" ref="S373">IFERROR(INDEX(Sheet2!$A$1:$E$2723,MATCH(S$200&amp;S$201&amp;$B373,Sheet2!$A$1:$A$2723&amp;Sheet2!$B$1:$B$2723&amp;Sheet2!$D$1:$D$2723,0),5),0)</f>
        <v>0</v>
      </c>
      <c r="T373">
        <f t="array" ref="T373">IFERROR(INDEX(Sheet2!$A$1:$E$2723,MATCH(T$200&amp;T$201&amp;$B373,Sheet2!$A$1:$A$2723&amp;Sheet2!$B$1:$B$2723&amp;Sheet2!$D$1:$D$2723,0),5),0)</f>
        <v>0</v>
      </c>
      <c r="U373">
        <f t="array" ref="U373">IFERROR(INDEX(Sheet2!$A$1:$E$2723,MATCH(U$200&amp;U$201&amp;$B373,Sheet2!$A$1:$A$2723&amp;Sheet2!$B$1:$B$2723&amp;Sheet2!$D$1:$D$2723,0),5),0)</f>
        <v>0</v>
      </c>
      <c r="V373">
        <f t="array" ref="V373">IFERROR(INDEX(Sheet2!$A$1:$E$2723,MATCH(V$200&amp;V$201&amp;$B373,Sheet2!$A$1:$A$2723&amp;Sheet2!$B$1:$B$2723&amp;Sheet2!$D$1:$D$2723,0),5),0)</f>
        <v>0</v>
      </c>
      <c r="W373">
        <f t="array" ref="W373">IFERROR(INDEX(Sheet2!$A$1:$E$2723,MATCH(W$200&amp;W$201&amp;$B373,Sheet2!$A$1:$A$2723&amp;Sheet2!$B$1:$B$2723&amp;Sheet2!$D$1:$D$2723,0),5),0)</f>
        <v>0</v>
      </c>
      <c r="X373">
        <f t="array" ref="X373">IFERROR(INDEX(Sheet2!$A$1:$E$2723,MATCH(X$200&amp;X$201&amp;$B373,Sheet2!$A$1:$A$2723&amp;Sheet2!$B$1:$B$2723&amp;Sheet2!$D$1:$D$2723,0),5),0)</f>
        <v>0</v>
      </c>
      <c r="Y373">
        <f t="array" ref="Y373">IFERROR(INDEX(Sheet2!$A$1:$E$2723,MATCH(Y$200&amp;Y$201&amp;$B373,Sheet2!$A$1:$A$2723&amp;Sheet2!$B$1:$B$2723&amp;Sheet2!$D$1:$D$2723,0),5),0)</f>
        <v>0</v>
      </c>
      <c r="Z373">
        <f t="array" ref="Z373">IFERROR(INDEX(Sheet2!$A$1:$E$2723,MATCH(Z$200&amp;Z$201&amp;$B373,Sheet2!$A$1:$A$2723&amp;Sheet2!$B$1:$B$2723&amp;Sheet2!$D$1:$D$2723,0),5),0)</f>
        <v>0</v>
      </c>
      <c r="AA373">
        <f t="array" ref="AA373">IFERROR(INDEX(Sheet2!$A$1:$E$2723,MATCH(AA$200&amp;AA$201&amp;$B373,Sheet2!$A$1:$A$2723&amp;Sheet2!$B$1:$B$2723&amp;Sheet2!$D$1:$D$2723,0),5),0)</f>
        <v>0</v>
      </c>
      <c r="AB373">
        <f t="array" ref="AB373">IFERROR(INDEX(Sheet2!$A$1:$E$2723,MATCH(AB$200&amp;AB$201&amp;$B373,Sheet2!$A$1:$A$2723&amp;Sheet2!$B$1:$B$2723&amp;Sheet2!$D$1:$D$2723,0),5),0)</f>
        <v>0</v>
      </c>
      <c r="AC373">
        <f t="array" ref="AC373">IFERROR(INDEX(Sheet2!$A$1:$E$2723,MATCH(AC$200&amp;AC$201&amp;$B373,Sheet2!$A$1:$A$2723&amp;Sheet2!$B$1:$B$2723&amp;Sheet2!$D$1:$D$2723,0),5),0)</f>
        <v>0</v>
      </c>
      <c r="AD373">
        <f t="array" ref="AD373">IFERROR(INDEX(Sheet2!$A$1:$E$2723,MATCH(AD$200&amp;AD$201&amp;$B373,Sheet2!$A$1:$A$2723&amp;Sheet2!$B$1:$B$2723&amp;Sheet2!$D$1:$D$2723,0),5),0)</f>
        <v>0</v>
      </c>
      <c r="AE373">
        <f t="array" ref="AE373">IFERROR(INDEX(Sheet2!$A$1:$E$2723,MATCH(AE$200&amp;AE$201&amp;$B373,Sheet2!$A$1:$A$2723&amp;Sheet2!$B$1:$B$2723&amp;Sheet2!$D$1:$D$2723,0),5),0)</f>
        <v>0</v>
      </c>
      <c r="AF373">
        <f t="array" ref="AF373">IFERROR(INDEX(Sheet2!$A$1:$E$2723,MATCH(AF$200&amp;AF$201&amp;$B373,Sheet2!$A$1:$A$2723&amp;Sheet2!$B$1:$B$2723&amp;Sheet2!$D$1:$D$2723,0),5),0)</f>
        <v>0</v>
      </c>
      <c r="AG373">
        <f t="array" ref="AG373">IFERROR(INDEX(Sheet2!$A$1:$E$2723,MATCH(AG$200&amp;AG$201&amp;$B373,Sheet2!$A$1:$A$2723&amp;Sheet2!$B$1:$B$2723&amp;Sheet2!$D$1:$D$2723,0),5),0)</f>
        <v>0</v>
      </c>
      <c r="AH373">
        <f t="array" ref="AH373">IFERROR(INDEX(Sheet2!$A$1:$E$2723,MATCH(AH$200&amp;AH$201&amp;$B373,Sheet2!$A$1:$A$2723&amp;Sheet2!$B$1:$B$2723&amp;Sheet2!$D$1:$D$2723,0),5),0)</f>
        <v>0</v>
      </c>
      <c r="AI373">
        <f t="array" ref="AI373">IFERROR(INDEX(Sheet2!$A$1:$E$2723,MATCH(AI$200&amp;AI$201&amp;$B373,Sheet2!$A$1:$A$2723&amp;Sheet2!$B$1:$B$2723&amp;Sheet2!$D$1:$D$2723,0),5),0)</f>
        <v>0</v>
      </c>
      <c r="AJ373">
        <f t="array" ref="AJ373">IFERROR(INDEX(Sheet2!$A$1:$E$2723,MATCH(AJ$200&amp;AJ$201&amp;$B373,Sheet2!$A$1:$A$2723&amp;Sheet2!$B$1:$B$2723&amp;Sheet2!$D$1:$D$2723,0),5),0)</f>
        <v>0</v>
      </c>
      <c r="AK373">
        <f t="array" ref="AK373">IFERROR(INDEX(Sheet2!$A$1:$E$2723,MATCH(AK$200&amp;AK$201&amp;$B373,Sheet2!$A$1:$A$2723&amp;Sheet2!$B$1:$B$2723&amp;Sheet2!$D$1:$D$2723,0),5),0)</f>
        <v>0</v>
      </c>
      <c r="AL373">
        <f t="array" ref="AL373">IFERROR(INDEX(Sheet2!$A$1:$E$2723,MATCH(AL$200&amp;AL$201&amp;$B373,Sheet2!$A$1:$A$2723&amp;Sheet2!$B$1:$B$2723&amp;Sheet2!$D$1:$D$2723,0),5),0)</f>
        <v>0</v>
      </c>
      <c r="AM373">
        <f t="array" ref="AM373">IFERROR(INDEX(Sheet2!$A$1:$E$2723,MATCH(AM$200&amp;AM$201&amp;$B373,Sheet2!$A$1:$A$2723&amp;Sheet2!$B$1:$B$2723&amp;Sheet2!$D$1:$D$2723,0),5),0)</f>
        <v>0</v>
      </c>
      <c r="AN373">
        <f t="array" ref="AN373">IFERROR(INDEX(Sheet2!$A$1:$E$2723,MATCH(AN$200&amp;AN$201&amp;$B373,Sheet2!$A$1:$A$2723&amp;Sheet2!$B$1:$B$2723&amp;Sheet2!$D$1:$D$2723,0),5),0)</f>
        <v>0</v>
      </c>
      <c r="AO373">
        <f t="array" ref="AO373">IFERROR(INDEX(Sheet2!$A$1:$E$2723,MATCH(AO$200&amp;AO$201&amp;$B373,Sheet2!$A$1:$A$2723&amp;Sheet2!$B$1:$B$2723&amp;Sheet2!$D$1:$D$2723,0),5),0)</f>
        <v>0</v>
      </c>
      <c r="AP373">
        <f t="array" ref="AP373">IFERROR(INDEX(Sheet2!$A$1:$E$2723,MATCH(AP$200&amp;AP$201&amp;$B373,Sheet2!$A$1:$A$2723&amp;Sheet2!$B$1:$B$2723&amp;Sheet2!$D$1:$D$2723,0),5),0)</f>
        <v>0</v>
      </c>
      <c r="AQ373">
        <f t="array" ref="AQ373">IFERROR(INDEX(Sheet2!$A$1:$E$2723,MATCH(AQ$200&amp;AQ$201&amp;$B373,Sheet2!$A$1:$A$2723&amp;Sheet2!$B$1:$B$2723&amp;Sheet2!$D$1:$D$2723,0),5),0)</f>
        <v>0</v>
      </c>
      <c r="AR373">
        <f t="array" ref="AR373">IFERROR(INDEX(Sheet2!$A$1:$E$2723,MATCH(AR$200&amp;AR$201&amp;$B373,Sheet2!$A$1:$A$2723&amp;Sheet2!$B$1:$B$2723&amp;Sheet2!$D$1:$D$2723,0),5),0)</f>
        <v>0</v>
      </c>
      <c r="AS373">
        <f t="array" ref="AS373">IFERROR(INDEX(Sheet2!$A$1:$E$2723,MATCH(AS$200&amp;AS$201&amp;$B373,Sheet2!$A$1:$A$2723&amp;Sheet2!$B$1:$B$2723&amp;Sheet2!$D$1:$D$2723,0),5),0)</f>
        <v>0</v>
      </c>
      <c r="AT373">
        <f t="array" ref="AT373">IFERROR(INDEX(Sheet2!$A$1:$E$2723,MATCH(AT$200&amp;AT$201&amp;$B373,Sheet2!$A$1:$A$2723&amp;Sheet2!$B$1:$B$2723&amp;Sheet2!$D$1:$D$2723,0),5),0)</f>
        <v>0</v>
      </c>
      <c r="AU373">
        <f t="array" ref="AU373">IFERROR(INDEX(Sheet2!$A$1:$E$2723,MATCH(AU$200&amp;AU$201&amp;$B373,Sheet2!$A$1:$A$2723&amp;Sheet2!$B$1:$B$2723&amp;Sheet2!$D$1:$D$2723,0),5),0)</f>
        <v>0</v>
      </c>
      <c r="AV373">
        <f t="array" ref="AV373">IFERROR(INDEX(Sheet2!$A$1:$E$2723,MATCH(AV$200&amp;AV$201&amp;$B373,Sheet2!$A$1:$A$2723&amp;Sheet2!$B$1:$B$2723&amp;Sheet2!$D$1:$D$2723,0),5),0)</f>
        <v>0</v>
      </c>
      <c r="AW373">
        <f t="array" ref="AW373">IFERROR(INDEX(Sheet2!$A$1:$E$2723,MATCH(AW$200&amp;AW$201&amp;$B373,Sheet2!$A$1:$A$2723&amp;Sheet2!$B$1:$B$2723&amp;Sheet2!$D$1:$D$2723,0),5),0)</f>
        <v>0</v>
      </c>
      <c r="AX373">
        <f t="array" ref="AX373">IFERROR(INDEX(Sheet2!$A$1:$E$2723,MATCH(AX$200&amp;AX$201&amp;$B373,Sheet2!$A$1:$A$2723&amp;Sheet2!$B$1:$B$2723&amp;Sheet2!$D$1:$D$2723,0),5),0)</f>
        <v>0</v>
      </c>
      <c r="AY373">
        <f t="array" ref="AY373">IFERROR(INDEX(Sheet2!$A$1:$E$2723,MATCH(AY$200&amp;AY$201&amp;$B373,Sheet2!$A$1:$A$2723&amp;Sheet2!$B$1:$B$2723&amp;Sheet2!$D$1:$D$2723,0),5),0)</f>
        <v>0</v>
      </c>
      <c r="AZ373">
        <f t="array" ref="AZ373">IFERROR(INDEX(Sheet2!$A$1:$E$2723,MATCH(AZ$200&amp;AZ$201&amp;$B373,Sheet2!$A$1:$A$2723&amp;Sheet2!$B$1:$B$2723&amp;Sheet2!$D$1:$D$2723,0),5),0)</f>
        <v>0</v>
      </c>
      <c r="BA373">
        <f t="array" ref="BA373">IFERROR(INDEX(Sheet2!$A$1:$E$2723,MATCH(BA$200&amp;BA$201&amp;$B373,Sheet2!$A$1:$A$2723&amp;Sheet2!$B$1:$B$2723&amp;Sheet2!$D$1:$D$2723,0),5),0)</f>
        <v>0</v>
      </c>
      <c r="BB373">
        <f t="array" ref="BB373">IFERROR(INDEX(Sheet2!$A$1:$E$2723,MATCH(BB$200&amp;BB$201&amp;$B373,Sheet2!$A$1:$A$2723&amp;Sheet2!$B$1:$B$2723&amp;Sheet2!$D$1:$D$2723,0),5),0)</f>
        <v>0</v>
      </c>
      <c r="BC373">
        <f t="array" ref="BC373">IFERROR(INDEX(Sheet2!$A$1:$E$2723,MATCH(BC$200&amp;BC$201&amp;$B373,Sheet2!$A$1:$A$2723&amp;Sheet2!$B$1:$B$2723&amp;Sheet2!$D$1:$D$2723,0),5),0)</f>
        <v>0</v>
      </c>
      <c r="BD373">
        <f t="array" ref="BD373">IFERROR(INDEX(Sheet2!$A$1:$E$2723,MATCH(BD$200&amp;BD$201&amp;$B373,Sheet2!$A$1:$A$2723&amp;Sheet2!$B$1:$B$2723&amp;Sheet2!$D$1:$D$2723,0),5),0)</f>
        <v>0</v>
      </c>
      <c r="BE373">
        <f t="array" ref="BE373">IFERROR(INDEX(Sheet2!$A$1:$E$2723,MATCH(BE$200&amp;BE$201&amp;$B373,Sheet2!$A$1:$A$2723&amp;Sheet2!$B$1:$B$2723&amp;Sheet2!$D$1:$D$2723,0),5),0)</f>
        <v>0</v>
      </c>
      <c r="BF373">
        <f t="array" ref="BF373">IFERROR(INDEX(Sheet2!$A$1:$E$2723,MATCH(BF$200&amp;BF$201&amp;$B373,Sheet2!$A$1:$A$2723&amp;Sheet2!$B$1:$B$2723&amp;Sheet2!$D$1:$D$2723,0),5),0)</f>
        <v>0</v>
      </c>
      <c r="BG373">
        <f t="array" ref="BG373">IFERROR(INDEX(Sheet2!$A$1:$E$2723,MATCH(BG$200&amp;BG$201&amp;$B373,Sheet2!$A$1:$A$2723&amp;Sheet2!$B$1:$B$2723&amp;Sheet2!$D$1:$D$2723,0),5),0)</f>
        <v>0</v>
      </c>
      <c r="BH373">
        <f t="array" ref="BH373">IFERROR(INDEX(Sheet2!$A$1:$E$2723,MATCH(BH$200&amp;BH$201&amp;$B373,Sheet2!$A$1:$A$2723&amp;Sheet2!$B$1:$B$2723&amp;Sheet2!$D$1:$D$2723,0),5),0)</f>
        <v>0</v>
      </c>
      <c r="BI373">
        <f t="array" ref="BI373">IFERROR(INDEX(Sheet2!$A$1:$E$2723,MATCH(BI$200&amp;BI$201&amp;$B373,Sheet2!$A$1:$A$2723&amp;Sheet2!$B$1:$B$2723&amp;Sheet2!$D$1:$D$2723,0),5),0)</f>
        <v>0</v>
      </c>
      <c r="BJ373">
        <f t="array" ref="BJ373">IFERROR(INDEX(Sheet2!$A$1:$E$2723,MATCH(BJ$200&amp;BJ$201&amp;$B373,Sheet2!$A$1:$A$2723&amp;Sheet2!$B$1:$B$2723&amp;Sheet2!$D$1:$D$2723,0),5),0)</f>
        <v>0</v>
      </c>
      <c r="BK373">
        <f t="array" ref="BK373">IFERROR(INDEX(Sheet2!$A$1:$E$2723,MATCH(BK$200&amp;BK$201&amp;$B373,Sheet2!$A$1:$A$2723&amp;Sheet2!$B$1:$B$2723&amp;Sheet2!$D$1:$D$2723,0),5),0)</f>
        <v>238</v>
      </c>
      <c r="BL373">
        <f t="array" ref="BL373">IFERROR(INDEX(Sheet2!$A$1:$E$2723,MATCH(BL$200&amp;BL$201&amp;$B373,Sheet2!$A$1:$A$2723&amp;Sheet2!$B$1:$B$2723&amp;Sheet2!$D$1:$D$2723,0),5),0)</f>
        <v>43</v>
      </c>
    </row>
    <row r="374" spans="2:64" x14ac:dyDescent="0.25">
      <c r="B374" t="s">
        <v>326</v>
      </c>
      <c r="C374">
        <f t="array" ref="C374">IFERROR(INDEX(Sheet2!$A$1:$E$2723,MATCH(C$200&amp;C$201&amp;$B374,Sheet2!$A$1:$A$2723&amp;Sheet2!$B$1:$B$2723&amp;Sheet2!$D$1:$D$2723,0),5),0)</f>
        <v>0</v>
      </c>
      <c r="D374">
        <f t="array" ref="D374">IFERROR(INDEX(Sheet2!$A$1:$E$2723,MATCH(D$200&amp;D$201&amp;$B374,Sheet2!$A$1:$A$2723&amp;Sheet2!$B$1:$B$2723&amp;Sheet2!$D$1:$D$2723,0),5),0)</f>
        <v>0</v>
      </c>
      <c r="E374">
        <f t="array" ref="E374">IFERROR(INDEX(Sheet2!$A$1:$E$2723,MATCH(E$200&amp;E$201&amp;$B374,Sheet2!$A$1:$A$2723&amp;Sheet2!$B$1:$B$2723&amp;Sheet2!$D$1:$D$2723,0),5),0)</f>
        <v>0</v>
      </c>
      <c r="F374">
        <f t="array" ref="F374">IFERROR(INDEX(Sheet2!$A$1:$E$2723,MATCH(F$200&amp;F$201&amp;$B374,Sheet2!$A$1:$A$2723&amp;Sheet2!$B$1:$B$2723&amp;Sheet2!$D$1:$D$2723,0),5),0)</f>
        <v>0</v>
      </c>
      <c r="G374">
        <f t="array" ref="G374">IFERROR(INDEX(Sheet2!$A$1:$E$2723,MATCH(G$200&amp;G$201&amp;$B374,Sheet2!$A$1:$A$2723&amp;Sheet2!$B$1:$B$2723&amp;Sheet2!$D$1:$D$2723,0),5),0)</f>
        <v>0</v>
      </c>
      <c r="H374">
        <f t="array" ref="H374">IFERROR(INDEX(Sheet2!$A$1:$E$2723,MATCH(H$200&amp;H$201&amp;$B374,Sheet2!$A$1:$A$2723&amp;Sheet2!$B$1:$B$2723&amp;Sheet2!$D$1:$D$2723,0),5),0)</f>
        <v>0</v>
      </c>
      <c r="I374">
        <f t="array" ref="I374">IFERROR(INDEX(Sheet2!$A$1:$E$2723,MATCH(I$200&amp;I$201&amp;$B374,Sheet2!$A$1:$A$2723&amp;Sheet2!$B$1:$B$2723&amp;Sheet2!$D$1:$D$2723,0),5),0)</f>
        <v>0</v>
      </c>
      <c r="J374">
        <f t="array" ref="J374">IFERROR(INDEX(Sheet2!$A$1:$E$2723,MATCH(J$200&amp;J$201&amp;$B374,Sheet2!$A$1:$A$2723&amp;Sheet2!$B$1:$B$2723&amp;Sheet2!$D$1:$D$2723,0),5),0)</f>
        <v>0</v>
      </c>
      <c r="K374">
        <f t="array" ref="K374">IFERROR(INDEX(Sheet2!$A$1:$E$2723,MATCH(K$200&amp;K$201&amp;$B374,Sheet2!$A$1:$A$2723&amp;Sheet2!$B$1:$B$2723&amp;Sheet2!$D$1:$D$2723,0),5),0)</f>
        <v>0</v>
      </c>
      <c r="L374">
        <f t="array" ref="L374">IFERROR(INDEX(Sheet2!$A$1:$E$2723,MATCH(L$200&amp;L$201&amp;$B374,Sheet2!$A$1:$A$2723&amp;Sheet2!$B$1:$B$2723&amp;Sheet2!$D$1:$D$2723,0),5),0)</f>
        <v>0</v>
      </c>
      <c r="M374">
        <f t="array" ref="M374">IFERROR(INDEX(Sheet2!$A$1:$E$2723,MATCH(M$200&amp;M$201&amp;$B374,Sheet2!$A$1:$A$2723&amp;Sheet2!$B$1:$B$2723&amp;Sheet2!$D$1:$D$2723,0),5),0)</f>
        <v>0</v>
      </c>
      <c r="N374">
        <f t="array" ref="N374">IFERROR(INDEX(Sheet2!$A$1:$E$2723,MATCH(N$200&amp;N$201&amp;$B374,Sheet2!$A$1:$A$2723&amp;Sheet2!$B$1:$B$2723&amp;Sheet2!$D$1:$D$2723,0),5),0)</f>
        <v>0</v>
      </c>
      <c r="O374">
        <f t="array" ref="O374">IFERROR(INDEX(Sheet2!$A$1:$E$2723,MATCH(O$200&amp;O$201&amp;$B374,Sheet2!$A$1:$A$2723&amp;Sheet2!$B$1:$B$2723&amp;Sheet2!$D$1:$D$2723,0),5),0)</f>
        <v>0</v>
      </c>
      <c r="P374">
        <f t="array" ref="P374">IFERROR(INDEX(Sheet2!$A$1:$E$2723,MATCH(P$200&amp;P$201&amp;$B374,Sheet2!$A$1:$A$2723&amp;Sheet2!$B$1:$B$2723&amp;Sheet2!$D$1:$D$2723,0),5),0)</f>
        <v>0</v>
      </c>
      <c r="Q374">
        <f t="array" ref="Q374">IFERROR(INDEX(Sheet2!$A$1:$E$2723,MATCH(Q$200&amp;Q$201&amp;$B374,Sheet2!$A$1:$A$2723&amp;Sheet2!$B$1:$B$2723&amp;Sheet2!$D$1:$D$2723,0),5),0)</f>
        <v>0</v>
      </c>
      <c r="R374">
        <f t="array" ref="R374">IFERROR(INDEX(Sheet2!$A$1:$E$2723,MATCH(R$200&amp;R$201&amp;$B374,Sheet2!$A$1:$A$2723&amp;Sheet2!$B$1:$B$2723&amp;Sheet2!$D$1:$D$2723,0),5),0)</f>
        <v>0</v>
      </c>
      <c r="S374">
        <f t="array" ref="S374">IFERROR(INDEX(Sheet2!$A$1:$E$2723,MATCH(S$200&amp;S$201&amp;$B374,Sheet2!$A$1:$A$2723&amp;Sheet2!$B$1:$B$2723&amp;Sheet2!$D$1:$D$2723,0),5),0)</f>
        <v>0</v>
      </c>
      <c r="T374">
        <f t="array" ref="T374">IFERROR(INDEX(Sheet2!$A$1:$E$2723,MATCH(T$200&amp;T$201&amp;$B374,Sheet2!$A$1:$A$2723&amp;Sheet2!$B$1:$B$2723&amp;Sheet2!$D$1:$D$2723,0),5),0)</f>
        <v>0</v>
      </c>
      <c r="U374">
        <f t="array" ref="U374">IFERROR(INDEX(Sheet2!$A$1:$E$2723,MATCH(U$200&amp;U$201&amp;$B374,Sheet2!$A$1:$A$2723&amp;Sheet2!$B$1:$B$2723&amp;Sheet2!$D$1:$D$2723,0),5),0)</f>
        <v>0</v>
      </c>
      <c r="V374">
        <f t="array" ref="V374">IFERROR(INDEX(Sheet2!$A$1:$E$2723,MATCH(V$200&amp;V$201&amp;$B374,Sheet2!$A$1:$A$2723&amp;Sheet2!$B$1:$B$2723&amp;Sheet2!$D$1:$D$2723,0),5),0)</f>
        <v>0</v>
      </c>
      <c r="W374">
        <f t="array" ref="W374">IFERROR(INDEX(Sheet2!$A$1:$E$2723,MATCH(W$200&amp;W$201&amp;$B374,Sheet2!$A$1:$A$2723&amp;Sheet2!$B$1:$B$2723&amp;Sheet2!$D$1:$D$2723,0),5),0)</f>
        <v>0</v>
      </c>
      <c r="X374">
        <f t="array" ref="X374">IFERROR(INDEX(Sheet2!$A$1:$E$2723,MATCH(X$200&amp;X$201&amp;$B374,Sheet2!$A$1:$A$2723&amp;Sheet2!$B$1:$B$2723&amp;Sheet2!$D$1:$D$2723,0),5),0)</f>
        <v>0</v>
      </c>
      <c r="Y374">
        <f t="array" ref="Y374">IFERROR(INDEX(Sheet2!$A$1:$E$2723,MATCH(Y$200&amp;Y$201&amp;$B374,Sheet2!$A$1:$A$2723&amp;Sheet2!$B$1:$B$2723&amp;Sheet2!$D$1:$D$2723,0),5),0)</f>
        <v>0</v>
      </c>
      <c r="Z374">
        <f t="array" ref="Z374">IFERROR(INDEX(Sheet2!$A$1:$E$2723,MATCH(Z$200&amp;Z$201&amp;$B374,Sheet2!$A$1:$A$2723&amp;Sheet2!$B$1:$B$2723&amp;Sheet2!$D$1:$D$2723,0),5),0)</f>
        <v>0</v>
      </c>
      <c r="AA374">
        <f t="array" ref="AA374">IFERROR(INDEX(Sheet2!$A$1:$E$2723,MATCH(AA$200&amp;AA$201&amp;$B374,Sheet2!$A$1:$A$2723&amp;Sheet2!$B$1:$B$2723&amp;Sheet2!$D$1:$D$2723,0),5),0)</f>
        <v>0</v>
      </c>
      <c r="AB374">
        <f t="array" ref="AB374">IFERROR(INDEX(Sheet2!$A$1:$E$2723,MATCH(AB$200&amp;AB$201&amp;$B374,Sheet2!$A$1:$A$2723&amp;Sheet2!$B$1:$B$2723&amp;Sheet2!$D$1:$D$2723,0),5),0)</f>
        <v>0</v>
      </c>
      <c r="AC374">
        <f t="array" ref="AC374">IFERROR(INDEX(Sheet2!$A$1:$E$2723,MATCH(AC$200&amp;AC$201&amp;$B374,Sheet2!$A$1:$A$2723&amp;Sheet2!$B$1:$B$2723&amp;Sheet2!$D$1:$D$2723,0),5),0)</f>
        <v>0</v>
      </c>
      <c r="AD374">
        <f t="array" ref="AD374">IFERROR(INDEX(Sheet2!$A$1:$E$2723,MATCH(AD$200&amp;AD$201&amp;$B374,Sheet2!$A$1:$A$2723&amp;Sheet2!$B$1:$B$2723&amp;Sheet2!$D$1:$D$2723,0),5),0)</f>
        <v>0</v>
      </c>
      <c r="AE374">
        <f t="array" ref="AE374">IFERROR(INDEX(Sheet2!$A$1:$E$2723,MATCH(AE$200&amp;AE$201&amp;$B374,Sheet2!$A$1:$A$2723&amp;Sheet2!$B$1:$B$2723&amp;Sheet2!$D$1:$D$2723,0),5),0)</f>
        <v>0</v>
      </c>
      <c r="AF374">
        <f t="array" ref="AF374">IFERROR(INDEX(Sheet2!$A$1:$E$2723,MATCH(AF$200&amp;AF$201&amp;$B374,Sheet2!$A$1:$A$2723&amp;Sheet2!$B$1:$B$2723&amp;Sheet2!$D$1:$D$2723,0),5),0)</f>
        <v>0</v>
      </c>
      <c r="AG374">
        <f t="array" ref="AG374">IFERROR(INDEX(Sheet2!$A$1:$E$2723,MATCH(AG$200&amp;AG$201&amp;$B374,Sheet2!$A$1:$A$2723&amp;Sheet2!$B$1:$B$2723&amp;Sheet2!$D$1:$D$2723,0),5),0)</f>
        <v>0</v>
      </c>
      <c r="AH374">
        <f t="array" ref="AH374">IFERROR(INDEX(Sheet2!$A$1:$E$2723,MATCH(AH$200&amp;AH$201&amp;$B374,Sheet2!$A$1:$A$2723&amp;Sheet2!$B$1:$B$2723&amp;Sheet2!$D$1:$D$2723,0),5),0)</f>
        <v>0</v>
      </c>
      <c r="AI374">
        <f t="array" ref="AI374">IFERROR(INDEX(Sheet2!$A$1:$E$2723,MATCH(AI$200&amp;AI$201&amp;$B374,Sheet2!$A$1:$A$2723&amp;Sheet2!$B$1:$B$2723&amp;Sheet2!$D$1:$D$2723,0),5),0)</f>
        <v>0</v>
      </c>
      <c r="AJ374">
        <f t="array" ref="AJ374">IFERROR(INDEX(Sheet2!$A$1:$E$2723,MATCH(AJ$200&amp;AJ$201&amp;$B374,Sheet2!$A$1:$A$2723&amp;Sheet2!$B$1:$B$2723&amp;Sheet2!$D$1:$D$2723,0),5),0)</f>
        <v>0</v>
      </c>
      <c r="AK374">
        <f t="array" ref="AK374">IFERROR(INDEX(Sheet2!$A$1:$E$2723,MATCH(AK$200&amp;AK$201&amp;$B374,Sheet2!$A$1:$A$2723&amp;Sheet2!$B$1:$B$2723&amp;Sheet2!$D$1:$D$2723,0),5),0)</f>
        <v>0</v>
      </c>
      <c r="AL374">
        <f t="array" ref="AL374">IFERROR(INDEX(Sheet2!$A$1:$E$2723,MATCH(AL$200&amp;AL$201&amp;$B374,Sheet2!$A$1:$A$2723&amp;Sheet2!$B$1:$B$2723&amp;Sheet2!$D$1:$D$2723,0),5),0)</f>
        <v>0</v>
      </c>
      <c r="AM374">
        <f t="array" ref="AM374">IFERROR(INDEX(Sheet2!$A$1:$E$2723,MATCH(AM$200&amp;AM$201&amp;$B374,Sheet2!$A$1:$A$2723&amp;Sheet2!$B$1:$B$2723&amp;Sheet2!$D$1:$D$2723,0),5),0)</f>
        <v>0</v>
      </c>
      <c r="AN374">
        <f t="array" ref="AN374">IFERROR(INDEX(Sheet2!$A$1:$E$2723,MATCH(AN$200&amp;AN$201&amp;$B374,Sheet2!$A$1:$A$2723&amp;Sheet2!$B$1:$B$2723&amp;Sheet2!$D$1:$D$2723,0),5),0)</f>
        <v>0</v>
      </c>
      <c r="AO374">
        <f t="array" ref="AO374">IFERROR(INDEX(Sheet2!$A$1:$E$2723,MATCH(AO$200&amp;AO$201&amp;$B374,Sheet2!$A$1:$A$2723&amp;Sheet2!$B$1:$B$2723&amp;Sheet2!$D$1:$D$2723,0),5),0)</f>
        <v>0</v>
      </c>
      <c r="AP374">
        <f t="array" ref="AP374">IFERROR(INDEX(Sheet2!$A$1:$E$2723,MATCH(AP$200&amp;AP$201&amp;$B374,Sheet2!$A$1:$A$2723&amp;Sheet2!$B$1:$B$2723&amp;Sheet2!$D$1:$D$2723,0),5),0)</f>
        <v>0</v>
      </c>
      <c r="AQ374">
        <f t="array" ref="AQ374">IFERROR(INDEX(Sheet2!$A$1:$E$2723,MATCH(AQ$200&amp;AQ$201&amp;$B374,Sheet2!$A$1:$A$2723&amp;Sheet2!$B$1:$B$2723&amp;Sheet2!$D$1:$D$2723,0),5),0)</f>
        <v>0</v>
      </c>
      <c r="AR374">
        <f t="array" ref="AR374">IFERROR(INDEX(Sheet2!$A$1:$E$2723,MATCH(AR$200&amp;AR$201&amp;$B374,Sheet2!$A$1:$A$2723&amp;Sheet2!$B$1:$B$2723&amp;Sheet2!$D$1:$D$2723,0),5),0)</f>
        <v>0</v>
      </c>
      <c r="AS374">
        <f t="array" ref="AS374">IFERROR(INDEX(Sheet2!$A$1:$E$2723,MATCH(AS$200&amp;AS$201&amp;$B374,Sheet2!$A$1:$A$2723&amp;Sheet2!$B$1:$B$2723&amp;Sheet2!$D$1:$D$2723,0),5),0)</f>
        <v>0</v>
      </c>
      <c r="AT374">
        <f t="array" ref="AT374">IFERROR(INDEX(Sheet2!$A$1:$E$2723,MATCH(AT$200&amp;AT$201&amp;$B374,Sheet2!$A$1:$A$2723&amp;Sheet2!$B$1:$B$2723&amp;Sheet2!$D$1:$D$2723,0),5),0)</f>
        <v>0</v>
      </c>
      <c r="AU374">
        <f t="array" ref="AU374">IFERROR(INDEX(Sheet2!$A$1:$E$2723,MATCH(AU$200&amp;AU$201&amp;$B374,Sheet2!$A$1:$A$2723&amp;Sheet2!$B$1:$B$2723&amp;Sheet2!$D$1:$D$2723,0),5),0)</f>
        <v>0</v>
      </c>
      <c r="AV374">
        <f t="array" ref="AV374">IFERROR(INDEX(Sheet2!$A$1:$E$2723,MATCH(AV$200&amp;AV$201&amp;$B374,Sheet2!$A$1:$A$2723&amp;Sheet2!$B$1:$B$2723&amp;Sheet2!$D$1:$D$2723,0),5),0)</f>
        <v>0</v>
      </c>
      <c r="AW374">
        <f t="array" ref="AW374">IFERROR(INDEX(Sheet2!$A$1:$E$2723,MATCH(AW$200&amp;AW$201&amp;$B374,Sheet2!$A$1:$A$2723&amp;Sheet2!$B$1:$B$2723&amp;Sheet2!$D$1:$D$2723,0),5),0)</f>
        <v>0</v>
      </c>
      <c r="AX374">
        <f t="array" ref="AX374">IFERROR(INDEX(Sheet2!$A$1:$E$2723,MATCH(AX$200&amp;AX$201&amp;$B374,Sheet2!$A$1:$A$2723&amp;Sheet2!$B$1:$B$2723&amp;Sheet2!$D$1:$D$2723,0),5),0)</f>
        <v>0</v>
      </c>
      <c r="AY374">
        <f t="array" ref="AY374">IFERROR(INDEX(Sheet2!$A$1:$E$2723,MATCH(AY$200&amp;AY$201&amp;$B374,Sheet2!$A$1:$A$2723&amp;Sheet2!$B$1:$B$2723&amp;Sheet2!$D$1:$D$2723,0),5),0)</f>
        <v>0</v>
      </c>
      <c r="AZ374">
        <f t="array" ref="AZ374">IFERROR(INDEX(Sheet2!$A$1:$E$2723,MATCH(AZ$200&amp;AZ$201&amp;$B374,Sheet2!$A$1:$A$2723&amp;Sheet2!$B$1:$B$2723&amp;Sheet2!$D$1:$D$2723,0),5),0)</f>
        <v>0</v>
      </c>
      <c r="BA374">
        <f t="array" ref="BA374">IFERROR(INDEX(Sheet2!$A$1:$E$2723,MATCH(BA$200&amp;BA$201&amp;$B374,Sheet2!$A$1:$A$2723&amp;Sheet2!$B$1:$B$2723&amp;Sheet2!$D$1:$D$2723,0),5),0)</f>
        <v>0</v>
      </c>
      <c r="BB374">
        <f t="array" ref="BB374">IFERROR(INDEX(Sheet2!$A$1:$E$2723,MATCH(BB$200&amp;BB$201&amp;$B374,Sheet2!$A$1:$A$2723&amp;Sheet2!$B$1:$B$2723&amp;Sheet2!$D$1:$D$2723,0),5),0)</f>
        <v>0</v>
      </c>
      <c r="BC374">
        <f t="array" ref="BC374">IFERROR(INDEX(Sheet2!$A$1:$E$2723,MATCH(BC$200&amp;BC$201&amp;$B374,Sheet2!$A$1:$A$2723&amp;Sheet2!$B$1:$B$2723&amp;Sheet2!$D$1:$D$2723,0),5),0)</f>
        <v>0</v>
      </c>
      <c r="BD374">
        <f t="array" ref="BD374">IFERROR(INDEX(Sheet2!$A$1:$E$2723,MATCH(BD$200&amp;BD$201&amp;$B374,Sheet2!$A$1:$A$2723&amp;Sheet2!$B$1:$B$2723&amp;Sheet2!$D$1:$D$2723,0),5),0)</f>
        <v>0</v>
      </c>
      <c r="BE374">
        <f t="array" ref="BE374">IFERROR(INDEX(Sheet2!$A$1:$E$2723,MATCH(BE$200&amp;BE$201&amp;$B374,Sheet2!$A$1:$A$2723&amp;Sheet2!$B$1:$B$2723&amp;Sheet2!$D$1:$D$2723,0),5),0)</f>
        <v>0</v>
      </c>
      <c r="BF374">
        <f t="array" ref="BF374">IFERROR(INDEX(Sheet2!$A$1:$E$2723,MATCH(BF$200&amp;BF$201&amp;$B374,Sheet2!$A$1:$A$2723&amp;Sheet2!$B$1:$B$2723&amp;Sheet2!$D$1:$D$2723,0),5),0)</f>
        <v>0</v>
      </c>
      <c r="BG374">
        <f t="array" ref="BG374">IFERROR(INDEX(Sheet2!$A$1:$E$2723,MATCH(BG$200&amp;BG$201&amp;$B374,Sheet2!$A$1:$A$2723&amp;Sheet2!$B$1:$B$2723&amp;Sheet2!$D$1:$D$2723,0),5),0)</f>
        <v>0</v>
      </c>
      <c r="BH374">
        <f t="array" ref="BH374">IFERROR(INDEX(Sheet2!$A$1:$E$2723,MATCH(BH$200&amp;BH$201&amp;$B374,Sheet2!$A$1:$A$2723&amp;Sheet2!$B$1:$B$2723&amp;Sheet2!$D$1:$D$2723,0),5),0)</f>
        <v>0</v>
      </c>
      <c r="BI374">
        <f t="array" ref="BI374">IFERROR(INDEX(Sheet2!$A$1:$E$2723,MATCH(BI$200&amp;BI$201&amp;$B374,Sheet2!$A$1:$A$2723&amp;Sheet2!$B$1:$B$2723&amp;Sheet2!$D$1:$D$2723,0),5),0)</f>
        <v>0</v>
      </c>
      <c r="BJ374">
        <f t="array" ref="BJ374">IFERROR(INDEX(Sheet2!$A$1:$E$2723,MATCH(BJ$200&amp;BJ$201&amp;$B374,Sheet2!$A$1:$A$2723&amp;Sheet2!$B$1:$B$2723&amp;Sheet2!$D$1:$D$2723,0),5),0)</f>
        <v>0</v>
      </c>
      <c r="BK374">
        <f t="array" ref="BK374">IFERROR(INDEX(Sheet2!$A$1:$E$2723,MATCH(BK$200&amp;BK$201&amp;$B374,Sheet2!$A$1:$A$2723&amp;Sheet2!$B$1:$B$2723&amp;Sheet2!$D$1:$D$2723,0),5),0)</f>
        <v>0</v>
      </c>
      <c r="BL374">
        <f t="array" ref="BL374">IFERROR(INDEX(Sheet2!$A$1:$E$2723,MATCH(BL$200&amp;BL$201&amp;$B374,Sheet2!$A$1:$A$2723&amp;Sheet2!$B$1:$B$2723&amp;Sheet2!$D$1:$D$2723,0),5),0)</f>
        <v>0</v>
      </c>
    </row>
    <row r="375" spans="2:64" x14ac:dyDescent="0.25">
      <c r="B375" t="s">
        <v>327</v>
      </c>
      <c r="C375">
        <f t="array" ref="C375">IFERROR(INDEX(Sheet2!$A$1:$E$2723,MATCH(C$200&amp;C$201&amp;$B375,Sheet2!$A$1:$A$2723&amp;Sheet2!$B$1:$B$2723&amp;Sheet2!$D$1:$D$2723,0),5),0)</f>
        <v>0</v>
      </c>
      <c r="D375">
        <f t="array" ref="D375">IFERROR(INDEX(Sheet2!$A$1:$E$2723,MATCH(D$200&amp;D$201&amp;$B375,Sheet2!$A$1:$A$2723&amp;Sheet2!$B$1:$B$2723&amp;Sheet2!$D$1:$D$2723,0),5),0)</f>
        <v>0</v>
      </c>
      <c r="E375">
        <f t="array" ref="E375">IFERROR(INDEX(Sheet2!$A$1:$E$2723,MATCH(E$200&amp;E$201&amp;$B375,Sheet2!$A$1:$A$2723&amp;Sheet2!$B$1:$B$2723&amp;Sheet2!$D$1:$D$2723,0),5),0)</f>
        <v>0</v>
      </c>
      <c r="F375">
        <f t="array" ref="F375">IFERROR(INDEX(Sheet2!$A$1:$E$2723,MATCH(F$200&amp;F$201&amp;$B375,Sheet2!$A$1:$A$2723&amp;Sheet2!$B$1:$B$2723&amp;Sheet2!$D$1:$D$2723,0),5),0)</f>
        <v>0</v>
      </c>
      <c r="G375">
        <f t="array" ref="G375">IFERROR(INDEX(Sheet2!$A$1:$E$2723,MATCH(G$200&amp;G$201&amp;$B375,Sheet2!$A$1:$A$2723&amp;Sheet2!$B$1:$B$2723&amp;Sheet2!$D$1:$D$2723,0),5),0)</f>
        <v>0</v>
      </c>
      <c r="H375">
        <f t="array" ref="H375">IFERROR(INDEX(Sheet2!$A$1:$E$2723,MATCH(H$200&amp;H$201&amp;$B375,Sheet2!$A$1:$A$2723&amp;Sheet2!$B$1:$B$2723&amp;Sheet2!$D$1:$D$2723,0),5),0)</f>
        <v>0</v>
      </c>
      <c r="I375">
        <f t="array" ref="I375">IFERROR(INDEX(Sheet2!$A$1:$E$2723,MATCH(I$200&amp;I$201&amp;$B375,Sheet2!$A$1:$A$2723&amp;Sheet2!$B$1:$B$2723&amp;Sheet2!$D$1:$D$2723,0),5),0)</f>
        <v>0</v>
      </c>
      <c r="J375">
        <f t="array" ref="J375">IFERROR(INDEX(Sheet2!$A$1:$E$2723,MATCH(J$200&amp;J$201&amp;$B375,Sheet2!$A$1:$A$2723&amp;Sheet2!$B$1:$B$2723&amp;Sheet2!$D$1:$D$2723,0),5),0)</f>
        <v>0</v>
      </c>
      <c r="K375">
        <f t="array" ref="K375">IFERROR(INDEX(Sheet2!$A$1:$E$2723,MATCH(K$200&amp;K$201&amp;$B375,Sheet2!$A$1:$A$2723&amp;Sheet2!$B$1:$B$2723&amp;Sheet2!$D$1:$D$2723,0),5),0)</f>
        <v>0</v>
      </c>
      <c r="L375">
        <f t="array" ref="L375">IFERROR(INDEX(Sheet2!$A$1:$E$2723,MATCH(L$200&amp;L$201&amp;$B375,Sheet2!$A$1:$A$2723&amp;Sheet2!$B$1:$B$2723&amp;Sheet2!$D$1:$D$2723,0),5),0)</f>
        <v>0</v>
      </c>
      <c r="M375">
        <f t="array" ref="M375">IFERROR(INDEX(Sheet2!$A$1:$E$2723,MATCH(M$200&amp;M$201&amp;$B375,Sheet2!$A$1:$A$2723&amp;Sheet2!$B$1:$B$2723&amp;Sheet2!$D$1:$D$2723,0),5),0)</f>
        <v>0</v>
      </c>
      <c r="N375">
        <f t="array" ref="N375">IFERROR(INDEX(Sheet2!$A$1:$E$2723,MATCH(N$200&amp;N$201&amp;$B375,Sheet2!$A$1:$A$2723&amp;Sheet2!$B$1:$B$2723&amp;Sheet2!$D$1:$D$2723,0),5),0)</f>
        <v>0</v>
      </c>
      <c r="O375">
        <f t="array" ref="O375">IFERROR(INDEX(Sheet2!$A$1:$E$2723,MATCH(O$200&amp;O$201&amp;$B375,Sheet2!$A$1:$A$2723&amp;Sheet2!$B$1:$B$2723&amp;Sheet2!$D$1:$D$2723,0),5),0)</f>
        <v>0</v>
      </c>
      <c r="P375">
        <f t="array" ref="P375">IFERROR(INDEX(Sheet2!$A$1:$E$2723,MATCH(P$200&amp;P$201&amp;$B375,Sheet2!$A$1:$A$2723&amp;Sheet2!$B$1:$B$2723&amp;Sheet2!$D$1:$D$2723,0),5),0)</f>
        <v>0</v>
      </c>
      <c r="Q375">
        <f t="array" ref="Q375">IFERROR(INDEX(Sheet2!$A$1:$E$2723,MATCH(Q$200&amp;Q$201&amp;$B375,Sheet2!$A$1:$A$2723&amp;Sheet2!$B$1:$B$2723&amp;Sheet2!$D$1:$D$2723,0),5),0)</f>
        <v>0</v>
      </c>
      <c r="R375">
        <f t="array" ref="R375">IFERROR(INDEX(Sheet2!$A$1:$E$2723,MATCH(R$200&amp;R$201&amp;$B375,Sheet2!$A$1:$A$2723&amp;Sheet2!$B$1:$B$2723&amp;Sheet2!$D$1:$D$2723,0),5),0)</f>
        <v>0</v>
      </c>
      <c r="S375">
        <f t="array" ref="S375">IFERROR(INDEX(Sheet2!$A$1:$E$2723,MATCH(S$200&amp;S$201&amp;$B375,Sheet2!$A$1:$A$2723&amp;Sheet2!$B$1:$B$2723&amp;Sheet2!$D$1:$D$2723,0),5),0)</f>
        <v>0</v>
      </c>
      <c r="T375">
        <f t="array" ref="T375">IFERROR(INDEX(Sheet2!$A$1:$E$2723,MATCH(T$200&amp;T$201&amp;$B375,Sheet2!$A$1:$A$2723&amp;Sheet2!$B$1:$B$2723&amp;Sheet2!$D$1:$D$2723,0),5),0)</f>
        <v>0</v>
      </c>
      <c r="U375">
        <f t="array" ref="U375">IFERROR(INDEX(Sheet2!$A$1:$E$2723,MATCH(U$200&amp;U$201&amp;$B375,Sheet2!$A$1:$A$2723&amp;Sheet2!$B$1:$B$2723&amp;Sheet2!$D$1:$D$2723,0),5),0)</f>
        <v>0</v>
      </c>
      <c r="V375">
        <f t="array" ref="V375">IFERROR(INDEX(Sheet2!$A$1:$E$2723,MATCH(V$200&amp;V$201&amp;$B375,Sheet2!$A$1:$A$2723&amp;Sheet2!$B$1:$B$2723&amp;Sheet2!$D$1:$D$2723,0),5),0)</f>
        <v>0</v>
      </c>
      <c r="W375">
        <f t="array" ref="W375">IFERROR(INDEX(Sheet2!$A$1:$E$2723,MATCH(W$200&amp;W$201&amp;$B375,Sheet2!$A$1:$A$2723&amp;Sheet2!$B$1:$B$2723&amp;Sheet2!$D$1:$D$2723,0),5),0)</f>
        <v>0</v>
      </c>
      <c r="X375">
        <f t="array" ref="X375">IFERROR(INDEX(Sheet2!$A$1:$E$2723,MATCH(X$200&amp;X$201&amp;$B375,Sheet2!$A$1:$A$2723&amp;Sheet2!$B$1:$B$2723&amp;Sheet2!$D$1:$D$2723,0),5),0)</f>
        <v>0</v>
      </c>
      <c r="Y375">
        <f t="array" ref="Y375">IFERROR(INDEX(Sheet2!$A$1:$E$2723,MATCH(Y$200&amp;Y$201&amp;$B375,Sheet2!$A$1:$A$2723&amp;Sheet2!$B$1:$B$2723&amp;Sheet2!$D$1:$D$2723,0),5),0)</f>
        <v>0</v>
      </c>
      <c r="Z375">
        <f t="array" ref="Z375">IFERROR(INDEX(Sheet2!$A$1:$E$2723,MATCH(Z$200&amp;Z$201&amp;$B375,Sheet2!$A$1:$A$2723&amp;Sheet2!$B$1:$B$2723&amp;Sheet2!$D$1:$D$2723,0),5),0)</f>
        <v>0</v>
      </c>
      <c r="AA375">
        <f t="array" ref="AA375">IFERROR(INDEX(Sheet2!$A$1:$E$2723,MATCH(AA$200&amp;AA$201&amp;$B375,Sheet2!$A$1:$A$2723&amp;Sheet2!$B$1:$B$2723&amp;Sheet2!$D$1:$D$2723,0),5),0)</f>
        <v>0</v>
      </c>
      <c r="AB375">
        <f t="array" ref="AB375">IFERROR(INDEX(Sheet2!$A$1:$E$2723,MATCH(AB$200&amp;AB$201&amp;$B375,Sheet2!$A$1:$A$2723&amp;Sheet2!$B$1:$B$2723&amp;Sheet2!$D$1:$D$2723,0),5),0)</f>
        <v>0</v>
      </c>
      <c r="AC375">
        <f t="array" ref="AC375">IFERROR(INDEX(Sheet2!$A$1:$E$2723,MATCH(AC$200&amp;AC$201&amp;$B375,Sheet2!$A$1:$A$2723&amp;Sheet2!$B$1:$B$2723&amp;Sheet2!$D$1:$D$2723,0),5),0)</f>
        <v>0</v>
      </c>
      <c r="AD375">
        <f t="array" ref="AD375">IFERROR(INDEX(Sheet2!$A$1:$E$2723,MATCH(AD$200&amp;AD$201&amp;$B375,Sheet2!$A$1:$A$2723&amp;Sheet2!$B$1:$B$2723&amp;Sheet2!$D$1:$D$2723,0),5),0)</f>
        <v>0</v>
      </c>
      <c r="AE375">
        <f t="array" ref="AE375">IFERROR(INDEX(Sheet2!$A$1:$E$2723,MATCH(AE$200&amp;AE$201&amp;$B375,Sheet2!$A$1:$A$2723&amp;Sheet2!$B$1:$B$2723&amp;Sheet2!$D$1:$D$2723,0),5),0)</f>
        <v>0</v>
      </c>
      <c r="AF375">
        <f t="array" ref="AF375">IFERROR(INDEX(Sheet2!$A$1:$E$2723,MATCH(AF$200&amp;AF$201&amp;$B375,Sheet2!$A$1:$A$2723&amp;Sheet2!$B$1:$B$2723&amp;Sheet2!$D$1:$D$2723,0),5),0)</f>
        <v>0</v>
      </c>
      <c r="AG375">
        <f t="array" ref="AG375">IFERROR(INDEX(Sheet2!$A$1:$E$2723,MATCH(AG$200&amp;AG$201&amp;$B375,Sheet2!$A$1:$A$2723&amp;Sheet2!$B$1:$B$2723&amp;Sheet2!$D$1:$D$2723,0),5),0)</f>
        <v>0</v>
      </c>
      <c r="AH375">
        <f t="array" ref="AH375">IFERROR(INDEX(Sheet2!$A$1:$E$2723,MATCH(AH$200&amp;AH$201&amp;$B375,Sheet2!$A$1:$A$2723&amp;Sheet2!$B$1:$B$2723&amp;Sheet2!$D$1:$D$2723,0),5),0)</f>
        <v>0</v>
      </c>
      <c r="AI375">
        <f t="array" ref="AI375">IFERROR(INDEX(Sheet2!$A$1:$E$2723,MATCH(AI$200&amp;AI$201&amp;$B375,Sheet2!$A$1:$A$2723&amp;Sheet2!$B$1:$B$2723&amp;Sheet2!$D$1:$D$2723,0),5),0)</f>
        <v>0</v>
      </c>
      <c r="AJ375">
        <f t="array" ref="AJ375">IFERROR(INDEX(Sheet2!$A$1:$E$2723,MATCH(AJ$200&amp;AJ$201&amp;$B375,Sheet2!$A$1:$A$2723&amp;Sheet2!$B$1:$B$2723&amp;Sheet2!$D$1:$D$2723,0),5),0)</f>
        <v>0</v>
      </c>
      <c r="AK375">
        <f t="array" ref="AK375">IFERROR(INDEX(Sheet2!$A$1:$E$2723,MATCH(AK$200&amp;AK$201&amp;$B375,Sheet2!$A$1:$A$2723&amp;Sheet2!$B$1:$B$2723&amp;Sheet2!$D$1:$D$2723,0),5),0)</f>
        <v>0</v>
      </c>
      <c r="AL375">
        <f t="array" ref="AL375">IFERROR(INDEX(Sheet2!$A$1:$E$2723,MATCH(AL$200&amp;AL$201&amp;$B375,Sheet2!$A$1:$A$2723&amp;Sheet2!$B$1:$B$2723&amp;Sheet2!$D$1:$D$2723,0),5),0)</f>
        <v>0</v>
      </c>
      <c r="AM375">
        <f t="array" ref="AM375">IFERROR(INDEX(Sheet2!$A$1:$E$2723,MATCH(AM$200&amp;AM$201&amp;$B375,Sheet2!$A$1:$A$2723&amp;Sheet2!$B$1:$B$2723&amp;Sheet2!$D$1:$D$2723,0),5),0)</f>
        <v>0</v>
      </c>
      <c r="AN375">
        <f t="array" ref="AN375">IFERROR(INDEX(Sheet2!$A$1:$E$2723,MATCH(AN$200&amp;AN$201&amp;$B375,Sheet2!$A$1:$A$2723&amp;Sheet2!$B$1:$B$2723&amp;Sheet2!$D$1:$D$2723,0),5),0)</f>
        <v>0</v>
      </c>
      <c r="AO375">
        <f t="array" ref="AO375">IFERROR(INDEX(Sheet2!$A$1:$E$2723,MATCH(AO$200&amp;AO$201&amp;$B375,Sheet2!$A$1:$A$2723&amp;Sheet2!$B$1:$B$2723&amp;Sheet2!$D$1:$D$2723,0),5),0)</f>
        <v>0</v>
      </c>
      <c r="AP375">
        <f t="array" ref="AP375">IFERROR(INDEX(Sheet2!$A$1:$E$2723,MATCH(AP$200&amp;AP$201&amp;$B375,Sheet2!$A$1:$A$2723&amp;Sheet2!$B$1:$B$2723&amp;Sheet2!$D$1:$D$2723,0),5),0)</f>
        <v>0</v>
      </c>
      <c r="AQ375">
        <f t="array" ref="AQ375">IFERROR(INDEX(Sheet2!$A$1:$E$2723,MATCH(AQ$200&amp;AQ$201&amp;$B375,Sheet2!$A$1:$A$2723&amp;Sheet2!$B$1:$B$2723&amp;Sheet2!$D$1:$D$2723,0),5),0)</f>
        <v>0</v>
      </c>
      <c r="AR375">
        <f t="array" ref="AR375">IFERROR(INDEX(Sheet2!$A$1:$E$2723,MATCH(AR$200&amp;AR$201&amp;$B375,Sheet2!$A$1:$A$2723&amp;Sheet2!$B$1:$B$2723&amp;Sheet2!$D$1:$D$2723,0),5),0)</f>
        <v>0</v>
      </c>
      <c r="AS375">
        <f t="array" ref="AS375">IFERROR(INDEX(Sheet2!$A$1:$E$2723,MATCH(AS$200&amp;AS$201&amp;$B375,Sheet2!$A$1:$A$2723&amp;Sheet2!$B$1:$B$2723&amp;Sheet2!$D$1:$D$2723,0),5),0)</f>
        <v>0</v>
      </c>
      <c r="AT375">
        <f t="array" ref="AT375">IFERROR(INDEX(Sheet2!$A$1:$E$2723,MATCH(AT$200&amp;AT$201&amp;$B375,Sheet2!$A$1:$A$2723&amp;Sheet2!$B$1:$B$2723&amp;Sheet2!$D$1:$D$2723,0),5),0)</f>
        <v>0</v>
      </c>
      <c r="AU375">
        <f t="array" ref="AU375">IFERROR(INDEX(Sheet2!$A$1:$E$2723,MATCH(AU$200&amp;AU$201&amp;$B375,Sheet2!$A$1:$A$2723&amp;Sheet2!$B$1:$B$2723&amp;Sheet2!$D$1:$D$2723,0),5),0)</f>
        <v>0</v>
      </c>
      <c r="AV375">
        <f t="array" ref="AV375">IFERROR(INDEX(Sheet2!$A$1:$E$2723,MATCH(AV$200&amp;AV$201&amp;$B375,Sheet2!$A$1:$A$2723&amp;Sheet2!$B$1:$B$2723&amp;Sheet2!$D$1:$D$2723,0),5),0)</f>
        <v>0</v>
      </c>
      <c r="AW375">
        <f t="array" ref="AW375">IFERROR(INDEX(Sheet2!$A$1:$E$2723,MATCH(AW$200&amp;AW$201&amp;$B375,Sheet2!$A$1:$A$2723&amp;Sheet2!$B$1:$B$2723&amp;Sheet2!$D$1:$D$2723,0),5),0)</f>
        <v>0</v>
      </c>
      <c r="AX375">
        <f t="array" ref="AX375">IFERROR(INDEX(Sheet2!$A$1:$E$2723,MATCH(AX$200&amp;AX$201&amp;$B375,Sheet2!$A$1:$A$2723&amp;Sheet2!$B$1:$B$2723&amp;Sheet2!$D$1:$D$2723,0),5),0)</f>
        <v>0</v>
      </c>
      <c r="AY375">
        <f t="array" ref="AY375">IFERROR(INDEX(Sheet2!$A$1:$E$2723,MATCH(AY$200&amp;AY$201&amp;$B375,Sheet2!$A$1:$A$2723&amp;Sheet2!$B$1:$B$2723&amp;Sheet2!$D$1:$D$2723,0),5),0)</f>
        <v>0</v>
      </c>
      <c r="AZ375">
        <f t="array" ref="AZ375">IFERROR(INDEX(Sheet2!$A$1:$E$2723,MATCH(AZ$200&amp;AZ$201&amp;$B375,Sheet2!$A$1:$A$2723&amp;Sheet2!$B$1:$B$2723&amp;Sheet2!$D$1:$D$2723,0),5),0)</f>
        <v>0</v>
      </c>
      <c r="BA375">
        <f t="array" ref="BA375">IFERROR(INDEX(Sheet2!$A$1:$E$2723,MATCH(BA$200&amp;BA$201&amp;$B375,Sheet2!$A$1:$A$2723&amp;Sheet2!$B$1:$B$2723&amp;Sheet2!$D$1:$D$2723,0),5),0)</f>
        <v>0</v>
      </c>
      <c r="BB375">
        <f t="array" ref="BB375">IFERROR(INDEX(Sheet2!$A$1:$E$2723,MATCH(BB$200&amp;BB$201&amp;$B375,Sheet2!$A$1:$A$2723&amp;Sheet2!$B$1:$B$2723&amp;Sheet2!$D$1:$D$2723,0),5),0)</f>
        <v>0</v>
      </c>
      <c r="BC375">
        <f t="array" ref="BC375">IFERROR(INDEX(Sheet2!$A$1:$E$2723,MATCH(BC$200&amp;BC$201&amp;$B375,Sheet2!$A$1:$A$2723&amp;Sheet2!$B$1:$B$2723&amp;Sheet2!$D$1:$D$2723,0),5),0)</f>
        <v>0</v>
      </c>
      <c r="BD375">
        <f t="array" ref="BD375">IFERROR(INDEX(Sheet2!$A$1:$E$2723,MATCH(BD$200&amp;BD$201&amp;$B375,Sheet2!$A$1:$A$2723&amp;Sheet2!$B$1:$B$2723&amp;Sheet2!$D$1:$D$2723,0),5),0)</f>
        <v>0</v>
      </c>
      <c r="BE375">
        <f t="array" ref="BE375">IFERROR(INDEX(Sheet2!$A$1:$E$2723,MATCH(BE$200&amp;BE$201&amp;$B375,Sheet2!$A$1:$A$2723&amp;Sheet2!$B$1:$B$2723&amp;Sheet2!$D$1:$D$2723,0),5),0)</f>
        <v>0</v>
      </c>
      <c r="BF375">
        <f t="array" ref="BF375">IFERROR(INDEX(Sheet2!$A$1:$E$2723,MATCH(BF$200&amp;BF$201&amp;$B375,Sheet2!$A$1:$A$2723&amp;Sheet2!$B$1:$B$2723&amp;Sheet2!$D$1:$D$2723,0),5),0)</f>
        <v>0</v>
      </c>
      <c r="BG375">
        <f t="array" ref="BG375">IFERROR(INDEX(Sheet2!$A$1:$E$2723,MATCH(BG$200&amp;BG$201&amp;$B375,Sheet2!$A$1:$A$2723&amp;Sheet2!$B$1:$B$2723&amp;Sheet2!$D$1:$D$2723,0),5),0)</f>
        <v>0</v>
      </c>
      <c r="BH375">
        <f t="array" ref="BH375">IFERROR(INDEX(Sheet2!$A$1:$E$2723,MATCH(BH$200&amp;BH$201&amp;$B375,Sheet2!$A$1:$A$2723&amp;Sheet2!$B$1:$B$2723&amp;Sheet2!$D$1:$D$2723,0),5),0)</f>
        <v>0</v>
      </c>
      <c r="BI375">
        <f t="array" ref="BI375">IFERROR(INDEX(Sheet2!$A$1:$E$2723,MATCH(BI$200&amp;BI$201&amp;$B375,Sheet2!$A$1:$A$2723&amp;Sheet2!$B$1:$B$2723&amp;Sheet2!$D$1:$D$2723,0),5),0)</f>
        <v>0</v>
      </c>
      <c r="BJ375">
        <f t="array" ref="BJ375">IFERROR(INDEX(Sheet2!$A$1:$E$2723,MATCH(BJ$200&amp;BJ$201&amp;$B375,Sheet2!$A$1:$A$2723&amp;Sheet2!$B$1:$B$2723&amp;Sheet2!$D$1:$D$2723,0),5),0)</f>
        <v>0</v>
      </c>
      <c r="BK375">
        <f t="array" ref="BK375">IFERROR(INDEX(Sheet2!$A$1:$E$2723,MATCH(BK$200&amp;BK$201&amp;$B375,Sheet2!$A$1:$A$2723&amp;Sheet2!$B$1:$B$2723&amp;Sheet2!$D$1:$D$2723,0),5),0)</f>
        <v>0</v>
      </c>
      <c r="BL375">
        <f t="array" ref="BL375">IFERROR(INDEX(Sheet2!$A$1:$E$2723,MATCH(BL$200&amp;BL$201&amp;$B375,Sheet2!$A$1:$A$2723&amp;Sheet2!$B$1:$B$2723&amp;Sheet2!$D$1:$D$2723,0),5),0)</f>
        <v>0</v>
      </c>
    </row>
    <row r="398" spans="2:64" x14ac:dyDescent="0.25">
      <c r="C398">
        <v>2012</v>
      </c>
      <c r="D398">
        <v>2012</v>
      </c>
      <c r="E398">
        <v>2012</v>
      </c>
      <c r="F398">
        <v>2012</v>
      </c>
      <c r="G398">
        <v>2012</v>
      </c>
      <c r="H398">
        <v>2012</v>
      </c>
      <c r="I398">
        <v>2012</v>
      </c>
      <c r="J398">
        <v>2012</v>
      </c>
      <c r="K398">
        <v>2012</v>
      </c>
      <c r="L398">
        <v>2012</v>
      </c>
      <c r="M398">
        <v>2012</v>
      </c>
      <c r="N398">
        <v>2012</v>
      </c>
      <c r="O398">
        <v>2013</v>
      </c>
      <c r="P398">
        <v>2013</v>
      </c>
      <c r="Q398">
        <v>2013</v>
      </c>
      <c r="R398">
        <v>2013</v>
      </c>
      <c r="S398">
        <v>2013</v>
      </c>
      <c r="T398">
        <v>2013</v>
      </c>
      <c r="U398">
        <v>2013</v>
      </c>
      <c r="V398">
        <v>2013</v>
      </c>
      <c r="W398">
        <v>2013</v>
      </c>
      <c r="X398">
        <v>2013</v>
      </c>
      <c r="Y398">
        <v>2013</v>
      </c>
      <c r="Z398">
        <v>2013</v>
      </c>
      <c r="AA398">
        <v>2014</v>
      </c>
      <c r="AB398">
        <v>2014</v>
      </c>
      <c r="AC398">
        <v>2014</v>
      </c>
      <c r="AD398">
        <v>2014</v>
      </c>
      <c r="AE398">
        <v>2014</v>
      </c>
      <c r="AF398">
        <v>2014</v>
      </c>
      <c r="AG398">
        <v>2014</v>
      </c>
      <c r="AH398">
        <v>2014</v>
      </c>
      <c r="AI398">
        <v>2014</v>
      </c>
      <c r="AJ398">
        <v>2014</v>
      </c>
      <c r="AK398">
        <v>2014</v>
      </c>
      <c r="AL398">
        <v>2014</v>
      </c>
      <c r="AM398">
        <v>2015</v>
      </c>
      <c r="AN398">
        <v>2015</v>
      </c>
      <c r="AO398">
        <v>2015</v>
      </c>
      <c r="AP398">
        <v>2015</v>
      </c>
      <c r="AQ398">
        <v>2015</v>
      </c>
      <c r="AR398">
        <v>2015</v>
      </c>
      <c r="AS398">
        <v>2015</v>
      </c>
      <c r="AT398">
        <v>2015</v>
      </c>
      <c r="AU398">
        <v>2015</v>
      </c>
      <c r="AV398">
        <v>2015</v>
      </c>
      <c r="AW398">
        <v>2015</v>
      </c>
      <c r="AX398">
        <v>2015</v>
      </c>
      <c r="AY398">
        <v>2016</v>
      </c>
      <c r="AZ398">
        <v>2016</v>
      </c>
      <c r="BA398">
        <v>2016</v>
      </c>
      <c r="BB398">
        <v>2016</v>
      </c>
      <c r="BC398">
        <v>2016</v>
      </c>
      <c r="BD398">
        <v>2016</v>
      </c>
      <c r="BE398">
        <v>2016</v>
      </c>
      <c r="BF398">
        <v>2016</v>
      </c>
      <c r="BG398">
        <v>2016</v>
      </c>
      <c r="BH398">
        <v>2016</v>
      </c>
      <c r="BI398">
        <v>2016</v>
      </c>
      <c r="BJ398">
        <v>2016</v>
      </c>
      <c r="BK398">
        <v>2017</v>
      </c>
      <c r="BL398">
        <v>2017</v>
      </c>
    </row>
    <row r="399" spans="2:64" x14ac:dyDescent="0.25">
      <c r="C399">
        <v>1</v>
      </c>
      <c r="D399">
        <v>2</v>
      </c>
      <c r="E399">
        <v>3</v>
      </c>
      <c r="F399">
        <v>4</v>
      </c>
      <c r="G399">
        <v>5</v>
      </c>
      <c r="H399">
        <v>6</v>
      </c>
      <c r="I399">
        <v>7</v>
      </c>
      <c r="J399">
        <v>8</v>
      </c>
      <c r="K399">
        <v>9</v>
      </c>
      <c r="L399">
        <v>10</v>
      </c>
      <c r="M399">
        <v>11</v>
      </c>
      <c r="N399">
        <v>12</v>
      </c>
      <c r="O399">
        <v>1</v>
      </c>
      <c r="P399">
        <v>2</v>
      </c>
      <c r="Q399">
        <v>3</v>
      </c>
      <c r="R399">
        <v>4</v>
      </c>
      <c r="S399">
        <v>5</v>
      </c>
      <c r="T399">
        <v>6</v>
      </c>
      <c r="U399">
        <v>7</v>
      </c>
      <c r="V399">
        <v>8</v>
      </c>
      <c r="W399">
        <v>9</v>
      </c>
      <c r="X399">
        <v>10</v>
      </c>
      <c r="Y399">
        <v>11</v>
      </c>
      <c r="Z399">
        <v>12</v>
      </c>
      <c r="AA399">
        <v>1</v>
      </c>
      <c r="AB399">
        <v>2</v>
      </c>
      <c r="AC399">
        <v>3</v>
      </c>
      <c r="AD399">
        <v>4</v>
      </c>
      <c r="AE399">
        <v>5</v>
      </c>
      <c r="AF399">
        <v>6</v>
      </c>
      <c r="AG399">
        <v>7</v>
      </c>
      <c r="AH399">
        <v>8</v>
      </c>
      <c r="AI399">
        <v>9</v>
      </c>
      <c r="AJ399">
        <v>10</v>
      </c>
      <c r="AK399">
        <v>11</v>
      </c>
      <c r="AL399">
        <v>12</v>
      </c>
      <c r="AM399">
        <v>1</v>
      </c>
      <c r="AN399">
        <v>2</v>
      </c>
      <c r="AO399">
        <v>3</v>
      </c>
      <c r="AP399">
        <v>4</v>
      </c>
      <c r="AQ399">
        <v>5</v>
      </c>
      <c r="AR399">
        <v>6</v>
      </c>
      <c r="AS399">
        <v>7</v>
      </c>
      <c r="AT399">
        <v>8</v>
      </c>
      <c r="AU399">
        <v>9</v>
      </c>
      <c r="AV399">
        <v>10</v>
      </c>
      <c r="AW399">
        <v>11</v>
      </c>
      <c r="AX399">
        <v>12</v>
      </c>
      <c r="AY399">
        <v>1</v>
      </c>
      <c r="AZ399">
        <v>2</v>
      </c>
      <c r="BA399">
        <v>3</v>
      </c>
      <c r="BB399">
        <v>4</v>
      </c>
      <c r="BC399">
        <v>5</v>
      </c>
      <c r="BD399">
        <v>6</v>
      </c>
      <c r="BE399">
        <v>7</v>
      </c>
      <c r="BF399">
        <v>8</v>
      </c>
      <c r="BG399">
        <v>9</v>
      </c>
      <c r="BH399">
        <v>10</v>
      </c>
      <c r="BI399">
        <v>11</v>
      </c>
      <c r="BJ399">
        <v>12</v>
      </c>
      <c r="BK399">
        <v>1</v>
      </c>
      <c r="BL399">
        <v>2</v>
      </c>
    </row>
    <row r="400" spans="2:64" x14ac:dyDescent="0.25">
      <c r="B400" t="s">
        <v>204</v>
      </c>
      <c r="C400" s="2" t="str">
        <f>IF(AND(C4="",C202=0),"",MAX(C4,C202))</f>
        <v/>
      </c>
      <c r="D400" s="2" t="str">
        <f t="shared" ref="D400:BL404" si="3">IF(AND(D4="",D202=0),"",MAX(D4,D202))</f>
        <v/>
      </c>
      <c r="E400" s="2" t="str">
        <f t="shared" si="3"/>
        <v/>
      </c>
      <c r="F400" s="2" t="str">
        <f t="shared" si="3"/>
        <v/>
      </c>
      <c r="G400" s="2" t="str">
        <f t="shared" si="3"/>
        <v/>
      </c>
      <c r="H400" s="2" t="str">
        <f t="shared" si="3"/>
        <v/>
      </c>
      <c r="I400" s="2" t="str">
        <f t="shared" si="3"/>
        <v/>
      </c>
      <c r="J400" s="2" t="str">
        <f t="shared" si="3"/>
        <v/>
      </c>
      <c r="K400" s="2" t="str">
        <f t="shared" si="3"/>
        <v/>
      </c>
      <c r="L400" s="2" t="str">
        <f t="shared" si="3"/>
        <v/>
      </c>
      <c r="M400" s="2" t="str">
        <f t="shared" si="3"/>
        <v/>
      </c>
      <c r="N400" s="2" t="str">
        <f t="shared" si="3"/>
        <v/>
      </c>
      <c r="O400" s="2" t="str">
        <f t="shared" si="3"/>
        <v/>
      </c>
      <c r="P400" s="2" t="str">
        <f t="shared" si="3"/>
        <v/>
      </c>
      <c r="Q400" s="2" t="str">
        <f t="shared" si="3"/>
        <v/>
      </c>
      <c r="R400" s="2" t="str">
        <f t="shared" si="3"/>
        <v/>
      </c>
      <c r="S400" s="2" t="str">
        <f t="shared" si="3"/>
        <v/>
      </c>
      <c r="T400" s="2" t="str">
        <f t="shared" si="3"/>
        <v/>
      </c>
      <c r="U400" s="2" t="str">
        <f t="shared" si="3"/>
        <v/>
      </c>
      <c r="V400" s="2" t="str">
        <f t="shared" si="3"/>
        <v/>
      </c>
      <c r="W400" s="2" t="str">
        <f t="shared" si="3"/>
        <v/>
      </c>
      <c r="X400" s="2" t="str">
        <f t="shared" si="3"/>
        <v/>
      </c>
      <c r="Y400" s="2" t="str">
        <f t="shared" si="3"/>
        <v/>
      </c>
      <c r="Z400" s="2" t="str">
        <f t="shared" si="3"/>
        <v/>
      </c>
      <c r="AA400" s="2" t="str">
        <f t="shared" si="3"/>
        <v/>
      </c>
      <c r="AB400" s="2" t="str">
        <f t="shared" si="3"/>
        <v/>
      </c>
      <c r="AC400" s="2" t="str">
        <f t="shared" si="3"/>
        <v/>
      </c>
      <c r="AD400" s="2" t="str">
        <f t="shared" si="3"/>
        <v/>
      </c>
      <c r="AE400" s="2" t="str">
        <f t="shared" si="3"/>
        <v/>
      </c>
      <c r="AF400" s="2" t="str">
        <f t="shared" si="3"/>
        <v/>
      </c>
      <c r="AG400" s="2" t="str">
        <f t="shared" si="3"/>
        <v/>
      </c>
      <c r="AH400" s="2" t="str">
        <f t="shared" si="3"/>
        <v/>
      </c>
      <c r="AI400" s="2" t="str">
        <f t="shared" si="3"/>
        <v/>
      </c>
      <c r="AJ400" s="2" t="str">
        <f t="shared" si="3"/>
        <v/>
      </c>
      <c r="AK400" s="2" t="str">
        <f t="shared" si="3"/>
        <v/>
      </c>
      <c r="AL400" s="2" t="str">
        <f t="shared" si="3"/>
        <v/>
      </c>
      <c r="AM400" s="2" t="str">
        <f t="shared" si="3"/>
        <v/>
      </c>
      <c r="AN400" s="2" t="str">
        <f t="shared" si="3"/>
        <v/>
      </c>
      <c r="AO400" s="2" t="str">
        <f t="shared" si="3"/>
        <v/>
      </c>
      <c r="AP400" s="2" t="str">
        <f t="shared" si="3"/>
        <v/>
      </c>
      <c r="AQ400" s="2" t="str">
        <f t="shared" si="3"/>
        <v/>
      </c>
      <c r="AR400" s="2" t="str">
        <f t="shared" si="3"/>
        <v/>
      </c>
      <c r="AS400" s="2" t="str">
        <f t="shared" si="3"/>
        <v/>
      </c>
      <c r="AT400" s="2" t="str">
        <f t="shared" si="3"/>
        <v/>
      </c>
      <c r="AU400" s="2" t="str">
        <f t="shared" si="3"/>
        <v/>
      </c>
      <c r="AV400" s="2" t="str">
        <f t="shared" si="3"/>
        <v/>
      </c>
      <c r="AW400" s="2" t="str">
        <f t="shared" si="3"/>
        <v/>
      </c>
      <c r="AX400" s="2" t="str">
        <f t="shared" si="3"/>
        <v/>
      </c>
      <c r="AY400" s="2">
        <f t="shared" si="3"/>
        <v>1</v>
      </c>
      <c r="AZ400" s="2">
        <f t="shared" si="3"/>
        <v>1</v>
      </c>
      <c r="BA400" s="2">
        <f t="shared" si="3"/>
        <v>2</v>
      </c>
      <c r="BB400" s="2">
        <f t="shared" si="3"/>
        <v>3</v>
      </c>
      <c r="BC400" s="2">
        <f t="shared" si="3"/>
        <v>1</v>
      </c>
      <c r="BD400" s="2">
        <f t="shared" si="3"/>
        <v>1</v>
      </c>
      <c r="BE400" s="2">
        <f t="shared" si="3"/>
        <v>1</v>
      </c>
      <c r="BF400" s="2">
        <f t="shared" si="3"/>
        <v>1</v>
      </c>
      <c r="BG400" s="2">
        <f t="shared" si="3"/>
        <v>1</v>
      </c>
      <c r="BH400" s="2">
        <f t="shared" si="3"/>
        <v>3</v>
      </c>
      <c r="BI400" s="2">
        <f t="shared" si="3"/>
        <v>3</v>
      </c>
      <c r="BJ400" s="2">
        <f t="shared" si="3"/>
        <v>3</v>
      </c>
      <c r="BK400" s="2" t="str">
        <f t="shared" si="3"/>
        <v/>
      </c>
      <c r="BL400" s="2" t="str">
        <f t="shared" si="3"/>
        <v/>
      </c>
    </row>
    <row r="401" spans="2:64" x14ac:dyDescent="0.25">
      <c r="B401" t="s">
        <v>206</v>
      </c>
      <c r="C401" s="2" t="str">
        <f t="shared" ref="C401:R464" si="4">IF(AND(C5="",C203=0),"",MAX(C5,C203))</f>
        <v/>
      </c>
      <c r="D401" s="2" t="str">
        <f t="shared" si="4"/>
        <v/>
      </c>
      <c r="E401" s="2" t="str">
        <f t="shared" si="4"/>
        <v/>
      </c>
      <c r="F401" s="2" t="str">
        <f t="shared" si="4"/>
        <v/>
      </c>
      <c r="G401" s="2" t="str">
        <f t="shared" si="4"/>
        <v/>
      </c>
      <c r="H401" s="2" t="str">
        <f t="shared" si="4"/>
        <v/>
      </c>
      <c r="I401" s="2" t="str">
        <f t="shared" si="4"/>
        <v/>
      </c>
      <c r="J401" s="2" t="str">
        <f t="shared" si="4"/>
        <v/>
      </c>
      <c r="K401" s="2">
        <f t="shared" si="4"/>
        <v>28</v>
      </c>
      <c r="L401" s="2">
        <f t="shared" si="4"/>
        <v>9</v>
      </c>
      <c r="M401" s="2">
        <f t="shared" si="4"/>
        <v>3</v>
      </c>
      <c r="N401" s="2">
        <f t="shared" si="4"/>
        <v>3</v>
      </c>
      <c r="O401" s="2">
        <f t="shared" si="4"/>
        <v>6</v>
      </c>
      <c r="P401" s="2">
        <f t="shared" si="4"/>
        <v>2</v>
      </c>
      <c r="Q401" s="2">
        <f t="shared" si="4"/>
        <v>4</v>
      </c>
      <c r="R401" s="2">
        <f t="shared" si="4"/>
        <v>6</v>
      </c>
      <c r="S401" s="2">
        <f t="shared" si="3"/>
        <v>5</v>
      </c>
      <c r="T401" s="2">
        <f t="shared" si="3"/>
        <v>5</v>
      </c>
      <c r="U401" s="2">
        <f t="shared" si="3"/>
        <v>3</v>
      </c>
      <c r="V401" s="2">
        <f t="shared" si="3"/>
        <v>2</v>
      </c>
      <c r="W401" s="2">
        <f t="shared" si="3"/>
        <v>1</v>
      </c>
      <c r="X401" s="2">
        <f t="shared" si="3"/>
        <v>4</v>
      </c>
      <c r="Y401" s="2">
        <f t="shared" si="3"/>
        <v>2</v>
      </c>
      <c r="Z401" s="2">
        <f t="shared" si="3"/>
        <v>2</v>
      </c>
      <c r="AA401" s="2">
        <f t="shared" si="3"/>
        <v>1</v>
      </c>
      <c r="AB401" s="2">
        <f t="shared" si="3"/>
        <v>1</v>
      </c>
      <c r="AC401" s="2">
        <f t="shared" si="3"/>
        <v>2</v>
      </c>
      <c r="AD401" s="2">
        <f t="shared" si="3"/>
        <v>1</v>
      </c>
      <c r="AE401" s="2">
        <f t="shared" si="3"/>
        <v>2</v>
      </c>
      <c r="AF401" s="2">
        <f t="shared" si="3"/>
        <v>0</v>
      </c>
      <c r="AG401" s="2">
        <f t="shared" si="3"/>
        <v>4</v>
      </c>
      <c r="AH401" s="2">
        <f t="shared" si="3"/>
        <v>2</v>
      </c>
      <c r="AI401" s="2">
        <f t="shared" si="3"/>
        <v>1</v>
      </c>
      <c r="AJ401" s="2">
        <f t="shared" si="3"/>
        <v>4</v>
      </c>
      <c r="AK401" s="2">
        <f t="shared" si="3"/>
        <v>0</v>
      </c>
      <c r="AL401" s="2">
        <f t="shared" si="3"/>
        <v>0</v>
      </c>
      <c r="AM401" s="2">
        <f t="shared" si="3"/>
        <v>2</v>
      </c>
      <c r="AN401" s="2">
        <f t="shared" si="3"/>
        <v>1</v>
      </c>
      <c r="AO401" s="2">
        <f t="shared" si="3"/>
        <v>1</v>
      </c>
      <c r="AP401" s="2">
        <f t="shared" si="3"/>
        <v>1</v>
      </c>
      <c r="AQ401" s="2">
        <f t="shared" si="3"/>
        <v>0</v>
      </c>
      <c r="AR401" s="2">
        <f t="shared" si="3"/>
        <v>0</v>
      </c>
      <c r="AS401" s="2">
        <f t="shared" si="3"/>
        <v>2</v>
      </c>
      <c r="AT401" s="2">
        <f t="shared" si="3"/>
        <v>1</v>
      </c>
      <c r="AU401" s="2">
        <f t="shared" si="3"/>
        <v>1</v>
      </c>
      <c r="AV401" s="2">
        <f t="shared" si="3"/>
        <v>0</v>
      </c>
      <c r="AW401" s="2">
        <f t="shared" si="3"/>
        <v>1</v>
      </c>
      <c r="AX401" s="2">
        <f t="shared" si="3"/>
        <v>0</v>
      </c>
      <c r="AY401" s="2">
        <f t="shared" si="3"/>
        <v>0</v>
      </c>
      <c r="AZ401" s="2">
        <f t="shared" si="3"/>
        <v>1</v>
      </c>
      <c r="BA401" s="2">
        <f t="shared" si="3"/>
        <v>0</v>
      </c>
      <c r="BB401" s="2">
        <f t="shared" si="3"/>
        <v>0</v>
      </c>
      <c r="BC401" s="2">
        <f t="shared" si="3"/>
        <v>0</v>
      </c>
      <c r="BD401" s="2">
        <f t="shared" si="3"/>
        <v>0</v>
      </c>
      <c r="BE401" s="2">
        <f t="shared" si="3"/>
        <v>0</v>
      </c>
      <c r="BF401" s="2">
        <f t="shared" si="3"/>
        <v>0</v>
      </c>
      <c r="BG401" s="2">
        <f t="shared" si="3"/>
        <v>0</v>
      </c>
      <c r="BH401" s="2">
        <f t="shared" si="3"/>
        <v>0</v>
      </c>
      <c r="BI401" s="2">
        <f t="shared" si="3"/>
        <v>0</v>
      </c>
      <c r="BJ401" s="2">
        <f t="shared" si="3"/>
        <v>0</v>
      </c>
      <c r="BK401" s="2" t="str">
        <f t="shared" si="3"/>
        <v/>
      </c>
      <c r="BL401" s="2" t="str">
        <f t="shared" si="3"/>
        <v/>
      </c>
    </row>
    <row r="402" spans="2:64" x14ac:dyDescent="0.25">
      <c r="B402" t="s">
        <v>207</v>
      </c>
      <c r="C402" s="2">
        <f t="shared" si="4"/>
        <v>58</v>
      </c>
      <c r="D402" s="2">
        <f t="shared" si="3"/>
        <v>77</v>
      </c>
      <c r="E402" s="2">
        <f t="shared" si="3"/>
        <v>77</v>
      </c>
      <c r="F402" s="2">
        <f t="shared" si="3"/>
        <v>101</v>
      </c>
      <c r="G402" s="2">
        <f t="shared" si="3"/>
        <v>140</v>
      </c>
      <c r="H402" s="2">
        <f t="shared" si="3"/>
        <v>89</v>
      </c>
      <c r="I402" s="2">
        <f t="shared" si="3"/>
        <v>108</v>
      </c>
      <c r="J402" s="2">
        <f t="shared" si="3"/>
        <v>93</v>
      </c>
      <c r="K402" s="2">
        <f t="shared" si="3"/>
        <v>72</v>
      </c>
      <c r="L402" s="2">
        <f t="shared" si="3"/>
        <v>102</v>
      </c>
      <c r="M402" s="2">
        <f t="shared" si="3"/>
        <v>75</v>
      </c>
      <c r="N402" s="2">
        <f t="shared" si="3"/>
        <v>67</v>
      </c>
      <c r="O402" s="2">
        <f t="shared" si="3"/>
        <v>89</v>
      </c>
      <c r="P402" s="2">
        <f t="shared" si="3"/>
        <v>72</v>
      </c>
      <c r="Q402" s="2">
        <f t="shared" si="3"/>
        <v>27</v>
      </c>
      <c r="R402" s="2">
        <f t="shared" si="3"/>
        <v>85</v>
      </c>
      <c r="S402" s="2">
        <f t="shared" si="3"/>
        <v>63</v>
      </c>
      <c r="T402" s="2">
        <f t="shared" si="3"/>
        <v>42</v>
      </c>
      <c r="U402" s="2">
        <f t="shared" si="3"/>
        <v>65</v>
      </c>
      <c r="V402" s="2">
        <f t="shared" si="3"/>
        <v>61</v>
      </c>
      <c r="W402" s="2">
        <f t="shared" si="3"/>
        <v>50</v>
      </c>
      <c r="X402" s="2">
        <f t="shared" si="3"/>
        <v>57</v>
      </c>
      <c r="Y402" s="2">
        <f t="shared" si="3"/>
        <v>35</v>
      </c>
      <c r="Z402" s="2">
        <f t="shared" si="3"/>
        <v>47</v>
      </c>
      <c r="AA402" s="2">
        <f t="shared" si="3"/>
        <v>56</v>
      </c>
      <c r="AB402" s="2">
        <f t="shared" si="3"/>
        <v>43</v>
      </c>
      <c r="AC402" s="2">
        <f t="shared" si="3"/>
        <v>41</v>
      </c>
      <c r="AD402" s="2">
        <f t="shared" si="3"/>
        <v>33</v>
      </c>
      <c r="AE402" s="2">
        <f t="shared" si="3"/>
        <v>90</v>
      </c>
      <c r="AF402" s="2">
        <f t="shared" si="3"/>
        <v>45</v>
      </c>
      <c r="AG402" s="2">
        <f t="shared" si="3"/>
        <v>90</v>
      </c>
      <c r="AH402" s="2">
        <f t="shared" si="3"/>
        <v>41</v>
      </c>
      <c r="AI402" s="2">
        <f t="shared" si="3"/>
        <v>51</v>
      </c>
      <c r="AJ402" s="2">
        <f t="shared" si="3"/>
        <v>65</v>
      </c>
      <c r="AK402" s="2">
        <f t="shared" si="3"/>
        <v>51</v>
      </c>
      <c r="AL402" s="2">
        <f t="shared" si="3"/>
        <v>52</v>
      </c>
      <c r="AM402" s="2">
        <f t="shared" si="3"/>
        <v>11</v>
      </c>
      <c r="AN402" s="2">
        <f t="shared" si="3"/>
        <v>32</v>
      </c>
      <c r="AO402" s="2">
        <f t="shared" si="3"/>
        <v>24</v>
      </c>
      <c r="AP402" s="2">
        <f t="shared" si="3"/>
        <v>42</v>
      </c>
      <c r="AQ402" s="2">
        <f t="shared" si="3"/>
        <v>28</v>
      </c>
      <c r="AR402" s="2">
        <f t="shared" si="3"/>
        <v>20</v>
      </c>
      <c r="AS402" s="2">
        <f t="shared" si="3"/>
        <v>59</v>
      </c>
      <c r="AT402" s="2">
        <f t="shared" si="3"/>
        <v>45</v>
      </c>
      <c r="AU402" s="2">
        <f t="shared" si="3"/>
        <v>43</v>
      </c>
      <c r="AV402" s="2">
        <f t="shared" si="3"/>
        <v>52</v>
      </c>
      <c r="AW402" s="2">
        <f t="shared" si="3"/>
        <v>39</v>
      </c>
      <c r="AX402" s="2">
        <f t="shared" si="3"/>
        <v>50</v>
      </c>
      <c r="AY402" s="2">
        <f t="shared" si="3"/>
        <v>43</v>
      </c>
      <c r="AZ402" s="2">
        <f t="shared" si="3"/>
        <v>25</v>
      </c>
      <c r="BA402" s="2">
        <f t="shared" si="3"/>
        <v>22</v>
      </c>
      <c r="BB402" s="2">
        <f t="shared" si="3"/>
        <v>58</v>
      </c>
      <c r="BC402" s="2">
        <f t="shared" si="3"/>
        <v>18</v>
      </c>
      <c r="BD402" s="2">
        <f t="shared" si="3"/>
        <v>42</v>
      </c>
      <c r="BE402" s="2">
        <f t="shared" si="3"/>
        <v>35</v>
      </c>
      <c r="BF402" s="2">
        <f t="shared" si="3"/>
        <v>43</v>
      </c>
      <c r="BG402" s="2">
        <f t="shared" si="3"/>
        <v>45</v>
      </c>
      <c r="BH402" s="2">
        <f t="shared" si="3"/>
        <v>25</v>
      </c>
      <c r="BI402" s="2">
        <f t="shared" si="3"/>
        <v>29</v>
      </c>
      <c r="BJ402" s="2">
        <f t="shared" si="3"/>
        <v>24</v>
      </c>
      <c r="BK402" s="2">
        <f t="shared" si="3"/>
        <v>9</v>
      </c>
      <c r="BL402" s="2">
        <f t="shared" si="3"/>
        <v>10</v>
      </c>
    </row>
    <row r="403" spans="2:64" x14ac:dyDescent="0.25">
      <c r="B403" t="s">
        <v>43</v>
      </c>
      <c r="C403" s="2">
        <f t="shared" si="4"/>
        <v>133</v>
      </c>
      <c r="D403" s="2">
        <f t="shared" si="3"/>
        <v>133</v>
      </c>
      <c r="E403" s="2">
        <f t="shared" si="3"/>
        <v>135</v>
      </c>
      <c r="F403" s="2">
        <f t="shared" si="3"/>
        <v>128</v>
      </c>
      <c r="G403" s="2">
        <f t="shared" si="3"/>
        <v>173</v>
      </c>
      <c r="H403" s="2">
        <f t="shared" si="3"/>
        <v>78</v>
      </c>
      <c r="I403" s="2">
        <f t="shared" si="3"/>
        <v>100</v>
      </c>
      <c r="J403" s="2">
        <f t="shared" si="3"/>
        <v>95</v>
      </c>
      <c r="K403" s="2">
        <f t="shared" si="3"/>
        <v>89</v>
      </c>
      <c r="L403" s="2">
        <f t="shared" si="3"/>
        <v>87</v>
      </c>
      <c r="M403" s="2">
        <f t="shared" si="3"/>
        <v>91</v>
      </c>
      <c r="N403" s="2" t="str">
        <f t="shared" si="3"/>
        <v/>
      </c>
      <c r="O403" s="2">
        <f t="shared" si="3"/>
        <v>100</v>
      </c>
      <c r="P403" s="2">
        <f t="shared" si="3"/>
        <v>100</v>
      </c>
      <c r="Q403" s="2">
        <f t="shared" si="3"/>
        <v>102</v>
      </c>
      <c r="R403" s="2">
        <f t="shared" si="3"/>
        <v>287</v>
      </c>
      <c r="S403" s="2">
        <f t="shared" si="3"/>
        <v>211</v>
      </c>
      <c r="T403" s="2">
        <f t="shared" si="3"/>
        <v>153</v>
      </c>
      <c r="U403" s="2">
        <f t="shared" si="3"/>
        <v>222</v>
      </c>
      <c r="V403" s="2">
        <f t="shared" si="3"/>
        <v>213</v>
      </c>
      <c r="W403" s="2">
        <f t="shared" si="3"/>
        <v>196</v>
      </c>
      <c r="X403" s="2">
        <f t="shared" si="3"/>
        <v>202</v>
      </c>
      <c r="Y403" s="2">
        <f t="shared" si="3"/>
        <v>147</v>
      </c>
      <c r="Z403" s="2">
        <f t="shared" si="3"/>
        <v>170</v>
      </c>
      <c r="AA403" s="2">
        <f t="shared" si="3"/>
        <v>151</v>
      </c>
      <c r="AB403" s="2">
        <f t="shared" si="3"/>
        <v>164</v>
      </c>
      <c r="AC403" s="2">
        <f t="shared" si="3"/>
        <v>201</v>
      </c>
      <c r="AD403" s="2">
        <f t="shared" si="3"/>
        <v>240</v>
      </c>
      <c r="AE403" s="2">
        <f t="shared" si="3"/>
        <v>219</v>
      </c>
      <c r="AF403" s="2">
        <f t="shared" si="3"/>
        <v>196</v>
      </c>
      <c r="AG403" s="2">
        <f t="shared" si="3"/>
        <v>222</v>
      </c>
      <c r="AH403" s="2">
        <f t="shared" si="3"/>
        <v>200</v>
      </c>
      <c r="AI403" s="2">
        <f t="shared" si="3"/>
        <v>146</v>
      </c>
      <c r="AJ403" s="2">
        <f t="shared" si="3"/>
        <v>221</v>
      </c>
      <c r="AK403" s="2">
        <f t="shared" si="3"/>
        <v>157</v>
      </c>
      <c r="AL403" s="2">
        <f t="shared" si="3"/>
        <v>205</v>
      </c>
      <c r="AM403" s="2">
        <f t="shared" si="3"/>
        <v>119</v>
      </c>
      <c r="AN403" s="2">
        <f t="shared" si="3"/>
        <v>207</v>
      </c>
      <c r="AO403" s="2">
        <f t="shared" si="3"/>
        <v>281</v>
      </c>
      <c r="AP403" s="2">
        <f t="shared" si="3"/>
        <v>327</v>
      </c>
      <c r="AQ403" s="2">
        <f t="shared" si="3"/>
        <v>303</v>
      </c>
      <c r="AR403" s="2">
        <f t="shared" si="3"/>
        <v>292</v>
      </c>
      <c r="AS403" s="2">
        <f t="shared" si="3"/>
        <v>321</v>
      </c>
      <c r="AT403" s="2">
        <f t="shared" si="3"/>
        <v>198</v>
      </c>
      <c r="AU403" s="2">
        <f t="shared" si="3"/>
        <v>148</v>
      </c>
      <c r="AV403" s="2">
        <f t="shared" si="3"/>
        <v>192</v>
      </c>
      <c r="AW403" s="2">
        <f t="shared" si="3"/>
        <v>209</v>
      </c>
      <c r="AX403" s="2">
        <f t="shared" si="3"/>
        <v>179</v>
      </c>
      <c r="AY403" s="2">
        <f t="shared" si="3"/>
        <v>233</v>
      </c>
      <c r="AZ403" s="2">
        <f t="shared" si="3"/>
        <v>249</v>
      </c>
      <c r="BA403" s="2">
        <f t="shared" si="3"/>
        <v>266</v>
      </c>
      <c r="BB403" s="2">
        <f t="shared" si="3"/>
        <v>275</v>
      </c>
      <c r="BC403" s="2">
        <f t="shared" si="3"/>
        <v>266</v>
      </c>
      <c r="BD403" s="2">
        <f t="shared" si="3"/>
        <v>241</v>
      </c>
      <c r="BE403" s="2">
        <f t="shared" si="3"/>
        <v>262</v>
      </c>
      <c r="BF403" s="2">
        <f t="shared" si="3"/>
        <v>164</v>
      </c>
      <c r="BG403" s="2">
        <f t="shared" si="3"/>
        <v>186</v>
      </c>
      <c r="BH403" s="2">
        <f t="shared" si="3"/>
        <v>203</v>
      </c>
      <c r="BI403" s="2">
        <f t="shared" si="3"/>
        <v>270</v>
      </c>
      <c r="BJ403" s="2">
        <f t="shared" si="3"/>
        <v>403</v>
      </c>
      <c r="BK403" s="2">
        <f t="shared" si="3"/>
        <v>167</v>
      </c>
      <c r="BL403" s="2">
        <f t="shared" si="3"/>
        <v>163</v>
      </c>
    </row>
    <row r="404" spans="2:64" x14ac:dyDescent="0.25">
      <c r="B404" t="s">
        <v>208</v>
      </c>
      <c r="C404" s="2" t="str">
        <f t="shared" si="4"/>
        <v/>
      </c>
      <c r="D404" s="2" t="str">
        <f t="shared" si="3"/>
        <v/>
      </c>
      <c r="E404" s="2" t="str">
        <f t="shared" si="3"/>
        <v/>
      </c>
      <c r="F404" s="2" t="str">
        <f t="shared" si="3"/>
        <v/>
      </c>
      <c r="G404" s="2" t="str">
        <f t="shared" si="3"/>
        <v/>
      </c>
      <c r="H404" s="2" t="str">
        <f t="shared" si="3"/>
        <v/>
      </c>
      <c r="I404" s="2" t="str">
        <f t="shared" si="3"/>
        <v/>
      </c>
      <c r="J404" s="2" t="str">
        <f t="shared" si="3"/>
        <v/>
      </c>
      <c r="K404" s="2" t="str">
        <f t="shared" si="3"/>
        <v/>
      </c>
      <c r="L404" s="2" t="str">
        <f t="shared" si="3"/>
        <v/>
      </c>
      <c r="M404" s="2" t="str">
        <f t="shared" si="3"/>
        <v/>
      </c>
      <c r="N404" s="2" t="str">
        <f t="shared" si="3"/>
        <v/>
      </c>
      <c r="O404" s="2" t="str">
        <f t="shared" si="3"/>
        <v/>
      </c>
      <c r="P404" s="2" t="str">
        <f t="shared" si="3"/>
        <v/>
      </c>
      <c r="Q404" s="2" t="str">
        <f t="shared" si="3"/>
        <v/>
      </c>
      <c r="R404" s="2" t="str">
        <f t="shared" si="3"/>
        <v/>
      </c>
      <c r="S404" s="2" t="str">
        <f t="shared" si="3"/>
        <v/>
      </c>
      <c r="T404" s="2" t="str">
        <f t="shared" si="3"/>
        <v/>
      </c>
      <c r="U404" s="2" t="str">
        <f t="shared" si="3"/>
        <v/>
      </c>
      <c r="V404" s="2" t="str">
        <f t="shared" si="3"/>
        <v/>
      </c>
      <c r="W404" s="2" t="str">
        <f t="shared" si="3"/>
        <v/>
      </c>
      <c r="X404" s="2" t="str">
        <f t="shared" si="3"/>
        <v/>
      </c>
      <c r="Y404" s="2" t="str">
        <f t="shared" si="3"/>
        <v/>
      </c>
      <c r="Z404" s="2" t="str">
        <f t="shared" si="3"/>
        <v/>
      </c>
      <c r="AA404" s="2" t="str">
        <f t="shared" si="3"/>
        <v/>
      </c>
      <c r="AB404" s="2" t="str">
        <f t="shared" si="3"/>
        <v/>
      </c>
      <c r="AC404" s="2" t="str">
        <f t="shared" si="3"/>
        <v/>
      </c>
      <c r="AD404" s="2" t="str">
        <f t="shared" ref="D404:BL408" si="5">IF(AND(AD8="",AD206=0),"",MAX(AD8,AD206))</f>
        <v/>
      </c>
      <c r="AE404" s="2" t="str">
        <f t="shared" si="5"/>
        <v/>
      </c>
      <c r="AF404" s="2" t="str">
        <f t="shared" si="5"/>
        <v/>
      </c>
      <c r="AG404" s="2" t="str">
        <f t="shared" si="5"/>
        <v/>
      </c>
      <c r="AH404" s="2" t="str">
        <f t="shared" si="5"/>
        <v/>
      </c>
      <c r="AI404" s="2" t="str">
        <f t="shared" si="5"/>
        <v/>
      </c>
      <c r="AJ404" s="2" t="str">
        <f t="shared" si="5"/>
        <v/>
      </c>
      <c r="AK404" s="2" t="str">
        <f t="shared" si="5"/>
        <v/>
      </c>
      <c r="AL404" s="2" t="str">
        <f t="shared" si="5"/>
        <v/>
      </c>
      <c r="AM404" s="2" t="str">
        <f t="shared" si="5"/>
        <v/>
      </c>
      <c r="AN404" s="2" t="str">
        <f t="shared" si="5"/>
        <v/>
      </c>
      <c r="AO404" s="2" t="str">
        <f t="shared" si="5"/>
        <v/>
      </c>
      <c r="AP404" s="2" t="str">
        <f t="shared" si="5"/>
        <v/>
      </c>
      <c r="AQ404" s="2" t="str">
        <f t="shared" si="5"/>
        <v/>
      </c>
      <c r="AR404" s="2" t="str">
        <f t="shared" si="5"/>
        <v/>
      </c>
      <c r="AS404" s="2" t="str">
        <f t="shared" si="5"/>
        <v/>
      </c>
      <c r="AT404" s="2" t="str">
        <f t="shared" si="5"/>
        <v/>
      </c>
      <c r="AU404" s="2" t="str">
        <f t="shared" si="5"/>
        <v/>
      </c>
      <c r="AV404" s="2" t="str">
        <f t="shared" si="5"/>
        <v/>
      </c>
      <c r="AW404" s="2" t="str">
        <f t="shared" si="5"/>
        <v/>
      </c>
      <c r="AX404" s="2" t="str">
        <f t="shared" si="5"/>
        <v/>
      </c>
      <c r="AY404" s="2" t="str">
        <f t="shared" si="5"/>
        <v/>
      </c>
      <c r="AZ404" s="2" t="str">
        <f t="shared" si="5"/>
        <v/>
      </c>
      <c r="BA404" s="2" t="str">
        <f t="shared" si="5"/>
        <v/>
      </c>
      <c r="BB404" s="2" t="str">
        <f t="shared" si="5"/>
        <v/>
      </c>
      <c r="BC404" s="2" t="str">
        <f t="shared" si="5"/>
        <v/>
      </c>
      <c r="BD404" s="2" t="str">
        <f t="shared" si="5"/>
        <v/>
      </c>
      <c r="BE404" s="2" t="str">
        <f t="shared" si="5"/>
        <v/>
      </c>
      <c r="BF404" s="2" t="str">
        <f t="shared" si="5"/>
        <v/>
      </c>
      <c r="BG404" s="2">
        <f t="shared" si="5"/>
        <v>1</v>
      </c>
      <c r="BH404" s="2">
        <f t="shared" si="5"/>
        <v>25</v>
      </c>
      <c r="BI404" s="2">
        <f t="shared" si="5"/>
        <v>17</v>
      </c>
      <c r="BJ404" s="2" t="str">
        <f t="shared" si="5"/>
        <v/>
      </c>
      <c r="BK404" s="2" t="str">
        <f t="shared" si="5"/>
        <v/>
      </c>
      <c r="BL404" s="2" t="str">
        <f t="shared" si="5"/>
        <v/>
      </c>
    </row>
    <row r="405" spans="2:64" x14ac:dyDescent="0.25">
      <c r="B405" t="s">
        <v>209</v>
      </c>
      <c r="C405" s="2" t="str">
        <f t="shared" si="4"/>
        <v/>
      </c>
      <c r="D405" s="2" t="str">
        <f t="shared" si="5"/>
        <v/>
      </c>
      <c r="E405" s="2" t="str">
        <f t="shared" si="5"/>
        <v/>
      </c>
      <c r="F405" s="2" t="str">
        <f t="shared" si="5"/>
        <v/>
      </c>
      <c r="G405" s="2" t="str">
        <f t="shared" si="5"/>
        <v/>
      </c>
      <c r="H405" s="2" t="str">
        <f t="shared" si="5"/>
        <v/>
      </c>
      <c r="I405" s="2" t="str">
        <f t="shared" si="5"/>
        <v/>
      </c>
      <c r="J405" s="2" t="str">
        <f t="shared" si="5"/>
        <v/>
      </c>
      <c r="K405" s="2" t="str">
        <f t="shared" si="5"/>
        <v/>
      </c>
      <c r="L405" s="2" t="str">
        <f t="shared" si="5"/>
        <v/>
      </c>
      <c r="M405" s="2" t="str">
        <f t="shared" si="5"/>
        <v/>
      </c>
      <c r="N405" s="2" t="str">
        <f t="shared" si="5"/>
        <v/>
      </c>
      <c r="O405" s="2" t="str">
        <f t="shared" si="5"/>
        <v/>
      </c>
      <c r="P405" s="2" t="str">
        <f t="shared" si="5"/>
        <v/>
      </c>
      <c r="Q405" s="2" t="str">
        <f t="shared" si="5"/>
        <v/>
      </c>
      <c r="R405" s="2" t="str">
        <f t="shared" si="5"/>
        <v/>
      </c>
      <c r="S405" s="2" t="str">
        <f t="shared" si="5"/>
        <v/>
      </c>
      <c r="T405" s="2" t="str">
        <f t="shared" si="5"/>
        <v/>
      </c>
      <c r="U405" s="2" t="str">
        <f t="shared" si="5"/>
        <v/>
      </c>
      <c r="V405" s="2" t="str">
        <f t="shared" si="5"/>
        <v/>
      </c>
      <c r="W405" s="2" t="str">
        <f t="shared" si="5"/>
        <v/>
      </c>
      <c r="X405" s="2" t="str">
        <f t="shared" si="5"/>
        <v/>
      </c>
      <c r="Y405" s="2" t="str">
        <f t="shared" si="5"/>
        <v/>
      </c>
      <c r="Z405" s="2" t="str">
        <f t="shared" si="5"/>
        <v/>
      </c>
      <c r="AA405" s="2" t="str">
        <f t="shared" si="5"/>
        <v/>
      </c>
      <c r="AB405" s="2" t="str">
        <f t="shared" si="5"/>
        <v/>
      </c>
      <c r="AC405" s="2" t="str">
        <f t="shared" si="5"/>
        <v/>
      </c>
      <c r="AD405" s="2" t="str">
        <f t="shared" si="5"/>
        <v/>
      </c>
      <c r="AE405" s="2" t="str">
        <f t="shared" si="5"/>
        <v/>
      </c>
      <c r="AF405" s="2" t="str">
        <f t="shared" si="5"/>
        <v/>
      </c>
      <c r="AG405" s="2" t="str">
        <f t="shared" si="5"/>
        <v/>
      </c>
      <c r="AH405" s="2" t="str">
        <f t="shared" si="5"/>
        <v/>
      </c>
      <c r="AI405" s="2" t="str">
        <f t="shared" si="5"/>
        <v/>
      </c>
      <c r="AJ405" s="2" t="str">
        <f t="shared" si="5"/>
        <v/>
      </c>
      <c r="AK405" s="2" t="str">
        <f t="shared" si="5"/>
        <v/>
      </c>
      <c r="AL405" s="2" t="str">
        <f t="shared" si="5"/>
        <v/>
      </c>
      <c r="AM405" s="2" t="str">
        <f t="shared" si="5"/>
        <v/>
      </c>
      <c r="AN405" s="2" t="str">
        <f t="shared" si="5"/>
        <v/>
      </c>
      <c r="AO405" s="2" t="str">
        <f t="shared" si="5"/>
        <v/>
      </c>
      <c r="AP405" s="2" t="str">
        <f t="shared" si="5"/>
        <v/>
      </c>
      <c r="AQ405" s="2" t="str">
        <f t="shared" si="5"/>
        <v/>
      </c>
      <c r="AR405" s="2" t="str">
        <f t="shared" si="5"/>
        <v/>
      </c>
      <c r="AS405" s="2" t="str">
        <f t="shared" si="5"/>
        <v/>
      </c>
      <c r="AT405" s="2" t="str">
        <f t="shared" si="5"/>
        <v/>
      </c>
      <c r="AU405" s="2" t="str">
        <f t="shared" si="5"/>
        <v/>
      </c>
      <c r="AV405" s="2" t="str">
        <f t="shared" si="5"/>
        <v/>
      </c>
      <c r="AW405" s="2" t="str">
        <f t="shared" si="5"/>
        <v/>
      </c>
      <c r="AX405" s="2" t="str">
        <f t="shared" si="5"/>
        <v/>
      </c>
      <c r="AY405" s="2" t="str">
        <f t="shared" si="5"/>
        <v/>
      </c>
      <c r="AZ405" s="2" t="str">
        <f t="shared" si="5"/>
        <v/>
      </c>
      <c r="BA405" s="2" t="str">
        <f t="shared" si="5"/>
        <v/>
      </c>
      <c r="BB405" s="2" t="str">
        <f t="shared" si="5"/>
        <v/>
      </c>
      <c r="BC405" s="2" t="str">
        <f t="shared" si="5"/>
        <v/>
      </c>
      <c r="BD405" s="2" t="str">
        <f t="shared" si="5"/>
        <v/>
      </c>
      <c r="BE405" s="2">
        <f t="shared" si="5"/>
        <v>128</v>
      </c>
      <c r="BF405" s="2">
        <f t="shared" si="5"/>
        <v>75</v>
      </c>
      <c r="BG405" s="2">
        <f t="shared" si="5"/>
        <v>130</v>
      </c>
      <c r="BH405" s="2">
        <f t="shared" si="5"/>
        <v>70</v>
      </c>
      <c r="BI405" s="2">
        <f t="shared" si="5"/>
        <v>38</v>
      </c>
      <c r="BJ405" s="2">
        <f t="shared" si="5"/>
        <v>44</v>
      </c>
      <c r="BK405" s="2">
        <f t="shared" si="5"/>
        <v>163</v>
      </c>
      <c r="BL405" s="2">
        <f t="shared" si="5"/>
        <v>61</v>
      </c>
    </row>
    <row r="406" spans="2:64" x14ac:dyDescent="0.25">
      <c r="B406" t="s">
        <v>188</v>
      </c>
      <c r="C406" s="2" t="str">
        <f t="shared" si="4"/>
        <v/>
      </c>
      <c r="D406" s="2" t="str">
        <f t="shared" si="5"/>
        <v/>
      </c>
      <c r="E406" s="2" t="str">
        <f t="shared" si="5"/>
        <v/>
      </c>
      <c r="F406" s="2" t="str">
        <f t="shared" si="5"/>
        <v/>
      </c>
      <c r="G406" s="2" t="str">
        <f t="shared" si="5"/>
        <v/>
      </c>
      <c r="H406" s="2">
        <f t="shared" si="5"/>
        <v>133</v>
      </c>
      <c r="I406" s="2" t="str">
        <f t="shared" si="5"/>
        <v/>
      </c>
      <c r="J406" s="2" t="str">
        <f t="shared" si="5"/>
        <v/>
      </c>
      <c r="K406" s="2" t="str">
        <f t="shared" si="5"/>
        <v/>
      </c>
      <c r="L406" s="2" t="str">
        <f t="shared" si="5"/>
        <v/>
      </c>
      <c r="M406" s="2" t="str">
        <f t="shared" si="5"/>
        <v/>
      </c>
      <c r="N406" s="2" t="str">
        <f t="shared" si="5"/>
        <v/>
      </c>
      <c r="O406" s="2" t="str">
        <f t="shared" si="5"/>
        <v/>
      </c>
      <c r="P406" s="2">
        <f t="shared" si="5"/>
        <v>181</v>
      </c>
      <c r="Q406" s="2">
        <f t="shared" si="5"/>
        <v>70</v>
      </c>
      <c r="R406" s="2">
        <f t="shared" si="5"/>
        <v>100</v>
      </c>
      <c r="S406" s="2">
        <f t="shared" si="5"/>
        <v>140</v>
      </c>
      <c r="T406" s="2">
        <f t="shared" si="5"/>
        <v>81</v>
      </c>
      <c r="U406" s="2">
        <f t="shared" si="5"/>
        <v>121</v>
      </c>
      <c r="V406" s="2">
        <f t="shared" si="5"/>
        <v>149</v>
      </c>
      <c r="W406" s="2">
        <f t="shared" si="5"/>
        <v>131</v>
      </c>
      <c r="X406" s="2">
        <f t="shared" si="5"/>
        <v>109</v>
      </c>
      <c r="Y406" s="2">
        <f t="shared" si="5"/>
        <v>81</v>
      </c>
      <c r="Z406" s="2">
        <f t="shared" si="5"/>
        <v>83</v>
      </c>
      <c r="AA406" s="2">
        <f t="shared" si="5"/>
        <v>72</v>
      </c>
      <c r="AB406" s="2">
        <f t="shared" si="5"/>
        <v>67</v>
      </c>
      <c r="AC406" s="2">
        <f t="shared" si="5"/>
        <v>66</v>
      </c>
      <c r="AD406" s="2">
        <f t="shared" si="5"/>
        <v>86</v>
      </c>
      <c r="AE406" s="2">
        <f t="shared" si="5"/>
        <v>81</v>
      </c>
      <c r="AF406" s="2">
        <f t="shared" si="5"/>
        <v>60</v>
      </c>
      <c r="AG406" s="2">
        <f t="shared" si="5"/>
        <v>70</v>
      </c>
      <c r="AH406" s="2">
        <f t="shared" si="5"/>
        <v>65</v>
      </c>
      <c r="AI406" s="2">
        <f t="shared" si="5"/>
        <v>63</v>
      </c>
      <c r="AJ406" s="2">
        <f t="shared" si="5"/>
        <v>71</v>
      </c>
      <c r="AK406" s="2">
        <f t="shared" si="5"/>
        <v>53</v>
      </c>
      <c r="AL406" s="2">
        <f t="shared" si="5"/>
        <v>49</v>
      </c>
      <c r="AM406" s="2">
        <f t="shared" si="5"/>
        <v>47</v>
      </c>
      <c r="AN406" s="2">
        <f t="shared" si="5"/>
        <v>47</v>
      </c>
      <c r="AO406" s="2">
        <f t="shared" si="5"/>
        <v>47</v>
      </c>
      <c r="AP406" s="2">
        <f t="shared" si="5"/>
        <v>47</v>
      </c>
      <c r="AQ406" s="2">
        <f t="shared" si="5"/>
        <v>50</v>
      </c>
      <c r="AR406" s="2">
        <f t="shared" si="5"/>
        <v>72</v>
      </c>
      <c r="AS406" s="2">
        <f t="shared" si="5"/>
        <v>83</v>
      </c>
      <c r="AT406" s="2">
        <f t="shared" si="5"/>
        <v>74</v>
      </c>
      <c r="AU406" s="2">
        <f t="shared" si="5"/>
        <v>58</v>
      </c>
      <c r="AV406" s="2">
        <f t="shared" si="5"/>
        <v>78</v>
      </c>
      <c r="AW406" s="2">
        <f t="shared" si="5"/>
        <v>44</v>
      </c>
      <c r="AX406" s="2">
        <f t="shared" si="5"/>
        <v>102</v>
      </c>
      <c r="AY406" s="2">
        <f t="shared" si="5"/>
        <v>49</v>
      </c>
      <c r="AZ406" s="2">
        <f t="shared" si="5"/>
        <v>39</v>
      </c>
      <c r="BA406" s="2">
        <f t="shared" si="5"/>
        <v>32</v>
      </c>
      <c r="BB406" s="2">
        <f t="shared" si="5"/>
        <v>39</v>
      </c>
      <c r="BC406" s="2">
        <f t="shared" si="5"/>
        <v>26</v>
      </c>
      <c r="BD406" s="2">
        <f t="shared" si="5"/>
        <v>22</v>
      </c>
      <c r="BE406" s="2">
        <f t="shared" si="5"/>
        <v>31</v>
      </c>
      <c r="BF406" s="2">
        <f t="shared" si="5"/>
        <v>32</v>
      </c>
      <c r="BG406" s="2">
        <f t="shared" si="5"/>
        <v>13</v>
      </c>
      <c r="BH406" s="2">
        <f t="shared" si="5"/>
        <v>11</v>
      </c>
      <c r="BI406" s="2">
        <f t="shared" si="5"/>
        <v>16</v>
      </c>
      <c r="BJ406" s="2">
        <f t="shared" si="5"/>
        <v>16</v>
      </c>
      <c r="BK406" s="2" t="str">
        <f t="shared" si="5"/>
        <v/>
      </c>
      <c r="BL406" s="2" t="str">
        <f t="shared" si="5"/>
        <v/>
      </c>
    </row>
    <row r="407" spans="2:64" x14ac:dyDescent="0.25">
      <c r="B407" t="s">
        <v>61</v>
      </c>
      <c r="C407" s="2" t="str">
        <f t="shared" si="4"/>
        <v/>
      </c>
      <c r="D407" s="2" t="str">
        <f t="shared" si="5"/>
        <v/>
      </c>
      <c r="E407" s="2" t="str">
        <f t="shared" si="5"/>
        <v/>
      </c>
      <c r="F407" s="2" t="str">
        <f t="shared" si="5"/>
        <v/>
      </c>
      <c r="G407" s="2" t="str">
        <f t="shared" si="5"/>
        <v/>
      </c>
      <c r="H407" s="2" t="str">
        <f t="shared" si="5"/>
        <v/>
      </c>
      <c r="I407" s="2" t="str">
        <f t="shared" si="5"/>
        <v/>
      </c>
      <c r="J407" s="2" t="str">
        <f t="shared" si="5"/>
        <v/>
      </c>
      <c r="K407" s="2" t="str">
        <f t="shared" si="5"/>
        <v/>
      </c>
      <c r="L407" s="2" t="str">
        <f t="shared" si="5"/>
        <v/>
      </c>
      <c r="M407" s="2" t="str">
        <f t="shared" si="5"/>
        <v/>
      </c>
      <c r="N407" s="2" t="str">
        <f t="shared" si="5"/>
        <v/>
      </c>
      <c r="O407" s="2" t="str">
        <f t="shared" si="5"/>
        <v/>
      </c>
      <c r="P407" s="2" t="str">
        <f t="shared" si="5"/>
        <v/>
      </c>
      <c r="Q407" s="2" t="str">
        <f t="shared" si="5"/>
        <v/>
      </c>
      <c r="R407" s="2" t="str">
        <f t="shared" si="5"/>
        <v/>
      </c>
      <c r="S407" s="2" t="str">
        <f t="shared" si="5"/>
        <v/>
      </c>
      <c r="T407" s="2" t="str">
        <f t="shared" si="5"/>
        <v/>
      </c>
      <c r="U407" s="2" t="str">
        <f t="shared" si="5"/>
        <v/>
      </c>
      <c r="V407" s="2" t="str">
        <f t="shared" si="5"/>
        <v/>
      </c>
      <c r="W407" s="2" t="str">
        <f t="shared" si="5"/>
        <v/>
      </c>
      <c r="X407" s="2" t="str">
        <f t="shared" si="5"/>
        <v/>
      </c>
      <c r="Y407" s="2" t="str">
        <f t="shared" si="5"/>
        <v/>
      </c>
      <c r="Z407" s="2" t="str">
        <f t="shared" si="5"/>
        <v/>
      </c>
      <c r="AA407" s="2" t="str">
        <f t="shared" si="5"/>
        <v/>
      </c>
      <c r="AB407" s="2" t="str">
        <f t="shared" si="5"/>
        <v/>
      </c>
      <c r="AC407" s="2" t="str">
        <f t="shared" si="5"/>
        <v/>
      </c>
      <c r="AD407" s="2" t="str">
        <f t="shared" si="5"/>
        <v/>
      </c>
      <c r="AE407" s="2" t="str">
        <f t="shared" si="5"/>
        <v/>
      </c>
      <c r="AF407" s="2" t="str">
        <f t="shared" si="5"/>
        <v/>
      </c>
      <c r="AG407" s="2" t="str">
        <f t="shared" si="5"/>
        <v/>
      </c>
      <c r="AH407" s="2" t="str">
        <f t="shared" si="5"/>
        <v/>
      </c>
      <c r="AI407" s="2" t="str">
        <f t="shared" si="5"/>
        <v/>
      </c>
      <c r="AJ407" s="2" t="str">
        <f t="shared" si="5"/>
        <v/>
      </c>
      <c r="AK407" s="2" t="str">
        <f t="shared" si="5"/>
        <v/>
      </c>
      <c r="AL407" s="2" t="str">
        <f t="shared" si="5"/>
        <v/>
      </c>
      <c r="AM407" s="2">
        <f t="shared" si="5"/>
        <v>90</v>
      </c>
      <c r="AN407" s="2">
        <f t="shared" si="5"/>
        <v>65</v>
      </c>
      <c r="AO407" s="2">
        <f t="shared" si="5"/>
        <v>63</v>
      </c>
      <c r="AP407" s="2">
        <f t="shared" si="5"/>
        <v>48</v>
      </c>
      <c r="AQ407" s="2">
        <f t="shared" si="5"/>
        <v>91</v>
      </c>
      <c r="AR407" s="2">
        <f t="shared" si="5"/>
        <v>163</v>
      </c>
      <c r="AS407" s="2">
        <f t="shared" si="5"/>
        <v>35</v>
      </c>
      <c r="AT407" s="2">
        <f t="shared" si="5"/>
        <v>212</v>
      </c>
      <c r="AU407" s="2">
        <f t="shared" si="5"/>
        <v>85</v>
      </c>
      <c r="AV407" s="2">
        <f t="shared" si="5"/>
        <v>115</v>
      </c>
      <c r="AW407" s="2">
        <f t="shared" si="5"/>
        <v>116</v>
      </c>
      <c r="AX407" s="2">
        <f t="shared" si="5"/>
        <v>164</v>
      </c>
      <c r="AY407" s="2" t="str">
        <f t="shared" si="5"/>
        <v/>
      </c>
      <c r="AZ407" s="2">
        <f t="shared" si="5"/>
        <v>115</v>
      </c>
      <c r="BA407" s="2">
        <f t="shared" si="5"/>
        <v>118</v>
      </c>
      <c r="BB407" s="2">
        <f t="shared" si="5"/>
        <v>205</v>
      </c>
      <c r="BC407" s="2">
        <f t="shared" si="5"/>
        <v>186</v>
      </c>
      <c r="BD407" s="2">
        <f t="shared" si="5"/>
        <v>216</v>
      </c>
      <c r="BE407" s="2">
        <f t="shared" si="5"/>
        <v>131</v>
      </c>
      <c r="BF407" s="2">
        <f t="shared" si="5"/>
        <v>193</v>
      </c>
      <c r="BG407" s="2">
        <f t="shared" si="5"/>
        <v>192</v>
      </c>
      <c r="BH407" s="2">
        <f t="shared" si="5"/>
        <v>167</v>
      </c>
      <c r="BI407" s="2">
        <f t="shared" si="5"/>
        <v>250</v>
      </c>
      <c r="BJ407" s="2">
        <f t="shared" si="5"/>
        <v>110</v>
      </c>
      <c r="BK407" s="2">
        <f t="shared" si="5"/>
        <v>202</v>
      </c>
      <c r="BL407" s="2">
        <f t="shared" si="5"/>
        <v>143</v>
      </c>
    </row>
    <row r="408" spans="2:64" x14ac:dyDescent="0.25">
      <c r="B408" t="s">
        <v>40</v>
      </c>
      <c r="C408" s="2" t="str">
        <f t="shared" si="4"/>
        <v/>
      </c>
      <c r="D408" s="2" t="str">
        <f t="shared" si="5"/>
        <v/>
      </c>
      <c r="E408" s="2" t="str">
        <f t="shared" si="5"/>
        <v/>
      </c>
      <c r="F408" s="2" t="str">
        <f t="shared" si="5"/>
        <v/>
      </c>
      <c r="G408" s="2" t="str">
        <f t="shared" si="5"/>
        <v/>
      </c>
      <c r="H408" s="2" t="str">
        <f t="shared" si="5"/>
        <v/>
      </c>
      <c r="I408" s="2" t="str">
        <f t="shared" si="5"/>
        <v/>
      </c>
      <c r="J408" s="2" t="str">
        <f t="shared" si="5"/>
        <v/>
      </c>
      <c r="K408" s="2" t="str">
        <f t="shared" si="5"/>
        <v/>
      </c>
      <c r="L408" s="2" t="str">
        <f t="shared" si="5"/>
        <v/>
      </c>
      <c r="M408" s="2">
        <f t="shared" si="5"/>
        <v>158</v>
      </c>
      <c r="N408" s="2">
        <f t="shared" si="5"/>
        <v>110</v>
      </c>
      <c r="O408" s="2">
        <f t="shared" si="5"/>
        <v>192</v>
      </c>
      <c r="P408" s="2" t="str">
        <f t="shared" si="5"/>
        <v/>
      </c>
      <c r="Q408" s="2" t="str">
        <f t="shared" si="5"/>
        <v/>
      </c>
      <c r="R408" s="2" t="str">
        <f t="shared" si="5"/>
        <v/>
      </c>
      <c r="S408" s="2">
        <f t="shared" si="5"/>
        <v>173</v>
      </c>
      <c r="T408" s="2" t="str">
        <f t="shared" si="5"/>
        <v/>
      </c>
      <c r="U408" s="2">
        <f t="shared" si="5"/>
        <v>143</v>
      </c>
      <c r="V408" s="2" t="str">
        <f t="shared" si="5"/>
        <v/>
      </c>
      <c r="W408" s="2">
        <f t="shared" si="5"/>
        <v>213</v>
      </c>
      <c r="X408" s="2">
        <f t="shared" si="5"/>
        <v>114</v>
      </c>
      <c r="Y408" s="2">
        <f t="shared" si="5"/>
        <v>141</v>
      </c>
      <c r="Z408" s="2">
        <f t="shared" si="5"/>
        <v>97</v>
      </c>
      <c r="AA408" s="2">
        <f t="shared" si="5"/>
        <v>235</v>
      </c>
      <c r="AB408" s="2">
        <f t="shared" si="5"/>
        <v>182</v>
      </c>
      <c r="AC408" s="2">
        <f t="shared" si="5"/>
        <v>220</v>
      </c>
      <c r="AD408" s="2">
        <f t="shared" si="5"/>
        <v>216</v>
      </c>
      <c r="AE408" s="2">
        <f t="shared" si="5"/>
        <v>165</v>
      </c>
      <c r="AF408" s="2">
        <f t="shared" si="5"/>
        <v>123</v>
      </c>
      <c r="AG408" s="2">
        <f t="shared" si="5"/>
        <v>141</v>
      </c>
      <c r="AH408" s="2">
        <f t="shared" si="5"/>
        <v>139</v>
      </c>
      <c r="AI408" s="2">
        <f t="shared" si="5"/>
        <v>108</v>
      </c>
      <c r="AJ408" s="2" t="str">
        <f t="shared" si="5"/>
        <v/>
      </c>
      <c r="AK408" s="2" t="str">
        <f t="shared" si="5"/>
        <v/>
      </c>
      <c r="AL408" s="2" t="str">
        <f t="shared" si="5"/>
        <v/>
      </c>
      <c r="AM408" s="2" t="str">
        <f t="shared" si="5"/>
        <v/>
      </c>
      <c r="AN408" s="2" t="str">
        <f t="shared" si="5"/>
        <v/>
      </c>
      <c r="AO408" s="2">
        <f t="shared" ref="D408:BL412" si="6">IF(AND(AO12="",AO210=0),"",MAX(AO12,AO210))</f>
        <v>154</v>
      </c>
      <c r="AP408" s="2">
        <f t="shared" si="6"/>
        <v>91</v>
      </c>
      <c r="AQ408" s="2" t="str">
        <f t="shared" si="6"/>
        <v/>
      </c>
      <c r="AR408" s="2" t="str">
        <f t="shared" si="6"/>
        <v/>
      </c>
      <c r="AS408" s="2" t="str">
        <f t="shared" si="6"/>
        <v/>
      </c>
      <c r="AT408" s="2" t="str">
        <f t="shared" si="6"/>
        <v/>
      </c>
      <c r="AU408" s="2" t="str">
        <f t="shared" si="6"/>
        <v/>
      </c>
      <c r="AV408" s="2" t="str">
        <f t="shared" si="6"/>
        <v/>
      </c>
      <c r="AW408" s="2" t="str">
        <f t="shared" si="6"/>
        <v/>
      </c>
      <c r="AX408" s="2" t="str">
        <f t="shared" si="6"/>
        <v/>
      </c>
      <c r="AY408" s="2">
        <f t="shared" si="6"/>
        <v>123</v>
      </c>
      <c r="AZ408" s="2">
        <f t="shared" si="6"/>
        <v>114</v>
      </c>
      <c r="BA408" s="2">
        <f t="shared" si="6"/>
        <v>124</v>
      </c>
      <c r="BB408" s="2">
        <f t="shared" si="6"/>
        <v>104</v>
      </c>
      <c r="BC408" s="2">
        <f t="shared" si="6"/>
        <v>95</v>
      </c>
      <c r="BD408" s="2">
        <f t="shared" si="6"/>
        <v>119</v>
      </c>
      <c r="BE408" s="2">
        <f t="shared" si="6"/>
        <v>87</v>
      </c>
      <c r="BF408" s="2">
        <f t="shared" si="6"/>
        <v>148</v>
      </c>
      <c r="BG408" s="2">
        <f t="shared" si="6"/>
        <v>97</v>
      </c>
      <c r="BH408" s="2">
        <f t="shared" si="6"/>
        <v>94</v>
      </c>
      <c r="BI408" s="2">
        <f t="shared" si="6"/>
        <v>83</v>
      </c>
      <c r="BJ408" s="2">
        <f t="shared" si="6"/>
        <v>56</v>
      </c>
      <c r="BK408" s="2">
        <f t="shared" si="6"/>
        <v>126</v>
      </c>
      <c r="BL408" s="2">
        <f t="shared" si="6"/>
        <v>87</v>
      </c>
    </row>
    <row r="409" spans="2:64" x14ac:dyDescent="0.25">
      <c r="B409" t="s">
        <v>210</v>
      </c>
      <c r="C409" s="2" t="str">
        <f t="shared" si="4"/>
        <v/>
      </c>
      <c r="D409" s="2" t="str">
        <f t="shared" si="6"/>
        <v/>
      </c>
      <c r="E409" s="2" t="str">
        <f t="shared" si="6"/>
        <v/>
      </c>
      <c r="F409" s="2" t="str">
        <f t="shared" si="6"/>
        <v/>
      </c>
      <c r="G409" s="2" t="str">
        <f t="shared" si="6"/>
        <v/>
      </c>
      <c r="H409" s="2" t="str">
        <f t="shared" si="6"/>
        <v/>
      </c>
      <c r="I409" s="2" t="str">
        <f t="shared" si="6"/>
        <v/>
      </c>
      <c r="J409" s="2" t="str">
        <f t="shared" si="6"/>
        <v/>
      </c>
      <c r="K409" s="2" t="str">
        <f t="shared" si="6"/>
        <v/>
      </c>
      <c r="L409" s="2" t="str">
        <f t="shared" si="6"/>
        <v/>
      </c>
      <c r="M409" s="2" t="str">
        <f t="shared" si="6"/>
        <v/>
      </c>
      <c r="N409" s="2" t="str">
        <f t="shared" si="6"/>
        <v/>
      </c>
      <c r="O409" s="2" t="str">
        <f t="shared" si="6"/>
        <v/>
      </c>
      <c r="P409" s="2" t="str">
        <f t="shared" si="6"/>
        <v/>
      </c>
      <c r="Q409" s="2" t="str">
        <f t="shared" si="6"/>
        <v/>
      </c>
      <c r="R409" s="2" t="str">
        <f t="shared" si="6"/>
        <v/>
      </c>
      <c r="S409" s="2" t="str">
        <f t="shared" si="6"/>
        <v/>
      </c>
      <c r="T409" s="2" t="str">
        <f t="shared" si="6"/>
        <v/>
      </c>
      <c r="U409" s="2" t="str">
        <f t="shared" si="6"/>
        <v/>
      </c>
      <c r="V409" s="2" t="str">
        <f t="shared" si="6"/>
        <v/>
      </c>
      <c r="W409" s="2" t="str">
        <f t="shared" si="6"/>
        <v/>
      </c>
      <c r="X409" s="2" t="str">
        <f t="shared" si="6"/>
        <v/>
      </c>
      <c r="Y409" s="2" t="str">
        <f t="shared" si="6"/>
        <v/>
      </c>
      <c r="Z409" s="2" t="str">
        <f t="shared" si="6"/>
        <v/>
      </c>
      <c r="AA409" s="2" t="str">
        <f t="shared" si="6"/>
        <v/>
      </c>
      <c r="AB409" s="2" t="str">
        <f t="shared" si="6"/>
        <v/>
      </c>
      <c r="AC409" s="2" t="str">
        <f t="shared" si="6"/>
        <v/>
      </c>
      <c r="AD409" s="2" t="str">
        <f t="shared" si="6"/>
        <v/>
      </c>
      <c r="AE409" s="2" t="str">
        <f t="shared" si="6"/>
        <v/>
      </c>
      <c r="AF409" s="2" t="str">
        <f t="shared" si="6"/>
        <v/>
      </c>
      <c r="AG409" s="2" t="str">
        <f t="shared" si="6"/>
        <v/>
      </c>
      <c r="AH409" s="2" t="str">
        <f t="shared" si="6"/>
        <v/>
      </c>
      <c r="AI409" s="2" t="str">
        <f t="shared" si="6"/>
        <v/>
      </c>
      <c r="AJ409" s="2" t="str">
        <f t="shared" si="6"/>
        <v/>
      </c>
      <c r="AK409" s="2" t="str">
        <f t="shared" si="6"/>
        <v/>
      </c>
      <c r="AL409" s="2" t="str">
        <f t="shared" si="6"/>
        <v/>
      </c>
      <c r="AM409" s="2" t="str">
        <f t="shared" si="6"/>
        <v/>
      </c>
      <c r="AN409" s="2" t="str">
        <f t="shared" si="6"/>
        <v/>
      </c>
      <c r="AO409" s="2" t="str">
        <f t="shared" si="6"/>
        <v/>
      </c>
      <c r="AP409" s="2" t="str">
        <f t="shared" si="6"/>
        <v/>
      </c>
      <c r="AQ409" s="2" t="str">
        <f t="shared" si="6"/>
        <v/>
      </c>
      <c r="AR409" s="2" t="str">
        <f t="shared" si="6"/>
        <v/>
      </c>
      <c r="AS409" s="2" t="str">
        <f t="shared" si="6"/>
        <v/>
      </c>
      <c r="AT409" s="2" t="str">
        <f t="shared" si="6"/>
        <v/>
      </c>
      <c r="AU409" s="2" t="str">
        <f t="shared" si="6"/>
        <v/>
      </c>
      <c r="AV409" s="2" t="str">
        <f t="shared" si="6"/>
        <v/>
      </c>
      <c r="AW409" s="2" t="str">
        <f t="shared" si="6"/>
        <v/>
      </c>
      <c r="AX409" s="2" t="str">
        <f t="shared" si="6"/>
        <v/>
      </c>
      <c r="AY409" s="2" t="str">
        <f t="shared" si="6"/>
        <v/>
      </c>
      <c r="AZ409" s="2" t="str">
        <f t="shared" si="6"/>
        <v/>
      </c>
      <c r="BA409" s="2" t="str">
        <f t="shared" si="6"/>
        <v/>
      </c>
      <c r="BB409" s="2" t="str">
        <f t="shared" si="6"/>
        <v/>
      </c>
      <c r="BC409" s="2" t="str">
        <f t="shared" si="6"/>
        <v/>
      </c>
      <c r="BD409" s="2" t="str">
        <f t="shared" si="6"/>
        <v/>
      </c>
      <c r="BE409" s="2" t="str">
        <f t="shared" si="6"/>
        <v/>
      </c>
      <c r="BF409" s="2" t="str">
        <f t="shared" si="6"/>
        <v/>
      </c>
      <c r="BG409" s="2" t="str">
        <f t="shared" si="6"/>
        <v/>
      </c>
      <c r="BH409" s="2" t="str">
        <f t="shared" si="6"/>
        <v/>
      </c>
      <c r="BI409" s="2" t="str">
        <f t="shared" si="6"/>
        <v/>
      </c>
      <c r="BJ409" s="2" t="str">
        <f t="shared" si="6"/>
        <v/>
      </c>
      <c r="BK409" s="2">
        <f t="shared" si="6"/>
        <v>16</v>
      </c>
      <c r="BL409" s="2">
        <f t="shared" si="6"/>
        <v>6</v>
      </c>
    </row>
    <row r="410" spans="2:64" x14ac:dyDescent="0.25">
      <c r="B410" t="s">
        <v>49</v>
      </c>
      <c r="C410" s="2" t="str">
        <f t="shared" si="4"/>
        <v/>
      </c>
      <c r="D410" s="2" t="str">
        <f t="shared" si="6"/>
        <v/>
      </c>
      <c r="E410" s="2" t="str">
        <f t="shared" si="6"/>
        <v/>
      </c>
      <c r="F410" s="2" t="str">
        <f t="shared" si="6"/>
        <v/>
      </c>
      <c r="G410" s="2" t="str">
        <f t="shared" si="6"/>
        <v/>
      </c>
      <c r="H410" s="2" t="str">
        <f t="shared" si="6"/>
        <v/>
      </c>
      <c r="I410" s="2" t="str">
        <f t="shared" si="6"/>
        <v/>
      </c>
      <c r="J410" s="2" t="str">
        <f t="shared" si="6"/>
        <v/>
      </c>
      <c r="K410" s="2" t="str">
        <f t="shared" si="6"/>
        <v/>
      </c>
      <c r="L410" s="2" t="str">
        <f t="shared" si="6"/>
        <v/>
      </c>
      <c r="M410" s="2" t="str">
        <f t="shared" si="6"/>
        <v/>
      </c>
      <c r="N410" s="2" t="str">
        <f t="shared" si="6"/>
        <v/>
      </c>
      <c r="O410" s="2" t="str">
        <f t="shared" si="6"/>
        <v/>
      </c>
      <c r="P410" s="2" t="str">
        <f t="shared" si="6"/>
        <v/>
      </c>
      <c r="Q410" s="2" t="str">
        <f t="shared" si="6"/>
        <v/>
      </c>
      <c r="R410" s="2" t="str">
        <f t="shared" si="6"/>
        <v/>
      </c>
      <c r="S410" s="2" t="str">
        <f t="shared" si="6"/>
        <v/>
      </c>
      <c r="T410" s="2" t="str">
        <f t="shared" si="6"/>
        <v/>
      </c>
      <c r="U410" s="2" t="str">
        <f t="shared" si="6"/>
        <v/>
      </c>
      <c r="V410" s="2" t="str">
        <f t="shared" si="6"/>
        <v/>
      </c>
      <c r="W410" s="2" t="str">
        <f t="shared" si="6"/>
        <v/>
      </c>
      <c r="X410" s="2" t="str">
        <f t="shared" si="6"/>
        <v/>
      </c>
      <c r="Y410" s="2">
        <f t="shared" si="6"/>
        <v>12</v>
      </c>
      <c r="Z410" s="2">
        <f t="shared" si="6"/>
        <v>39</v>
      </c>
      <c r="AA410" s="2">
        <f t="shared" si="6"/>
        <v>82</v>
      </c>
      <c r="AB410" s="2">
        <f t="shared" si="6"/>
        <v>228</v>
      </c>
      <c r="AC410" s="2">
        <f t="shared" si="6"/>
        <v>336</v>
      </c>
      <c r="AD410" s="2">
        <f t="shared" si="6"/>
        <v>236</v>
      </c>
      <c r="AE410" s="2">
        <f t="shared" si="6"/>
        <v>131</v>
      </c>
      <c r="AF410" s="2">
        <f t="shared" si="6"/>
        <v>146</v>
      </c>
      <c r="AG410" s="2">
        <f t="shared" si="6"/>
        <v>124</v>
      </c>
      <c r="AH410" s="2">
        <f t="shared" si="6"/>
        <v>202</v>
      </c>
      <c r="AI410" s="2">
        <f t="shared" si="6"/>
        <v>149</v>
      </c>
      <c r="AJ410" s="2">
        <f t="shared" si="6"/>
        <v>130</v>
      </c>
      <c r="AK410" s="2">
        <f t="shared" si="6"/>
        <v>156</v>
      </c>
      <c r="AL410" s="2">
        <f t="shared" si="6"/>
        <v>120</v>
      </c>
      <c r="AM410" s="2">
        <f t="shared" si="6"/>
        <v>101</v>
      </c>
      <c r="AN410" s="2">
        <f t="shared" si="6"/>
        <v>126</v>
      </c>
      <c r="AO410" s="2">
        <f t="shared" si="6"/>
        <v>109</v>
      </c>
      <c r="AP410" s="2">
        <f t="shared" si="6"/>
        <v>102</v>
      </c>
      <c r="AQ410" s="2">
        <f t="shared" si="6"/>
        <v>149</v>
      </c>
      <c r="AR410" s="2">
        <f t="shared" si="6"/>
        <v>97</v>
      </c>
      <c r="AS410" s="2">
        <f t="shared" si="6"/>
        <v>123</v>
      </c>
      <c r="AT410" s="2">
        <f t="shared" si="6"/>
        <v>296</v>
      </c>
      <c r="AU410" s="2">
        <f t="shared" si="6"/>
        <v>266</v>
      </c>
      <c r="AV410" s="2">
        <f t="shared" si="6"/>
        <v>326</v>
      </c>
      <c r="AW410" s="2">
        <f t="shared" si="6"/>
        <v>293</v>
      </c>
      <c r="AX410" s="2">
        <f t="shared" si="6"/>
        <v>415</v>
      </c>
      <c r="AY410" s="2">
        <f t="shared" si="6"/>
        <v>294</v>
      </c>
      <c r="AZ410" s="2">
        <f t="shared" si="6"/>
        <v>248</v>
      </c>
      <c r="BA410" s="2">
        <f t="shared" si="6"/>
        <v>177</v>
      </c>
      <c r="BB410" s="2">
        <f t="shared" si="6"/>
        <v>222</v>
      </c>
      <c r="BC410" s="2">
        <f t="shared" si="6"/>
        <v>120</v>
      </c>
      <c r="BD410" s="2">
        <f t="shared" si="6"/>
        <v>51</v>
      </c>
      <c r="BE410" s="2">
        <f t="shared" si="6"/>
        <v>98</v>
      </c>
      <c r="BF410" s="2">
        <f t="shared" si="6"/>
        <v>293</v>
      </c>
      <c r="BG410" s="2">
        <f t="shared" si="6"/>
        <v>520</v>
      </c>
      <c r="BH410" s="2">
        <f t="shared" si="6"/>
        <v>503</v>
      </c>
      <c r="BI410" s="2">
        <f t="shared" si="6"/>
        <v>1014</v>
      </c>
      <c r="BJ410" s="2">
        <f t="shared" si="6"/>
        <v>413</v>
      </c>
      <c r="BK410" s="2">
        <f t="shared" si="6"/>
        <v>622</v>
      </c>
      <c r="BL410" s="2">
        <f t="shared" si="6"/>
        <v>497</v>
      </c>
    </row>
    <row r="411" spans="2:64" x14ac:dyDescent="0.25">
      <c r="B411" t="s">
        <v>211</v>
      </c>
      <c r="C411" s="2" t="str">
        <f t="shared" si="4"/>
        <v/>
      </c>
      <c r="D411" s="2" t="str">
        <f t="shared" si="6"/>
        <v/>
      </c>
      <c r="E411" s="2" t="str">
        <f t="shared" si="6"/>
        <v/>
      </c>
      <c r="F411" s="2" t="str">
        <f t="shared" si="6"/>
        <v/>
      </c>
      <c r="G411" s="2" t="str">
        <f t="shared" si="6"/>
        <v/>
      </c>
      <c r="H411" s="2" t="str">
        <f t="shared" si="6"/>
        <v/>
      </c>
      <c r="I411" s="2" t="str">
        <f t="shared" si="6"/>
        <v/>
      </c>
      <c r="J411" s="2" t="str">
        <f t="shared" si="6"/>
        <v/>
      </c>
      <c r="K411" s="2" t="str">
        <f t="shared" si="6"/>
        <v/>
      </c>
      <c r="L411" s="2" t="str">
        <f t="shared" si="6"/>
        <v/>
      </c>
      <c r="M411" s="2" t="str">
        <f t="shared" si="6"/>
        <v/>
      </c>
      <c r="N411" s="2" t="str">
        <f t="shared" si="6"/>
        <v/>
      </c>
      <c r="O411" s="2" t="str">
        <f t="shared" si="6"/>
        <v/>
      </c>
      <c r="P411" s="2" t="str">
        <f t="shared" si="6"/>
        <v/>
      </c>
      <c r="Q411" s="2" t="str">
        <f t="shared" si="6"/>
        <v/>
      </c>
      <c r="R411" s="2" t="str">
        <f t="shared" si="6"/>
        <v/>
      </c>
      <c r="S411" s="2" t="str">
        <f t="shared" si="6"/>
        <v/>
      </c>
      <c r="T411" s="2" t="str">
        <f t="shared" si="6"/>
        <v/>
      </c>
      <c r="U411" s="2" t="str">
        <f t="shared" si="6"/>
        <v/>
      </c>
      <c r="V411" s="2" t="str">
        <f t="shared" si="6"/>
        <v/>
      </c>
      <c r="W411" s="2" t="str">
        <f t="shared" si="6"/>
        <v/>
      </c>
      <c r="X411" s="2" t="str">
        <f t="shared" si="6"/>
        <v/>
      </c>
      <c r="Y411" s="2" t="str">
        <f t="shared" si="6"/>
        <v/>
      </c>
      <c r="Z411" s="2" t="str">
        <f t="shared" si="6"/>
        <v/>
      </c>
      <c r="AA411" s="2" t="str">
        <f t="shared" si="6"/>
        <v/>
      </c>
      <c r="AB411" s="2" t="str">
        <f t="shared" si="6"/>
        <v/>
      </c>
      <c r="AC411" s="2" t="str">
        <f t="shared" si="6"/>
        <v/>
      </c>
      <c r="AD411" s="2" t="str">
        <f t="shared" si="6"/>
        <v/>
      </c>
      <c r="AE411" s="2" t="str">
        <f t="shared" si="6"/>
        <v/>
      </c>
      <c r="AF411" s="2">
        <f t="shared" si="6"/>
        <v>1</v>
      </c>
      <c r="AG411" s="2">
        <f t="shared" si="6"/>
        <v>0</v>
      </c>
      <c r="AH411" s="2">
        <f t="shared" si="6"/>
        <v>5</v>
      </c>
      <c r="AI411" s="2">
        <f t="shared" si="6"/>
        <v>5</v>
      </c>
      <c r="AJ411" s="2">
        <f t="shared" si="6"/>
        <v>5</v>
      </c>
      <c r="AK411" s="2">
        <f t="shared" si="6"/>
        <v>3</v>
      </c>
      <c r="AL411" s="2">
        <f t="shared" si="6"/>
        <v>0</v>
      </c>
      <c r="AM411" s="2">
        <f t="shared" si="6"/>
        <v>6</v>
      </c>
      <c r="AN411" s="2">
        <f t="shared" si="6"/>
        <v>4</v>
      </c>
      <c r="AO411" s="2">
        <f t="shared" si="6"/>
        <v>6</v>
      </c>
      <c r="AP411" s="2">
        <f t="shared" si="6"/>
        <v>4</v>
      </c>
      <c r="AQ411" s="2">
        <f t="shared" si="6"/>
        <v>5</v>
      </c>
      <c r="AR411" s="2">
        <f t="shared" si="6"/>
        <v>3</v>
      </c>
      <c r="AS411" s="2">
        <f t="shared" si="6"/>
        <v>0</v>
      </c>
      <c r="AT411" s="2">
        <f t="shared" si="6"/>
        <v>3</v>
      </c>
      <c r="AU411" s="2">
        <f t="shared" si="6"/>
        <v>4</v>
      </c>
      <c r="AV411" s="2">
        <f t="shared" si="6"/>
        <v>1</v>
      </c>
      <c r="AW411" s="2">
        <f t="shared" si="6"/>
        <v>0</v>
      </c>
      <c r="AX411" s="2">
        <f t="shared" si="6"/>
        <v>2</v>
      </c>
      <c r="AY411" s="2">
        <f t="shared" si="6"/>
        <v>6</v>
      </c>
      <c r="AZ411" s="2">
        <f t="shared" si="6"/>
        <v>8</v>
      </c>
      <c r="BA411" s="2">
        <f t="shared" si="6"/>
        <v>2</v>
      </c>
      <c r="BB411" s="2">
        <f t="shared" si="6"/>
        <v>3</v>
      </c>
      <c r="BC411" s="2">
        <f t="shared" si="6"/>
        <v>1</v>
      </c>
      <c r="BD411" s="2">
        <f t="shared" si="6"/>
        <v>1</v>
      </c>
      <c r="BE411" s="2">
        <f t="shared" si="6"/>
        <v>10</v>
      </c>
      <c r="BF411" s="2">
        <f t="shared" si="6"/>
        <v>2</v>
      </c>
      <c r="BG411" s="2">
        <f t="shared" si="6"/>
        <v>0</v>
      </c>
      <c r="BH411" s="2">
        <f t="shared" si="6"/>
        <v>2</v>
      </c>
      <c r="BI411" s="2">
        <f t="shared" si="6"/>
        <v>0</v>
      </c>
      <c r="BJ411" s="2">
        <f t="shared" si="6"/>
        <v>0</v>
      </c>
      <c r="BK411" s="2">
        <f t="shared" si="6"/>
        <v>3</v>
      </c>
      <c r="BL411" s="2">
        <f t="shared" si="6"/>
        <v>1</v>
      </c>
    </row>
    <row r="412" spans="2:64" x14ac:dyDescent="0.25">
      <c r="B412" t="s">
        <v>59</v>
      </c>
      <c r="C412" s="2" t="str">
        <f t="shared" si="4"/>
        <v/>
      </c>
      <c r="D412" s="2" t="str">
        <f t="shared" si="6"/>
        <v/>
      </c>
      <c r="E412" s="2" t="str">
        <f t="shared" si="6"/>
        <v/>
      </c>
      <c r="F412" s="2" t="str">
        <f t="shared" si="6"/>
        <v/>
      </c>
      <c r="G412" s="2" t="str">
        <f t="shared" si="6"/>
        <v/>
      </c>
      <c r="H412" s="2" t="str">
        <f t="shared" si="6"/>
        <v/>
      </c>
      <c r="I412" s="2" t="str">
        <f t="shared" si="6"/>
        <v/>
      </c>
      <c r="J412" s="2" t="str">
        <f t="shared" si="6"/>
        <v/>
      </c>
      <c r="K412" s="2" t="str">
        <f t="shared" si="6"/>
        <v/>
      </c>
      <c r="L412" s="2" t="str">
        <f t="shared" si="6"/>
        <v/>
      </c>
      <c r="M412" s="2" t="str">
        <f t="shared" si="6"/>
        <v/>
      </c>
      <c r="N412" s="2" t="str">
        <f t="shared" si="6"/>
        <v/>
      </c>
      <c r="O412" s="2" t="str">
        <f t="shared" si="6"/>
        <v/>
      </c>
      <c r="P412" s="2" t="str">
        <f t="shared" si="6"/>
        <v/>
      </c>
      <c r="Q412" s="2" t="str">
        <f t="shared" si="6"/>
        <v/>
      </c>
      <c r="R412" s="2" t="str">
        <f t="shared" si="6"/>
        <v/>
      </c>
      <c r="S412" s="2" t="str">
        <f t="shared" si="6"/>
        <v/>
      </c>
      <c r="T412" s="2" t="str">
        <f t="shared" si="6"/>
        <v/>
      </c>
      <c r="U412" s="2" t="str">
        <f t="shared" si="6"/>
        <v/>
      </c>
      <c r="V412" s="2" t="str">
        <f t="shared" si="6"/>
        <v/>
      </c>
      <c r="W412" s="2" t="str">
        <f t="shared" si="6"/>
        <v/>
      </c>
      <c r="X412" s="2" t="str">
        <f t="shared" si="6"/>
        <v/>
      </c>
      <c r="Y412" s="2" t="str">
        <f t="shared" si="6"/>
        <v/>
      </c>
      <c r="Z412" s="2" t="str">
        <f t="shared" si="6"/>
        <v/>
      </c>
      <c r="AA412" s="2" t="str">
        <f t="shared" si="6"/>
        <v/>
      </c>
      <c r="AB412" s="2" t="str">
        <f t="shared" si="6"/>
        <v/>
      </c>
      <c r="AC412" s="2" t="str">
        <f t="shared" si="6"/>
        <v/>
      </c>
      <c r="AD412" s="2" t="str">
        <f t="shared" si="6"/>
        <v/>
      </c>
      <c r="AE412" s="2" t="str">
        <f t="shared" si="6"/>
        <v/>
      </c>
      <c r="AF412" s="2" t="str">
        <f t="shared" si="6"/>
        <v/>
      </c>
      <c r="AG412" s="2" t="str">
        <f t="shared" si="6"/>
        <v/>
      </c>
      <c r="AH412" s="2" t="str">
        <f t="shared" si="6"/>
        <v/>
      </c>
      <c r="AI412" s="2" t="str">
        <f t="shared" si="6"/>
        <v/>
      </c>
      <c r="AJ412" s="2" t="str">
        <f t="shared" si="6"/>
        <v/>
      </c>
      <c r="AK412" s="2" t="str">
        <f t="shared" si="6"/>
        <v/>
      </c>
      <c r="AL412" s="2" t="str">
        <f t="shared" si="6"/>
        <v/>
      </c>
      <c r="AM412" s="2" t="str">
        <f t="shared" si="6"/>
        <v/>
      </c>
      <c r="AN412" s="2" t="str">
        <f t="shared" si="6"/>
        <v/>
      </c>
      <c r="AO412" s="2">
        <f t="shared" si="6"/>
        <v>29</v>
      </c>
      <c r="AP412" s="2">
        <f t="shared" si="6"/>
        <v>23</v>
      </c>
      <c r="AQ412" s="2" t="str">
        <f t="shared" si="6"/>
        <v/>
      </c>
      <c r="AR412" s="2" t="str">
        <f t="shared" si="6"/>
        <v/>
      </c>
      <c r="AS412" s="2" t="str">
        <f t="shared" si="6"/>
        <v/>
      </c>
      <c r="AT412" s="2" t="str">
        <f t="shared" si="6"/>
        <v/>
      </c>
      <c r="AU412" s="2" t="str">
        <f t="shared" si="6"/>
        <v/>
      </c>
      <c r="AV412" s="2" t="str">
        <f t="shared" si="6"/>
        <v/>
      </c>
      <c r="AW412" s="2" t="str">
        <f t="shared" si="6"/>
        <v/>
      </c>
      <c r="AX412" s="2" t="str">
        <f t="shared" si="6"/>
        <v/>
      </c>
      <c r="AY412" s="2">
        <f t="shared" si="6"/>
        <v>170</v>
      </c>
      <c r="AZ412" s="2">
        <f t="shared" ref="D412:BL416" si="7">IF(AND(AZ16="",AZ214=0),"",MAX(AZ16,AZ214))</f>
        <v>108</v>
      </c>
      <c r="BA412" s="2">
        <f t="shared" si="7"/>
        <v>149</v>
      </c>
      <c r="BB412" s="2">
        <f t="shared" si="7"/>
        <v>165</v>
      </c>
      <c r="BC412" s="2">
        <f t="shared" si="7"/>
        <v>109</v>
      </c>
      <c r="BD412" s="2">
        <f t="shared" si="7"/>
        <v>95</v>
      </c>
      <c r="BE412" s="2">
        <f t="shared" si="7"/>
        <v>57</v>
      </c>
      <c r="BF412" s="2">
        <f t="shared" si="7"/>
        <v>36</v>
      </c>
      <c r="BG412" s="2">
        <f t="shared" si="7"/>
        <v>107</v>
      </c>
      <c r="BH412" s="2">
        <f t="shared" si="7"/>
        <v>104</v>
      </c>
      <c r="BI412" s="2">
        <f t="shared" si="7"/>
        <v>88</v>
      </c>
      <c r="BJ412" s="2">
        <f t="shared" si="7"/>
        <v>6</v>
      </c>
      <c r="BK412" s="2">
        <f t="shared" si="7"/>
        <v>194</v>
      </c>
      <c r="BL412" s="2">
        <f t="shared" si="7"/>
        <v>92</v>
      </c>
    </row>
    <row r="413" spans="2:64" x14ac:dyDescent="0.25">
      <c r="B413" t="s">
        <v>212</v>
      </c>
      <c r="C413" s="2" t="str">
        <f t="shared" si="4"/>
        <v/>
      </c>
      <c r="D413" s="2" t="str">
        <f t="shared" si="7"/>
        <v/>
      </c>
      <c r="E413" s="2" t="str">
        <f t="shared" si="7"/>
        <v/>
      </c>
      <c r="F413" s="2" t="str">
        <f t="shared" si="7"/>
        <v/>
      </c>
      <c r="G413" s="2">
        <f t="shared" si="7"/>
        <v>1</v>
      </c>
      <c r="H413" s="2">
        <f t="shared" si="7"/>
        <v>0</v>
      </c>
      <c r="I413" s="2">
        <f t="shared" si="7"/>
        <v>0</v>
      </c>
      <c r="J413" s="2">
        <f t="shared" si="7"/>
        <v>0</v>
      </c>
      <c r="K413" s="2">
        <f t="shared" si="7"/>
        <v>0</v>
      </c>
      <c r="L413" s="2">
        <f t="shared" si="7"/>
        <v>1</v>
      </c>
      <c r="M413" s="2">
        <f t="shared" si="7"/>
        <v>9</v>
      </c>
      <c r="N413" s="2">
        <f t="shared" si="7"/>
        <v>5</v>
      </c>
      <c r="O413" s="2">
        <f t="shared" si="7"/>
        <v>14</v>
      </c>
      <c r="P413" s="2">
        <f t="shared" si="7"/>
        <v>8</v>
      </c>
      <c r="Q413" s="2">
        <f t="shared" si="7"/>
        <v>7</v>
      </c>
      <c r="R413" s="2">
        <f t="shared" si="7"/>
        <v>7</v>
      </c>
      <c r="S413" s="2">
        <f t="shared" si="7"/>
        <v>7</v>
      </c>
      <c r="T413" s="2">
        <f t="shared" si="7"/>
        <v>2</v>
      </c>
      <c r="U413" s="2">
        <f t="shared" si="7"/>
        <v>5</v>
      </c>
      <c r="V413" s="2">
        <f t="shared" si="7"/>
        <v>3</v>
      </c>
      <c r="W413" s="2">
        <f t="shared" si="7"/>
        <v>5</v>
      </c>
      <c r="X413" s="2">
        <f t="shared" si="7"/>
        <v>8</v>
      </c>
      <c r="Y413" s="2">
        <f t="shared" si="7"/>
        <v>7</v>
      </c>
      <c r="Z413" s="2">
        <f t="shared" si="7"/>
        <v>6</v>
      </c>
      <c r="AA413" s="2">
        <f t="shared" si="7"/>
        <v>6</v>
      </c>
      <c r="AB413" s="2">
        <f t="shared" si="7"/>
        <v>4</v>
      </c>
      <c r="AC413" s="2">
        <f t="shared" si="7"/>
        <v>1</v>
      </c>
      <c r="AD413" s="2">
        <f t="shared" si="7"/>
        <v>1</v>
      </c>
      <c r="AE413" s="2">
        <f t="shared" si="7"/>
        <v>1</v>
      </c>
      <c r="AF413" s="2">
        <f t="shared" si="7"/>
        <v>4</v>
      </c>
      <c r="AG413" s="2">
        <f t="shared" si="7"/>
        <v>2</v>
      </c>
      <c r="AH413" s="2">
        <f t="shared" si="7"/>
        <v>3</v>
      </c>
      <c r="AI413" s="2">
        <f t="shared" si="7"/>
        <v>2</v>
      </c>
      <c r="AJ413" s="2">
        <f t="shared" si="7"/>
        <v>0</v>
      </c>
      <c r="AK413" s="2">
        <f t="shared" si="7"/>
        <v>1</v>
      </c>
      <c r="AL413" s="2">
        <f t="shared" si="7"/>
        <v>2</v>
      </c>
      <c r="AM413" s="2" t="str">
        <f t="shared" si="7"/>
        <v/>
      </c>
      <c r="AN413" s="2" t="str">
        <f t="shared" si="7"/>
        <v/>
      </c>
      <c r="AO413" s="2" t="str">
        <f t="shared" si="7"/>
        <v/>
      </c>
      <c r="AP413" s="2" t="str">
        <f t="shared" si="7"/>
        <v/>
      </c>
      <c r="AQ413" s="2" t="str">
        <f t="shared" si="7"/>
        <v/>
      </c>
      <c r="AR413" s="2" t="str">
        <f t="shared" si="7"/>
        <v/>
      </c>
      <c r="AS413" s="2" t="str">
        <f t="shared" si="7"/>
        <v/>
      </c>
      <c r="AT413" s="2" t="str">
        <f t="shared" si="7"/>
        <v/>
      </c>
      <c r="AU413" s="2" t="str">
        <f t="shared" si="7"/>
        <v/>
      </c>
      <c r="AV413" s="2" t="str">
        <f t="shared" si="7"/>
        <v/>
      </c>
      <c r="AW413" s="2" t="str">
        <f t="shared" si="7"/>
        <v/>
      </c>
      <c r="AX413" s="2" t="str">
        <f t="shared" si="7"/>
        <v/>
      </c>
      <c r="AY413" s="2" t="str">
        <f t="shared" si="7"/>
        <v/>
      </c>
      <c r="AZ413" s="2" t="str">
        <f t="shared" si="7"/>
        <v/>
      </c>
      <c r="BA413" s="2" t="str">
        <f t="shared" si="7"/>
        <v/>
      </c>
      <c r="BB413" s="2" t="str">
        <f t="shared" si="7"/>
        <v/>
      </c>
      <c r="BC413" s="2" t="str">
        <f t="shared" si="7"/>
        <v/>
      </c>
      <c r="BD413" s="2" t="str">
        <f t="shared" si="7"/>
        <v/>
      </c>
      <c r="BE413" s="2" t="str">
        <f t="shared" si="7"/>
        <v/>
      </c>
      <c r="BF413" s="2" t="str">
        <f t="shared" si="7"/>
        <v/>
      </c>
      <c r="BG413" s="2" t="str">
        <f t="shared" si="7"/>
        <v/>
      </c>
      <c r="BH413" s="2" t="str">
        <f t="shared" si="7"/>
        <v/>
      </c>
      <c r="BI413" s="2" t="str">
        <f t="shared" si="7"/>
        <v/>
      </c>
      <c r="BJ413" s="2" t="str">
        <f t="shared" si="7"/>
        <v/>
      </c>
      <c r="BK413" s="2" t="str">
        <f t="shared" si="7"/>
        <v/>
      </c>
      <c r="BL413" s="2" t="str">
        <f t="shared" si="7"/>
        <v/>
      </c>
    </row>
    <row r="414" spans="2:64" x14ac:dyDescent="0.25">
      <c r="B414" t="s">
        <v>213</v>
      </c>
      <c r="C414" s="2">
        <f t="shared" si="4"/>
        <v>1</v>
      </c>
      <c r="D414" s="2">
        <f t="shared" si="7"/>
        <v>2</v>
      </c>
      <c r="E414" s="2">
        <f t="shared" si="7"/>
        <v>2</v>
      </c>
      <c r="F414" s="2">
        <f t="shared" si="7"/>
        <v>0</v>
      </c>
      <c r="G414" s="2">
        <f t="shared" si="7"/>
        <v>1</v>
      </c>
      <c r="H414" s="2">
        <f t="shared" si="7"/>
        <v>0</v>
      </c>
      <c r="I414" s="2">
        <f t="shared" si="7"/>
        <v>1</v>
      </c>
      <c r="J414" s="2">
        <f t="shared" si="7"/>
        <v>1</v>
      </c>
      <c r="K414" s="2">
        <f t="shared" si="7"/>
        <v>1</v>
      </c>
      <c r="L414" s="2">
        <f t="shared" si="7"/>
        <v>3</v>
      </c>
      <c r="M414" s="2">
        <f t="shared" si="7"/>
        <v>12</v>
      </c>
      <c r="N414" s="2">
        <f t="shared" si="7"/>
        <v>10</v>
      </c>
      <c r="O414" s="2">
        <f t="shared" si="7"/>
        <v>15</v>
      </c>
      <c r="P414" s="2">
        <f t="shared" si="7"/>
        <v>10</v>
      </c>
      <c r="Q414" s="2">
        <f t="shared" si="7"/>
        <v>13</v>
      </c>
      <c r="R414" s="2">
        <f t="shared" si="7"/>
        <v>19</v>
      </c>
      <c r="S414" s="2">
        <f t="shared" si="7"/>
        <v>2</v>
      </c>
      <c r="T414" s="2">
        <f t="shared" si="7"/>
        <v>18</v>
      </c>
      <c r="U414" s="2">
        <f t="shared" si="7"/>
        <v>14</v>
      </c>
      <c r="V414" s="2">
        <f t="shared" si="7"/>
        <v>11</v>
      </c>
      <c r="W414" s="2">
        <f t="shared" si="7"/>
        <v>15</v>
      </c>
      <c r="X414" s="2">
        <f t="shared" si="7"/>
        <v>10</v>
      </c>
      <c r="Y414" s="2">
        <f t="shared" si="7"/>
        <v>20</v>
      </c>
      <c r="Z414" s="2">
        <f t="shared" si="7"/>
        <v>10</v>
      </c>
      <c r="AA414" s="2">
        <f t="shared" si="7"/>
        <v>7</v>
      </c>
      <c r="AB414" s="2">
        <f t="shared" si="7"/>
        <v>11</v>
      </c>
      <c r="AC414" s="2">
        <f t="shared" si="7"/>
        <v>10</v>
      </c>
      <c r="AD414" s="2">
        <f t="shared" si="7"/>
        <v>4</v>
      </c>
      <c r="AE414" s="2">
        <f t="shared" si="7"/>
        <v>6</v>
      </c>
      <c r="AF414" s="2">
        <f t="shared" si="7"/>
        <v>3</v>
      </c>
      <c r="AG414" s="2">
        <f t="shared" si="7"/>
        <v>6</v>
      </c>
      <c r="AH414" s="2">
        <f t="shared" si="7"/>
        <v>4</v>
      </c>
      <c r="AI414" s="2">
        <f t="shared" si="7"/>
        <v>3</v>
      </c>
      <c r="AJ414" s="2">
        <f t="shared" si="7"/>
        <v>2</v>
      </c>
      <c r="AK414" s="2">
        <f t="shared" si="7"/>
        <v>0</v>
      </c>
      <c r="AL414" s="2">
        <f t="shared" si="7"/>
        <v>2</v>
      </c>
      <c r="AM414" s="2" t="str">
        <f t="shared" si="7"/>
        <v/>
      </c>
      <c r="AN414" s="2" t="str">
        <f t="shared" si="7"/>
        <v/>
      </c>
      <c r="AO414" s="2" t="str">
        <f t="shared" si="7"/>
        <v/>
      </c>
      <c r="AP414" s="2" t="str">
        <f t="shared" si="7"/>
        <v/>
      </c>
      <c r="AQ414" s="2" t="str">
        <f t="shared" si="7"/>
        <v/>
      </c>
      <c r="AR414" s="2" t="str">
        <f t="shared" si="7"/>
        <v/>
      </c>
      <c r="AS414" s="2" t="str">
        <f t="shared" si="7"/>
        <v/>
      </c>
      <c r="AT414" s="2" t="str">
        <f t="shared" si="7"/>
        <v/>
      </c>
      <c r="AU414" s="2" t="str">
        <f t="shared" si="7"/>
        <v/>
      </c>
      <c r="AV414" s="2" t="str">
        <f t="shared" si="7"/>
        <v/>
      </c>
      <c r="AW414" s="2" t="str">
        <f t="shared" si="7"/>
        <v/>
      </c>
      <c r="AX414" s="2" t="str">
        <f t="shared" si="7"/>
        <v/>
      </c>
      <c r="AY414" s="2" t="str">
        <f t="shared" si="7"/>
        <v/>
      </c>
      <c r="AZ414" s="2" t="str">
        <f t="shared" si="7"/>
        <v/>
      </c>
      <c r="BA414" s="2" t="str">
        <f t="shared" si="7"/>
        <v/>
      </c>
      <c r="BB414" s="2" t="str">
        <f t="shared" si="7"/>
        <v/>
      </c>
      <c r="BC414" s="2" t="str">
        <f t="shared" si="7"/>
        <v/>
      </c>
      <c r="BD414" s="2" t="str">
        <f t="shared" si="7"/>
        <v/>
      </c>
      <c r="BE414" s="2" t="str">
        <f t="shared" si="7"/>
        <v/>
      </c>
      <c r="BF414" s="2" t="str">
        <f t="shared" si="7"/>
        <v/>
      </c>
      <c r="BG414" s="2" t="str">
        <f t="shared" si="7"/>
        <v/>
      </c>
      <c r="BH414" s="2" t="str">
        <f t="shared" si="7"/>
        <v/>
      </c>
      <c r="BI414" s="2" t="str">
        <f t="shared" si="7"/>
        <v/>
      </c>
      <c r="BJ414" s="2" t="str">
        <f t="shared" si="7"/>
        <v/>
      </c>
      <c r="BK414" s="2" t="str">
        <f t="shared" si="7"/>
        <v/>
      </c>
      <c r="BL414" s="2" t="str">
        <f t="shared" si="7"/>
        <v/>
      </c>
    </row>
    <row r="415" spans="2:64" x14ac:dyDescent="0.25">
      <c r="B415" t="s">
        <v>214</v>
      </c>
      <c r="C415" s="2" t="str">
        <f t="shared" si="4"/>
        <v/>
      </c>
      <c r="D415" s="2" t="str">
        <f t="shared" si="7"/>
        <v/>
      </c>
      <c r="E415" s="2" t="str">
        <f t="shared" si="7"/>
        <v/>
      </c>
      <c r="F415" s="2" t="str">
        <f t="shared" si="7"/>
        <v/>
      </c>
      <c r="G415" s="2" t="str">
        <f t="shared" si="7"/>
        <v/>
      </c>
      <c r="H415" s="2" t="str">
        <f t="shared" si="7"/>
        <v/>
      </c>
      <c r="I415" s="2" t="str">
        <f t="shared" si="7"/>
        <v/>
      </c>
      <c r="J415" s="2" t="str">
        <f t="shared" si="7"/>
        <v/>
      </c>
      <c r="K415" s="2">
        <f t="shared" si="7"/>
        <v>1</v>
      </c>
      <c r="L415" s="2">
        <f t="shared" si="7"/>
        <v>0</v>
      </c>
      <c r="M415" s="2">
        <f t="shared" si="7"/>
        <v>0</v>
      </c>
      <c r="N415" s="2">
        <f t="shared" si="7"/>
        <v>0</v>
      </c>
      <c r="O415" s="2" t="str">
        <f t="shared" si="7"/>
        <v/>
      </c>
      <c r="P415" s="2" t="str">
        <f t="shared" si="7"/>
        <v/>
      </c>
      <c r="Q415" s="2" t="str">
        <f t="shared" si="7"/>
        <v/>
      </c>
      <c r="R415" s="2" t="str">
        <f t="shared" si="7"/>
        <v/>
      </c>
      <c r="S415" s="2" t="str">
        <f t="shared" si="7"/>
        <v/>
      </c>
      <c r="T415" s="2" t="str">
        <f t="shared" si="7"/>
        <v/>
      </c>
      <c r="U415" s="2" t="str">
        <f t="shared" si="7"/>
        <v/>
      </c>
      <c r="V415" s="2" t="str">
        <f t="shared" si="7"/>
        <v/>
      </c>
      <c r="W415" s="2" t="str">
        <f t="shared" si="7"/>
        <v/>
      </c>
      <c r="X415" s="2" t="str">
        <f t="shared" si="7"/>
        <v/>
      </c>
      <c r="Y415" s="2" t="str">
        <f t="shared" si="7"/>
        <v/>
      </c>
      <c r="Z415" s="2" t="str">
        <f t="shared" si="7"/>
        <v/>
      </c>
      <c r="AA415" s="2" t="str">
        <f t="shared" si="7"/>
        <v/>
      </c>
      <c r="AB415" s="2" t="str">
        <f t="shared" si="7"/>
        <v/>
      </c>
      <c r="AC415" s="2" t="str">
        <f t="shared" si="7"/>
        <v/>
      </c>
      <c r="AD415" s="2" t="str">
        <f t="shared" si="7"/>
        <v/>
      </c>
      <c r="AE415" s="2" t="str">
        <f t="shared" si="7"/>
        <v/>
      </c>
      <c r="AF415" s="2" t="str">
        <f t="shared" si="7"/>
        <v/>
      </c>
      <c r="AG415" s="2" t="str">
        <f t="shared" si="7"/>
        <v/>
      </c>
      <c r="AH415" s="2" t="str">
        <f t="shared" si="7"/>
        <v/>
      </c>
      <c r="AI415" s="2" t="str">
        <f t="shared" si="7"/>
        <v/>
      </c>
      <c r="AJ415" s="2" t="str">
        <f t="shared" si="7"/>
        <v/>
      </c>
      <c r="AK415" s="2" t="str">
        <f t="shared" si="7"/>
        <v/>
      </c>
      <c r="AL415" s="2" t="str">
        <f t="shared" si="7"/>
        <v/>
      </c>
      <c r="AM415" s="2" t="str">
        <f t="shared" si="7"/>
        <v/>
      </c>
      <c r="AN415" s="2" t="str">
        <f t="shared" si="7"/>
        <v/>
      </c>
      <c r="AO415" s="2" t="str">
        <f t="shared" si="7"/>
        <v/>
      </c>
      <c r="AP415" s="2" t="str">
        <f t="shared" si="7"/>
        <v/>
      </c>
      <c r="AQ415" s="2" t="str">
        <f t="shared" si="7"/>
        <v/>
      </c>
      <c r="AR415" s="2" t="str">
        <f t="shared" si="7"/>
        <v/>
      </c>
      <c r="AS415" s="2" t="str">
        <f t="shared" si="7"/>
        <v/>
      </c>
      <c r="AT415" s="2" t="str">
        <f t="shared" si="7"/>
        <v/>
      </c>
      <c r="AU415" s="2" t="str">
        <f t="shared" si="7"/>
        <v/>
      </c>
      <c r="AV415" s="2" t="str">
        <f t="shared" si="7"/>
        <v/>
      </c>
      <c r="AW415" s="2" t="str">
        <f t="shared" si="7"/>
        <v/>
      </c>
      <c r="AX415" s="2" t="str">
        <f t="shared" si="7"/>
        <v/>
      </c>
      <c r="AY415" s="2" t="str">
        <f t="shared" si="7"/>
        <v/>
      </c>
      <c r="AZ415" s="2" t="str">
        <f t="shared" si="7"/>
        <v/>
      </c>
      <c r="BA415" s="2" t="str">
        <f t="shared" si="7"/>
        <v/>
      </c>
      <c r="BB415" s="2" t="str">
        <f t="shared" si="7"/>
        <v/>
      </c>
      <c r="BC415" s="2" t="str">
        <f t="shared" si="7"/>
        <v/>
      </c>
      <c r="BD415" s="2" t="str">
        <f t="shared" si="7"/>
        <v/>
      </c>
      <c r="BE415" s="2" t="str">
        <f t="shared" si="7"/>
        <v/>
      </c>
      <c r="BF415" s="2" t="str">
        <f t="shared" si="7"/>
        <v/>
      </c>
      <c r="BG415" s="2" t="str">
        <f t="shared" si="7"/>
        <v/>
      </c>
      <c r="BH415" s="2" t="str">
        <f t="shared" si="7"/>
        <v/>
      </c>
      <c r="BI415" s="2" t="str">
        <f t="shared" si="7"/>
        <v/>
      </c>
      <c r="BJ415" s="2" t="str">
        <f t="shared" si="7"/>
        <v/>
      </c>
      <c r="BK415" s="2" t="str">
        <f t="shared" si="7"/>
        <v/>
      </c>
      <c r="BL415" s="2" t="str">
        <f t="shared" si="7"/>
        <v/>
      </c>
    </row>
    <row r="416" spans="2:64" x14ac:dyDescent="0.25">
      <c r="B416" t="s">
        <v>215</v>
      </c>
      <c r="C416" s="2" t="str">
        <f t="shared" si="4"/>
        <v/>
      </c>
      <c r="D416" s="2" t="str">
        <f t="shared" si="7"/>
        <v/>
      </c>
      <c r="E416" s="2" t="str">
        <f t="shared" si="7"/>
        <v/>
      </c>
      <c r="F416" s="2" t="str">
        <f t="shared" si="7"/>
        <v/>
      </c>
      <c r="G416" s="2" t="str">
        <f t="shared" si="7"/>
        <v/>
      </c>
      <c r="H416" s="2" t="str">
        <f t="shared" si="7"/>
        <v/>
      </c>
      <c r="I416" s="2" t="str">
        <f t="shared" si="7"/>
        <v/>
      </c>
      <c r="J416" s="2" t="str">
        <f t="shared" si="7"/>
        <v/>
      </c>
      <c r="K416" s="2" t="str">
        <f t="shared" si="7"/>
        <v/>
      </c>
      <c r="L416" s="2" t="str">
        <f t="shared" si="7"/>
        <v/>
      </c>
      <c r="M416" s="2" t="str">
        <f t="shared" si="7"/>
        <v/>
      </c>
      <c r="N416" s="2" t="str">
        <f t="shared" si="7"/>
        <v/>
      </c>
      <c r="O416" s="2" t="str">
        <f t="shared" si="7"/>
        <v/>
      </c>
      <c r="P416" s="2" t="str">
        <f t="shared" si="7"/>
        <v/>
      </c>
      <c r="Q416" s="2" t="str">
        <f t="shared" si="7"/>
        <v/>
      </c>
      <c r="R416" s="2" t="str">
        <f t="shared" si="7"/>
        <v/>
      </c>
      <c r="S416" s="2" t="str">
        <f t="shared" si="7"/>
        <v/>
      </c>
      <c r="T416" s="2" t="str">
        <f t="shared" si="7"/>
        <v/>
      </c>
      <c r="U416" s="2" t="str">
        <f t="shared" si="7"/>
        <v/>
      </c>
      <c r="V416" s="2" t="str">
        <f t="shared" si="7"/>
        <v/>
      </c>
      <c r="W416" s="2" t="str">
        <f t="shared" si="7"/>
        <v/>
      </c>
      <c r="X416" s="2" t="str">
        <f t="shared" si="7"/>
        <v/>
      </c>
      <c r="Y416" s="2" t="str">
        <f t="shared" si="7"/>
        <v/>
      </c>
      <c r="Z416" s="2" t="str">
        <f t="shared" si="7"/>
        <v/>
      </c>
      <c r="AA416" s="2" t="str">
        <f t="shared" si="7"/>
        <v/>
      </c>
      <c r="AB416" s="2" t="str">
        <f t="shared" si="7"/>
        <v/>
      </c>
      <c r="AC416" s="2" t="str">
        <f t="shared" si="7"/>
        <v/>
      </c>
      <c r="AD416" s="2" t="str">
        <f t="shared" si="7"/>
        <v/>
      </c>
      <c r="AE416" s="2" t="str">
        <f t="shared" si="7"/>
        <v/>
      </c>
      <c r="AF416" s="2" t="str">
        <f t="shared" si="7"/>
        <v/>
      </c>
      <c r="AG416" s="2" t="str">
        <f t="shared" si="7"/>
        <v/>
      </c>
      <c r="AH416" s="2" t="str">
        <f t="shared" si="7"/>
        <v/>
      </c>
      <c r="AI416" s="2" t="str">
        <f t="shared" si="7"/>
        <v/>
      </c>
      <c r="AJ416" s="2" t="str">
        <f t="shared" si="7"/>
        <v/>
      </c>
      <c r="AK416" s="2" t="str">
        <f t="shared" si="7"/>
        <v/>
      </c>
      <c r="AL416" s="2" t="str">
        <f t="shared" si="7"/>
        <v/>
      </c>
      <c r="AM416" s="2" t="str">
        <f t="shared" si="7"/>
        <v/>
      </c>
      <c r="AN416" s="2" t="str">
        <f t="shared" si="7"/>
        <v/>
      </c>
      <c r="AO416" s="2" t="str">
        <f t="shared" si="7"/>
        <v/>
      </c>
      <c r="AP416" s="2" t="str">
        <f t="shared" si="7"/>
        <v/>
      </c>
      <c r="AQ416" s="2" t="str">
        <f t="shared" si="7"/>
        <v/>
      </c>
      <c r="AR416" s="2" t="str">
        <f t="shared" si="7"/>
        <v/>
      </c>
      <c r="AS416" s="2" t="str">
        <f t="shared" si="7"/>
        <v/>
      </c>
      <c r="AT416" s="2" t="str">
        <f t="shared" si="7"/>
        <v/>
      </c>
      <c r="AU416" s="2" t="str">
        <f t="shared" si="7"/>
        <v/>
      </c>
      <c r="AV416" s="2" t="str">
        <f t="shared" si="7"/>
        <v/>
      </c>
      <c r="AW416" s="2">
        <f t="shared" si="7"/>
        <v>52</v>
      </c>
      <c r="AX416" s="2">
        <f t="shared" si="7"/>
        <v>7</v>
      </c>
      <c r="AY416" s="2">
        <f t="shared" si="7"/>
        <v>4</v>
      </c>
      <c r="AZ416" s="2">
        <f t="shared" si="7"/>
        <v>10</v>
      </c>
      <c r="BA416" s="2">
        <f t="shared" si="7"/>
        <v>12</v>
      </c>
      <c r="BB416" s="2">
        <f t="shared" si="7"/>
        <v>12</v>
      </c>
      <c r="BC416" s="2">
        <f t="shared" si="7"/>
        <v>13</v>
      </c>
      <c r="BD416" s="2">
        <f t="shared" si="7"/>
        <v>11</v>
      </c>
      <c r="BE416" s="2">
        <f t="shared" si="7"/>
        <v>10</v>
      </c>
      <c r="BF416" s="2">
        <f t="shared" si="7"/>
        <v>7</v>
      </c>
      <c r="BG416" s="2">
        <f t="shared" si="7"/>
        <v>16</v>
      </c>
      <c r="BH416" s="2">
        <f t="shared" si="7"/>
        <v>13</v>
      </c>
      <c r="BI416" s="2">
        <f t="shared" si="7"/>
        <v>11</v>
      </c>
      <c r="BJ416" s="2">
        <f t="shared" si="7"/>
        <v>9</v>
      </c>
      <c r="BK416" s="2">
        <f t="shared" ref="D416:BL421" si="8">IF(AND(BK20="",BK218=0),"",MAX(BK20,BK218))</f>
        <v>12</v>
      </c>
      <c r="BL416" s="2">
        <f t="shared" si="8"/>
        <v>9</v>
      </c>
    </row>
    <row r="417" spans="2:64" x14ac:dyDescent="0.25">
      <c r="B417" t="s">
        <v>216</v>
      </c>
      <c r="C417" s="2">
        <f t="shared" si="4"/>
        <v>33</v>
      </c>
      <c r="D417" s="2">
        <f t="shared" si="8"/>
        <v>37</v>
      </c>
      <c r="E417" s="2">
        <f t="shared" si="8"/>
        <v>37</v>
      </c>
      <c r="F417" s="2">
        <f t="shared" si="8"/>
        <v>15</v>
      </c>
      <c r="G417" s="2">
        <f t="shared" si="8"/>
        <v>23</v>
      </c>
      <c r="H417" s="2">
        <f t="shared" si="8"/>
        <v>15</v>
      </c>
      <c r="I417" s="2">
        <f t="shared" si="8"/>
        <v>6</v>
      </c>
      <c r="J417" s="2">
        <f t="shared" si="8"/>
        <v>15</v>
      </c>
      <c r="K417" s="2">
        <f t="shared" si="8"/>
        <v>10</v>
      </c>
      <c r="L417" s="2">
        <f t="shared" si="8"/>
        <v>14</v>
      </c>
      <c r="M417" s="2">
        <f t="shared" si="8"/>
        <v>10</v>
      </c>
      <c r="N417" s="2">
        <f t="shared" si="8"/>
        <v>6</v>
      </c>
      <c r="O417" s="2">
        <f t="shared" si="8"/>
        <v>9</v>
      </c>
      <c r="P417" s="2">
        <f t="shared" si="8"/>
        <v>8</v>
      </c>
      <c r="Q417" s="2">
        <f t="shared" si="8"/>
        <v>11</v>
      </c>
      <c r="R417" s="2">
        <f t="shared" si="8"/>
        <v>12</v>
      </c>
      <c r="S417" s="2">
        <f t="shared" si="8"/>
        <v>6</v>
      </c>
      <c r="T417" s="2">
        <f t="shared" si="8"/>
        <v>10</v>
      </c>
      <c r="U417" s="2">
        <f t="shared" si="8"/>
        <v>8</v>
      </c>
      <c r="V417" s="2">
        <f t="shared" si="8"/>
        <v>8</v>
      </c>
      <c r="W417" s="2">
        <f t="shared" si="8"/>
        <v>1</v>
      </c>
      <c r="X417" s="2">
        <f t="shared" si="8"/>
        <v>1</v>
      </c>
      <c r="Y417" s="2">
        <f t="shared" si="8"/>
        <v>2</v>
      </c>
      <c r="Z417" s="2">
        <f t="shared" si="8"/>
        <v>1</v>
      </c>
      <c r="AA417" s="2">
        <f t="shared" si="8"/>
        <v>4</v>
      </c>
      <c r="AB417" s="2">
        <f t="shared" si="8"/>
        <v>1</v>
      </c>
      <c r="AC417" s="2">
        <f t="shared" si="8"/>
        <v>2</v>
      </c>
      <c r="AD417" s="2">
        <f t="shared" si="8"/>
        <v>3</v>
      </c>
      <c r="AE417" s="2">
        <f t="shared" si="8"/>
        <v>1</v>
      </c>
      <c r="AF417" s="2">
        <f t="shared" si="8"/>
        <v>2</v>
      </c>
      <c r="AG417" s="2">
        <f t="shared" si="8"/>
        <v>5</v>
      </c>
      <c r="AH417" s="2">
        <f t="shared" si="8"/>
        <v>27</v>
      </c>
      <c r="AI417" s="2">
        <f t="shared" si="8"/>
        <v>18</v>
      </c>
      <c r="AJ417" s="2">
        <f t="shared" si="8"/>
        <v>94</v>
      </c>
      <c r="AK417" s="2">
        <f t="shared" si="8"/>
        <v>54</v>
      </c>
      <c r="AL417" s="2">
        <f t="shared" si="8"/>
        <v>60</v>
      </c>
      <c r="AM417" s="2">
        <f t="shared" si="8"/>
        <v>34</v>
      </c>
      <c r="AN417" s="2">
        <f t="shared" si="8"/>
        <v>24</v>
      </c>
      <c r="AO417" s="2">
        <f t="shared" si="8"/>
        <v>32</v>
      </c>
      <c r="AP417" s="2">
        <f t="shared" si="8"/>
        <v>24</v>
      </c>
      <c r="AQ417" s="2">
        <f t="shared" si="8"/>
        <v>7</v>
      </c>
      <c r="AR417" s="2">
        <f t="shared" si="8"/>
        <v>16</v>
      </c>
      <c r="AS417" s="2">
        <f t="shared" si="8"/>
        <v>16</v>
      </c>
      <c r="AT417" s="2">
        <f t="shared" si="8"/>
        <v>9</v>
      </c>
      <c r="AU417" s="2">
        <f t="shared" si="8"/>
        <v>12</v>
      </c>
      <c r="AV417" s="2">
        <f t="shared" si="8"/>
        <v>20</v>
      </c>
      <c r="AW417" s="2">
        <f t="shared" si="8"/>
        <v>9</v>
      </c>
      <c r="AX417" s="2">
        <f t="shared" si="8"/>
        <v>11</v>
      </c>
      <c r="AY417" s="2">
        <f t="shared" si="8"/>
        <v>13</v>
      </c>
      <c r="AZ417" s="2">
        <f t="shared" si="8"/>
        <v>10</v>
      </c>
      <c r="BA417" s="2">
        <f t="shared" si="8"/>
        <v>9</v>
      </c>
      <c r="BB417" s="2">
        <f t="shared" si="8"/>
        <v>7</v>
      </c>
      <c r="BC417" s="2">
        <f t="shared" si="8"/>
        <v>19</v>
      </c>
      <c r="BD417" s="2">
        <f t="shared" si="8"/>
        <v>10</v>
      </c>
      <c r="BE417" s="2">
        <f t="shared" si="8"/>
        <v>18</v>
      </c>
      <c r="BF417" s="2">
        <f t="shared" si="8"/>
        <v>9</v>
      </c>
      <c r="BG417" s="2">
        <f t="shared" si="8"/>
        <v>10</v>
      </c>
      <c r="BH417" s="2">
        <f t="shared" si="8"/>
        <v>11</v>
      </c>
      <c r="BI417" s="2">
        <f t="shared" si="8"/>
        <v>31</v>
      </c>
      <c r="BJ417" s="2">
        <f t="shared" si="8"/>
        <v>10</v>
      </c>
      <c r="BK417" s="2">
        <f t="shared" si="8"/>
        <v>2</v>
      </c>
      <c r="BL417" s="2">
        <f t="shared" si="8"/>
        <v>8</v>
      </c>
    </row>
    <row r="418" spans="2:64" x14ac:dyDescent="0.25">
      <c r="B418" t="s">
        <v>217</v>
      </c>
      <c r="C418" s="2">
        <f t="shared" si="4"/>
        <v>43</v>
      </c>
      <c r="D418" s="2">
        <f t="shared" si="8"/>
        <v>54</v>
      </c>
      <c r="E418" s="2">
        <f t="shared" si="8"/>
        <v>54</v>
      </c>
      <c r="F418" s="2">
        <f t="shared" si="8"/>
        <v>29</v>
      </c>
      <c r="G418" s="2">
        <f t="shared" si="8"/>
        <v>20</v>
      </c>
      <c r="H418" s="2">
        <f t="shared" si="8"/>
        <v>23</v>
      </c>
      <c r="I418" s="2">
        <f t="shared" si="8"/>
        <v>18</v>
      </c>
      <c r="J418" s="2">
        <f t="shared" si="8"/>
        <v>19</v>
      </c>
      <c r="K418" s="2">
        <f t="shared" si="8"/>
        <v>40</v>
      </c>
      <c r="L418" s="2">
        <f t="shared" si="8"/>
        <v>19</v>
      </c>
      <c r="M418" s="2">
        <f t="shared" si="8"/>
        <v>37</v>
      </c>
      <c r="N418" s="2">
        <f t="shared" si="8"/>
        <v>17</v>
      </c>
      <c r="O418" s="2">
        <f t="shared" si="8"/>
        <v>48</v>
      </c>
      <c r="P418" s="2">
        <f t="shared" si="8"/>
        <v>17</v>
      </c>
      <c r="Q418" s="2">
        <f t="shared" si="8"/>
        <v>17</v>
      </c>
      <c r="R418" s="2">
        <f t="shared" si="8"/>
        <v>34</v>
      </c>
      <c r="S418" s="2">
        <f t="shared" si="8"/>
        <v>51</v>
      </c>
      <c r="T418" s="2">
        <f t="shared" si="8"/>
        <v>35</v>
      </c>
      <c r="U418" s="2">
        <f t="shared" si="8"/>
        <v>15</v>
      </c>
      <c r="V418" s="2">
        <f t="shared" si="8"/>
        <v>17</v>
      </c>
      <c r="W418" s="2">
        <f t="shared" si="8"/>
        <v>25</v>
      </c>
      <c r="X418" s="2">
        <f t="shared" si="8"/>
        <v>14</v>
      </c>
      <c r="Y418" s="2">
        <f t="shared" si="8"/>
        <v>23</v>
      </c>
      <c r="Z418" s="2">
        <f t="shared" si="8"/>
        <v>10</v>
      </c>
      <c r="AA418" s="2">
        <f t="shared" si="8"/>
        <v>30</v>
      </c>
      <c r="AB418" s="2">
        <f t="shared" si="8"/>
        <v>27</v>
      </c>
      <c r="AC418" s="2">
        <f t="shared" si="8"/>
        <v>20</v>
      </c>
      <c r="AD418" s="2">
        <f t="shared" si="8"/>
        <v>9</v>
      </c>
      <c r="AE418" s="2">
        <f t="shared" si="8"/>
        <v>26</v>
      </c>
      <c r="AF418" s="2">
        <f t="shared" si="8"/>
        <v>28</v>
      </c>
      <c r="AG418" s="2">
        <f t="shared" si="8"/>
        <v>20</v>
      </c>
      <c r="AH418" s="2">
        <f t="shared" si="8"/>
        <v>6</v>
      </c>
      <c r="AI418" s="2">
        <f t="shared" si="8"/>
        <v>7</v>
      </c>
      <c r="AJ418" s="2">
        <f t="shared" si="8"/>
        <v>9</v>
      </c>
      <c r="AK418" s="2">
        <f t="shared" si="8"/>
        <v>5</v>
      </c>
      <c r="AL418" s="2">
        <f t="shared" si="8"/>
        <v>5</v>
      </c>
      <c r="AM418" s="2">
        <f t="shared" si="8"/>
        <v>6</v>
      </c>
      <c r="AN418" s="2">
        <f t="shared" si="8"/>
        <v>2</v>
      </c>
      <c r="AO418" s="2">
        <f t="shared" si="8"/>
        <v>4</v>
      </c>
      <c r="AP418" s="2">
        <f t="shared" si="8"/>
        <v>5</v>
      </c>
      <c r="AQ418" s="2">
        <f t="shared" si="8"/>
        <v>2</v>
      </c>
      <c r="AR418" s="2">
        <f t="shared" si="8"/>
        <v>3</v>
      </c>
      <c r="AS418" s="2">
        <f t="shared" si="8"/>
        <v>2</v>
      </c>
      <c r="AT418" s="2">
        <f t="shared" si="8"/>
        <v>3</v>
      </c>
      <c r="AU418" s="2">
        <f t="shared" si="8"/>
        <v>3</v>
      </c>
      <c r="AV418" s="2">
        <f t="shared" si="8"/>
        <v>16</v>
      </c>
      <c r="AW418" s="2">
        <f t="shared" si="8"/>
        <v>20</v>
      </c>
      <c r="AX418" s="2">
        <f t="shared" si="8"/>
        <v>9</v>
      </c>
      <c r="AY418" s="2">
        <f t="shared" si="8"/>
        <v>17</v>
      </c>
      <c r="AZ418" s="2">
        <f t="shared" si="8"/>
        <v>20</v>
      </c>
      <c r="BA418" s="2">
        <f t="shared" si="8"/>
        <v>15</v>
      </c>
      <c r="BB418" s="2">
        <f t="shared" si="8"/>
        <v>14</v>
      </c>
      <c r="BC418" s="2">
        <f t="shared" si="8"/>
        <v>9</v>
      </c>
      <c r="BD418" s="2">
        <f t="shared" si="8"/>
        <v>4</v>
      </c>
      <c r="BE418" s="2">
        <f t="shared" si="8"/>
        <v>27</v>
      </c>
      <c r="BF418" s="2">
        <f t="shared" si="8"/>
        <v>43</v>
      </c>
      <c r="BG418" s="2">
        <f t="shared" si="8"/>
        <v>11</v>
      </c>
      <c r="BH418" s="2">
        <f t="shared" si="8"/>
        <v>25</v>
      </c>
      <c r="BI418" s="2">
        <f t="shared" si="8"/>
        <v>15</v>
      </c>
      <c r="BJ418" s="2">
        <f t="shared" si="8"/>
        <v>46</v>
      </c>
      <c r="BK418" s="2">
        <f t="shared" si="8"/>
        <v>36</v>
      </c>
      <c r="BL418" s="2">
        <f t="shared" si="8"/>
        <v>33</v>
      </c>
    </row>
    <row r="419" spans="2:64" x14ac:dyDescent="0.25">
      <c r="B419" t="s">
        <v>218</v>
      </c>
      <c r="C419" s="2">
        <f t="shared" si="4"/>
        <v>65</v>
      </c>
      <c r="D419" s="2">
        <f t="shared" si="8"/>
        <v>77</v>
      </c>
      <c r="E419" s="2">
        <f t="shared" si="8"/>
        <v>78</v>
      </c>
      <c r="F419" s="2">
        <f t="shared" si="8"/>
        <v>37</v>
      </c>
      <c r="G419" s="2">
        <f t="shared" si="8"/>
        <v>88</v>
      </c>
      <c r="H419" s="2">
        <f t="shared" si="8"/>
        <v>30</v>
      </c>
      <c r="I419" s="2">
        <f t="shared" si="8"/>
        <v>41</v>
      </c>
      <c r="J419" s="2">
        <f t="shared" si="8"/>
        <v>30</v>
      </c>
      <c r="K419" s="2">
        <f t="shared" si="8"/>
        <v>24</v>
      </c>
      <c r="L419" s="2">
        <f t="shared" si="8"/>
        <v>47</v>
      </c>
      <c r="M419" s="2">
        <f t="shared" si="8"/>
        <v>21</v>
      </c>
      <c r="N419" s="2">
        <f t="shared" si="8"/>
        <v>9</v>
      </c>
      <c r="O419" s="2">
        <f t="shared" si="8"/>
        <v>11</v>
      </c>
      <c r="P419" s="2">
        <f t="shared" si="8"/>
        <v>38</v>
      </c>
      <c r="Q419" s="2">
        <f t="shared" si="8"/>
        <v>21</v>
      </c>
      <c r="R419" s="2">
        <f t="shared" si="8"/>
        <v>51</v>
      </c>
      <c r="S419" s="2">
        <f t="shared" si="8"/>
        <v>39</v>
      </c>
      <c r="T419" s="2">
        <f t="shared" si="8"/>
        <v>23</v>
      </c>
      <c r="U419" s="2">
        <f t="shared" si="8"/>
        <v>55</v>
      </c>
      <c r="V419" s="2">
        <f t="shared" si="8"/>
        <v>35</v>
      </c>
      <c r="W419" s="2">
        <f t="shared" si="8"/>
        <v>34</v>
      </c>
      <c r="X419" s="2">
        <f t="shared" si="8"/>
        <v>86</v>
      </c>
      <c r="Y419" s="2">
        <f t="shared" si="8"/>
        <v>55</v>
      </c>
      <c r="Z419" s="2">
        <f t="shared" si="8"/>
        <v>55</v>
      </c>
      <c r="AA419" s="2">
        <f t="shared" si="8"/>
        <v>68</v>
      </c>
      <c r="AB419" s="2">
        <f t="shared" si="8"/>
        <v>61</v>
      </c>
      <c r="AC419" s="2">
        <f t="shared" si="8"/>
        <v>95</v>
      </c>
      <c r="AD419" s="2">
        <f t="shared" si="8"/>
        <v>36</v>
      </c>
      <c r="AE419" s="2">
        <f t="shared" si="8"/>
        <v>128</v>
      </c>
      <c r="AF419" s="2">
        <f t="shared" si="8"/>
        <v>98</v>
      </c>
      <c r="AG419" s="2">
        <f t="shared" si="8"/>
        <v>56</v>
      </c>
      <c r="AH419" s="2">
        <f t="shared" si="8"/>
        <v>43</v>
      </c>
      <c r="AI419" s="2">
        <f t="shared" si="8"/>
        <v>55</v>
      </c>
      <c r="AJ419" s="2">
        <f t="shared" si="8"/>
        <v>67</v>
      </c>
      <c r="AK419" s="2">
        <f t="shared" si="8"/>
        <v>41</v>
      </c>
      <c r="AL419" s="2">
        <f t="shared" si="8"/>
        <v>40</v>
      </c>
      <c r="AM419" s="2">
        <f t="shared" si="8"/>
        <v>60</v>
      </c>
      <c r="AN419" s="2">
        <f t="shared" si="8"/>
        <v>22</v>
      </c>
      <c r="AO419" s="2">
        <f t="shared" si="8"/>
        <v>70</v>
      </c>
      <c r="AP419" s="2">
        <f t="shared" si="8"/>
        <v>58</v>
      </c>
      <c r="AQ419" s="2">
        <f t="shared" si="8"/>
        <v>34</v>
      </c>
      <c r="AR419" s="2">
        <f t="shared" si="8"/>
        <v>53</v>
      </c>
      <c r="AS419" s="2">
        <f t="shared" si="8"/>
        <v>38</v>
      </c>
      <c r="AT419" s="2">
        <f t="shared" si="8"/>
        <v>34</v>
      </c>
      <c r="AU419" s="2">
        <f t="shared" si="8"/>
        <v>23</v>
      </c>
      <c r="AV419" s="2">
        <f t="shared" si="8"/>
        <v>45</v>
      </c>
      <c r="AW419" s="2">
        <f t="shared" si="8"/>
        <v>44</v>
      </c>
      <c r="AX419" s="2">
        <f t="shared" si="8"/>
        <v>43</v>
      </c>
      <c r="AY419" s="2">
        <f t="shared" si="8"/>
        <v>45</v>
      </c>
      <c r="AZ419" s="2">
        <f t="shared" si="8"/>
        <v>42</v>
      </c>
      <c r="BA419" s="2">
        <f t="shared" si="8"/>
        <v>45</v>
      </c>
      <c r="BB419" s="2">
        <f t="shared" si="8"/>
        <v>35</v>
      </c>
      <c r="BC419" s="2">
        <f t="shared" si="8"/>
        <v>45</v>
      </c>
      <c r="BD419" s="2">
        <f t="shared" si="8"/>
        <v>53</v>
      </c>
      <c r="BE419" s="2">
        <f t="shared" si="8"/>
        <v>46</v>
      </c>
      <c r="BF419" s="2">
        <f t="shared" si="8"/>
        <v>43</v>
      </c>
      <c r="BG419" s="2">
        <f t="shared" si="8"/>
        <v>21</v>
      </c>
      <c r="BH419" s="2">
        <f t="shared" si="8"/>
        <v>46</v>
      </c>
      <c r="BI419" s="2">
        <f t="shared" si="8"/>
        <v>61</v>
      </c>
      <c r="BJ419" s="2">
        <f t="shared" si="8"/>
        <v>6</v>
      </c>
      <c r="BK419" s="2">
        <f t="shared" si="8"/>
        <v>79</v>
      </c>
      <c r="BL419" s="2">
        <f t="shared" si="8"/>
        <v>85</v>
      </c>
    </row>
    <row r="420" spans="2:64" x14ac:dyDescent="0.25">
      <c r="B420" t="s">
        <v>219</v>
      </c>
      <c r="C420" s="2" t="str">
        <f t="shared" si="4"/>
        <v/>
      </c>
      <c r="D420" s="2" t="str">
        <f t="shared" si="8"/>
        <v/>
      </c>
      <c r="E420" s="2" t="str">
        <f t="shared" si="8"/>
        <v/>
      </c>
      <c r="F420" s="2" t="str">
        <f t="shared" si="8"/>
        <v/>
      </c>
      <c r="G420" s="2" t="str">
        <f t="shared" si="8"/>
        <v/>
      </c>
      <c r="H420" s="2" t="str">
        <f t="shared" si="8"/>
        <v/>
      </c>
      <c r="I420" s="2" t="str">
        <f t="shared" si="8"/>
        <v/>
      </c>
      <c r="J420" s="2" t="str">
        <f t="shared" si="8"/>
        <v/>
      </c>
      <c r="K420" s="2" t="str">
        <f t="shared" si="8"/>
        <v/>
      </c>
      <c r="L420" s="2" t="str">
        <f t="shared" si="8"/>
        <v/>
      </c>
      <c r="M420" s="2" t="str">
        <f t="shared" si="8"/>
        <v/>
      </c>
      <c r="N420" s="2" t="str">
        <f t="shared" si="8"/>
        <v/>
      </c>
      <c r="O420" s="2" t="str">
        <f t="shared" si="8"/>
        <v/>
      </c>
      <c r="P420" s="2" t="str">
        <f t="shared" si="8"/>
        <v/>
      </c>
      <c r="Q420" s="2" t="str">
        <f t="shared" si="8"/>
        <v/>
      </c>
      <c r="R420" s="2" t="str">
        <f t="shared" si="8"/>
        <v/>
      </c>
      <c r="S420" s="2" t="str">
        <f t="shared" si="8"/>
        <v/>
      </c>
      <c r="T420" s="2" t="str">
        <f t="shared" si="8"/>
        <v/>
      </c>
      <c r="U420" s="2" t="str">
        <f t="shared" si="8"/>
        <v/>
      </c>
      <c r="V420" s="2" t="str">
        <f t="shared" si="8"/>
        <v/>
      </c>
      <c r="W420" s="2" t="str">
        <f t="shared" si="8"/>
        <v/>
      </c>
      <c r="X420" s="2" t="str">
        <f t="shared" si="8"/>
        <v/>
      </c>
      <c r="Y420" s="2" t="str">
        <f t="shared" si="8"/>
        <v/>
      </c>
      <c r="Z420" s="2" t="str">
        <f t="shared" si="8"/>
        <v/>
      </c>
      <c r="AA420" s="2">
        <f t="shared" si="8"/>
        <v>0</v>
      </c>
      <c r="AB420" s="2">
        <f t="shared" si="8"/>
        <v>0</v>
      </c>
      <c r="AC420" s="2">
        <f t="shared" si="8"/>
        <v>0</v>
      </c>
      <c r="AD420" s="2">
        <f t="shared" si="8"/>
        <v>0</v>
      </c>
      <c r="AE420" s="2">
        <f t="shared" si="8"/>
        <v>7</v>
      </c>
      <c r="AF420" s="2">
        <f t="shared" si="8"/>
        <v>45</v>
      </c>
      <c r="AG420" s="2">
        <f t="shared" si="8"/>
        <v>29</v>
      </c>
      <c r="AH420" s="2">
        <f t="shared" si="8"/>
        <v>106</v>
      </c>
      <c r="AI420" s="2">
        <f t="shared" si="8"/>
        <v>39</v>
      </c>
      <c r="AJ420" s="2">
        <f t="shared" si="8"/>
        <v>94</v>
      </c>
      <c r="AK420" s="2">
        <f t="shared" si="8"/>
        <v>83</v>
      </c>
      <c r="AL420" s="2">
        <f t="shared" si="8"/>
        <v>69</v>
      </c>
      <c r="AM420" s="2">
        <f t="shared" si="8"/>
        <v>73</v>
      </c>
      <c r="AN420" s="2">
        <f t="shared" si="8"/>
        <v>38</v>
      </c>
      <c r="AO420" s="2">
        <f t="shared" si="8"/>
        <v>41</v>
      </c>
      <c r="AP420" s="2">
        <f t="shared" si="8"/>
        <v>103</v>
      </c>
      <c r="AQ420" s="2">
        <f t="shared" si="8"/>
        <v>49</v>
      </c>
      <c r="AR420" s="2">
        <f t="shared" si="8"/>
        <v>56</v>
      </c>
      <c r="AS420" s="2">
        <f t="shared" si="8"/>
        <v>34</v>
      </c>
      <c r="AT420" s="2">
        <f t="shared" si="8"/>
        <v>16</v>
      </c>
      <c r="AU420" s="2">
        <f t="shared" si="8"/>
        <v>31</v>
      </c>
      <c r="AV420" s="2">
        <f t="shared" si="8"/>
        <v>36</v>
      </c>
      <c r="AW420" s="2">
        <f t="shared" si="8"/>
        <v>43</v>
      </c>
      <c r="AX420" s="2">
        <f t="shared" si="8"/>
        <v>27</v>
      </c>
      <c r="AY420" s="2">
        <f t="shared" si="8"/>
        <v>60</v>
      </c>
      <c r="AZ420" s="2">
        <f t="shared" si="8"/>
        <v>47</v>
      </c>
      <c r="BA420" s="2">
        <f t="shared" si="8"/>
        <v>50</v>
      </c>
      <c r="BB420" s="2">
        <f t="shared" si="8"/>
        <v>51</v>
      </c>
      <c r="BC420" s="2">
        <f t="shared" si="8"/>
        <v>43</v>
      </c>
      <c r="BD420" s="2">
        <f t="shared" si="8"/>
        <v>23</v>
      </c>
      <c r="BE420" s="2">
        <f t="shared" si="8"/>
        <v>65</v>
      </c>
      <c r="BF420" s="2">
        <f t="shared" si="8"/>
        <v>39</v>
      </c>
      <c r="BG420" s="2">
        <f t="shared" si="8"/>
        <v>46</v>
      </c>
      <c r="BH420" s="2">
        <f t="shared" si="8"/>
        <v>68</v>
      </c>
      <c r="BI420" s="2">
        <f t="shared" si="8"/>
        <v>46</v>
      </c>
      <c r="BJ420" s="2">
        <f t="shared" si="8"/>
        <v>16</v>
      </c>
      <c r="BK420" s="2">
        <f t="shared" si="8"/>
        <v>28</v>
      </c>
      <c r="BL420" s="2">
        <f t="shared" si="8"/>
        <v>45</v>
      </c>
    </row>
    <row r="421" spans="2:64" x14ac:dyDescent="0.25">
      <c r="B421" t="s">
        <v>220</v>
      </c>
      <c r="C421" s="2" t="str">
        <f t="shared" si="4"/>
        <v/>
      </c>
      <c r="D421" s="2" t="str">
        <f t="shared" si="8"/>
        <v/>
      </c>
      <c r="E421" s="2" t="str">
        <f t="shared" si="8"/>
        <v/>
      </c>
      <c r="F421" s="2" t="str">
        <f t="shared" si="8"/>
        <v/>
      </c>
      <c r="G421" s="2" t="str">
        <f t="shared" si="8"/>
        <v/>
      </c>
      <c r="H421" s="2" t="str">
        <f t="shared" si="8"/>
        <v/>
      </c>
      <c r="I421" s="2" t="str">
        <f t="shared" si="8"/>
        <v/>
      </c>
      <c r="J421" s="2" t="str">
        <f t="shared" si="8"/>
        <v/>
      </c>
      <c r="K421" s="2" t="str">
        <f t="shared" si="8"/>
        <v/>
      </c>
      <c r="L421" s="2" t="str">
        <f t="shared" si="8"/>
        <v/>
      </c>
      <c r="M421" s="2" t="str">
        <f t="shared" ref="D421:BL425" si="9">IF(AND(M25="",M223=0),"",MAX(M25,M223))</f>
        <v/>
      </c>
      <c r="N421" s="2" t="str">
        <f t="shared" si="9"/>
        <v/>
      </c>
      <c r="O421" s="2" t="str">
        <f t="shared" si="9"/>
        <v/>
      </c>
      <c r="P421" s="2" t="str">
        <f t="shared" si="9"/>
        <v/>
      </c>
      <c r="Q421" s="2" t="str">
        <f t="shared" si="9"/>
        <v/>
      </c>
      <c r="R421" s="2" t="str">
        <f t="shared" si="9"/>
        <v/>
      </c>
      <c r="S421" s="2" t="str">
        <f t="shared" si="9"/>
        <v/>
      </c>
      <c r="T421" s="2" t="str">
        <f t="shared" si="9"/>
        <v/>
      </c>
      <c r="U421" s="2" t="str">
        <f t="shared" si="9"/>
        <v/>
      </c>
      <c r="V421" s="2" t="str">
        <f t="shared" si="9"/>
        <v/>
      </c>
      <c r="W421" s="2" t="str">
        <f t="shared" si="9"/>
        <v/>
      </c>
      <c r="X421" s="2" t="str">
        <f t="shared" si="9"/>
        <v/>
      </c>
      <c r="Y421" s="2" t="str">
        <f t="shared" si="9"/>
        <v/>
      </c>
      <c r="Z421" s="2" t="str">
        <f t="shared" si="9"/>
        <v/>
      </c>
      <c r="AA421" s="2" t="str">
        <f t="shared" si="9"/>
        <v/>
      </c>
      <c r="AB421" s="2" t="str">
        <f t="shared" si="9"/>
        <v/>
      </c>
      <c r="AC421" s="2" t="str">
        <f t="shared" si="9"/>
        <v/>
      </c>
      <c r="AD421" s="2" t="str">
        <f t="shared" si="9"/>
        <v/>
      </c>
      <c r="AE421" s="2" t="str">
        <f t="shared" si="9"/>
        <v/>
      </c>
      <c r="AF421" s="2" t="str">
        <f t="shared" si="9"/>
        <v/>
      </c>
      <c r="AG421" s="2" t="str">
        <f t="shared" si="9"/>
        <v/>
      </c>
      <c r="AH421" s="2" t="str">
        <f t="shared" si="9"/>
        <v/>
      </c>
      <c r="AI421" s="2" t="str">
        <f t="shared" si="9"/>
        <v/>
      </c>
      <c r="AJ421" s="2" t="str">
        <f t="shared" si="9"/>
        <v/>
      </c>
      <c r="AK421" s="2" t="str">
        <f t="shared" si="9"/>
        <v/>
      </c>
      <c r="AL421" s="2" t="str">
        <f t="shared" si="9"/>
        <v/>
      </c>
      <c r="AM421" s="2" t="str">
        <f t="shared" si="9"/>
        <v/>
      </c>
      <c r="AN421" s="2" t="str">
        <f t="shared" si="9"/>
        <v/>
      </c>
      <c r="AO421" s="2" t="str">
        <f t="shared" si="9"/>
        <v/>
      </c>
      <c r="AP421" s="2" t="str">
        <f t="shared" si="9"/>
        <v/>
      </c>
      <c r="AQ421" s="2" t="str">
        <f t="shared" si="9"/>
        <v/>
      </c>
      <c r="AR421" s="2" t="str">
        <f t="shared" si="9"/>
        <v/>
      </c>
      <c r="AS421" s="2" t="str">
        <f t="shared" si="9"/>
        <v/>
      </c>
      <c r="AT421" s="2" t="str">
        <f t="shared" si="9"/>
        <v/>
      </c>
      <c r="AU421" s="2" t="str">
        <f t="shared" si="9"/>
        <v/>
      </c>
      <c r="AV421" s="2" t="str">
        <f t="shared" si="9"/>
        <v/>
      </c>
      <c r="AW421" s="2" t="str">
        <f t="shared" si="9"/>
        <v/>
      </c>
      <c r="AX421" s="2" t="str">
        <f t="shared" si="9"/>
        <v/>
      </c>
      <c r="AY421" s="2">
        <f t="shared" si="9"/>
        <v>7</v>
      </c>
      <c r="AZ421" s="2">
        <f t="shared" si="9"/>
        <v>2</v>
      </c>
      <c r="BA421" s="2">
        <f t="shared" si="9"/>
        <v>4</v>
      </c>
      <c r="BB421" s="2">
        <f t="shared" si="9"/>
        <v>6</v>
      </c>
      <c r="BC421" s="2">
        <f t="shared" si="9"/>
        <v>5</v>
      </c>
      <c r="BD421" s="2">
        <f t="shared" si="9"/>
        <v>4</v>
      </c>
      <c r="BE421" s="2">
        <f t="shared" si="9"/>
        <v>1</v>
      </c>
      <c r="BF421" s="2">
        <f t="shared" si="9"/>
        <v>7</v>
      </c>
      <c r="BG421" s="2">
        <f t="shared" si="9"/>
        <v>7</v>
      </c>
      <c r="BH421" s="2">
        <f t="shared" si="9"/>
        <v>3</v>
      </c>
      <c r="BI421" s="2">
        <f t="shared" si="9"/>
        <v>3</v>
      </c>
      <c r="BJ421" s="2">
        <f t="shared" si="9"/>
        <v>0</v>
      </c>
      <c r="BK421" s="2">
        <f t="shared" si="9"/>
        <v>1</v>
      </c>
      <c r="BL421" s="2">
        <f t="shared" si="9"/>
        <v>5</v>
      </c>
    </row>
    <row r="422" spans="2:64" x14ac:dyDescent="0.25">
      <c r="B422" t="s">
        <v>221</v>
      </c>
      <c r="C422" s="2">
        <f t="shared" si="4"/>
        <v>7</v>
      </c>
      <c r="D422" s="2">
        <f t="shared" si="9"/>
        <v>22</v>
      </c>
      <c r="E422" s="2">
        <f t="shared" si="9"/>
        <v>23</v>
      </c>
      <c r="F422" s="2">
        <f t="shared" si="9"/>
        <v>20</v>
      </c>
      <c r="G422" s="2">
        <f t="shared" si="9"/>
        <v>37</v>
      </c>
      <c r="H422" s="2">
        <f t="shared" si="9"/>
        <v>71</v>
      </c>
      <c r="I422" s="2">
        <f t="shared" si="9"/>
        <v>19</v>
      </c>
      <c r="J422" s="2">
        <f t="shared" si="9"/>
        <v>83</v>
      </c>
      <c r="K422" s="2">
        <f t="shared" si="9"/>
        <v>161</v>
      </c>
      <c r="L422" s="2">
        <f t="shared" si="9"/>
        <v>15</v>
      </c>
      <c r="M422" s="2">
        <f t="shared" si="9"/>
        <v>11</v>
      </c>
      <c r="N422" s="2">
        <f t="shared" si="9"/>
        <v>44</v>
      </c>
      <c r="O422" s="2">
        <f t="shared" si="9"/>
        <v>8</v>
      </c>
      <c r="P422" s="2">
        <f t="shared" si="9"/>
        <v>4</v>
      </c>
      <c r="Q422" s="2">
        <f t="shared" si="9"/>
        <v>2</v>
      </c>
      <c r="R422" s="2">
        <f t="shared" si="9"/>
        <v>0</v>
      </c>
      <c r="S422" s="2">
        <f t="shared" si="9"/>
        <v>1</v>
      </c>
      <c r="T422" s="2">
        <f t="shared" si="9"/>
        <v>0</v>
      </c>
      <c r="U422" s="2">
        <f t="shared" si="9"/>
        <v>0</v>
      </c>
      <c r="V422" s="2">
        <f t="shared" si="9"/>
        <v>26</v>
      </c>
      <c r="W422" s="2">
        <f t="shared" si="9"/>
        <v>1</v>
      </c>
      <c r="X422" s="2">
        <f t="shared" si="9"/>
        <v>14</v>
      </c>
      <c r="Y422" s="2">
        <f t="shared" si="9"/>
        <v>24</v>
      </c>
      <c r="Z422" s="2">
        <f t="shared" si="9"/>
        <v>15</v>
      </c>
      <c r="AA422" s="2">
        <f t="shared" si="9"/>
        <v>9</v>
      </c>
      <c r="AB422" s="2">
        <f t="shared" si="9"/>
        <v>21</v>
      </c>
      <c r="AC422" s="2">
        <f t="shared" si="9"/>
        <v>93</v>
      </c>
      <c r="AD422" s="2">
        <f t="shared" si="9"/>
        <v>45</v>
      </c>
      <c r="AE422" s="2">
        <f t="shared" si="9"/>
        <v>65</v>
      </c>
      <c r="AF422" s="2">
        <f t="shared" si="9"/>
        <v>67</v>
      </c>
      <c r="AG422" s="2">
        <f t="shared" si="9"/>
        <v>14</v>
      </c>
      <c r="AH422" s="2">
        <f t="shared" si="9"/>
        <v>7</v>
      </c>
      <c r="AI422" s="2">
        <f t="shared" si="9"/>
        <v>17</v>
      </c>
      <c r="AJ422" s="2">
        <f t="shared" si="9"/>
        <v>29</v>
      </c>
      <c r="AK422" s="2">
        <f t="shared" si="9"/>
        <v>3</v>
      </c>
      <c r="AL422" s="2">
        <f t="shared" si="9"/>
        <v>1</v>
      </c>
      <c r="AM422" s="2">
        <f t="shared" si="9"/>
        <v>0</v>
      </c>
      <c r="AN422" s="2">
        <f t="shared" si="9"/>
        <v>0</v>
      </c>
      <c r="AO422" s="2">
        <f t="shared" si="9"/>
        <v>2</v>
      </c>
      <c r="AP422" s="2">
        <f t="shared" si="9"/>
        <v>93</v>
      </c>
      <c r="AQ422" s="2">
        <f t="shared" si="9"/>
        <v>46</v>
      </c>
      <c r="AR422" s="2">
        <f t="shared" si="9"/>
        <v>51</v>
      </c>
      <c r="AS422" s="2">
        <f t="shared" si="9"/>
        <v>25</v>
      </c>
      <c r="AT422" s="2">
        <f t="shared" si="9"/>
        <v>34</v>
      </c>
      <c r="AU422" s="2">
        <f t="shared" si="9"/>
        <v>39</v>
      </c>
      <c r="AV422" s="2">
        <f t="shared" si="9"/>
        <v>55</v>
      </c>
      <c r="AW422" s="2">
        <f t="shared" si="9"/>
        <v>54</v>
      </c>
      <c r="AX422" s="2">
        <f t="shared" si="9"/>
        <v>38</v>
      </c>
      <c r="AY422" s="2">
        <f t="shared" si="9"/>
        <v>33</v>
      </c>
      <c r="AZ422" s="2">
        <f t="shared" si="9"/>
        <v>32</v>
      </c>
      <c r="BA422" s="2">
        <f t="shared" si="9"/>
        <v>18</v>
      </c>
      <c r="BB422" s="2">
        <f t="shared" si="9"/>
        <v>20</v>
      </c>
      <c r="BC422" s="2">
        <f t="shared" si="9"/>
        <v>19</v>
      </c>
      <c r="BD422" s="2">
        <f t="shared" si="9"/>
        <v>11</v>
      </c>
      <c r="BE422" s="2">
        <f t="shared" si="9"/>
        <v>7</v>
      </c>
      <c r="BF422" s="2">
        <f t="shared" si="9"/>
        <v>13</v>
      </c>
      <c r="BG422" s="2">
        <f t="shared" si="9"/>
        <v>18</v>
      </c>
      <c r="BH422" s="2">
        <f t="shared" si="9"/>
        <v>25</v>
      </c>
      <c r="BI422" s="2">
        <f t="shared" si="9"/>
        <v>12</v>
      </c>
      <c r="BJ422" s="2">
        <f t="shared" si="9"/>
        <v>6</v>
      </c>
      <c r="BK422" s="2">
        <f t="shared" si="9"/>
        <v>6</v>
      </c>
      <c r="BL422" s="2">
        <f t="shared" si="9"/>
        <v>6</v>
      </c>
    </row>
    <row r="423" spans="2:64" x14ac:dyDescent="0.25">
      <c r="B423" t="s">
        <v>222</v>
      </c>
      <c r="C423" s="2">
        <f t="shared" si="4"/>
        <v>36</v>
      </c>
      <c r="D423" s="2">
        <f t="shared" si="9"/>
        <v>31</v>
      </c>
      <c r="E423" s="2">
        <f t="shared" si="9"/>
        <v>31</v>
      </c>
      <c r="F423" s="2">
        <f t="shared" si="9"/>
        <v>33</v>
      </c>
      <c r="G423" s="2">
        <f t="shared" si="9"/>
        <v>75</v>
      </c>
      <c r="H423" s="2">
        <f t="shared" si="9"/>
        <v>59</v>
      </c>
      <c r="I423" s="2">
        <f t="shared" si="9"/>
        <v>30</v>
      </c>
      <c r="J423" s="2">
        <f t="shared" si="9"/>
        <v>35</v>
      </c>
      <c r="K423" s="2">
        <f t="shared" si="9"/>
        <v>24</v>
      </c>
      <c r="L423" s="2">
        <f t="shared" si="9"/>
        <v>35</v>
      </c>
      <c r="M423" s="2">
        <f t="shared" si="9"/>
        <v>28</v>
      </c>
      <c r="N423" s="2">
        <f t="shared" si="9"/>
        <v>16</v>
      </c>
      <c r="O423" s="2">
        <f t="shared" si="9"/>
        <v>38</v>
      </c>
      <c r="P423" s="2">
        <f t="shared" si="9"/>
        <v>23</v>
      </c>
      <c r="Q423" s="2">
        <f t="shared" si="9"/>
        <v>46</v>
      </c>
      <c r="R423" s="2">
        <f t="shared" si="9"/>
        <v>59</v>
      </c>
      <c r="S423" s="2">
        <f t="shared" si="9"/>
        <v>41</v>
      </c>
      <c r="T423" s="2">
        <f t="shared" si="9"/>
        <v>20</v>
      </c>
      <c r="U423" s="2">
        <f t="shared" si="9"/>
        <v>25</v>
      </c>
      <c r="V423" s="2">
        <f t="shared" si="9"/>
        <v>13</v>
      </c>
      <c r="W423" s="2">
        <f t="shared" si="9"/>
        <v>38</v>
      </c>
      <c r="X423" s="2">
        <f t="shared" si="9"/>
        <v>9</v>
      </c>
      <c r="Y423" s="2">
        <f t="shared" si="9"/>
        <v>15</v>
      </c>
      <c r="Z423" s="2">
        <f t="shared" si="9"/>
        <v>11</v>
      </c>
      <c r="AA423" s="2">
        <f t="shared" si="9"/>
        <v>24</v>
      </c>
      <c r="AB423" s="2">
        <f t="shared" si="9"/>
        <v>14</v>
      </c>
      <c r="AC423" s="2">
        <f t="shared" si="9"/>
        <v>11</v>
      </c>
      <c r="AD423" s="2">
        <f t="shared" si="9"/>
        <v>8</v>
      </c>
      <c r="AE423" s="2">
        <f t="shared" si="9"/>
        <v>11</v>
      </c>
      <c r="AF423" s="2">
        <f t="shared" si="9"/>
        <v>9</v>
      </c>
      <c r="AG423" s="2">
        <f t="shared" si="9"/>
        <v>23</v>
      </c>
      <c r="AH423" s="2">
        <f t="shared" si="9"/>
        <v>20</v>
      </c>
      <c r="AI423" s="2">
        <f t="shared" si="9"/>
        <v>4</v>
      </c>
      <c r="AJ423" s="2">
        <f t="shared" si="9"/>
        <v>13</v>
      </c>
      <c r="AK423" s="2">
        <f t="shared" si="9"/>
        <v>5</v>
      </c>
      <c r="AL423" s="2">
        <f t="shared" si="9"/>
        <v>8</v>
      </c>
      <c r="AM423" s="2">
        <f t="shared" si="9"/>
        <v>8</v>
      </c>
      <c r="AN423" s="2">
        <f t="shared" si="9"/>
        <v>6</v>
      </c>
      <c r="AO423" s="2">
        <f t="shared" si="9"/>
        <v>9</v>
      </c>
      <c r="AP423" s="2">
        <f t="shared" si="9"/>
        <v>5</v>
      </c>
      <c r="AQ423" s="2">
        <f t="shared" si="9"/>
        <v>4</v>
      </c>
      <c r="AR423" s="2">
        <f t="shared" si="9"/>
        <v>8</v>
      </c>
      <c r="AS423" s="2">
        <f t="shared" si="9"/>
        <v>4</v>
      </c>
      <c r="AT423" s="2">
        <f t="shared" si="9"/>
        <v>3</v>
      </c>
      <c r="AU423" s="2">
        <f t="shared" si="9"/>
        <v>3</v>
      </c>
      <c r="AV423" s="2">
        <f t="shared" si="9"/>
        <v>3</v>
      </c>
      <c r="AW423" s="2">
        <f t="shared" si="9"/>
        <v>2</v>
      </c>
      <c r="AX423" s="2">
        <f t="shared" si="9"/>
        <v>10</v>
      </c>
      <c r="AY423" s="2" t="str">
        <f t="shared" si="9"/>
        <v/>
      </c>
      <c r="AZ423" s="2" t="str">
        <f t="shared" si="9"/>
        <v/>
      </c>
      <c r="BA423" s="2" t="str">
        <f t="shared" si="9"/>
        <v/>
      </c>
      <c r="BB423" s="2" t="str">
        <f t="shared" si="9"/>
        <v/>
      </c>
      <c r="BC423" s="2" t="str">
        <f t="shared" si="9"/>
        <v/>
      </c>
      <c r="BD423" s="2" t="str">
        <f t="shared" si="9"/>
        <v/>
      </c>
      <c r="BE423" s="2" t="str">
        <f t="shared" si="9"/>
        <v/>
      </c>
      <c r="BF423" s="2" t="str">
        <f t="shared" si="9"/>
        <v/>
      </c>
      <c r="BG423" s="2" t="str">
        <f t="shared" si="9"/>
        <v/>
      </c>
      <c r="BH423" s="2" t="str">
        <f t="shared" si="9"/>
        <v/>
      </c>
      <c r="BI423" s="2" t="str">
        <f t="shared" si="9"/>
        <v/>
      </c>
      <c r="BJ423" s="2" t="str">
        <f t="shared" si="9"/>
        <v/>
      </c>
      <c r="BK423" s="2" t="str">
        <f t="shared" si="9"/>
        <v/>
      </c>
      <c r="BL423" s="2" t="str">
        <f t="shared" si="9"/>
        <v/>
      </c>
    </row>
    <row r="424" spans="2:64" x14ac:dyDescent="0.25">
      <c r="B424" t="s">
        <v>223</v>
      </c>
      <c r="C424" s="2">
        <f t="shared" si="4"/>
        <v>23</v>
      </c>
      <c r="D424" s="2">
        <f t="shared" si="9"/>
        <v>24</v>
      </c>
      <c r="E424" s="2">
        <f t="shared" si="9"/>
        <v>25</v>
      </c>
      <c r="F424" s="2">
        <f t="shared" si="9"/>
        <v>25</v>
      </c>
      <c r="G424" s="2">
        <f t="shared" si="9"/>
        <v>21</v>
      </c>
      <c r="H424" s="2">
        <f t="shared" si="9"/>
        <v>17</v>
      </c>
      <c r="I424" s="2">
        <f t="shared" si="9"/>
        <v>7</v>
      </c>
      <c r="J424" s="2">
        <f t="shared" si="9"/>
        <v>14</v>
      </c>
      <c r="K424" s="2">
        <f t="shared" si="9"/>
        <v>6</v>
      </c>
      <c r="L424" s="2">
        <f t="shared" si="9"/>
        <v>18</v>
      </c>
      <c r="M424" s="2">
        <f t="shared" si="9"/>
        <v>10</v>
      </c>
      <c r="N424" s="2" t="str">
        <f t="shared" si="9"/>
        <v/>
      </c>
      <c r="O424" s="2">
        <f t="shared" si="9"/>
        <v>12</v>
      </c>
      <c r="P424" s="2" t="str">
        <f t="shared" si="9"/>
        <v/>
      </c>
      <c r="Q424" s="2" t="str">
        <f t="shared" si="9"/>
        <v/>
      </c>
      <c r="R424" s="2" t="str">
        <f t="shared" si="9"/>
        <v/>
      </c>
      <c r="S424" s="2" t="str">
        <f t="shared" si="9"/>
        <v/>
      </c>
      <c r="T424" s="2" t="str">
        <f t="shared" si="9"/>
        <v/>
      </c>
      <c r="U424" s="2" t="str">
        <f t="shared" si="9"/>
        <v/>
      </c>
      <c r="V424" s="2" t="str">
        <f t="shared" si="9"/>
        <v/>
      </c>
      <c r="W424" s="2" t="str">
        <f t="shared" si="9"/>
        <v/>
      </c>
      <c r="X424" s="2" t="str">
        <f t="shared" si="9"/>
        <v/>
      </c>
      <c r="Y424" s="2" t="str">
        <f t="shared" si="9"/>
        <v/>
      </c>
      <c r="Z424" s="2" t="str">
        <f t="shared" si="9"/>
        <v/>
      </c>
      <c r="AA424" s="2" t="str">
        <f t="shared" si="9"/>
        <v/>
      </c>
      <c r="AB424" s="2">
        <f t="shared" si="9"/>
        <v>1</v>
      </c>
      <c r="AC424" s="2">
        <f t="shared" si="9"/>
        <v>3</v>
      </c>
      <c r="AD424" s="2">
        <f t="shared" si="9"/>
        <v>1</v>
      </c>
      <c r="AE424" s="2">
        <f t="shared" si="9"/>
        <v>0</v>
      </c>
      <c r="AF424" s="2">
        <f t="shared" si="9"/>
        <v>5</v>
      </c>
      <c r="AG424" s="2">
        <f t="shared" si="9"/>
        <v>5</v>
      </c>
      <c r="AH424" s="2">
        <f t="shared" si="9"/>
        <v>2</v>
      </c>
      <c r="AI424" s="2" t="str">
        <f t="shared" si="9"/>
        <v/>
      </c>
      <c r="AJ424" s="2" t="str">
        <f t="shared" si="9"/>
        <v/>
      </c>
      <c r="AK424" s="2" t="str">
        <f t="shared" si="9"/>
        <v/>
      </c>
      <c r="AL424" s="2" t="str">
        <f t="shared" si="9"/>
        <v/>
      </c>
      <c r="AM424" s="2" t="str">
        <f t="shared" si="9"/>
        <v/>
      </c>
      <c r="AN424" s="2" t="str">
        <f t="shared" si="9"/>
        <v/>
      </c>
      <c r="AO424" s="2" t="str">
        <f t="shared" si="9"/>
        <v/>
      </c>
      <c r="AP424" s="2" t="str">
        <f t="shared" si="9"/>
        <v/>
      </c>
      <c r="AQ424" s="2" t="str">
        <f t="shared" si="9"/>
        <v/>
      </c>
      <c r="AR424" s="2" t="str">
        <f t="shared" si="9"/>
        <v/>
      </c>
      <c r="AS424" s="2" t="str">
        <f t="shared" si="9"/>
        <v/>
      </c>
      <c r="AT424" s="2" t="str">
        <f t="shared" si="9"/>
        <v/>
      </c>
      <c r="AU424" s="2" t="str">
        <f t="shared" si="9"/>
        <v/>
      </c>
      <c r="AV424" s="2" t="str">
        <f t="shared" si="9"/>
        <v/>
      </c>
      <c r="AW424" s="2" t="str">
        <f t="shared" si="9"/>
        <v/>
      </c>
      <c r="AX424" s="2" t="str">
        <f t="shared" si="9"/>
        <v/>
      </c>
      <c r="AY424" s="2" t="str">
        <f t="shared" si="9"/>
        <v/>
      </c>
      <c r="AZ424" s="2" t="str">
        <f t="shared" si="9"/>
        <v/>
      </c>
      <c r="BA424" s="2" t="str">
        <f t="shared" si="9"/>
        <v/>
      </c>
      <c r="BB424" s="2" t="str">
        <f t="shared" si="9"/>
        <v/>
      </c>
      <c r="BC424" s="2" t="str">
        <f t="shared" si="9"/>
        <v/>
      </c>
      <c r="BD424" s="2" t="str">
        <f t="shared" si="9"/>
        <v/>
      </c>
      <c r="BE424" s="2" t="str">
        <f t="shared" si="9"/>
        <v/>
      </c>
      <c r="BF424" s="2" t="str">
        <f t="shared" si="9"/>
        <v/>
      </c>
      <c r="BG424" s="2" t="str">
        <f t="shared" si="9"/>
        <v/>
      </c>
      <c r="BH424" s="2" t="str">
        <f t="shared" si="9"/>
        <v/>
      </c>
      <c r="BI424" s="2" t="str">
        <f t="shared" si="9"/>
        <v/>
      </c>
      <c r="BJ424" s="2" t="str">
        <f t="shared" si="9"/>
        <v/>
      </c>
      <c r="BK424" s="2" t="str">
        <f t="shared" si="9"/>
        <v/>
      </c>
      <c r="BL424" s="2" t="str">
        <f t="shared" si="9"/>
        <v/>
      </c>
    </row>
    <row r="425" spans="2:64" x14ac:dyDescent="0.25">
      <c r="B425" t="s">
        <v>224</v>
      </c>
      <c r="C425" s="2">
        <f t="shared" si="4"/>
        <v>15</v>
      </c>
      <c r="D425" s="2">
        <f t="shared" si="9"/>
        <v>15</v>
      </c>
      <c r="E425" s="2">
        <f t="shared" si="9"/>
        <v>15</v>
      </c>
      <c r="F425" s="2">
        <f t="shared" si="9"/>
        <v>14</v>
      </c>
      <c r="G425" s="2" t="str">
        <f t="shared" si="9"/>
        <v/>
      </c>
      <c r="H425" s="2" t="str">
        <f t="shared" si="9"/>
        <v/>
      </c>
      <c r="I425" s="2" t="str">
        <f t="shared" si="9"/>
        <v/>
      </c>
      <c r="J425" s="2" t="str">
        <f t="shared" si="9"/>
        <v/>
      </c>
      <c r="K425" s="2" t="str">
        <f t="shared" si="9"/>
        <v/>
      </c>
      <c r="L425" s="2" t="str">
        <f t="shared" si="9"/>
        <v/>
      </c>
      <c r="M425" s="2" t="str">
        <f t="shared" si="9"/>
        <v/>
      </c>
      <c r="N425" s="2" t="str">
        <f t="shared" si="9"/>
        <v/>
      </c>
      <c r="O425" s="2">
        <f t="shared" si="9"/>
        <v>19</v>
      </c>
      <c r="P425" s="2">
        <f t="shared" si="9"/>
        <v>26</v>
      </c>
      <c r="Q425" s="2">
        <f t="shared" si="9"/>
        <v>8</v>
      </c>
      <c r="R425" s="2">
        <f t="shared" si="9"/>
        <v>62</v>
      </c>
      <c r="S425" s="2">
        <f t="shared" si="9"/>
        <v>16</v>
      </c>
      <c r="T425" s="2">
        <f t="shared" si="9"/>
        <v>24</v>
      </c>
      <c r="U425" s="2">
        <f t="shared" si="9"/>
        <v>11</v>
      </c>
      <c r="V425" s="2">
        <f t="shared" si="9"/>
        <v>5</v>
      </c>
      <c r="W425" s="2">
        <f t="shared" si="9"/>
        <v>10</v>
      </c>
      <c r="X425" s="2">
        <f t="shared" ref="D425:BL429" si="10">IF(AND(X29="",X227=0),"",MAX(X29,X227))</f>
        <v>4</v>
      </c>
      <c r="Y425" s="2">
        <f t="shared" si="10"/>
        <v>13</v>
      </c>
      <c r="Z425" s="2">
        <f t="shared" si="10"/>
        <v>11</v>
      </c>
      <c r="AA425" s="2">
        <f t="shared" si="10"/>
        <v>3</v>
      </c>
      <c r="AB425" s="2">
        <f t="shared" si="10"/>
        <v>5</v>
      </c>
      <c r="AC425" s="2">
        <f t="shared" si="10"/>
        <v>6</v>
      </c>
      <c r="AD425" s="2">
        <f t="shared" si="10"/>
        <v>13</v>
      </c>
      <c r="AE425" s="2">
        <f t="shared" si="10"/>
        <v>10</v>
      </c>
      <c r="AF425" s="2">
        <f t="shared" si="10"/>
        <v>11</v>
      </c>
      <c r="AG425" s="2">
        <f t="shared" si="10"/>
        <v>5</v>
      </c>
      <c r="AH425" s="2">
        <f t="shared" si="10"/>
        <v>3</v>
      </c>
      <c r="AI425" s="2">
        <f t="shared" si="10"/>
        <v>2</v>
      </c>
      <c r="AJ425" s="2">
        <f t="shared" si="10"/>
        <v>4</v>
      </c>
      <c r="AK425" s="2">
        <f t="shared" si="10"/>
        <v>3</v>
      </c>
      <c r="AL425" s="2">
        <f t="shared" si="10"/>
        <v>4</v>
      </c>
      <c r="AM425" s="2">
        <f t="shared" si="10"/>
        <v>2</v>
      </c>
      <c r="AN425" s="2">
        <f t="shared" si="10"/>
        <v>3</v>
      </c>
      <c r="AO425" s="2">
        <f t="shared" si="10"/>
        <v>6</v>
      </c>
      <c r="AP425" s="2">
        <f t="shared" si="10"/>
        <v>1</v>
      </c>
      <c r="AQ425" s="2">
        <f t="shared" si="10"/>
        <v>2</v>
      </c>
      <c r="AR425" s="2">
        <f t="shared" si="10"/>
        <v>2</v>
      </c>
      <c r="AS425" s="2">
        <f t="shared" si="10"/>
        <v>1</v>
      </c>
      <c r="AT425" s="2">
        <f t="shared" si="10"/>
        <v>2</v>
      </c>
      <c r="AU425" s="2" t="str">
        <f t="shared" si="10"/>
        <v/>
      </c>
      <c r="AV425" s="2" t="str">
        <f t="shared" si="10"/>
        <v/>
      </c>
      <c r="AW425" s="2" t="str">
        <f t="shared" si="10"/>
        <v/>
      </c>
      <c r="AX425" s="2">
        <f t="shared" si="10"/>
        <v>43</v>
      </c>
      <c r="AY425" s="2">
        <f t="shared" si="10"/>
        <v>1</v>
      </c>
      <c r="AZ425" s="2">
        <f t="shared" si="10"/>
        <v>0</v>
      </c>
      <c r="BA425" s="2">
        <f t="shared" si="10"/>
        <v>0</v>
      </c>
      <c r="BB425" s="2">
        <f t="shared" si="10"/>
        <v>0</v>
      </c>
      <c r="BC425" s="2">
        <f t="shared" si="10"/>
        <v>0</v>
      </c>
      <c r="BD425" s="2">
        <f t="shared" si="10"/>
        <v>0</v>
      </c>
      <c r="BE425" s="2">
        <f t="shared" si="10"/>
        <v>0</v>
      </c>
      <c r="BF425" s="2">
        <f t="shared" si="10"/>
        <v>0</v>
      </c>
      <c r="BG425" s="2">
        <f t="shared" si="10"/>
        <v>0</v>
      </c>
      <c r="BH425" s="2">
        <f t="shared" si="10"/>
        <v>0</v>
      </c>
      <c r="BI425" s="2" t="str">
        <f t="shared" si="10"/>
        <v/>
      </c>
      <c r="BJ425" s="2" t="str">
        <f t="shared" si="10"/>
        <v/>
      </c>
      <c r="BK425" s="2" t="str">
        <f t="shared" si="10"/>
        <v/>
      </c>
      <c r="BL425" s="2" t="str">
        <f t="shared" si="10"/>
        <v/>
      </c>
    </row>
    <row r="426" spans="2:64" x14ac:dyDescent="0.25">
      <c r="B426" t="s">
        <v>225</v>
      </c>
      <c r="C426" s="2" t="str">
        <f t="shared" si="4"/>
        <v/>
      </c>
      <c r="D426" s="2" t="str">
        <f t="shared" si="10"/>
        <v/>
      </c>
      <c r="E426" s="2" t="str">
        <f t="shared" si="10"/>
        <v/>
      </c>
      <c r="F426" s="2" t="str">
        <f t="shared" si="10"/>
        <v/>
      </c>
      <c r="G426" s="2" t="str">
        <f t="shared" si="10"/>
        <v/>
      </c>
      <c r="H426" s="2" t="str">
        <f t="shared" si="10"/>
        <v/>
      </c>
      <c r="I426" s="2" t="str">
        <f t="shared" si="10"/>
        <v/>
      </c>
      <c r="J426" s="2" t="str">
        <f t="shared" si="10"/>
        <v/>
      </c>
      <c r="K426" s="2" t="str">
        <f t="shared" si="10"/>
        <v/>
      </c>
      <c r="L426" s="2" t="str">
        <f t="shared" si="10"/>
        <v/>
      </c>
      <c r="M426" s="2" t="str">
        <f t="shared" si="10"/>
        <v/>
      </c>
      <c r="N426" s="2" t="str">
        <f t="shared" si="10"/>
        <v/>
      </c>
      <c r="O426" s="2" t="str">
        <f t="shared" si="10"/>
        <v/>
      </c>
      <c r="P426" s="2" t="str">
        <f t="shared" si="10"/>
        <v/>
      </c>
      <c r="Q426" s="2" t="str">
        <f t="shared" si="10"/>
        <v/>
      </c>
      <c r="R426" s="2" t="str">
        <f t="shared" si="10"/>
        <v/>
      </c>
      <c r="S426" s="2" t="str">
        <f t="shared" si="10"/>
        <v/>
      </c>
      <c r="T426" s="2" t="str">
        <f t="shared" si="10"/>
        <v/>
      </c>
      <c r="U426" s="2" t="str">
        <f t="shared" si="10"/>
        <v/>
      </c>
      <c r="V426" s="2" t="str">
        <f t="shared" si="10"/>
        <v/>
      </c>
      <c r="W426" s="2" t="str">
        <f t="shared" si="10"/>
        <v/>
      </c>
      <c r="X426" s="2" t="str">
        <f t="shared" si="10"/>
        <v/>
      </c>
      <c r="Y426" s="2" t="str">
        <f t="shared" si="10"/>
        <v/>
      </c>
      <c r="Z426" s="2" t="str">
        <f t="shared" si="10"/>
        <v/>
      </c>
      <c r="AA426" s="2" t="str">
        <f t="shared" si="10"/>
        <v/>
      </c>
      <c r="AB426" s="2" t="str">
        <f t="shared" si="10"/>
        <v/>
      </c>
      <c r="AC426" s="2" t="str">
        <f t="shared" si="10"/>
        <v/>
      </c>
      <c r="AD426" s="2" t="str">
        <f t="shared" si="10"/>
        <v/>
      </c>
      <c r="AE426" s="2" t="str">
        <f t="shared" si="10"/>
        <v/>
      </c>
      <c r="AF426" s="2" t="str">
        <f t="shared" si="10"/>
        <v/>
      </c>
      <c r="AG426" s="2" t="str">
        <f t="shared" si="10"/>
        <v/>
      </c>
      <c r="AH426" s="2" t="str">
        <f t="shared" si="10"/>
        <v/>
      </c>
      <c r="AI426" s="2" t="str">
        <f t="shared" si="10"/>
        <v/>
      </c>
      <c r="AJ426" s="2" t="str">
        <f t="shared" si="10"/>
        <v/>
      </c>
      <c r="AK426" s="2" t="str">
        <f t="shared" si="10"/>
        <v/>
      </c>
      <c r="AL426" s="2" t="str">
        <f t="shared" si="10"/>
        <v/>
      </c>
      <c r="AM426" s="2" t="str">
        <f t="shared" si="10"/>
        <v/>
      </c>
      <c r="AN426" s="2" t="str">
        <f t="shared" si="10"/>
        <v/>
      </c>
      <c r="AO426" s="2" t="str">
        <f t="shared" si="10"/>
        <v/>
      </c>
      <c r="AP426" s="2" t="str">
        <f t="shared" si="10"/>
        <v/>
      </c>
      <c r="AQ426" s="2" t="str">
        <f t="shared" si="10"/>
        <v/>
      </c>
      <c r="AR426" s="2" t="str">
        <f t="shared" si="10"/>
        <v/>
      </c>
      <c r="AS426" s="2" t="str">
        <f t="shared" si="10"/>
        <v/>
      </c>
      <c r="AT426" s="2" t="str">
        <f t="shared" si="10"/>
        <v/>
      </c>
      <c r="AU426" s="2" t="str">
        <f t="shared" si="10"/>
        <v/>
      </c>
      <c r="AV426" s="2" t="str">
        <f t="shared" si="10"/>
        <v/>
      </c>
      <c r="AW426" s="2" t="str">
        <f t="shared" si="10"/>
        <v/>
      </c>
      <c r="AX426" s="2" t="str">
        <f t="shared" si="10"/>
        <v/>
      </c>
      <c r="AY426" s="2" t="str">
        <f t="shared" si="10"/>
        <v/>
      </c>
      <c r="AZ426" s="2" t="str">
        <f t="shared" si="10"/>
        <v/>
      </c>
      <c r="BA426" s="2" t="str">
        <f t="shared" si="10"/>
        <v/>
      </c>
      <c r="BB426" s="2" t="str">
        <f t="shared" si="10"/>
        <v/>
      </c>
      <c r="BC426" s="2" t="str">
        <f t="shared" si="10"/>
        <v/>
      </c>
      <c r="BD426" s="2" t="str">
        <f t="shared" si="10"/>
        <v/>
      </c>
      <c r="BE426" s="2" t="str">
        <f t="shared" si="10"/>
        <v/>
      </c>
      <c r="BF426" s="2" t="str">
        <f t="shared" si="10"/>
        <v/>
      </c>
      <c r="BG426" s="2" t="str">
        <f t="shared" si="10"/>
        <v/>
      </c>
      <c r="BH426" s="2" t="str">
        <f t="shared" si="10"/>
        <v/>
      </c>
      <c r="BI426" s="2" t="str">
        <f t="shared" si="10"/>
        <v/>
      </c>
      <c r="BJ426" s="2" t="str">
        <f t="shared" si="10"/>
        <v/>
      </c>
      <c r="BK426" s="2">
        <f t="shared" si="10"/>
        <v>9</v>
      </c>
      <c r="BL426" s="2">
        <f t="shared" si="10"/>
        <v>11</v>
      </c>
    </row>
    <row r="427" spans="2:64" x14ac:dyDescent="0.25">
      <c r="B427" t="s">
        <v>226</v>
      </c>
      <c r="C427" s="2" t="str">
        <f t="shared" si="4"/>
        <v/>
      </c>
      <c r="D427" s="2" t="str">
        <f t="shared" si="10"/>
        <v/>
      </c>
      <c r="E427" s="2" t="str">
        <f t="shared" si="10"/>
        <v/>
      </c>
      <c r="F427" s="2" t="str">
        <f t="shared" si="10"/>
        <v/>
      </c>
      <c r="G427" s="2" t="str">
        <f t="shared" si="10"/>
        <v/>
      </c>
      <c r="H427" s="2" t="str">
        <f t="shared" si="10"/>
        <v/>
      </c>
      <c r="I427" s="2" t="str">
        <f t="shared" si="10"/>
        <v/>
      </c>
      <c r="J427" s="2" t="str">
        <f t="shared" si="10"/>
        <v/>
      </c>
      <c r="K427" s="2" t="str">
        <f t="shared" si="10"/>
        <v/>
      </c>
      <c r="L427" s="2" t="str">
        <f t="shared" si="10"/>
        <v/>
      </c>
      <c r="M427" s="2" t="str">
        <f t="shared" si="10"/>
        <v/>
      </c>
      <c r="N427" s="2">
        <f t="shared" si="10"/>
        <v>1</v>
      </c>
      <c r="O427" s="2" t="str">
        <f t="shared" si="10"/>
        <v/>
      </c>
      <c r="P427" s="2" t="str">
        <f t="shared" si="10"/>
        <v/>
      </c>
      <c r="Q427" s="2" t="str">
        <f t="shared" si="10"/>
        <v/>
      </c>
      <c r="R427" s="2" t="str">
        <f t="shared" si="10"/>
        <v/>
      </c>
      <c r="S427" s="2" t="str">
        <f t="shared" si="10"/>
        <v/>
      </c>
      <c r="T427" s="2" t="str">
        <f t="shared" si="10"/>
        <v/>
      </c>
      <c r="U427" s="2" t="str">
        <f t="shared" si="10"/>
        <v/>
      </c>
      <c r="V427" s="2" t="str">
        <f t="shared" si="10"/>
        <v/>
      </c>
      <c r="W427" s="2" t="str">
        <f t="shared" si="10"/>
        <v/>
      </c>
      <c r="X427" s="2" t="str">
        <f t="shared" si="10"/>
        <v/>
      </c>
      <c r="Y427" s="2" t="str">
        <f t="shared" si="10"/>
        <v/>
      </c>
      <c r="Z427" s="2" t="str">
        <f t="shared" si="10"/>
        <v/>
      </c>
      <c r="AA427" s="2" t="str">
        <f t="shared" si="10"/>
        <v/>
      </c>
      <c r="AB427" s="2" t="str">
        <f t="shared" si="10"/>
        <v/>
      </c>
      <c r="AC427" s="2" t="str">
        <f t="shared" si="10"/>
        <v/>
      </c>
      <c r="AD427" s="2" t="str">
        <f t="shared" si="10"/>
        <v/>
      </c>
      <c r="AE427" s="2" t="str">
        <f t="shared" si="10"/>
        <v/>
      </c>
      <c r="AF427" s="2" t="str">
        <f t="shared" si="10"/>
        <v/>
      </c>
      <c r="AG427" s="2" t="str">
        <f t="shared" si="10"/>
        <v/>
      </c>
      <c r="AH427" s="2" t="str">
        <f t="shared" si="10"/>
        <v/>
      </c>
      <c r="AI427" s="2" t="str">
        <f t="shared" si="10"/>
        <v/>
      </c>
      <c r="AJ427" s="2" t="str">
        <f t="shared" si="10"/>
        <v/>
      </c>
      <c r="AK427" s="2" t="str">
        <f t="shared" si="10"/>
        <v/>
      </c>
      <c r="AL427" s="2" t="str">
        <f t="shared" si="10"/>
        <v/>
      </c>
      <c r="AM427" s="2">
        <f t="shared" si="10"/>
        <v>1</v>
      </c>
      <c r="AN427" s="2">
        <f t="shared" si="10"/>
        <v>0</v>
      </c>
      <c r="AO427" s="2">
        <f t="shared" si="10"/>
        <v>0</v>
      </c>
      <c r="AP427" s="2">
        <f t="shared" si="10"/>
        <v>0</v>
      </c>
      <c r="AQ427" s="2">
        <f t="shared" si="10"/>
        <v>0</v>
      </c>
      <c r="AR427" s="2">
        <f t="shared" si="10"/>
        <v>0</v>
      </c>
      <c r="AS427" s="2">
        <f t="shared" si="10"/>
        <v>0</v>
      </c>
      <c r="AT427" s="2">
        <f t="shared" si="10"/>
        <v>0</v>
      </c>
      <c r="AU427" s="2">
        <f t="shared" si="10"/>
        <v>0</v>
      </c>
      <c r="AV427" s="2">
        <f t="shared" si="10"/>
        <v>0</v>
      </c>
      <c r="AW427" s="2">
        <f t="shared" si="10"/>
        <v>0</v>
      </c>
      <c r="AX427" s="2">
        <f t="shared" si="10"/>
        <v>0</v>
      </c>
      <c r="AY427" s="2" t="str">
        <f t="shared" si="10"/>
        <v/>
      </c>
      <c r="AZ427" s="2" t="str">
        <f t="shared" si="10"/>
        <v/>
      </c>
      <c r="BA427" s="2" t="str">
        <f t="shared" si="10"/>
        <v/>
      </c>
      <c r="BB427" s="2" t="str">
        <f t="shared" si="10"/>
        <v/>
      </c>
      <c r="BC427" s="2" t="str">
        <f t="shared" si="10"/>
        <v/>
      </c>
      <c r="BD427" s="2" t="str">
        <f t="shared" si="10"/>
        <v/>
      </c>
      <c r="BE427" s="2" t="str">
        <f t="shared" si="10"/>
        <v/>
      </c>
      <c r="BF427" s="2" t="str">
        <f t="shared" si="10"/>
        <v/>
      </c>
      <c r="BG427" s="2" t="str">
        <f t="shared" si="10"/>
        <v/>
      </c>
      <c r="BH427" s="2" t="str">
        <f t="shared" si="10"/>
        <v/>
      </c>
      <c r="BI427" s="2" t="str">
        <f t="shared" si="10"/>
        <v/>
      </c>
      <c r="BJ427" s="2" t="str">
        <f t="shared" si="10"/>
        <v/>
      </c>
      <c r="BK427" s="2" t="str">
        <f t="shared" si="10"/>
        <v/>
      </c>
      <c r="BL427" s="2" t="str">
        <f t="shared" si="10"/>
        <v/>
      </c>
    </row>
    <row r="428" spans="2:64" x14ac:dyDescent="0.25">
      <c r="B428" t="s">
        <v>227</v>
      </c>
      <c r="C428" s="2" t="str">
        <f t="shared" si="4"/>
        <v/>
      </c>
      <c r="D428" s="2" t="str">
        <f t="shared" si="10"/>
        <v/>
      </c>
      <c r="E428" s="2" t="str">
        <f t="shared" si="10"/>
        <v/>
      </c>
      <c r="F428" s="2" t="str">
        <f t="shared" si="10"/>
        <v/>
      </c>
      <c r="G428" s="2" t="str">
        <f t="shared" si="10"/>
        <v/>
      </c>
      <c r="H428" s="2" t="str">
        <f t="shared" si="10"/>
        <v/>
      </c>
      <c r="I428" s="2" t="str">
        <f t="shared" si="10"/>
        <v/>
      </c>
      <c r="J428" s="2" t="str">
        <f t="shared" si="10"/>
        <v/>
      </c>
      <c r="K428" s="2" t="str">
        <f t="shared" si="10"/>
        <v/>
      </c>
      <c r="L428" s="2" t="str">
        <f t="shared" si="10"/>
        <v/>
      </c>
      <c r="M428" s="2" t="str">
        <f t="shared" si="10"/>
        <v/>
      </c>
      <c r="N428" s="2" t="str">
        <f t="shared" si="10"/>
        <v/>
      </c>
      <c r="O428" s="2" t="str">
        <f t="shared" si="10"/>
        <v/>
      </c>
      <c r="P428" s="2" t="str">
        <f t="shared" si="10"/>
        <v/>
      </c>
      <c r="Q428" s="2" t="str">
        <f t="shared" si="10"/>
        <v/>
      </c>
      <c r="R428" s="2" t="str">
        <f t="shared" si="10"/>
        <v/>
      </c>
      <c r="S428" s="2" t="str">
        <f t="shared" si="10"/>
        <v/>
      </c>
      <c r="T428" s="2" t="str">
        <f t="shared" si="10"/>
        <v/>
      </c>
      <c r="U428" s="2" t="str">
        <f t="shared" si="10"/>
        <v/>
      </c>
      <c r="V428" s="2" t="str">
        <f t="shared" si="10"/>
        <v/>
      </c>
      <c r="W428" s="2" t="str">
        <f t="shared" si="10"/>
        <v/>
      </c>
      <c r="X428" s="2" t="str">
        <f t="shared" si="10"/>
        <v/>
      </c>
      <c r="Y428" s="2" t="str">
        <f t="shared" si="10"/>
        <v/>
      </c>
      <c r="Z428" s="2" t="str">
        <f t="shared" si="10"/>
        <v/>
      </c>
      <c r="AA428" s="2" t="str">
        <f t="shared" si="10"/>
        <v/>
      </c>
      <c r="AB428" s="2" t="str">
        <f t="shared" si="10"/>
        <v/>
      </c>
      <c r="AC428" s="2" t="str">
        <f t="shared" si="10"/>
        <v/>
      </c>
      <c r="AD428" s="2" t="str">
        <f t="shared" si="10"/>
        <v/>
      </c>
      <c r="AE428" s="2" t="str">
        <f t="shared" si="10"/>
        <v/>
      </c>
      <c r="AF428" s="2" t="str">
        <f t="shared" si="10"/>
        <v/>
      </c>
      <c r="AG428" s="2">
        <f t="shared" si="10"/>
        <v>1</v>
      </c>
      <c r="AH428" s="2">
        <f t="shared" si="10"/>
        <v>0</v>
      </c>
      <c r="AI428" s="2">
        <f t="shared" si="10"/>
        <v>1</v>
      </c>
      <c r="AJ428" s="2">
        <f t="shared" si="10"/>
        <v>1</v>
      </c>
      <c r="AK428" s="2">
        <f t="shared" si="10"/>
        <v>0</v>
      </c>
      <c r="AL428" s="2">
        <f t="shared" si="10"/>
        <v>0</v>
      </c>
      <c r="AM428" s="2" t="str">
        <f t="shared" si="10"/>
        <v/>
      </c>
      <c r="AN428" s="2" t="str">
        <f t="shared" si="10"/>
        <v/>
      </c>
      <c r="AO428" s="2" t="str">
        <f t="shared" si="10"/>
        <v/>
      </c>
      <c r="AP428" s="2" t="str">
        <f t="shared" si="10"/>
        <v/>
      </c>
      <c r="AQ428" s="2" t="str">
        <f t="shared" si="10"/>
        <v/>
      </c>
      <c r="AR428" s="2" t="str">
        <f t="shared" si="10"/>
        <v/>
      </c>
      <c r="AS428" s="2">
        <f t="shared" si="10"/>
        <v>1</v>
      </c>
      <c r="AT428" s="2">
        <f t="shared" si="10"/>
        <v>0</v>
      </c>
      <c r="AU428" s="2">
        <f t="shared" si="10"/>
        <v>0</v>
      </c>
      <c r="AV428" s="2">
        <f t="shared" si="10"/>
        <v>0</v>
      </c>
      <c r="AW428" s="2">
        <f t="shared" si="10"/>
        <v>0</v>
      </c>
      <c r="AX428" s="2" t="str">
        <f t="shared" si="10"/>
        <v/>
      </c>
      <c r="AY428" s="2" t="str">
        <f t="shared" si="10"/>
        <v/>
      </c>
      <c r="AZ428" s="2" t="str">
        <f t="shared" si="10"/>
        <v/>
      </c>
      <c r="BA428" s="2" t="str">
        <f t="shared" si="10"/>
        <v/>
      </c>
      <c r="BB428" s="2" t="str">
        <f t="shared" si="10"/>
        <v/>
      </c>
      <c r="BC428" s="2" t="str">
        <f t="shared" si="10"/>
        <v/>
      </c>
      <c r="BD428" s="2" t="str">
        <f t="shared" si="10"/>
        <v/>
      </c>
      <c r="BE428" s="2" t="str">
        <f t="shared" si="10"/>
        <v/>
      </c>
      <c r="BF428" s="2">
        <f t="shared" si="10"/>
        <v>1</v>
      </c>
      <c r="BG428" s="2">
        <f t="shared" si="10"/>
        <v>0</v>
      </c>
      <c r="BH428" s="2">
        <f t="shared" si="10"/>
        <v>0</v>
      </c>
      <c r="BI428" s="2">
        <f t="shared" si="10"/>
        <v>0</v>
      </c>
      <c r="BJ428" s="2">
        <f t="shared" si="10"/>
        <v>0</v>
      </c>
      <c r="BK428" s="2" t="str">
        <f t="shared" si="10"/>
        <v/>
      </c>
      <c r="BL428" s="2" t="str">
        <f t="shared" si="10"/>
        <v/>
      </c>
    </row>
    <row r="429" spans="2:64" x14ac:dyDescent="0.25">
      <c r="B429" t="s">
        <v>228</v>
      </c>
      <c r="C429" s="2" t="str">
        <f t="shared" si="4"/>
        <v/>
      </c>
      <c r="D429" s="2" t="str">
        <f t="shared" si="10"/>
        <v/>
      </c>
      <c r="E429" s="2" t="str">
        <f t="shared" si="10"/>
        <v/>
      </c>
      <c r="F429" s="2" t="str">
        <f t="shared" si="10"/>
        <v/>
      </c>
      <c r="G429" s="2" t="str">
        <f t="shared" si="10"/>
        <v/>
      </c>
      <c r="H429" s="2" t="str">
        <f t="shared" si="10"/>
        <v/>
      </c>
      <c r="I429" s="2" t="str">
        <f t="shared" si="10"/>
        <v/>
      </c>
      <c r="J429" s="2" t="str">
        <f t="shared" si="10"/>
        <v/>
      </c>
      <c r="K429" s="2" t="str">
        <f t="shared" si="10"/>
        <v/>
      </c>
      <c r="L429" s="2" t="str">
        <f t="shared" si="10"/>
        <v/>
      </c>
      <c r="M429" s="2" t="str">
        <f t="shared" si="10"/>
        <v/>
      </c>
      <c r="N429" s="2" t="str">
        <f t="shared" si="10"/>
        <v/>
      </c>
      <c r="O429" s="2" t="str">
        <f t="shared" si="10"/>
        <v/>
      </c>
      <c r="P429" s="2" t="str">
        <f t="shared" si="10"/>
        <v/>
      </c>
      <c r="Q429" s="2" t="str">
        <f t="shared" si="10"/>
        <v/>
      </c>
      <c r="R429" s="2" t="str">
        <f t="shared" si="10"/>
        <v/>
      </c>
      <c r="S429" s="2" t="str">
        <f t="shared" si="10"/>
        <v/>
      </c>
      <c r="T429" s="2" t="str">
        <f t="shared" si="10"/>
        <v/>
      </c>
      <c r="U429" s="2" t="str">
        <f t="shared" si="10"/>
        <v/>
      </c>
      <c r="V429" s="2" t="str">
        <f t="shared" si="10"/>
        <v/>
      </c>
      <c r="W429" s="2" t="str">
        <f t="shared" si="10"/>
        <v/>
      </c>
      <c r="X429" s="2" t="str">
        <f t="shared" si="10"/>
        <v/>
      </c>
      <c r="Y429" s="2" t="str">
        <f t="shared" si="10"/>
        <v/>
      </c>
      <c r="Z429" s="2" t="str">
        <f t="shared" si="10"/>
        <v/>
      </c>
      <c r="AA429" s="2" t="str">
        <f t="shared" si="10"/>
        <v/>
      </c>
      <c r="AB429" s="2" t="str">
        <f t="shared" si="10"/>
        <v/>
      </c>
      <c r="AC429" s="2" t="str">
        <f t="shared" si="10"/>
        <v/>
      </c>
      <c r="AD429" s="2" t="str">
        <f t="shared" si="10"/>
        <v/>
      </c>
      <c r="AE429" s="2" t="str">
        <f t="shared" si="10"/>
        <v/>
      </c>
      <c r="AF429" s="2" t="str">
        <f t="shared" si="10"/>
        <v/>
      </c>
      <c r="AG429" s="2" t="str">
        <f t="shared" si="10"/>
        <v/>
      </c>
      <c r="AH429" s="2" t="str">
        <f t="shared" si="10"/>
        <v/>
      </c>
      <c r="AI429" s="2" t="str">
        <f t="shared" ref="D429:BL433" si="11">IF(AND(AI33="",AI231=0),"",MAX(AI33,AI231))</f>
        <v/>
      </c>
      <c r="AJ429" s="2" t="str">
        <f t="shared" si="11"/>
        <v/>
      </c>
      <c r="AK429" s="2" t="str">
        <f t="shared" si="11"/>
        <v/>
      </c>
      <c r="AL429" s="2" t="str">
        <f t="shared" si="11"/>
        <v/>
      </c>
      <c r="AM429" s="2" t="str">
        <f t="shared" si="11"/>
        <v/>
      </c>
      <c r="AN429" s="2" t="str">
        <f t="shared" si="11"/>
        <v/>
      </c>
      <c r="AO429" s="2" t="str">
        <f t="shared" si="11"/>
        <v/>
      </c>
      <c r="AP429" s="2" t="str">
        <f t="shared" si="11"/>
        <v/>
      </c>
      <c r="AQ429" s="2" t="str">
        <f t="shared" si="11"/>
        <v/>
      </c>
      <c r="AR429" s="2" t="str">
        <f t="shared" si="11"/>
        <v/>
      </c>
      <c r="AS429" s="2" t="str">
        <f t="shared" si="11"/>
        <v/>
      </c>
      <c r="AT429" s="2" t="str">
        <f t="shared" si="11"/>
        <v/>
      </c>
      <c r="AU429" s="2" t="str">
        <f t="shared" si="11"/>
        <v/>
      </c>
      <c r="AV429" s="2" t="str">
        <f t="shared" si="11"/>
        <v/>
      </c>
      <c r="AW429" s="2" t="str">
        <f t="shared" si="11"/>
        <v/>
      </c>
      <c r="AX429" s="2" t="str">
        <f t="shared" si="11"/>
        <v/>
      </c>
      <c r="AY429" s="2" t="str">
        <f t="shared" si="11"/>
        <v/>
      </c>
      <c r="AZ429" s="2" t="str">
        <f t="shared" si="11"/>
        <v/>
      </c>
      <c r="BA429" s="2" t="str">
        <f t="shared" si="11"/>
        <v/>
      </c>
      <c r="BB429" s="2" t="str">
        <f t="shared" si="11"/>
        <v/>
      </c>
      <c r="BC429" s="2" t="str">
        <f t="shared" si="11"/>
        <v/>
      </c>
      <c r="BD429" s="2" t="str">
        <f t="shared" si="11"/>
        <v/>
      </c>
      <c r="BE429" s="2">
        <f t="shared" si="11"/>
        <v>1</v>
      </c>
      <c r="BF429" s="2">
        <f t="shared" si="11"/>
        <v>0</v>
      </c>
      <c r="BG429" s="2">
        <f t="shared" si="11"/>
        <v>0</v>
      </c>
      <c r="BH429" s="2">
        <f t="shared" si="11"/>
        <v>0</v>
      </c>
      <c r="BI429" s="2">
        <f t="shared" si="11"/>
        <v>0</v>
      </c>
      <c r="BJ429" s="2">
        <f t="shared" si="11"/>
        <v>0</v>
      </c>
      <c r="BK429" s="2" t="str">
        <f t="shared" si="11"/>
        <v/>
      </c>
      <c r="BL429" s="2" t="str">
        <f t="shared" si="11"/>
        <v/>
      </c>
    </row>
    <row r="430" spans="2:64" x14ac:dyDescent="0.25">
      <c r="B430" t="s">
        <v>229</v>
      </c>
      <c r="C430" s="2" t="str">
        <f t="shared" si="4"/>
        <v/>
      </c>
      <c r="D430" s="2" t="str">
        <f t="shared" si="11"/>
        <v/>
      </c>
      <c r="E430" s="2" t="str">
        <f t="shared" si="11"/>
        <v/>
      </c>
      <c r="F430" s="2" t="str">
        <f t="shared" si="11"/>
        <v/>
      </c>
      <c r="G430" s="2" t="str">
        <f t="shared" si="11"/>
        <v/>
      </c>
      <c r="H430" s="2" t="str">
        <f t="shared" si="11"/>
        <v/>
      </c>
      <c r="I430" s="2" t="str">
        <f t="shared" si="11"/>
        <v/>
      </c>
      <c r="J430" s="2" t="str">
        <f t="shared" si="11"/>
        <v/>
      </c>
      <c r="K430" s="2" t="str">
        <f t="shared" si="11"/>
        <v/>
      </c>
      <c r="L430" s="2" t="str">
        <f t="shared" si="11"/>
        <v/>
      </c>
      <c r="M430" s="2" t="str">
        <f t="shared" si="11"/>
        <v/>
      </c>
      <c r="N430" s="2" t="str">
        <f t="shared" si="11"/>
        <v/>
      </c>
      <c r="O430" s="2" t="str">
        <f t="shared" si="11"/>
        <v/>
      </c>
      <c r="P430" s="2" t="str">
        <f t="shared" si="11"/>
        <v/>
      </c>
      <c r="Q430" s="2" t="str">
        <f t="shared" si="11"/>
        <v/>
      </c>
      <c r="R430" s="2" t="str">
        <f t="shared" si="11"/>
        <v/>
      </c>
      <c r="S430" s="2" t="str">
        <f t="shared" si="11"/>
        <v/>
      </c>
      <c r="T430" s="2" t="str">
        <f t="shared" si="11"/>
        <v/>
      </c>
      <c r="U430" s="2" t="str">
        <f t="shared" si="11"/>
        <v/>
      </c>
      <c r="V430" s="2" t="str">
        <f t="shared" si="11"/>
        <v/>
      </c>
      <c r="W430" s="2" t="str">
        <f t="shared" si="11"/>
        <v/>
      </c>
      <c r="X430" s="2" t="str">
        <f t="shared" si="11"/>
        <v/>
      </c>
      <c r="Y430" s="2" t="str">
        <f t="shared" si="11"/>
        <v/>
      </c>
      <c r="Z430" s="2" t="str">
        <f t="shared" si="11"/>
        <v/>
      </c>
      <c r="AA430" s="2" t="str">
        <f t="shared" si="11"/>
        <v/>
      </c>
      <c r="AB430" s="2" t="str">
        <f t="shared" si="11"/>
        <v/>
      </c>
      <c r="AC430" s="2" t="str">
        <f t="shared" si="11"/>
        <v/>
      </c>
      <c r="AD430" s="2" t="str">
        <f t="shared" si="11"/>
        <v/>
      </c>
      <c r="AE430" s="2" t="str">
        <f t="shared" si="11"/>
        <v/>
      </c>
      <c r="AF430" s="2" t="str">
        <f t="shared" si="11"/>
        <v/>
      </c>
      <c r="AG430" s="2" t="str">
        <f t="shared" si="11"/>
        <v/>
      </c>
      <c r="AH430" s="2" t="str">
        <f t="shared" si="11"/>
        <v/>
      </c>
      <c r="AI430" s="2" t="str">
        <f t="shared" si="11"/>
        <v/>
      </c>
      <c r="AJ430" s="2" t="str">
        <f t="shared" si="11"/>
        <v/>
      </c>
      <c r="AK430" s="2" t="str">
        <f t="shared" si="11"/>
        <v/>
      </c>
      <c r="AL430" s="2" t="str">
        <f t="shared" si="11"/>
        <v/>
      </c>
      <c r="AM430" s="2" t="str">
        <f t="shared" si="11"/>
        <v/>
      </c>
      <c r="AN430" s="2" t="str">
        <f t="shared" si="11"/>
        <v/>
      </c>
      <c r="AO430" s="2" t="str">
        <f t="shared" si="11"/>
        <v/>
      </c>
      <c r="AP430" s="2" t="str">
        <f t="shared" si="11"/>
        <v/>
      </c>
      <c r="AQ430" s="2" t="str">
        <f t="shared" si="11"/>
        <v/>
      </c>
      <c r="AR430" s="2" t="str">
        <f t="shared" si="11"/>
        <v/>
      </c>
      <c r="AS430" s="2" t="str">
        <f t="shared" si="11"/>
        <v/>
      </c>
      <c r="AT430" s="2" t="str">
        <f t="shared" si="11"/>
        <v/>
      </c>
      <c r="AU430" s="2" t="str">
        <f t="shared" si="11"/>
        <v/>
      </c>
      <c r="AV430" s="2" t="str">
        <f t="shared" si="11"/>
        <v/>
      </c>
      <c r="AW430" s="2" t="str">
        <f t="shared" si="11"/>
        <v/>
      </c>
      <c r="AX430" s="2" t="str">
        <f t="shared" si="11"/>
        <v/>
      </c>
      <c r="AY430" s="2">
        <f t="shared" si="11"/>
        <v>5</v>
      </c>
      <c r="AZ430" s="2">
        <f t="shared" si="11"/>
        <v>9</v>
      </c>
      <c r="BA430" s="2">
        <f t="shared" si="11"/>
        <v>31</v>
      </c>
      <c r="BB430" s="2">
        <f t="shared" si="11"/>
        <v>34</v>
      </c>
      <c r="BC430" s="2">
        <f t="shared" si="11"/>
        <v>12</v>
      </c>
      <c r="BD430" s="2">
        <f t="shared" si="11"/>
        <v>5</v>
      </c>
      <c r="BE430" s="2">
        <f t="shared" si="11"/>
        <v>14</v>
      </c>
      <c r="BF430" s="2">
        <f t="shared" si="11"/>
        <v>3</v>
      </c>
      <c r="BG430" s="2">
        <f t="shared" si="11"/>
        <v>2</v>
      </c>
      <c r="BH430" s="2">
        <f t="shared" si="11"/>
        <v>2</v>
      </c>
      <c r="BI430" s="2">
        <f t="shared" si="11"/>
        <v>0</v>
      </c>
      <c r="BJ430" s="2">
        <f t="shared" si="11"/>
        <v>1</v>
      </c>
      <c r="BK430" s="2">
        <f t="shared" si="11"/>
        <v>4</v>
      </c>
      <c r="BL430" s="2">
        <f t="shared" si="11"/>
        <v>2</v>
      </c>
    </row>
    <row r="431" spans="2:64" x14ac:dyDescent="0.25">
      <c r="B431" t="s">
        <v>230</v>
      </c>
      <c r="C431" s="2" t="str">
        <f t="shared" si="4"/>
        <v/>
      </c>
      <c r="D431" s="2" t="str">
        <f t="shared" si="11"/>
        <v/>
      </c>
      <c r="E431" s="2" t="str">
        <f t="shared" si="11"/>
        <v/>
      </c>
      <c r="F431" s="2" t="str">
        <f t="shared" si="11"/>
        <v/>
      </c>
      <c r="G431" s="2" t="str">
        <f t="shared" si="11"/>
        <v/>
      </c>
      <c r="H431" s="2" t="str">
        <f t="shared" si="11"/>
        <v/>
      </c>
      <c r="I431" s="2" t="str">
        <f t="shared" si="11"/>
        <v/>
      </c>
      <c r="J431" s="2" t="str">
        <f t="shared" si="11"/>
        <v/>
      </c>
      <c r="K431" s="2" t="str">
        <f t="shared" si="11"/>
        <v/>
      </c>
      <c r="L431" s="2" t="str">
        <f t="shared" si="11"/>
        <v/>
      </c>
      <c r="M431" s="2" t="str">
        <f t="shared" si="11"/>
        <v/>
      </c>
      <c r="N431" s="2" t="str">
        <f t="shared" si="11"/>
        <v/>
      </c>
      <c r="O431" s="2" t="str">
        <f t="shared" si="11"/>
        <v/>
      </c>
      <c r="P431" s="2" t="str">
        <f t="shared" si="11"/>
        <v/>
      </c>
      <c r="Q431" s="2" t="str">
        <f t="shared" si="11"/>
        <v/>
      </c>
      <c r="R431" s="2" t="str">
        <f t="shared" si="11"/>
        <v/>
      </c>
      <c r="S431" s="2" t="str">
        <f t="shared" si="11"/>
        <v/>
      </c>
      <c r="T431" s="2" t="str">
        <f t="shared" si="11"/>
        <v/>
      </c>
      <c r="U431" s="2" t="str">
        <f t="shared" si="11"/>
        <v/>
      </c>
      <c r="V431" s="2" t="str">
        <f t="shared" si="11"/>
        <v/>
      </c>
      <c r="W431" s="2" t="str">
        <f t="shared" si="11"/>
        <v/>
      </c>
      <c r="X431" s="2" t="str">
        <f t="shared" si="11"/>
        <v/>
      </c>
      <c r="Y431" s="2" t="str">
        <f t="shared" si="11"/>
        <v/>
      </c>
      <c r="Z431" s="2" t="str">
        <f t="shared" si="11"/>
        <v/>
      </c>
      <c r="AA431" s="2" t="str">
        <f t="shared" si="11"/>
        <v/>
      </c>
      <c r="AB431" s="2" t="str">
        <f t="shared" si="11"/>
        <v/>
      </c>
      <c r="AC431" s="2" t="str">
        <f t="shared" si="11"/>
        <v/>
      </c>
      <c r="AD431" s="2" t="str">
        <f t="shared" si="11"/>
        <v/>
      </c>
      <c r="AE431" s="2" t="str">
        <f t="shared" si="11"/>
        <v/>
      </c>
      <c r="AF431" s="2" t="str">
        <f t="shared" si="11"/>
        <v/>
      </c>
      <c r="AG431" s="2" t="str">
        <f t="shared" si="11"/>
        <v/>
      </c>
      <c r="AH431" s="2" t="str">
        <f t="shared" si="11"/>
        <v/>
      </c>
      <c r="AI431" s="2" t="str">
        <f t="shared" si="11"/>
        <v/>
      </c>
      <c r="AJ431" s="2" t="str">
        <f t="shared" si="11"/>
        <v/>
      </c>
      <c r="AK431" s="2" t="str">
        <f t="shared" si="11"/>
        <v/>
      </c>
      <c r="AL431" s="2" t="str">
        <f t="shared" si="11"/>
        <v/>
      </c>
      <c r="AM431" s="2" t="str">
        <f t="shared" si="11"/>
        <v/>
      </c>
      <c r="AN431" s="2" t="str">
        <f t="shared" si="11"/>
        <v/>
      </c>
      <c r="AO431" s="2" t="str">
        <f t="shared" si="11"/>
        <v/>
      </c>
      <c r="AP431" s="2" t="str">
        <f t="shared" si="11"/>
        <v/>
      </c>
      <c r="AQ431" s="2" t="str">
        <f t="shared" si="11"/>
        <v/>
      </c>
      <c r="AR431" s="2" t="str">
        <f t="shared" si="11"/>
        <v/>
      </c>
      <c r="AS431" s="2" t="str">
        <f t="shared" si="11"/>
        <v/>
      </c>
      <c r="AT431" s="2" t="str">
        <f t="shared" si="11"/>
        <v/>
      </c>
      <c r="AU431" s="2" t="str">
        <f t="shared" si="11"/>
        <v/>
      </c>
      <c r="AV431" s="2" t="str">
        <f t="shared" si="11"/>
        <v/>
      </c>
      <c r="AW431" s="2" t="str">
        <f t="shared" si="11"/>
        <v/>
      </c>
      <c r="AX431" s="2" t="str">
        <f t="shared" si="11"/>
        <v/>
      </c>
      <c r="AY431" s="2">
        <f t="shared" si="11"/>
        <v>2</v>
      </c>
      <c r="AZ431" s="2">
        <f t="shared" si="11"/>
        <v>2</v>
      </c>
      <c r="BA431" s="2">
        <f t="shared" si="11"/>
        <v>1</v>
      </c>
      <c r="BB431" s="2">
        <f t="shared" si="11"/>
        <v>4</v>
      </c>
      <c r="BC431" s="2">
        <f t="shared" si="11"/>
        <v>2</v>
      </c>
      <c r="BD431" s="2">
        <f t="shared" si="11"/>
        <v>3</v>
      </c>
      <c r="BE431" s="2">
        <f t="shared" si="11"/>
        <v>0</v>
      </c>
      <c r="BF431" s="2">
        <f t="shared" si="11"/>
        <v>2</v>
      </c>
      <c r="BG431" s="2">
        <f t="shared" si="11"/>
        <v>0</v>
      </c>
      <c r="BH431" s="2">
        <f t="shared" si="11"/>
        <v>0</v>
      </c>
      <c r="BI431" s="2">
        <f t="shared" si="11"/>
        <v>2</v>
      </c>
      <c r="BJ431" s="2">
        <f t="shared" si="11"/>
        <v>2</v>
      </c>
      <c r="BK431" s="2">
        <f t="shared" si="11"/>
        <v>4</v>
      </c>
      <c r="BL431" s="2">
        <f t="shared" si="11"/>
        <v>2</v>
      </c>
    </row>
    <row r="432" spans="2:64" x14ac:dyDescent="0.25">
      <c r="B432" t="s">
        <v>231</v>
      </c>
      <c r="C432" s="2" t="str">
        <f t="shared" si="4"/>
        <v/>
      </c>
      <c r="D432" s="2" t="str">
        <f t="shared" si="11"/>
        <v/>
      </c>
      <c r="E432" s="2" t="str">
        <f t="shared" si="11"/>
        <v/>
      </c>
      <c r="F432" s="2" t="str">
        <f t="shared" si="11"/>
        <v/>
      </c>
      <c r="G432" s="2" t="str">
        <f t="shared" si="11"/>
        <v/>
      </c>
      <c r="H432" s="2" t="str">
        <f t="shared" si="11"/>
        <v/>
      </c>
      <c r="I432" s="2" t="str">
        <f t="shared" si="11"/>
        <v/>
      </c>
      <c r="J432" s="2" t="str">
        <f t="shared" si="11"/>
        <v/>
      </c>
      <c r="K432" s="2" t="str">
        <f t="shared" si="11"/>
        <v/>
      </c>
      <c r="L432" s="2" t="str">
        <f t="shared" si="11"/>
        <v/>
      </c>
      <c r="M432" s="2" t="str">
        <f t="shared" si="11"/>
        <v/>
      </c>
      <c r="N432" s="2" t="str">
        <f t="shared" si="11"/>
        <v/>
      </c>
      <c r="O432" s="2" t="str">
        <f t="shared" si="11"/>
        <v/>
      </c>
      <c r="P432" s="2" t="str">
        <f t="shared" si="11"/>
        <v/>
      </c>
      <c r="Q432" s="2" t="str">
        <f t="shared" si="11"/>
        <v/>
      </c>
      <c r="R432" s="2" t="str">
        <f t="shared" si="11"/>
        <v/>
      </c>
      <c r="S432" s="2" t="str">
        <f t="shared" si="11"/>
        <v/>
      </c>
      <c r="T432" s="2" t="str">
        <f t="shared" si="11"/>
        <v/>
      </c>
      <c r="U432" s="2" t="str">
        <f t="shared" si="11"/>
        <v/>
      </c>
      <c r="V432" s="2" t="str">
        <f t="shared" si="11"/>
        <v/>
      </c>
      <c r="W432" s="2" t="str">
        <f t="shared" si="11"/>
        <v/>
      </c>
      <c r="X432" s="2" t="str">
        <f t="shared" si="11"/>
        <v/>
      </c>
      <c r="Y432" s="2" t="str">
        <f t="shared" si="11"/>
        <v/>
      </c>
      <c r="Z432" s="2" t="str">
        <f t="shared" si="11"/>
        <v/>
      </c>
      <c r="AA432" s="2" t="str">
        <f t="shared" si="11"/>
        <v/>
      </c>
      <c r="AB432" s="2" t="str">
        <f t="shared" si="11"/>
        <v/>
      </c>
      <c r="AC432" s="2" t="str">
        <f t="shared" si="11"/>
        <v/>
      </c>
      <c r="AD432" s="2" t="str">
        <f t="shared" si="11"/>
        <v/>
      </c>
      <c r="AE432" s="2" t="str">
        <f t="shared" si="11"/>
        <v/>
      </c>
      <c r="AF432" s="2" t="str">
        <f t="shared" si="11"/>
        <v/>
      </c>
      <c r="AG432" s="2" t="str">
        <f t="shared" si="11"/>
        <v/>
      </c>
      <c r="AH432" s="2" t="str">
        <f t="shared" si="11"/>
        <v/>
      </c>
      <c r="AI432" s="2" t="str">
        <f t="shared" si="11"/>
        <v/>
      </c>
      <c r="AJ432" s="2" t="str">
        <f t="shared" si="11"/>
        <v/>
      </c>
      <c r="AK432" s="2" t="str">
        <f t="shared" si="11"/>
        <v/>
      </c>
      <c r="AL432" s="2" t="str">
        <f t="shared" si="11"/>
        <v/>
      </c>
      <c r="AM432" s="2" t="str">
        <f t="shared" si="11"/>
        <v/>
      </c>
      <c r="AN432" s="2" t="str">
        <f t="shared" si="11"/>
        <v/>
      </c>
      <c r="AO432" s="2" t="str">
        <f t="shared" si="11"/>
        <v/>
      </c>
      <c r="AP432" s="2" t="str">
        <f t="shared" si="11"/>
        <v/>
      </c>
      <c r="AQ432" s="2" t="str">
        <f t="shared" si="11"/>
        <v/>
      </c>
      <c r="AR432" s="2" t="str">
        <f t="shared" si="11"/>
        <v/>
      </c>
      <c r="AS432" s="2" t="str">
        <f t="shared" si="11"/>
        <v/>
      </c>
      <c r="AT432" s="2" t="str">
        <f t="shared" si="11"/>
        <v/>
      </c>
      <c r="AU432" s="2" t="str">
        <f t="shared" si="11"/>
        <v/>
      </c>
      <c r="AV432" s="2" t="str">
        <f t="shared" si="11"/>
        <v/>
      </c>
      <c r="AW432" s="2" t="str">
        <f t="shared" si="11"/>
        <v/>
      </c>
      <c r="AX432" s="2" t="str">
        <f t="shared" si="11"/>
        <v/>
      </c>
      <c r="AY432" s="2" t="str">
        <f t="shared" si="11"/>
        <v/>
      </c>
      <c r="AZ432" s="2">
        <f t="shared" si="11"/>
        <v>8</v>
      </c>
      <c r="BA432" s="2" t="str">
        <f t="shared" si="11"/>
        <v/>
      </c>
      <c r="BB432" s="2">
        <f t="shared" si="11"/>
        <v>24</v>
      </c>
      <c r="BC432" s="2">
        <f t="shared" si="11"/>
        <v>5</v>
      </c>
      <c r="BD432" s="2">
        <f t="shared" si="11"/>
        <v>10</v>
      </c>
      <c r="BE432" s="2">
        <f t="shared" si="11"/>
        <v>6</v>
      </c>
      <c r="BF432" s="2">
        <f t="shared" si="11"/>
        <v>5</v>
      </c>
      <c r="BG432" s="2">
        <f t="shared" si="11"/>
        <v>2</v>
      </c>
      <c r="BH432" s="2">
        <f t="shared" si="11"/>
        <v>5</v>
      </c>
      <c r="BI432" s="2">
        <f t="shared" si="11"/>
        <v>2</v>
      </c>
      <c r="BJ432" s="2">
        <f t="shared" si="11"/>
        <v>23</v>
      </c>
      <c r="BK432" s="2">
        <f t="shared" si="11"/>
        <v>1</v>
      </c>
      <c r="BL432" s="2">
        <f t="shared" si="11"/>
        <v>4</v>
      </c>
    </row>
    <row r="433" spans="2:64" x14ac:dyDescent="0.25">
      <c r="B433" t="s">
        <v>232</v>
      </c>
      <c r="C433" s="2">
        <f t="shared" si="4"/>
        <v>28</v>
      </c>
      <c r="D433" s="2">
        <f t="shared" si="11"/>
        <v>52</v>
      </c>
      <c r="E433" s="2">
        <f t="shared" si="11"/>
        <v>52</v>
      </c>
      <c r="F433" s="2">
        <f t="shared" si="11"/>
        <v>32</v>
      </c>
      <c r="G433" s="2">
        <f t="shared" si="11"/>
        <v>42</v>
      </c>
      <c r="H433" s="2">
        <f t="shared" si="11"/>
        <v>36</v>
      </c>
      <c r="I433" s="2">
        <f t="shared" si="11"/>
        <v>52</v>
      </c>
      <c r="J433" s="2">
        <f t="shared" si="11"/>
        <v>60</v>
      </c>
      <c r="K433" s="2">
        <f t="shared" si="11"/>
        <v>39</v>
      </c>
      <c r="L433" s="2">
        <f t="shared" si="11"/>
        <v>43</v>
      </c>
      <c r="M433" s="2">
        <f t="shared" si="11"/>
        <v>46</v>
      </c>
      <c r="N433" s="2">
        <f t="shared" si="11"/>
        <v>19</v>
      </c>
      <c r="O433" s="2">
        <f t="shared" si="11"/>
        <v>27</v>
      </c>
      <c r="P433" s="2">
        <f t="shared" si="11"/>
        <v>16</v>
      </c>
      <c r="Q433" s="2">
        <f t="shared" si="11"/>
        <v>22</v>
      </c>
      <c r="R433" s="2">
        <f t="shared" si="11"/>
        <v>50</v>
      </c>
      <c r="S433" s="2">
        <f t="shared" si="11"/>
        <v>31</v>
      </c>
      <c r="T433" s="2">
        <f t="shared" si="11"/>
        <v>26</v>
      </c>
      <c r="U433" s="2">
        <f t="shared" si="11"/>
        <v>18</v>
      </c>
      <c r="V433" s="2">
        <f t="shared" si="11"/>
        <v>16</v>
      </c>
      <c r="W433" s="2">
        <f t="shared" si="11"/>
        <v>15</v>
      </c>
      <c r="X433" s="2">
        <f t="shared" si="11"/>
        <v>14</v>
      </c>
      <c r="Y433" s="2">
        <f t="shared" si="11"/>
        <v>16</v>
      </c>
      <c r="Z433" s="2">
        <f t="shared" si="11"/>
        <v>20</v>
      </c>
      <c r="AA433" s="2">
        <f t="shared" si="11"/>
        <v>15</v>
      </c>
      <c r="AB433" s="2">
        <f t="shared" si="11"/>
        <v>7</v>
      </c>
      <c r="AC433" s="2">
        <f t="shared" si="11"/>
        <v>17</v>
      </c>
      <c r="AD433" s="2">
        <f t="shared" si="11"/>
        <v>22</v>
      </c>
      <c r="AE433" s="2">
        <f t="shared" si="11"/>
        <v>28</v>
      </c>
      <c r="AF433" s="2">
        <f t="shared" si="11"/>
        <v>15</v>
      </c>
      <c r="AG433" s="2">
        <f t="shared" si="11"/>
        <v>12</v>
      </c>
      <c r="AH433" s="2">
        <f t="shared" si="11"/>
        <v>13</v>
      </c>
      <c r="AI433" s="2">
        <f t="shared" si="11"/>
        <v>6</v>
      </c>
      <c r="AJ433" s="2">
        <f t="shared" si="11"/>
        <v>7</v>
      </c>
      <c r="AK433" s="2">
        <f t="shared" si="11"/>
        <v>7</v>
      </c>
      <c r="AL433" s="2">
        <f t="shared" si="11"/>
        <v>10</v>
      </c>
      <c r="AM433" s="2">
        <f t="shared" si="11"/>
        <v>7</v>
      </c>
      <c r="AN433" s="2">
        <f t="shared" si="11"/>
        <v>6</v>
      </c>
      <c r="AO433" s="2">
        <f t="shared" si="11"/>
        <v>7</v>
      </c>
      <c r="AP433" s="2">
        <f t="shared" si="11"/>
        <v>7</v>
      </c>
      <c r="AQ433" s="2">
        <f t="shared" si="11"/>
        <v>11</v>
      </c>
      <c r="AR433" s="2">
        <f t="shared" si="11"/>
        <v>4</v>
      </c>
      <c r="AS433" s="2">
        <f t="shared" si="11"/>
        <v>3</v>
      </c>
      <c r="AT433" s="2">
        <f t="shared" ref="D433:BL437" si="12">IF(AND(AT37="",AT235=0),"",MAX(AT37,AT235))</f>
        <v>14</v>
      </c>
      <c r="AU433" s="2">
        <f t="shared" si="12"/>
        <v>8</v>
      </c>
      <c r="AV433" s="2">
        <f t="shared" si="12"/>
        <v>5</v>
      </c>
      <c r="AW433" s="2">
        <f t="shared" si="12"/>
        <v>2</v>
      </c>
      <c r="AX433" s="2">
        <f t="shared" si="12"/>
        <v>4</v>
      </c>
      <c r="AY433" s="2" t="str">
        <f t="shared" si="12"/>
        <v/>
      </c>
      <c r="AZ433" s="2">
        <f t="shared" si="12"/>
        <v>2</v>
      </c>
      <c r="BA433" s="2">
        <f t="shared" si="12"/>
        <v>16</v>
      </c>
      <c r="BB433" s="2">
        <f t="shared" si="12"/>
        <v>6</v>
      </c>
      <c r="BC433" s="2">
        <f t="shared" si="12"/>
        <v>5</v>
      </c>
      <c r="BD433" s="2">
        <f t="shared" si="12"/>
        <v>4</v>
      </c>
      <c r="BE433" s="2">
        <f t="shared" si="12"/>
        <v>2</v>
      </c>
      <c r="BF433" s="2">
        <f t="shared" si="12"/>
        <v>13</v>
      </c>
      <c r="BG433" s="2">
        <f t="shared" si="12"/>
        <v>15</v>
      </c>
      <c r="BH433" s="2">
        <f t="shared" si="12"/>
        <v>6</v>
      </c>
      <c r="BI433" s="2">
        <f t="shared" si="12"/>
        <v>6</v>
      </c>
      <c r="BJ433" s="2">
        <f t="shared" si="12"/>
        <v>7</v>
      </c>
      <c r="BK433" s="2">
        <f t="shared" si="12"/>
        <v>3</v>
      </c>
      <c r="BL433" s="2">
        <f t="shared" si="12"/>
        <v>3</v>
      </c>
    </row>
    <row r="434" spans="2:64" x14ac:dyDescent="0.25">
      <c r="B434" t="s">
        <v>233</v>
      </c>
      <c r="C434" s="2" t="str">
        <f t="shared" si="4"/>
        <v/>
      </c>
      <c r="D434" s="2" t="str">
        <f t="shared" si="12"/>
        <v/>
      </c>
      <c r="E434" s="2" t="str">
        <f t="shared" si="12"/>
        <v/>
      </c>
      <c r="F434" s="2" t="str">
        <f t="shared" si="12"/>
        <v/>
      </c>
      <c r="G434" s="2" t="str">
        <f t="shared" si="12"/>
        <v/>
      </c>
      <c r="H434" s="2" t="str">
        <f t="shared" si="12"/>
        <v/>
      </c>
      <c r="I434" s="2" t="str">
        <f t="shared" si="12"/>
        <v/>
      </c>
      <c r="J434" s="2" t="str">
        <f t="shared" si="12"/>
        <v/>
      </c>
      <c r="K434" s="2" t="str">
        <f t="shared" si="12"/>
        <v/>
      </c>
      <c r="L434" s="2" t="str">
        <f t="shared" si="12"/>
        <v/>
      </c>
      <c r="M434" s="2" t="str">
        <f t="shared" si="12"/>
        <v/>
      </c>
      <c r="N434" s="2" t="str">
        <f t="shared" si="12"/>
        <v/>
      </c>
      <c r="O434" s="2" t="str">
        <f t="shared" si="12"/>
        <v/>
      </c>
      <c r="P434" s="2" t="str">
        <f t="shared" si="12"/>
        <v/>
      </c>
      <c r="Q434" s="2" t="str">
        <f t="shared" si="12"/>
        <v/>
      </c>
      <c r="R434" s="2" t="str">
        <f t="shared" si="12"/>
        <v/>
      </c>
      <c r="S434" s="2" t="str">
        <f t="shared" si="12"/>
        <v/>
      </c>
      <c r="T434" s="2">
        <f t="shared" si="12"/>
        <v>103</v>
      </c>
      <c r="U434" s="2">
        <f t="shared" si="12"/>
        <v>20</v>
      </c>
      <c r="V434" s="2">
        <f t="shared" si="12"/>
        <v>25</v>
      </c>
      <c r="W434" s="2">
        <f t="shared" si="12"/>
        <v>12</v>
      </c>
      <c r="X434" s="2">
        <f t="shared" si="12"/>
        <v>12</v>
      </c>
      <c r="Y434" s="2">
        <f t="shared" si="12"/>
        <v>10</v>
      </c>
      <c r="Z434" s="2">
        <f t="shared" si="12"/>
        <v>10</v>
      </c>
      <c r="AA434" s="2">
        <f t="shared" si="12"/>
        <v>10</v>
      </c>
      <c r="AB434" s="2">
        <f t="shared" si="12"/>
        <v>9</v>
      </c>
      <c r="AC434" s="2">
        <f t="shared" si="12"/>
        <v>13</v>
      </c>
      <c r="AD434" s="2">
        <f t="shared" si="12"/>
        <v>5</v>
      </c>
      <c r="AE434" s="2">
        <f t="shared" si="12"/>
        <v>9</v>
      </c>
      <c r="AF434" s="2">
        <f t="shared" si="12"/>
        <v>12</v>
      </c>
      <c r="AG434" s="2">
        <f t="shared" si="12"/>
        <v>9</v>
      </c>
      <c r="AH434" s="2">
        <f t="shared" si="12"/>
        <v>14</v>
      </c>
      <c r="AI434" s="2">
        <f t="shared" si="12"/>
        <v>9</v>
      </c>
      <c r="AJ434" s="2">
        <f t="shared" si="12"/>
        <v>6</v>
      </c>
      <c r="AK434" s="2">
        <f t="shared" si="12"/>
        <v>3</v>
      </c>
      <c r="AL434" s="2">
        <f t="shared" si="12"/>
        <v>7</v>
      </c>
      <c r="AM434" s="2">
        <f t="shared" si="12"/>
        <v>3</v>
      </c>
      <c r="AN434" s="2">
        <f t="shared" si="12"/>
        <v>1</v>
      </c>
      <c r="AO434" s="2">
        <f t="shared" si="12"/>
        <v>5</v>
      </c>
      <c r="AP434" s="2">
        <f t="shared" si="12"/>
        <v>6</v>
      </c>
      <c r="AQ434" s="2">
        <f t="shared" si="12"/>
        <v>7</v>
      </c>
      <c r="AR434" s="2">
        <f t="shared" si="12"/>
        <v>1</v>
      </c>
      <c r="AS434" s="2">
        <f t="shared" si="12"/>
        <v>4</v>
      </c>
      <c r="AT434" s="2">
        <f t="shared" si="12"/>
        <v>4</v>
      </c>
      <c r="AU434" s="2">
        <f t="shared" si="12"/>
        <v>4</v>
      </c>
      <c r="AV434" s="2">
        <f t="shared" si="12"/>
        <v>6</v>
      </c>
      <c r="AW434" s="2">
        <f t="shared" si="12"/>
        <v>3</v>
      </c>
      <c r="AX434" s="2">
        <f t="shared" si="12"/>
        <v>36</v>
      </c>
      <c r="AY434" s="2" t="str">
        <f t="shared" si="12"/>
        <v/>
      </c>
      <c r="AZ434" s="2" t="str">
        <f t="shared" si="12"/>
        <v/>
      </c>
      <c r="BA434" s="2" t="str">
        <f t="shared" si="12"/>
        <v/>
      </c>
      <c r="BB434" s="2" t="str">
        <f t="shared" si="12"/>
        <v/>
      </c>
      <c r="BC434" s="2" t="str">
        <f t="shared" si="12"/>
        <v/>
      </c>
      <c r="BD434" s="2" t="str">
        <f t="shared" si="12"/>
        <v/>
      </c>
      <c r="BE434" s="2" t="str">
        <f t="shared" si="12"/>
        <v/>
      </c>
      <c r="BF434" s="2" t="str">
        <f t="shared" si="12"/>
        <v/>
      </c>
      <c r="BG434" s="2" t="str">
        <f t="shared" si="12"/>
        <v/>
      </c>
      <c r="BH434" s="2" t="str">
        <f t="shared" si="12"/>
        <v/>
      </c>
      <c r="BI434" s="2" t="str">
        <f t="shared" si="12"/>
        <v/>
      </c>
      <c r="BJ434" s="2" t="str">
        <f t="shared" si="12"/>
        <v/>
      </c>
      <c r="BK434" s="2" t="str">
        <f t="shared" si="12"/>
        <v/>
      </c>
      <c r="BL434" s="2" t="str">
        <f t="shared" si="12"/>
        <v/>
      </c>
    </row>
    <row r="435" spans="2:64" x14ac:dyDescent="0.25">
      <c r="B435" t="s">
        <v>234</v>
      </c>
      <c r="C435" s="2" t="str">
        <f t="shared" si="4"/>
        <v/>
      </c>
      <c r="D435" s="2" t="str">
        <f t="shared" si="12"/>
        <v/>
      </c>
      <c r="E435" s="2" t="str">
        <f t="shared" si="12"/>
        <v/>
      </c>
      <c r="F435" s="2" t="str">
        <f t="shared" si="12"/>
        <v/>
      </c>
      <c r="G435" s="2" t="str">
        <f t="shared" si="12"/>
        <v/>
      </c>
      <c r="H435" s="2" t="str">
        <f t="shared" si="12"/>
        <v/>
      </c>
      <c r="I435" s="2" t="str">
        <f t="shared" si="12"/>
        <v/>
      </c>
      <c r="J435" s="2">
        <f t="shared" si="12"/>
        <v>1</v>
      </c>
      <c r="K435" s="2">
        <f t="shared" si="12"/>
        <v>1</v>
      </c>
      <c r="L435" s="2">
        <f t="shared" si="12"/>
        <v>2</v>
      </c>
      <c r="M435" s="2">
        <f t="shared" si="12"/>
        <v>0</v>
      </c>
      <c r="N435" s="2">
        <f t="shared" si="12"/>
        <v>0</v>
      </c>
      <c r="O435" s="2" t="str">
        <f t="shared" si="12"/>
        <v/>
      </c>
      <c r="P435" s="2" t="str">
        <f t="shared" si="12"/>
        <v/>
      </c>
      <c r="Q435" s="2" t="str">
        <f t="shared" si="12"/>
        <v/>
      </c>
      <c r="R435" s="2" t="str">
        <f t="shared" si="12"/>
        <v/>
      </c>
      <c r="S435" s="2" t="str">
        <f t="shared" si="12"/>
        <v/>
      </c>
      <c r="T435" s="2" t="str">
        <f t="shared" si="12"/>
        <v/>
      </c>
      <c r="U435" s="2" t="str">
        <f t="shared" si="12"/>
        <v/>
      </c>
      <c r="V435" s="2" t="str">
        <f t="shared" si="12"/>
        <v/>
      </c>
      <c r="W435" s="2" t="str">
        <f t="shared" si="12"/>
        <v/>
      </c>
      <c r="X435" s="2" t="str">
        <f t="shared" si="12"/>
        <v/>
      </c>
      <c r="Y435" s="2" t="str">
        <f t="shared" si="12"/>
        <v/>
      </c>
      <c r="Z435" s="2" t="str">
        <f t="shared" si="12"/>
        <v/>
      </c>
      <c r="AA435" s="2" t="str">
        <f t="shared" si="12"/>
        <v/>
      </c>
      <c r="AB435" s="2" t="str">
        <f t="shared" si="12"/>
        <v/>
      </c>
      <c r="AC435" s="2" t="str">
        <f t="shared" si="12"/>
        <v/>
      </c>
      <c r="AD435" s="2" t="str">
        <f t="shared" si="12"/>
        <v/>
      </c>
      <c r="AE435" s="2" t="str">
        <f t="shared" si="12"/>
        <v/>
      </c>
      <c r="AF435" s="2" t="str">
        <f t="shared" si="12"/>
        <v/>
      </c>
      <c r="AG435" s="2" t="str">
        <f t="shared" si="12"/>
        <v/>
      </c>
      <c r="AH435" s="2" t="str">
        <f t="shared" si="12"/>
        <v/>
      </c>
      <c r="AI435" s="2" t="str">
        <f t="shared" si="12"/>
        <v/>
      </c>
      <c r="AJ435" s="2" t="str">
        <f t="shared" si="12"/>
        <v/>
      </c>
      <c r="AK435" s="2" t="str">
        <f t="shared" si="12"/>
        <v/>
      </c>
      <c r="AL435" s="2" t="str">
        <f t="shared" si="12"/>
        <v/>
      </c>
      <c r="AM435" s="2" t="str">
        <f t="shared" si="12"/>
        <v/>
      </c>
      <c r="AN435" s="2" t="str">
        <f t="shared" si="12"/>
        <v/>
      </c>
      <c r="AO435" s="2" t="str">
        <f t="shared" si="12"/>
        <v/>
      </c>
      <c r="AP435" s="2" t="str">
        <f t="shared" si="12"/>
        <v/>
      </c>
      <c r="AQ435" s="2" t="str">
        <f t="shared" si="12"/>
        <v/>
      </c>
      <c r="AR435" s="2" t="str">
        <f t="shared" si="12"/>
        <v/>
      </c>
      <c r="AS435" s="2" t="str">
        <f t="shared" si="12"/>
        <v/>
      </c>
      <c r="AT435" s="2" t="str">
        <f t="shared" si="12"/>
        <v/>
      </c>
      <c r="AU435" s="2" t="str">
        <f t="shared" si="12"/>
        <v/>
      </c>
      <c r="AV435" s="2" t="str">
        <f t="shared" si="12"/>
        <v/>
      </c>
      <c r="AW435" s="2" t="str">
        <f t="shared" si="12"/>
        <v/>
      </c>
      <c r="AX435" s="2" t="str">
        <f t="shared" si="12"/>
        <v/>
      </c>
      <c r="AY435" s="2" t="str">
        <f t="shared" si="12"/>
        <v/>
      </c>
      <c r="AZ435" s="2" t="str">
        <f t="shared" si="12"/>
        <v/>
      </c>
      <c r="BA435" s="2" t="str">
        <f t="shared" si="12"/>
        <v/>
      </c>
      <c r="BB435" s="2" t="str">
        <f t="shared" si="12"/>
        <v/>
      </c>
      <c r="BC435" s="2" t="str">
        <f t="shared" si="12"/>
        <v/>
      </c>
      <c r="BD435" s="2" t="str">
        <f t="shared" si="12"/>
        <v/>
      </c>
      <c r="BE435" s="2" t="str">
        <f t="shared" si="12"/>
        <v/>
      </c>
      <c r="BF435" s="2" t="str">
        <f t="shared" si="12"/>
        <v/>
      </c>
      <c r="BG435" s="2" t="str">
        <f t="shared" si="12"/>
        <v/>
      </c>
      <c r="BH435" s="2" t="str">
        <f t="shared" si="12"/>
        <v/>
      </c>
      <c r="BI435" s="2" t="str">
        <f t="shared" si="12"/>
        <v/>
      </c>
      <c r="BJ435" s="2" t="str">
        <f t="shared" si="12"/>
        <v/>
      </c>
      <c r="BK435" s="2" t="str">
        <f t="shared" si="12"/>
        <v/>
      </c>
      <c r="BL435" s="2" t="str">
        <f t="shared" si="12"/>
        <v/>
      </c>
    </row>
    <row r="436" spans="2:64" x14ac:dyDescent="0.25">
      <c r="B436" t="s">
        <v>235</v>
      </c>
      <c r="C436" s="2" t="str">
        <f t="shared" si="4"/>
        <v/>
      </c>
      <c r="D436" s="2" t="str">
        <f t="shared" si="12"/>
        <v/>
      </c>
      <c r="E436" s="2" t="str">
        <f t="shared" si="12"/>
        <v/>
      </c>
      <c r="F436" s="2" t="str">
        <f t="shared" si="12"/>
        <v/>
      </c>
      <c r="G436" s="2" t="str">
        <f t="shared" si="12"/>
        <v/>
      </c>
      <c r="H436" s="2" t="str">
        <f t="shared" si="12"/>
        <v/>
      </c>
      <c r="I436" s="2" t="str">
        <f t="shared" si="12"/>
        <v/>
      </c>
      <c r="J436" s="2" t="str">
        <f t="shared" si="12"/>
        <v/>
      </c>
      <c r="K436" s="2" t="str">
        <f t="shared" si="12"/>
        <v/>
      </c>
      <c r="L436" s="2" t="str">
        <f t="shared" si="12"/>
        <v/>
      </c>
      <c r="M436" s="2" t="str">
        <f t="shared" si="12"/>
        <v/>
      </c>
      <c r="N436" s="2" t="str">
        <f t="shared" si="12"/>
        <v/>
      </c>
      <c r="O436" s="2">
        <f t="shared" si="12"/>
        <v>1</v>
      </c>
      <c r="P436" s="2">
        <f t="shared" si="12"/>
        <v>23</v>
      </c>
      <c r="Q436" s="2">
        <f t="shared" si="12"/>
        <v>15</v>
      </c>
      <c r="R436" s="2">
        <f t="shared" si="12"/>
        <v>22</v>
      </c>
      <c r="S436" s="2">
        <f t="shared" si="12"/>
        <v>17</v>
      </c>
      <c r="T436" s="2">
        <f t="shared" si="12"/>
        <v>12</v>
      </c>
      <c r="U436" s="2">
        <f t="shared" si="12"/>
        <v>12</v>
      </c>
      <c r="V436" s="2">
        <f t="shared" si="12"/>
        <v>5</v>
      </c>
      <c r="W436" s="2">
        <f t="shared" si="12"/>
        <v>7</v>
      </c>
      <c r="X436" s="2">
        <f t="shared" si="12"/>
        <v>6</v>
      </c>
      <c r="Y436" s="2">
        <f t="shared" si="12"/>
        <v>7</v>
      </c>
      <c r="Z436" s="2">
        <f t="shared" si="12"/>
        <v>3</v>
      </c>
      <c r="AA436" s="2">
        <f t="shared" si="12"/>
        <v>5</v>
      </c>
      <c r="AB436" s="2">
        <f t="shared" si="12"/>
        <v>13</v>
      </c>
      <c r="AC436" s="2">
        <f t="shared" si="12"/>
        <v>7</v>
      </c>
      <c r="AD436" s="2">
        <f t="shared" si="12"/>
        <v>7</v>
      </c>
      <c r="AE436" s="2">
        <f t="shared" si="12"/>
        <v>8</v>
      </c>
      <c r="AF436" s="2">
        <f t="shared" si="12"/>
        <v>7</v>
      </c>
      <c r="AG436" s="2">
        <f t="shared" si="12"/>
        <v>5</v>
      </c>
      <c r="AH436" s="2">
        <f t="shared" si="12"/>
        <v>5</v>
      </c>
      <c r="AI436" s="2">
        <f t="shared" si="12"/>
        <v>3</v>
      </c>
      <c r="AJ436" s="2">
        <f t="shared" si="12"/>
        <v>11</v>
      </c>
      <c r="AK436" s="2">
        <f t="shared" si="12"/>
        <v>15</v>
      </c>
      <c r="AL436" s="2">
        <f t="shared" si="12"/>
        <v>9</v>
      </c>
      <c r="AM436" s="2">
        <f t="shared" si="12"/>
        <v>3</v>
      </c>
      <c r="AN436" s="2">
        <f t="shared" si="12"/>
        <v>5</v>
      </c>
      <c r="AO436" s="2">
        <f t="shared" si="12"/>
        <v>9</v>
      </c>
      <c r="AP436" s="2">
        <f t="shared" si="12"/>
        <v>6</v>
      </c>
      <c r="AQ436" s="2">
        <f t="shared" si="12"/>
        <v>6</v>
      </c>
      <c r="AR436" s="2">
        <f t="shared" si="12"/>
        <v>2</v>
      </c>
      <c r="AS436" s="2">
        <f t="shared" si="12"/>
        <v>5</v>
      </c>
      <c r="AT436" s="2">
        <f t="shared" si="12"/>
        <v>2</v>
      </c>
      <c r="AU436" s="2">
        <f t="shared" si="12"/>
        <v>6</v>
      </c>
      <c r="AV436" s="2">
        <f t="shared" si="12"/>
        <v>0</v>
      </c>
      <c r="AW436" s="2">
        <f t="shared" si="12"/>
        <v>4</v>
      </c>
      <c r="AX436" s="2">
        <f t="shared" si="12"/>
        <v>2</v>
      </c>
      <c r="AY436" s="2">
        <f t="shared" si="12"/>
        <v>4</v>
      </c>
      <c r="AZ436" s="2">
        <f t="shared" si="12"/>
        <v>3</v>
      </c>
      <c r="BA436" s="2">
        <f t="shared" si="12"/>
        <v>3</v>
      </c>
      <c r="BB436" s="2">
        <f t="shared" si="12"/>
        <v>3</v>
      </c>
      <c r="BC436" s="2">
        <f t="shared" si="12"/>
        <v>2</v>
      </c>
      <c r="BD436" s="2">
        <f t="shared" si="12"/>
        <v>0</v>
      </c>
      <c r="BE436" s="2">
        <f t="shared" si="12"/>
        <v>1</v>
      </c>
      <c r="BF436" s="2">
        <f t="shared" si="12"/>
        <v>4</v>
      </c>
      <c r="BG436" s="2">
        <f t="shared" si="12"/>
        <v>1</v>
      </c>
      <c r="BH436" s="2">
        <f t="shared" si="12"/>
        <v>2</v>
      </c>
      <c r="BI436" s="2">
        <f t="shared" si="12"/>
        <v>1</v>
      </c>
      <c r="BJ436" s="2">
        <f t="shared" si="12"/>
        <v>1</v>
      </c>
      <c r="BK436" s="2" t="str">
        <f t="shared" si="12"/>
        <v/>
      </c>
      <c r="BL436" s="2">
        <f t="shared" si="12"/>
        <v>1</v>
      </c>
    </row>
    <row r="437" spans="2:64" x14ac:dyDescent="0.25">
      <c r="B437" t="s">
        <v>236</v>
      </c>
      <c r="C437" s="2">
        <f t="shared" si="4"/>
        <v>6</v>
      </c>
      <c r="D437" s="2">
        <f t="shared" si="12"/>
        <v>1</v>
      </c>
      <c r="E437" s="2">
        <f t="shared" si="12"/>
        <v>1</v>
      </c>
      <c r="F437" s="2">
        <f t="shared" si="12"/>
        <v>3</v>
      </c>
      <c r="G437" s="2">
        <f t="shared" si="12"/>
        <v>2</v>
      </c>
      <c r="H437" s="2">
        <f t="shared" si="12"/>
        <v>1</v>
      </c>
      <c r="I437" s="2">
        <f t="shared" si="12"/>
        <v>3</v>
      </c>
      <c r="J437" s="2">
        <f t="shared" si="12"/>
        <v>4</v>
      </c>
      <c r="K437" s="2">
        <f t="shared" si="12"/>
        <v>5</v>
      </c>
      <c r="L437" s="2">
        <f t="shared" si="12"/>
        <v>4</v>
      </c>
      <c r="M437" s="2">
        <f t="shared" si="12"/>
        <v>5</v>
      </c>
      <c r="N437" s="2">
        <f t="shared" si="12"/>
        <v>0</v>
      </c>
      <c r="O437" s="2" t="str">
        <f t="shared" si="12"/>
        <v/>
      </c>
      <c r="P437" s="2" t="str">
        <f t="shared" si="12"/>
        <v/>
      </c>
      <c r="Q437" s="2" t="str">
        <f t="shared" si="12"/>
        <v/>
      </c>
      <c r="R437" s="2">
        <f t="shared" si="12"/>
        <v>3</v>
      </c>
      <c r="S437" s="2">
        <f t="shared" si="12"/>
        <v>0</v>
      </c>
      <c r="T437" s="2">
        <f t="shared" si="12"/>
        <v>0</v>
      </c>
      <c r="U437" s="2">
        <f t="shared" si="12"/>
        <v>0</v>
      </c>
      <c r="V437" s="2">
        <f t="shared" si="12"/>
        <v>0</v>
      </c>
      <c r="W437" s="2">
        <f t="shared" si="12"/>
        <v>1</v>
      </c>
      <c r="X437" s="2">
        <f t="shared" si="12"/>
        <v>0</v>
      </c>
      <c r="Y437" s="2">
        <f t="shared" si="12"/>
        <v>0</v>
      </c>
      <c r="Z437" s="2">
        <f t="shared" si="12"/>
        <v>1</v>
      </c>
      <c r="AA437" s="2" t="str">
        <f t="shared" si="12"/>
        <v/>
      </c>
      <c r="AB437" s="2" t="str">
        <f t="shared" si="12"/>
        <v/>
      </c>
      <c r="AC437" s="2" t="str">
        <f t="shared" si="12"/>
        <v/>
      </c>
      <c r="AD437" s="2" t="str">
        <f t="shared" si="12"/>
        <v/>
      </c>
      <c r="AE437" s="2" t="str">
        <f t="shared" si="12"/>
        <v/>
      </c>
      <c r="AF437" s="2" t="str">
        <f t="shared" si="12"/>
        <v/>
      </c>
      <c r="AG437" s="2" t="str">
        <f t="shared" si="12"/>
        <v/>
      </c>
      <c r="AH437" s="2" t="str">
        <f t="shared" si="12"/>
        <v/>
      </c>
      <c r="AI437" s="2" t="str">
        <f t="shared" si="12"/>
        <v/>
      </c>
      <c r="AJ437" s="2" t="str">
        <f t="shared" si="12"/>
        <v/>
      </c>
      <c r="AK437" s="2" t="str">
        <f t="shared" si="12"/>
        <v/>
      </c>
      <c r="AL437" s="2" t="str">
        <f t="shared" si="12"/>
        <v/>
      </c>
      <c r="AM437" s="2" t="str">
        <f t="shared" si="12"/>
        <v/>
      </c>
      <c r="AN437" s="2" t="str">
        <f t="shared" si="12"/>
        <v/>
      </c>
      <c r="AO437" s="2" t="str">
        <f t="shared" si="12"/>
        <v/>
      </c>
      <c r="AP437" s="2" t="str">
        <f t="shared" si="12"/>
        <v/>
      </c>
      <c r="AQ437" s="2" t="str">
        <f t="shared" si="12"/>
        <v/>
      </c>
      <c r="AR437" s="2" t="str">
        <f t="shared" si="12"/>
        <v/>
      </c>
      <c r="AS437" s="2" t="str">
        <f t="shared" si="12"/>
        <v/>
      </c>
      <c r="AT437" s="2" t="str">
        <f t="shared" si="12"/>
        <v/>
      </c>
      <c r="AU437" s="2" t="str">
        <f t="shared" si="12"/>
        <v/>
      </c>
      <c r="AV437" s="2" t="str">
        <f t="shared" si="12"/>
        <v/>
      </c>
      <c r="AW437" s="2" t="str">
        <f t="shared" si="12"/>
        <v/>
      </c>
      <c r="AX437" s="2" t="str">
        <f t="shared" si="12"/>
        <v/>
      </c>
      <c r="AY437" s="2" t="str">
        <f t="shared" si="12"/>
        <v/>
      </c>
      <c r="AZ437" s="2" t="str">
        <f t="shared" si="12"/>
        <v/>
      </c>
      <c r="BA437" s="2" t="str">
        <f t="shared" si="12"/>
        <v/>
      </c>
      <c r="BB437" s="2" t="str">
        <f t="shared" si="12"/>
        <v/>
      </c>
      <c r="BC437" s="2" t="str">
        <f t="shared" si="12"/>
        <v/>
      </c>
      <c r="BD437" s="2" t="str">
        <f t="shared" si="12"/>
        <v/>
      </c>
      <c r="BE437" s="2" t="str">
        <f t="shared" ref="D437:BL442" si="13">IF(AND(BE41="",BE239=0),"",MAX(BE41,BE239))</f>
        <v/>
      </c>
      <c r="BF437" s="2" t="str">
        <f t="shared" si="13"/>
        <v/>
      </c>
      <c r="BG437" s="2" t="str">
        <f t="shared" si="13"/>
        <v/>
      </c>
      <c r="BH437" s="2" t="str">
        <f t="shared" si="13"/>
        <v/>
      </c>
      <c r="BI437" s="2" t="str">
        <f t="shared" si="13"/>
        <v/>
      </c>
      <c r="BJ437" s="2" t="str">
        <f t="shared" si="13"/>
        <v/>
      </c>
      <c r="BK437" s="2" t="str">
        <f t="shared" si="13"/>
        <v/>
      </c>
      <c r="BL437" s="2" t="str">
        <f t="shared" si="13"/>
        <v/>
      </c>
    </row>
    <row r="438" spans="2:64" x14ac:dyDescent="0.25">
      <c r="B438" t="s">
        <v>237</v>
      </c>
      <c r="C438" s="2" t="str">
        <f t="shared" si="4"/>
        <v/>
      </c>
      <c r="D438" s="2" t="str">
        <f t="shared" si="13"/>
        <v/>
      </c>
      <c r="E438" s="2" t="str">
        <f t="shared" si="13"/>
        <v/>
      </c>
      <c r="F438" s="2" t="str">
        <f t="shared" si="13"/>
        <v/>
      </c>
      <c r="G438" s="2" t="str">
        <f t="shared" si="13"/>
        <v/>
      </c>
      <c r="H438" s="2" t="str">
        <f t="shared" si="13"/>
        <v/>
      </c>
      <c r="I438" s="2" t="str">
        <f t="shared" si="13"/>
        <v/>
      </c>
      <c r="J438" s="2" t="str">
        <f t="shared" si="13"/>
        <v/>
      </c>
      <c r="K438" s="2" t="str">
        <f t="shared" si="13"/>
        <v/>
      </c>
      <c r="L438" s="2">
        <f t="shared" si="13"/>
        <v>4</v>
      </c>
      <c r="M438" s="2">
        <f t="shared" si="13"/>
        <v>2</v>
      </c>
      <c r="N438" s="2">
        <f t="shared" si="13"/>
        <v>0</v>
      </c>
      <c r="O438" s="2" t="str">
        <f t="shared" si="13"/>
        <v/>
      </c>
      <c r="P438" s="2">
        <f t="shared" si="13"/>
        <v>1</v>
      </c>
      <c r="Q438" s="2">
        <f t="shared" si="13"/>
        <v>0</v>
      </c>
      <c r="R438" s="2">
        <f t="shared" si="13"/>
        <v>0</v>
      </c>
      <c r="S438" s="2">
        <f t="shared" si="13"/>
        <v>0</v>
      </c>
      <c r="T438" s="2">
        <f t="shared" si="13"/>
        <v>0</v>
      </c>
      <c r="U438" s="2">
        <f t="shared" si="13"/>
        <v>0</v>
      </c>
      <c r="V438" s="2">
        <f t="shared" si="13"/>
        <v>0</v>
      </c>
      <c r="W438" s="2">
        <f t="shared" si="13"/>
        <v>0</v>
      </c>
      <c r="X438" s="2">
        <f t="shared" si="13"/>
        <v>0</v>
      </c>
      <c r="Y438" s="2">
        <f t="shared" si="13"/>
        <v>0</v>
      </c>
      <c r="Z438" s="2">
        <f t="shared" si="13"/>
        <v>0</v>
      </c>
      <c r="AA438" s="2" t="str">
        <f t="shared" si="13"/>
        <v/>
      </c>
      <c r="AB438" s="2" t="str">
        <f t="shared" si="13"/>
        <v/>
      </c>
      <c r="AC438" s="2" t="str">
        <f t="shared" si="13"/>
        <v/>
      </c>
      <c r="AD438" s="2" t="str">
        <f t="shared" si="13"/>
        <v/>
      </c>
      <c r="AE438" s="2" t="str">
        <f t="shared" si="13"/>
        <v/>
      </c>
      <c r="AF438" s="2" t="str">
        <f t="shared" si="13"/>
        <v/>
      </c>
      <c r="AG438" s="2" t="str">
        <f t="shared" si="13"/>
        <v/>
      </c>
      <c r="AH438" s="2" t="str">
        <f t="shared" si="13"/>
        <v/>
      </c>
      <c r="AI438" s="2" t="str">
        <f t="shared" si="13"/>
        <v/>
      </c>
      <c r="AJ438" s="2" t="str">
        <f t="shared" si="13"/>
        <v/>
      </c>
      <c r="AK438" s="2" t="str">
        <f t="shared" si="13"/>
        <v/>
      </c>
      <c r="AL438" s="2" t="str">
        <f t="shared" si="13"/>
        <v/>
      </c>
      <c r="AM438" s="2" t="str">
        <f t="shared" si="13"/>
        <v/>
      </c>
      <c r="AN438" s="2" t="str">
        <f t="shared" si="13"/>
        <v/>
      </c>
      <c r="AO438" s="2" t="str">
        <f t="shared" si="13"/>
        <v/>
      </c>
      <c r="AP438" s="2" t="str">
        <f t="shared" si="13"/>
        <v/>
      </c>
      <c r="AQ438" s="2" t="str">
        <f t="shared" si="13"/>
        <v/>
      </c>
      <c r="AR438" s="2" t="str">
        <f t="shared" si="13"/>
        <v/>
      </c>
      <c r="AS438" s="2" t="str">
        <f t="shared" si="13"/>
        <v/>
      </c>
      <c r="AT438" s="2" t="str">
        <f t="shared" si="13"/>
        <v/>
      </c>
      <c r="AU438" s="2" t="str">
        <f t="shared" si="13"/>
        <v/>
      </c>
      <c r="AV438" s="2" t="str">
        <f t="shared" si="13"/>
        <v/>
      </c>
      <c r="AW438" s="2" t="str">
        <f t="shared" si="13"/>
        <v/>
      </c>
      <c r="AX438" s="2" t="str">
        <f t="shared" si="13"/>
        <v/>
      </c>
      <c r="AY438" s="2" t="str">
        <f t="shared" si="13"/>
        <v/>
      </c>
      <c r="AZ438" s="2" t="str">
        <f t="shared" si="13"/>
        <v/>
      </c>
      <c r="BA438" s="2" t="str">
        <f t="shared" si="13"/>
        <v/>
      </c>
      <c r="BB438" s="2" t="str">
        <f t="shared" si="13"/>
        <v/>
      </c>
      <c r="BC438" s="2" t="str">
        <f t="shared" si="13"/>
        <v/>
      </c>
      <c r="BD438" s="2" t="str">
        <f t="shared" si="13"/>
        <v/>
      </c>
      <c r="BE438" s="2" t="str">
        <f t="shared" si="13"/>
        <v/>
      </c>
      <c r="BF438" s="2" t="str">
        <f t="shared" si="13"/>
        <v/>
      </c>
      <c r="BG438" s="2" t="str">
        <f t="shared" si="13"/>
        <v/>
      </c>
      <c r="BH438" s="2" t="str">
        <f t="shared" si="13"/>
        <v/>
      </c>
      <c r="BI438" s="2" t="str">
        <f t="shared" si="13"/>
        <v/>
      </c>
      <c r="BJ438" s="2" t="str">
        <f t="shared" si="13"/>
        <v/>
      </c>
      <c r="BK438" s="2" t="str">
        <f t="shared" si="13"/>
        <v/>
      </c>
      <c r="BL438" s="2" t="str">
        <f t="shared" si="13"/>
        <v/>
      </c>
    </row>
    <row r="439" spans="2:64" x14ac:dyDescent="0.25">
      <c r="B439" t="s">
        <v>238</v>
      </c>
      <c r="C439" s="2" t="str">
        <f t="shared" si="4"/>
        <v/>
      </c>
      <c r="D439" s="2" t="str">
        <f t="shared" si="13"/>
        <v/>
      </c>
      <c r="E439" s="2" t="str">
        <f t="shared" si="13"/>
        <v/>
      </c>
      <c r="F439" s="2" t="str">
        <f t="shared" si="13"/>
        <v/>
      </c>
      <c r="G439" s="2" t="str">
        <f t="shared" si="13"/>
        <v/>
      </c>
      <c r="H439" s="2" t="str">
        <f t="shared" si="13"/>
        <v/>
      </c>
      <c r="I439" s="2" t="str">
        <f t="shared" si="13"/>
        <v/>
      </c>
      <c r="J439" s="2" t="str">
        <f t="shared" si="13"/>
        <v/>
      </c>
      <c r="K439" s="2">
        <f t="shared" si="13"/>
        <v>8</v>
      </c>
      <c r="L439" s="2">
        <f t="shared" si="13"/>
        <v>41</v>
      </c>
      <c r="M439" s="2">
        <f t="shared" si="13"/>
        <v>40</v>
      </c>
      <c r="N439" s="2">
        <f t="shared" si="13"/>
        <v>35</v>
      </c>
      <c r="O439" s="2">
        <f t="shared" si="13"/>
        <v>32</v>
      </c>
      <c r="P439" s="2">
        <f t="shared" si="13"/>
        <v>38</v>
      </c>
      <c r="Q439" s="2" t="str">
        <f t="shared" si="13"/>
        <v/>
      </c>
      <c r="R439" s="2" t="str">
        <f t="shared" si="13"/>
        <v/>
      </c>
      <c r="S439" s="2" t="str">
        <f t="shared" si="13"/>
        <v/>
      </c>
      <c r="T439" s="2" t="str">
        <f t="shared" si="13"/>
        <v/>
      </c>
      <c r="U439" s="2" t="str">
        <f t="shared" si="13"/>
        <v/>
      </c>
      <c r="V439" s="2" t="str">
        <f t="shared" si="13"/>
        <v/>
      </c>
      <c r="W439" s="2" t="str">
        <f t="shared" si="13"/>
        <v/>
      </c>
      <c r="X439" s="2" t="str">
        <f t="shared" si="13"/>
        <v/>
      </c>
      <c r="Y439" s="2" t="str">
        <f t="shared" si="13"/>
        <v/>
      </c>
      <c r="Z439" s="2" t="str">
        <f t="shared" si="13"/>
        <v/>
      </c>
      <c r="AA439" s="2" t="str">
        <f t="shared" si="13"/>
        <v/>
      </c>
      <c r="AB439" s="2" t="str">
        <f t="shared" si="13"/>
        <v/>
      </c>
      <c r="AC439" s="2" t="str">
        <f t="shared" si="13"/>
        <v/>
      </c>
      <c r="AD439" s="2" t="str">
        <f t="shared" si="13"/>
        <v/>
      </c>
      <c r="AE439" s="2" t="str">
        <f t="shared" si="13"/>
        <v/>
      </c>
      <c r="AF439" s="2" t="str">
        <f t="shared" si="13"/>
        <v/>
      </c>
      <c r="AG439" s="2" t="str">
        <f t="shared" si="13"/>
        <v/>
      </c>
      <c r="AH439" s="2" t="str">
        <f t="shared" si="13"/>
        <v/>
      </c>
      <c r="AI439" s="2" t="str">
        <f t="shared" si="13"/>
        <v/>
      </c>
      <c r="AJ439" s="2" t="str">
        <f t="shared" si="13"/>
        <v/>
      </c>
      <c r="AK439" s="2" t="str">
        <f t="shared" si="13"/>
        <v/>
      </c>
      <c r="AL439" s="2" t="str">
        <f t="shared" si="13"/>
        <v/>
      </c>
      <c r="AM439" s="2" t="str">
        <f t="shared" si="13"/>
        <v/>
      </c>
      <c r="AN439" s="2" t="str">
        <f t="shared" si="13"/>
        <v/>
      </c>
      <c r="AO439" s="2" t="str">
        <f t="shared" si="13"/>
        <v/>
      </c>
      <c r="AP439" s="2" t="str">
        <f t="shared" si="13"/>
        <v/>
      </c>
      <c r="AQ439" s="2" t="str">
        <f t="shared" si="13"/>
        <v/>
      </c>
      <c r="AR439" s="2" t="str">
        <f t="shared" si="13"/>
        <v/>
      </c>
      <c r="AS439" s="2" t="str">
        <f t="shared" si="13"/>
        <v/>
      </c>
      <c r="AT439" s="2" t="str">
        <f t="shared" si="13"/>
        <v/>
      </c>
      <c r="AU439" s="2" t="str">
        <f t="shared" si="13"/>
        <v/>
      </c>
      <c r="AV439" s="2" t="str">
        <f t="shared" si="13"/>
        <v/>
      </c>
      <c r="AW439" s="2" t="str">
        <f t="shared" si="13"/>
        <v/>
      </c>
      <c r="AX439" s="2" t="str">
        <f t="shared" si="13"/>
        <v/>
      </c>
      <c r="AY439" s="2" t="str">
        <f t="shared" si="13"/>
        <v/>
      </c>
      <c r="AZ439" s="2" t="str">
        <f t="shared" si="13"/>
        <v/>
      </c>
      <c r="BA439" s="2" t="str">
        <f t="shared" si="13"/>
        <v/>
      </c>
      <c r="BB439" s="2" t="str">
        <f t="shared" si="13"/>
        <v/>
      </c>
      <c r="BC439" s="2" t="str">
        <f t="shared" si="13"/>
        <v/>
      </c>
      <c r="BD439" s="2" t="str">
        <f t="shared" si="13"/>
        <v/>
      </c>
      <c r="BE439" s="2" t="str">
        <f t="shared" si="13"/>
        <v/>
      </c>
      <c r="BF439" s="2" t="str">
        <f t="shared" si="13"/>
        <v/>
      </c>
      <c r="BG439" s="2" t="str">
        <f t="shared" si="13"/>
        <v/>
      </c>
      <c r="BH439" s="2" t="str">
        <f t="shared" si="13"/>
        <v/>
      </c>
      <c r="BI439" s="2" t="str">
        <f t="shared" si="13"/>
        <v/>
      </c>
      <c r="BJ439" s="2" t="str">
        <f t="shared" si="13"/>
        <v/>
      </c>
      <c r="BK439" s="2">
        <f t="shared" si="13"/>
        <v>6</v>
      </c>
      <c r="BL439" s="2">
        <f t="shared" si="13"/>
        <v>0</v>
      </c>
    </row>
    <row r="440" spans="2:64" x14ac:dyDescent="0.25">
      <c r="B440" t="s">
        <v>239</v>
      </c>
      <c r="C440" s="2" t="str">
        <f t="shared" si="4"/>
        <v/>
      </c>
      <c r="D440" s="2" t="str">
        <f t="shared" si="13"/>
        <v/>
      </c>
      <c r="E440" s="2" t="str">
        <f t="shared" si="13"/>
        <v/>
      </c>
      <c r="F440" s="2" t="str">
        <f t="shared" si="13"/>
        <v/>
      </c>
      <c r="G440" s="2" t="str">
        <f t="shared" si="13"/>
        <v/>
      </c>
      <c r="H440" s="2" t="str">
        <f t="shared" si="13"/>
        <v/>
      </c>
      <c r="I440" s="2" t="str">
        <f t="shared" si="13"/>
        <v/>
      </c>
      <c r="J440" s="2" t="str">
        <f t="shared" si="13"/>
        <v/>
      </c>
      <c r="K440" s="2" t="str">
        <f t="shared" si="13"/>
        <v/>
      </c>
      <c r="L440" s="2" t="str">
        <f t="shared" si="13"/>
        <v/>
      </c>
      <c r="M440" s="2" t="str">
        <f t="shared" si="13"/>
        <v/>
      </c>
      <c r="N440" s="2" t="str">
        <f t="shared" si="13"/>
        <v/>
      </c>
      <c r="O440" s="2" t="str">
        <f t="shared" si="13"/>
        <v/>
      </c>
      <c r="P440" s="2" t="str">
        <f t="shared" si="13"/>
        <v/>
      </c>
      <c r="Q440" s="2" t="str">
        <f t="shared" si="13"/>
        <v/>
      </c>
      <c r="R440" s="2" t="str">
        <f t="shared" si="13"/>
        <v/>
      </c>
      <c r="S440" s="2" t="str">
        <f t="shared" si="13"/>
        <v/>
      </c>
      <c r="T440" s="2" t="str">
        <f t="shared" si="13"/>
        <v/>
      </c>
      <c r="U440" s="2" t="str">
        <f t="shared" si="13"/>
        <v/>
      </c>
      <c r="V440" s="2" t="str">
        <f t="shared" si="13"/>
        <v/>
      </c>
      <c r="W440" s="2" t="str">
        <f t="shared" si="13"/>
        <v/>
      </c>
      <c r="X440" s="2" t="str">
        <f t="shared" si="13"/>
        <v/>
      </c>
      <c r="Y440" s="2" t="str">
        <f t="shared" si="13"/>
        <v/>
      </c>
      <c r="Z440" s="2" t="str">
        <f t="shared" si="13"/>
        <v/>
      </c>
      <c r="AA440" s="2" t="str">
        <f t="shared" si="13"/>
        <v/>
      </c>
      <c r="AB440" s="2" t="str">
        <f t="shared" si="13"/>
        <v/>
      </c>
      <c r="AC440" s="2" t="str">
        <f t="shared" si="13"/>
        <v/>
      </c>
      <c r="AD440" s="2" t="str">
        <f t="shared" si="13"/>
        <v/>
      </c>
      <c r="AE440" s="2" t="str">
        <f t="shared" si="13"/>
        <v/>
      </c>
      <c r="AF440" s="2" t="str">
        <f t="shared" si="13"/>
        <v/>
      </c>
      <c r="AG440" s="2" t="str">
        <f t="shared" si="13"/>
        <v/>
      </c>
      <c r="AH440" s="2" t="str">
        <f t="shared" si="13"/>
        <v/>
      </c>
      <c r="AI440" s="2" t="str">
        <f t="shared" si="13"/>
        <v/>
      </c>
      <c r="AJ440" s="2" t="str">
        <f t="shared" si="13"/>
        <v/>
      </c>
      <c r="AK440" s="2" t="str">
        <f t="shared" si="13"/>
        <v/>
      </c>
      <c r="AL440" s="2" t="str">
        <f t="shared" si="13"/>
        <v/>
      </c>
      <c r="AM440" s="2" t="str">
        <f t="shared" si="13"/>
        <v/>
      </c>
      <c r="AN440" s="2" t="str">
        <f t="shared" si="13"/>
        <v/>
      </c>
      <c r="AO440" s="2" t="str">
        <f t="shared" si="13"/>
        <v/>
      </c>
      <c r="AP440" s="2" t="str">
        <f t="shared" si="13"/>
        <v/>
      </c>
      <c r="AQ440" s="2" t="str">
        <f t="shared" si="13"/>
        <v/>
      </c>
      <c r="AR440" s="2" t="str">
        <f t="shared" si="13"/>
        <v/>
      </c>
      <c r="AS440" s="2" t="str">
        <f t="shared" si="13"/>
        <v/>
      </c>
      <c r="AT440" s="2" t="str">
        <f t="shared" si="13"/>
        <v/>
      </c>
      <c r="AU440" s="2" t="str">
        <f t="shared" si="13"/>
        <v/>
      </c>
      <c r="AV440" s="2" t="str">
        <f t="shared" si="13"/>
        <v/>
      </c>
      <c r="AW440" s="2" t="str">
        <f t="shared" si="13"/>
        <v/>
      </c>
      <c r="AX440" s="2" t="str">
        <f t="shared" si="13"/>
        <v/>
      </c>
      <c r="AY440" s="2">
        <f t="shared" si="13"/>
        <v>21</v>
      </c>
      <c r="AZ440" s="2">
        <f t="shared" si="13"/>
        <v>23</v>
      </c>
      <c r="BA440" s="2">
        <f t="shared" si="13"/>
        <v>39</v>
      </c>
      <c r="BB440" s="2">
        <f t="shared" si="13"/>
        <v>35</v>
      </c>
      <c r="BC440" s="2">
        <f t="shared" si="13"/>
        <v>26</v>
      </c>
      <c r="BD440" s="2">
        <f t="shared" si="13"/>
        <v>30</v>
      </c>
      <c r="BE440" s="2">
        <f t="shared" si="13"/>
        <v>15</v>
      </c>
      <c r="BF440" s="2">
        <f t="shared" si="13"/>
        <v>16</v>
      </c>
      <c r="BG440" s="2">
        <f t="shared" si="13"/>
        <v>32</v>
      </c>
      <c r="BH440" s="2">
        <f t="shared" si="13"/>
        <v>22</v>
      </c>
      <c r="BI440" s="2">
        <f t="shared" si="13"/>
        <v>45</v>
      </c>
      <c r="BJ440" s="2">
        <f t="shared" si="13"/>
        <v>16</v>
      </c>
      <c r="BK440" s="2">
        <f t="shared" si="13"/>
        <v>30</v>
      </c>
      <c r="BL440" s="2">
        <f t="shared" si="13"/>
        <v>23</v>
      </c>
    </row>
    <row r="441" spans="2:64" x14ac:dyDescent="0.25">
      <c r="B441" t="s">
        <v>240</v>
      </c>
      <c r="C441" s="2" t="str">
        <f t="shared" si="4"/>
        <v/>
      </c>
      <c r="D441" s="2" t="str">
        <f t="shared" si="13"/>
        <v/>
      </c>
      <c r="E441" s="2" t="str">
        <f t="shared" si="13"/>
        <v/>
      </c>
      <c r="F441" s="2" t="str">
        <f t="shared" si="13"/>
        <v/>
      </c>
      <c r="G441" s="2" t="str">
        <f t="shared" si="13"/>
        <v/>
      </c>
      <c r="H441" s="2" t="str">
        <f t="shared" si="13"/>
        <v/>
      </c>
      <c r="I441" s="2" t="str">
        <f t="shared" si="13"/>
        <v/>
      </c>
      <c r="J441" s="2" t="str">
        <f t="shared" si="13"/>
        <v/>
      </c>
      <c r="K441" s="2" t="str">
        <f t="shared" si="13"/>
        <v/>
      </c>
      <c r="L441" s="2" t="str">
        <f t="shared" si="13"/>
        <v/>
      </c>
      <c r="M441" s="2" t="str">
        <f t="shared" si="13"/>
        <v/>
      </c>
      <c r="N441" s="2" t="str">
        <f t="shared" si="13"/>
        <v/>
      </c>
      <c r="O441" s="2" t="str">
        <f t="shared" si="13"/>
        <v/>
      </c>
      <c r="P441" s="2" t="str">
        <f t="shared" si="13"/>
        <v/>
      </c>
      <c r="Q441" s="2" t="str">
        <f t="shared" si="13"/>
        <v/>
      </c>
      <c r="R441" s="2" t="str">
        <f t="shared" si="13"/>
        <v/>
      </c>
      <c r="S441" s="2" t="str">
        <f t="shared" si="13"/>
        <v/>
      </c>
      <c r="T441" s="2" t="str">
        <f t="shared" si="13"/>
        <v/>
      </c>
      <c r="U441" s="2" t="str">
        <f t="shared" si="13"/>
        <v/>
      </c>
      <c r="V441" s="2" t="str">
        <f t="shared" si="13"/>
        <v/>
      </c>
      <c r="W441" s="2" t="str">
        <f t="shared" si="13"/>
        <v/>
      </c>
      <c r="X441" s="2" t="str">
        <f t="shared" si="13"/>
        <v/>
      </c>
      <c r="Y441" s="2" t="str">
        <f t="shared" si="13"/>
        <v/>
      </c>
      <c r="Z441" s="2" t="str">
        <f t="shared" si="13"/>
        <v/>
      </c>
      <c r="AA441" s="2" t="str">
        <f t="shared" si="13"/>
        <v/>
      </c>
      <c r="AB441" s="2" t="str">
        <f t="shared" si="13"/>
        <v/>
      </c>
      <c r="AC441" s="2" t="str">
        <f t="shared" si="13"/>
        <v/>
      </c>
      <c r="AD441" s="2" t="str">
        <f t="shared" si="13"/>
        <v/>
      </c>
      <c r="AE441" s="2">
        <f t="shared" si="13"/>
        <v>1</v>
      </c>
      <c r="AF441" s="2">
        <f t="shared" si="13"/>
        <v>0</v>
      </c>
      <c r="AG441" s="2">
        <f t="shared" si="13"/>
        <v>0</v>
      </c>
      <c r="AH441" s="2">
        <f t="shared" si="13"/>
        <v>2</v>
      </c>
      <c r="AI441" s="2">
        <f t="shared" si="13"/>
        <v>3</v>
      </c>
      <c r="AJ441" s="2">
        <f t="shared" si="13"/>
        <v>1</v>
      </c>
      <c r="AK441" s="2">
        <f t="shared" si="13"/>
        <v>1</v>
      </c>
      <c r="AL441" s="2">
        <f t="shared" si="13"/>
        <v>3</v>
      </c>
      <c r="AM441" s="2">
        <f t="shared" si="13"/>
        <v>2</v>
      </c>
      <c r="AN441" s="2">
        <f t="shared" si="13"/>
        <v>2</v>
      </c>
      <c r="AO441" s="2">
        <f t="shared" si="13"/>
        <v>11</v>
      </c>
      <c r="AP441" s="2">
        <f t="shared" si="13"/>
        <v>1</v>
      </c>
      <c r="AQ441" s="2">
        <f t="shared" si="13"/>
        <v>0</v>
      </c>
      <c r="AR441" s="2">
        <f t="shared" si="13"/>
        <v>6</v>
      </c>
      <c r="AS441" s="2">
        <f t="shared" si="13"/>
        <v>1</v>
      </c>
      <c r="AT441" s="2">
        <f t="shared" si="13"/>
        <v>0</v>
      </c>
      <c r="AU441" s="2">
        <f t="shared" si="13"/>
        <v>2</v>
      </c>
      <c r="AV441" s="2">
        <f t="shared" si="13"/>
        <v>2</v>
      </c>
      <c r="AW441" s="2">
        <f t="shared" si="13"/>
        <v>3</v>
      </c>
      <c r="AX441" s="2">
        <f t="shared" si="13"/>
        <v>1</v>
      </c>
      <c r="AY441" s="2">
        <f t="shared" si="13"/>
        <v>2</v>
      </c>
      <c r="AZ441" s="2">
        <f t="shared" si="13"/>
        <v>1</v>
      </c>
      <c r="BA441" s="2">
        <f t="shared" si="13"/>
        <v>5</v>
      </c>
      <c r="BB441" s="2">
        <f t="shared" si="13"/>
        <v>2</v>
      </c>
      <c r="BC441" s="2">
        <f t="shared" si="13"/>
        <v>1</v>
      </c>
      <c r="BD441" s="2">
        <f t="shared" si="13"/>
        <v>4</v>
      </c>
      <c r="BE441" s="2">
        <f t="shared" si="13"/>
        <v>0</v>
      </c>
      <c r="BF441" s="2">
        <f t="shared" si="13"/>
        <v>1</v>
      </c>
      <c r="BG441" s="2">
        <f t="shared" si="13"/>
        <v>1</v>
      </c>
      <c r="BH441" s="2">
        <f t="shared" si="13"/>
        <v>1</v>
      </c>
      <c r="BI441" s="2">
        <f t="shared" si="13"/>
        <v>3</v>
      </c>
      <c r="BJ441" s="2">
        <f t="shared" si="13"/>
        <v>2</v>
      </c>
      <c r="BK441" s="2">
        <f t="shared" si="13"/>
        <v>1</v>
      </c>
      <c r="BL441" s="2">
        <f t="shared" si="13"/>
        <v>1</v>
      </c>
    </row>
    <row r="442" spans="2:64" x14ac:dyDescent="0.25">
      <c r="B442" t="s">
        <v>67</v>
      </c>
      <c r="C442" s="2">
        <f t="shared" si="4"/>
        <v>114</v>
      </c>
      <c r="D442" s="2">
        <f t="shared" si="13"/>
        <v>114</v>
      </c>
      <c r="E442" s="2">
        <f t="shared" si="13"/>
        <v>113</v>
      </c>
      <c r="F442" s="2">
        <f t="shared" si="13"/>
        <v>104</v>
      </c>
      <c r="G442" s="2">
        <f t="shared" ref="D442:BL446" si="14">IF(AND(G46="",G244=0),"",MAX(G46,G244))</f>
        <v>130</v>
      </c>
      <c r="H442" s="2">
        <f t="shared" si="14"/>
        <v>95</v>
      </c>
      <c r="I442" s="2">
        <f t="shared" si="14"/>
        <v>92</v>
      </c>
      <c r="J442" s="2">
        <f t="shared" si="14"/>
        <v>114</v>
      </c>
      <c r="K442" s="2">
        <f t="shared" si="14"/>
        <v>57</v>
      </c>
      <c r="L442" s="2">
        <f t="shared" si="14"/>
        <v>117</v>
      </c>
      <c r="M442" s="2">
        <f t="shared" si="14"/>
        <v>59</v>
      </c>
      <c r="N442" s="2">
        <f t="shared" si="14"/>
        <v>44</v>
      </c>
      <c r="O442" s="2">
        <f t="shared" si="14"/>
        <v>127</v>
      </c>
      <c r="P442" s="2">
        <f t="shared" si="14"/>
        <v>117</v>
      </c>
      <c r="Q442" s="2">
        <f t="shared" si="14"/>
        <v>131</v>
      </c>
      <c r="R442" s="2">
        <f t="shared" si="14"/>
        <v>125</v>
      </c>
      <c r="S442" s="2">
        <f t="shared" si="14"/>
        <v>151</v>
      </c>
      <c r="T442" s="2">
        <f t="shared" si="14"/>
        <v>172</v>
      </c>
      <c r="U442" s="2">
        <f t="shared" si="14"/>
        <v>102</v>
      </c>
      <c r="V442" s="2">
        <f t="shared" si="14"/>
        <v>184</v>
      </c>
      <c r="W442" s="2">
        <f t="shared" si="14"/>
        <v>98</v>
      </c>
      <c r="X442" s="2">
        <f t="shared" si="14"/>
        <v>183</v>
      </c>
      <c r="Y442" s="2">
        <f t="shared" si="14"/>
        <v>136</v>
      </c>
      <c r="Z442" s="2">
        <f t="shared" si="14"/>
        <v>111</v>
      </c>
      <c r="AA442" s="2">
        <f t="shared" si="14"/>
        <v>81</v>
      </c>
      <c r="AB442" s="2">
        <f t="shared" si="14"/>
        <v>80</v>
      </c>
      <c r="AC442" s="2">
        <f t="shared" si="14"/>
        <v>110</v>
      </c>
      <c r="AD442" s="2">
        <f t="shared" si="14"/>
        <v>143</v>
      </c>
      <c r="AE442" s="2">
        <f t="shared" si="14"/>
        <v>118</v>
      </c>
      <c r="AF442" s="2">
        <f t="shared" si="14"/>
        <v>185</v>
      </c>
      <c r="AG442" s="2">
        <f t="shared" si="14"/>
        <v>177</v>
      </c>
      <c r="AH442" s="2">
        <f t="shared" si="14"/>
        <v>119</v>
      </c>
      <c r="AI442" s="2">
        <f t="shared" si="14"/>
        <v>143</v>
      </c>
      <c r="AJ442" s="2">
        <f t="shared" si="14"/>
        <v>198</v>
      </c>
      <c r="AK442" s="2">
        <f t="shared" si="14"/>
        <v>124</v>
      </c>
      <c r="AL442" s="2">
        <f t="shared" si="14"/>
        <v>136</v>
      </c>
      <c r="AM442" s="2">
        <f t="shared" si="14"/>
        <v>92</v>
      </c>
      <c r="AN442" s="2">
        <f t="shared" si="14"/>
        <v>92</v>
      </c>
      <c r="AO442" s="2">
        <f t="shared" si="14"/>
        <v>125</v>
      </c>
      <c r="AP442" s="2">
        <f t="shared" si="14"/>
        <v>92</v>
      </c>
      <c r="AQ442" s="2">
        <f t="shared" si="14"/>
        <v>139</v>
      </c>
      <c r="AR442" s="2">
        <f t="shared" si="14"/>
        <v>122</v>
      </c>
      <c r="AS442" s="2">
        <f t="shared" si="14"/>
        <v>145</v>
      </c>
      <c r="AT442" s="2">
        <f t="shared" si="14"/>
        <v>118</v>
      </c>
      <c r="AU442" s="2">
        <f t="shared" si="14"/>
        <v>103</v>
      </c>
      <c r="AV442" s="2">
        <f t="shared" si="14"/>
        <v>144</v>
      </c>
      <c r="AW442" s="2">
        <f t="shared" si="14"/>
        <v>103</v>
      </c>
      <c r="AX442" s="2">
        <f t="shared" si="14"/>
        <v>90</v>
      </c>
      <c r="AY442" s="2">
        <f t="shared" si="14"/>
        <v>101</v>
      </c>
      <c r="AZ442" s="2">
        <f t="shared" si="14"/>
        <v>85</v>
      </c>
      <c r="BA442" s="2">
        <f t="shared" si="14"/>
        <v>112</v>
      </c>
      <c r="BB442" s="2">
        <f t="shared" si="14"/>
        <v>132</v>
      </c>
      <c r="BC442" s="2">
        <f t="shared" si="14"/>
        <v>171</v>
      </c>
      <c r="BD442" s="2">
        <f t="shared" si="14"/>
        <v>106</v>
      </c>
      <c r="BE442" s="2">
        <f t="shared" si="14"/>
        <v>68</v>
      </c>
      <c r="BF442" s="2">
        <f t="shared" si="14"/>
        <v>99</v>
      </c>
      <c r="BG442" s="2">
        <f t="shared" si="14"/>
        <v>95</v>
      </c>
      <c r="BH442" s="2">
        <f t="shared" si="14"/>
        <v>150</v>
      </c>
      <c r="BI442" s="2">
        <f t="shared" si="14"/>
        <v>123</v>
      </c>
      <c r="BJ442" s="2">
        <f t="shared" si="14"/>
        <v>108</v>
      </c>
      <c r="BK442" s="2">
        <f t="shared" si="14"/>
        <v>76</v>
      </c>
      <c r="BL442" s="2">
        <f t="shared" si="14"/>
        <v>78</v>
      </c>
    </row>
    <row r="443" spans="2:64" x14ac:dyDescent="0.25">
      <c r="B443" t="s">
        <v>15</v>
      </c>
      <c r="C443" s="2">
        <f t="shared" si="4"/>
        <v>251</v>
      </c>
      <c r="D443" s="2">
        <f t="shared" si="14"/>
        <v>276</v>
      </c>
      <c r="E443" s="2">
        <f t="shared" si="14"/>
        <v>509</v>
      </c>
      <c r="F443" s="2">
        <f t="shared" si="14"/>
        <v>269</v>
      </c>
      <c r="G443" s="2">
        <f t="shared" si="14"/>
        <v>467</v>
      </c>
      <c r="H443" s="2">
        <f t="shared" si="14"/>
        <v>516</v>
      </c>
      <c r="I443" s="2">
        <f t="shared" si="14"/>
        <v>369</v>
      </c>
      <c r="J443" s="2">
        <f t="shared" si="14"/>
        <v>337</v>
      </c>
      <c r="K443" s="2">
        <f t="shared" si="14"/>
        <v>338</v>
      </c>
      <c r="L443" s="2">
        <f t="shared" si="14"/>
        <v>319</v>
      </c>
      <c r="M443" s="2">
        <f t="shared" si="14"/>
        <v>301</v>
      </c>
      <c r="N443" s="2">
        <f t="shared" si="14"/>
        <v>309</v>
      </c>
      <c r="O443" s="2">
        <f t="shared" si="14"/>
        <v>317</v>
      </c>
      <c r="P443" s="2">
        <f t="shared" si="14"/>
        <v>253</v>
      </c>
      <c r="Q443" s="2">
        <f t="shared" si="14"/>
        <v>264</v>
      </c>
      <c r="R443" s="2">
        <f t="shared" si="14"/>
        <v>325</v>
      </c>
      <c r="S443" s="2">
        <f t="shared" si="14"/>
        <v>335</v>
      </c>
      <c r="T443" s="2">
        <f t="shared" si="14"/>
        <v>295</v>
      </c>
      <c r="U443" s="2">
        <f t="shared" si="14"/>
        <v>232</v>
      </c>
      <c r="V443" s="2">
        <f t="shared" si="14"/>
        <v>258</v>
      </c>
      <c r="W443" s="2">
        <f t="shared" si="14"/>
        <v>251</v>
      </c>
      <c r="X443" s="2">
        <f t="shared" si="14"/>
        <v>257</v>
      </c>
      <c r="Y443" s="2">
        <f t="shared" si="14"/>
        <v>203</v>
      </c>
      <c r="Z443" s="2">
        <f t="shared" si="14"/>
        <v>179</v>
      </c>
      <c r="AA443" s="2">
        <f t="shared" si="14"/>
        <v>120</v>
      </c>
      <c r="AB443" s="2">
        <f t="shared" si="14"/>
        <v>184</v>
      </c>
      <c r="AC443" s="2">
        <f t="shared" si="14"/>
        <v>170</v>
      </c>
      <c r="AD443" s="2">
        <f t="shared" si="14"/>
        <v>266</v>
      </c>
      <c r="AE443" s="2">
        <f t="shared" si="14"/>
        <v>159</v>
      </c>
      <c r="AF443" s="2">
        <f t="shared" si="14"/>
        <v>239</v>
      </c>
      <c r="AG443" s="2">
        <f t="shared" si="14"/>
        <v>150</v>
      </c>
      <c r="AH443" s="2">
        <f t="shared" si="14"/>
        <v>144</v>
      </c>
      <c r="AI443" s="2">
        <f t="shared" si="14"/>
        <v>161</v>
      </c>
      <c r="AJ443" s="2">
        <f t="shared" si="14"/>
        <v>139</v>
      </c>
      <c r="AK443" s="2">
        <f t="shared" si="14"/>
        <v>219</v>
      </c>
      <c r="AL443" s="2">
        <f t="shared" si="14"/>
        <v>190</v>
      </c>
      <c r="AM443" s="2">
        <f t="shared" si="14"/>
        <v>143</v>
      </c>
      <c r="AN443" s="2">
        <f t="shared" si="14"/>
        <v>157</v>
      </c>
      <c r="AO443" s="2">
        <f t="shared" si="14"/>
        <v>180</v>
      </c>
      <c r="AP443" s="2">
        <f t="shared" si="14"/>
        <v>193</v>
      </c>
      <c r="AQ443" s="2">
        <f t="shared" si="14"/>
        <v>242</v>
      </c>
      <c r="AR443" s="2">
        <f t="shared" si="14"/>
        <v>174</v>
      </c>
      <c r="AS443" s="2">
        <f t="shared" si="14"/>
        <v>157</v>
      </c>
      <c r="AT443" s="2">
        <f t="shared" si="14"/>
        <v>183</v>
      </c>
      <c r="AU443" s="2">
        <f t="shared" si="14"/>
        <v>168</v>
      </c>
      <c r="AV443" s="2">
        <f t="shared" si="14"/>
        <v>150</v>
      </c>
      <c r="AW443" s="2">
        <f t="shared" si="14"/>
        <v>103</v>
      </c>
      <c r="AX443" s="2">
        <f t="shared" si="14"/>
        <v>162</v>
      </c>
      <c r="AY443" s="2">
        <f t="shared" si="14"/>
        <v>141</v>
      </c>
      <c r="AZ443" s="2">
        <f t="shared" si="14"/>
        <v>126</v>
      </c>
      <c r="BA443" s="2">
        <f t="shared" si="14"/>
        <v>118</v>
      </c>
      <c r="BB443" s="2">
        <f t="shared" si="14"/>
        <v>109</v>
      </c>
      <c r="BC443" s="2">
        <f t="shared" si="14"/>
        <v>145</v>
      </c>
      <c r="BD443" s="2">
        <f t="shared" si="14"/>
        <v>152</v>
      </c>
      <c r="BE443" s="2">
        <f t="shared" si="14"/>
        <v>90</v>
      </c>
      <c r="BF443" s="2">
        <f t="shared" si="14"/>
        <v>128</v>
      </c>
      <c r="BG443" s="2">
        <f t="shared" si="14"/>
        <v>132</v>
      </c>
      <c r="BH443" s="2">
        <f t="shared" si="14"/>
        <v>86</v>
      </c>
      <c r="BI443" s="2">
        <f t="shared" si="14"/>
        <v>97</v>
      </c>
      <c r="BJ443" s="2">
        <f t="shared" si="14"/>
        <v>94</v>
      </c>
      <c r="BK443" s="2">
        <f t="shared" si="14"/>
        <v>170</v>
      </c>
      <c r="BL443" s="2">
        <f t="shared" si="14"/>
        <v>138</v>
      </c>
    </row>
    <row r="444" spans="2:64" x14ac:dyDescent="0.25">
      <c r="B444" t="s">
        <v>241</v>
      </c>
      <c r="C444" s="2">
        <f t="shared" si="4"/>
        <v>4</v>
      </c>
      <c r="D444" s="2">
        <f t="shared" si="14"/>
        <v>10</v>
      </c>
      <c r="E444" s="2">
        <f t="shared" si="14"/>
        <v>10</v>
      </c>
      <c r="F444" s="2">
        <f t="shared" si="14"/>
        <v>8</v>
      </c>
      <c r="G444" s="2">
        <f t="shared" si="14"/>
        <v>5</v>
      </c>
      <c r="H444" s="2">
        <f t="shared" si="14"/>
        <v>12</v>
      </c>
      <c r="I444" s="2">
        <f t="shared" si="14"/>
        <v>12</v>
      </c>
      <c r="J444" s="2">
        <f t="shared" si="14"/>
        <v>2</v>
      </c>
      <c r="K444" s="2">
        <f t="shared" si="14"/>
        <v>5</v>
      </c>
      <c r="L444" s="2">
        <f t="shared" si="14"/>
        <v>4</v>
      </c>
      <c r="M444" s="2">
        <f t="shared" si="14"/>
        <v>7</v>
      </c>
      <c r="N444" s="2">
        <f t="shared" si="14"/>
        <v>6</v>
      </c>
      <c r="O444" s="2">
        <f t="shared" si="14"/>
        <v>1</v>
      </c>
      <c r="P444" s="2">
        <f t="shared" si="14"/>
        <v>5</v>
      </c>
      <c r="Q444" s="2">
        <f t="shared" si="14"/>
        <v>1</v>
      </c>
      <c r="R444" s="2">
        <f t="shared" si="14"/>
        <v>0</v>
      </c>
      <c r="S444" s="2">
        <f t="shared" si="14"/>
        <v>3</v>
      </c>
      <c r="T444" s="2">
        <f t="shared" si="14"/>
        <v>2</v>
      </c>
      <c r="U444" s="2">
        <f t="shared" si="14"/>
        <v>7</v>
      </c>
      <c r="V444" s="2">
        <f t="shared" si="14"/>
        <v>25</v>
      </c>
      <c r="W444" s="2">
        <f t="shared" si="14"/>
        <v>40</v>
      </c>
      <c r="X444" s="2">
        <f t="shared" si="14"/>
        <v>34</v>
      </c>
      <c r="Y444" s="2">
        <f t="shared" si="14"/>
        <v>21</v>
      </c>
      <c r="Z444" s="2">
        <f t="shared" si="14"/>
        <v>14</v>
      </c>
      <c r="AA444" s="2">
        <f t="shared" si="14"/>
        <v>8</v>
      </c>
      <c r="AB444" s="2">
        <f t="shared" si="14"/>
        <v>7</v>
      </c>
      <c r="AC444" s="2">
        <f t="shared" si="14"/>
        <v>12</v>
      </c>
      <c r="AD444" s="2">
        <f t="shared" si="14"/>
        <v>12</v>
      </c>
      <c r="AE444" s="2">
        <f t="shared" si="14"/>
        <v>12</v>
      </c>
      <c r="AF444" s="2">
        <f t="shared" si="14"/>
        <v>5</v>
      </c>
      <c r="AG444" s="2">
        <f t="shared" si="14"/>
        <v>6</v>
      </c>
      <c r="AH444" s="2">
        <f t="shared" si="14"/>
        <v>15</v>
      </c>
      <c r="AI444" s="2">
        <f t="shared" si="14"/>
        <v>16</v>
      </c>
      <c r="AJ444" s="2">
        <f t="shared" si="14"/>
        <v>10</v>
      </c>
      <c r="AK444" s="2">
        <f t="shared" si="14"/>
        <v>8</v>
      </c>
      <c r="AL444" s="2">
        <f t="shared" si="14"/>
        <v>13</v>
      </c>
      <c r="AM444" s="2">
        <f t="shared" si="14"/>
        <v>5</v>
      </c>
      <c r="AN444" s="2">
        <f t="shared" si="14"/>
        <v>3</v>
      </c>
      <c r="AO444" s="2">
        <f t="shared" si="14"/>
        <v>5</v>
      </c>
      <c r="AP444" s="2">
        <f t="shared" si="14"/>
        <v>3</v>
      </c>
      <c r="AQ444" s="2">
        <f t="shared" si="14"/>
        <v>2</v>
      </c>
      <c r="AR444" s="2">
        <f t="shared" si="14"/>
        <v>2</v>
      </c>
      <c r="AS444" s="2">
        <f t="shared" si="14"/>
        <v>0</v>
      </c>
      <c r="AT444" s="2">
        <f t="shared" si="14"/>
        <v>4</v>
      </c>
      <c r="AU444" s="2">
        <f t="shared" si="14"/>
        <v>1</v>
      </c>
      <c r="AV444" s="2">
        <f t="shared" si="14"/>
        <v>3</v>
      </c>
      <c r="AW444" s="2">
        <f t="shared" si="14"/>
        <v>1</v>
      </c>
      <c r="AX444" s="2">
        <f t="shared" si="14"/>
        <v>0</v>
      </c>
      <c r="AY444" s="2" t="str">
        <f t="shared" si="14"/>
        <v/>
      </c>
      <c r="AZ444" s="2" t="str">
        <f t="shared" si="14"/>
        <v/>
      </c>
      <c r="BA444" s="2" t="str">
        <f t="shared" si="14"/>
        <v/>
      </c>
      <c r="BB444" s="2" t="str">
        <f t="shared" si="14"/>
        <v/>
      </c>
      <c r="BC444" s="2" t="str">
        <f t="shared" si="14"/>
        <v/>
      </c>
      <c r="BD444" s="2" t="str">
        <f t="shared" si="14"/>
        <v/>
      </c>
      <c r="BE444" s="2" t="str">
        <f t="shared" si="14"/>
        <v/>
      </c>
      <c r="BF444" s="2" t="str">
        <f t="shared" si="14"/>
        <v/>
      </c>
      <c r="BG444" s="2" t="str">
        <f t="shared" si="14"/>
        <v/>
      </c>
      <c r="BH444" s="2" t="str">
        <f t="shared" si="14"/>
        <v/>
      </c>
      <c r="BI444" s="2" t="str">
        <f t="shared" si="14"/>
        <v/>
      </c>
      <c r="BJ444" s="2" t="str">
        <f t="shared" si="14"/>
        <v/>
      </c>
      <c r="BK444" s="2" t="str">
        <f t="shared" si="14"/>
        <v/>
      </c>
      <c r="BL444" s="2" t="str">
        <f t="shared" si="14"/>
        <v/>
      </c>
    </row>
    <row r="445" spans="2:64" x14ac:dyDescent="0.25">
      <c r="B445" t="s">
        <v>242</v>
      </c>
      <c r="C445" s="2" t="str">
        <f t="shared" si="4"/>
        <v/>
      </c>
      <c r="D445" s="2" t="str">
        <f t="shared" si="14"/>
        <v/>
      </c>
      <c r="E445" s="2" t="str">
        <f t="shared" si="14"/>
        <v/>
      </c>
      <c r="F445" s="2" t="str">
        <f t="shared" si="14"/>
        <v/>
      </c>
      <c r="G445" s="2" t="str">
        <f t="shared" si="14"/>
        <v/>
      </c>
      <c r="H445" s="2" t="str">
        <f t="shared" si="14"/>
        <v/>
      </c>
      <c r="I445" s="2" t="str">
        <f t="shared" si="14"/>
        <v/>
      </c>
      <c r="J445" s="2" t="str">
        <f t="shared" si="14"/>
        <v/>
      </c>
      <c r="K445" s="2" t="str">
        <f t="shared" si="14"/>
        <v/>
      </c>
      <c r="L445" s="2" t="str">
        <f t="shared" si="14"/>
        <v/>
      </c>
      <c r="M445" s="2" t="str">
        <f t="shared" si="14"/>
        <v/>
      </c>
      <c r="N445" s="2" t="str">
        <f t="shared" si="14"/>
        <v/>
      </c>
      <c r="O445" s="2" t="str">
        <f t="shared" si="14"/>
        <v/>
      </c>
      <c r="P445" s="2" t="str">
        <f t="shared" si="14"/>
        <v/>
      </c>
      <c r="Q445" s="2" t="str">
        <f t="shared" si="14"/>
        <v/>
      </c>
      <c r="R445" s="2" t="str">
        <f t="shared" si="14"/>
        <v/>
      </c>
      <c r="S445" s="2" t="str">
        <f t="shared" si="14"/>
        <v/>
      </c>
      <c r="T445" s="2" t="str">
        <f t="shared" si="14"/>
        <v/>
      </c>
      <c r="U445" s="2" t="str">
        <f t="shared" si="14"/>
        <v/>
      </c>
      <c r="V445" s="2" t="str">
        <f t="shared" si="14"/>
        <v/>
      </c>
      <c r="W445" s="2" t="str">
        <f t="shared" si="14"/>
        <v/>
      </c>
      <c r="X445" s="2" t="str">
        <f t="shared" si="14"/>
        <v/>
      </c>
      <c r="Y445" s="2" t="str">
        <f t="shared" si="14"/>
        <v/>
      </c>
      <c r="Z445" s="2" t="str">
        <f t="shared" si="14"/>
        <v/>
      </c>
      <c r="AA445" s="2" t="str">
        <f t="shared" si="14"/>
        <v/>
      </c>
      <c r="AB445" s="2" t="str">
        <f t="shared" si="14"/>
        <v/>
      </c>
      <c r="AC445" s="2" t="str">
        <f t="shared" si="14"/>
        <v/>
      </c>
      <c r="AD445" s="2" t="str">
        <f t="shared" si="14"/>
        <v/>
      </c>
      <c r="AE445" s="2" t="str">
        <f t="shared" si="14"/>
        <v/>
      </c>
      <c r="AF445" s="2" t="str">
        <f t="shared" si="14"/>
        <v/>
      </c>
      <c r="AG445" s="2" t="str">
        <f t="shared" si="14"/>
        <v/>
      </c>
      <c r="AH445" s="2" t="str">
        <f t="shared" si="14"/>
        <v/>
      </c>
      <c r="AI445" s="2" t="str">
        <f t="shared" si="14"/>
        <v/>
      </c>
      <c r="AJ445" s="2" t="str">
        <f t="shared" si="14"/>
        <v/>
      </c>
      <c r="AK445" s="2" t="str">
        <f t="shared" si="14"/>
        <v/>
      </c>
      <c r="AL445" s="2" t="str">
        <f t="shared" si="14"/>
        <v/>
      </c>
      <c r="AM445" s="2" t="str">
        <f t="shared" si="14"/>
        <v/>
      </c>
      <c r="AN445" s="2" t="str">
        <f t="shared" si="14"/>
        <v/>
      </c>
      <c r="AO445" s="2" t="str">
        <f t="shared" si="14"/>
        <v/>
      </c>
      <c r="AP445" s="2" t="str">
        <f t="shared" si="14"/>
        <v/>
      </c>
      <c r="AQ445" s="2" t="str">
        <f t="shared" si="14"/>
        <v/>
      </c>
      <c r="AR445" s="2" t="str">
        <f t="shared" si="14"/>
        <v/>
      </c>
      <c r="AS445" s="2" t="str">
        <f t="shared" si="14"/>
        <v/>
      </c>
      <c r="AT445" s="2" t="str">
        <f t="shared" si="14"/>
        <v/>
      </c>
      <c r="AU445" s="2" t="str">
        <f t="shared" si="14"/>
        <v/>
      </c>
      <c r="AV445" s="2" t="str">
        <f t="shared" si="14"/>
        <v/>
      </c>
      <c r="AW445" s="2" t="str">
        <f t="shared" si="14"/>
        <v/>
      </c>
      <c r="AX445" s="2" t="str">
        <f t="shared" si="14"/>
        <v/>
      </c>
      <c r="AY445" s="2" t="str">
        <f t="shared" si="14"/>
        <v/>
      </c>
      <c r="AZ445" s="2" t="str">
        <f t="shared" si="14"/>
        <v/>
      </c>
      <c r="BA445" s="2" t="str">
        <f t="shared" si="14"/>
        <v/>
      </c>
      <c r="BB445" s="2" t="str">
        <f t="shared" si="14"/>
        <v/>
      </c>
      <c r="BC445" s="2" t="str">
        <f t="shared" si="14"/>
        <v/>
      </c>
      <c r="BD445" s="2" t="str">
        <f t="shared" si="14"/>
        <v/>
      </c>
      <c r="BE445" s="2" t="str">
        <f t="shared" si="14"/>
        <v/>
      </c>
      <c r="BF445" s="2" t="str">
        <f t="shared" si="14"/>
        <v/>
      </c>
      <c r="BG445" s="2">
        <f t="shared" si="14"/>
        <v>16</v>
      </c>
      <c r="BH445" s="2">
        <f t="shared" si="14"/>
        <v>15</v>
      </c>
      <c r="BI445" s="2">
        <f t="shared" si="14"/>
        <v>10</v>
      </c>
      <c r="BJ445" s="2">
        <f t="shared" si="14"/>
        <v>2</v>
      </c>
      <c r="BK445" s="2">
        <f t="shared" si="14"/>
        <v>9</v>
      </c>
      <c r="BL445" s="2">
        <f t="shared" si="14"/>
        <v>16</v>
      </c>
    </row>
    <row r="446" spans="2:64" x14ac:dyDescent="0.25">
      <c r="B446" t="s">
        <v>9</v>
      </c>
      <c r="C446" s="2">
        <f t="shared" si="4"/>
        <v>182</v>
      </c>
      <c r="D446" s="2">
        <f t="shared" si="14"/>
        <v>208</v>
      </c>
      <c r="E446" s="2">
        <f t="shared" si="14"/>
        <v>264</v>
      </c>
      <c r="F446" s="2">
        <f t="shared" si="14"/>
        <v>155</v>
      </c>
      <c r="G446" s="2">
        <f t="shared" si="14"/>
        <v>178</v>
      </c>
      <c r="H446" s="2">
        <f t="shared" si="14"/>
        <v>226</v>
      </c>
      <c r="I446" s="2">
        <f t="shared" si="14"/>
        <v>218</v>
      </c>
      <c r="J446" s="2">
        <f t="shared" si="14"/>
        <v>231</v>
      </c>
      <c r="K446" s="2">
        <f t="shared" si="14"/>
        <v>263</v>
      </c>
      <c r="L446" s="2">
        <f t="shared" si="14"/>
        <v>262</v>
      </c>
      <c r="M446" s="2">
        <f t="shared" si="14"/>
        <v>133</v>
      </c>
      <c r="N446" s="2">
        <f t="shared" si="14"/>
        <v>125</v>
      </c>
      <c r="O446" s="2" t="str">
        <f t="shared" si="14"/>
        <v/>
      </c>
      <c r="P446" s="2" t="str">
        <f t="shared" si="14"/>
        <v/>
      </c>
      <c r="Q446" s="2" t="str">
        <f t="shared" si="14"/>
        <v/>
      </c>
      <c r="R446" s="2" t="str">
        <f t="shared" ref="D446:BL450" si="15">IF(AND(R50="",R248=0),"",MAX(R50,R248))</f>
        <v/>
      </c>
      <c r="S446" s="2">
        <f t="shared" si="15"/>
        <v>148</v>
      </c>
      <c r="T446" s="2" t="str">
        <f t="shared" si="15"/>
        <v/>
      </c>
      <c r="U446" s="2">
        <f t="shared" si="15"/>
        <v>161</v>
      </c>
      <c r="V446" s="2" t="str">
        <f t="shared" si="15"/>
        <v/>
      </c>
      <c r="W446" s="2">
        <f t="shared" si="15"/>
        <v>133</v>
      </c>
      <c r="X446" s="2" t="str">
        <f t="shared" si="15"/>
        <v/>
      </c>
      <c r="Y446" s="2" t="str">
        <f t="shared" si="15"/>
        <v/>
      </c>
      <c r="Z446" s="2">
        <f t="shared" si="15"/>
        <v>117</v>
      </c>
      <c r="AA446" s="2">
        <f t="shared" si="15"/>
        <v>100</v>
      </c>
      <c r="AB446" s="2">
        <f t="shared" si="15"/>
        <v>100</v>
      </c>
      <c r="AC446" s="2">
        <f t="shared" si="15"/>
        <v>106</v>
      </c>
      <c r="AD446" s="2" t="str">
        <f t="shared" si="15"/>
        <v/>
      </c>
      <c r="AE446" s="2" t="str">
        <f t="shared" si="15"/>
        <v/>
      </c>
      <c r="AF446" s="2" t="str">
        <f t="shared" si="15"/>
        <v/>
      </c>
      <c r="AG446" s="2" t="str">
        <f t="shared" si="15"/>
        <v/>
      </c>
      <c r="AH446" s="2" t="str">
        <f t="shared" si="15"/>
        <v/>
      </c>
      <c r="AI446" s="2" t="str">
        <f t="shared" si="15"/>
        <v/>
      </c>
      <c r="AJ446" s="2" t="str">
        <f t="shared" si="15"/>
        <v/>
      </c>
      <c r="AK446" s="2" t="str">
        <f t="shared" si="15"/>
        <v/>
      </c>
      <c r="AL446" s="2" t="str">
        <f t="shared" si="15"/>
        <v/>
      </c>
      <c r="AM446" s="2">
        <f t="shared" si="15"/>
        <v>124</v>
      </c>
      <c r="AN446" s="2">
        <f t="shared" si="15"/>
        <v>162</v>
      </c>
      <c r="AO446" s="2">
        <f t="shared" si="15"/>
        <v>284</v>
      </c>
      <c r="AP446" s="2">
        <f t="shared" si="15"/>
        <v>221</v>
      </c>
      <c r="AQ446" s="2">
        <f t="shared" si="15"/>
        <v>232</v>
      </c>
      <c r="AR446" s="2">
        <f t="shared" si="15"/>
        <v>221</v>
      </c>
      <c r="AS446" s="2">
        <f t="shared" si="15"/>
        <v>193</v>
      </c>
      <c r="AT446" s="2">
        <f t="shared" si="15"/>
        <v>303</v>
      </c>
      <c r="AU446" s="2">
        <f t="shared" si="15"/>
        <v>185</v>
      </c>
      <c r="AV446" s="2">
        <f t="shared" si="15"/>
        <v>156</v>
      </c>
      <c r="AW446" s="2">
        <f t="shared" si="15"/>
        <v>282</v>
      </c>
      <c r="AX446" s="2">
        <f t="shared" si="15"/>
        <v>186</v>
      </c>
      <c r="AY446" s="2">
        <f t="shared" si="15"/>
        <v>211</v>
      </c>
      <c r="AZ446" s="2">
        <f t="shared" si="15"/>
        <v>157</v>
      </c>
      <c r="BA446" s="2">
        <f t="shared" si="15"/>
        <v>153</v>
      </c>
      <c r="BB446" s="2">
        <f t="shared" si="15"/>
        <v>171</v>
      </c>
      <c r="BC446" s="2">
        <f t="shared" si="15"/>
        <v>137</v>
      </c>
      <c r="BD446" s="2">
        <f t="shared" si="15"/>
        <v>193</v>
      </c>
      <c r="BE446" s="2">
        <f t="shared" si="15"/>
        <v>111</v>
      </c>
      <c r="BF446" s="2">
        <f t="shared" si="15"/>
        <v>124</v>
      </c>
      <c r="BG446" s="2" t="str">
        <f t="shared" si="15"/>
        <v/>
      </c>
      <c r="BH446" s="2" t="str">
        <f t="shared" si="15"/>
        <v/>
      </c>
      <c r="BI446" s="2" t="str">
        <f t="shared" si="15"/>
        <v/>
      </c>
      <c r="BJ446" s="2" t="str">
        <f t="shared" si="15"/>
        <v/>
      </c>
      <c r="BK446" s="2" t="str">
        <f t="shared" si="15"/>
        <v/>
      </c>
      <c r="BL446" s="2" t="str">
        <f t="shared" si="15"/>
        <v/>
      </c>
    </row>
    <row r="447" spans="2:64" x14ac:dyDescent="0.25">
      <c r="B447" t="s">
        <v>243</v>
      </c>
      <c r="C447" s="2" t="str">
        <f t="shared" si="4"/>
        <v/>
      </c>
      <c r="D447" s="2" t="str">
        <f t="shared" si="15"/>
        <v/>
      </c>
      <c r="E447" s="2" t="str">
        <f t="shared" si="15"/>
        <v/>
      </c>
      <c r="F447" s="2" t="str">
        <f t="shared" si="15"/>
        <v/>
      </c>
      <c r="G447" s="2" t="str">
        <f t="shared" si="15"/>
        <v/>
      </c>
      <c r="H447" s="2" t="str">
        <f t="shared" si="15"/>
        <v/>
      </c>
      <c r="I447" s="2" t="str">
        <f t="shared" si="15"/>
        <v/>
      </c>
      <c r="J447" s="2" t="str">
        <f t="shared" si="15"/>
        <v/>
      </c>
      <c r="K447" s="2" t="str">
        <f t="shared" si="15"/>
        <v/>
      </c>
      <c r="L447" s="2" t="str">
        <f t="shared" si="15"/>
        <v/>
      </c>
      <c r="M447" s="2" t="str">
        <f t="shared" si="15"/>
        <v/>
      </c>
      <c r="N447" s="2" t="str">
        <f t="shared" si="15"/>
        <v/>
      </c>
      <c r="O447" s="2" t="str">
        <f t="shared" si="15"/>
        <v/>
      </c>
      <c r="P447" s="2" t="str">
        <f t="shared" si="15"/>
        <v/>
      </c>
      <c r="Q447" s="2" t="str">
        <f t="shared" si="15"/>
        <v/>
      </c>
      <c r="R447" s="2" t="str">
        <f t="shared" si="15"/>
        <v/>
      </c>
      <c r="S447" s="2" t="str">
        <f t="shared" si="15"/>
        <v/>
      </c>
      <c r="T447" s="2" t="str">
        <f t="shared" si="15"/>
        <v/>
      </c>
      <c r="U447" s="2" t="str">
        <f t="shared" si="15"/>
        <v/>
      </c>
      <c r="V447" s="2" t="str">
        <f t="shared" si="15"/>
        <v/>
      </c>
      <c r="W447" s="2" t="str">
        <f t="shared" si="15"/>
        <v/>
      </c>
      <c r="X447" s="2" t="str">
        <f t="shared" si="15"/>
        <v/>
      </c>
      <c r="Y447" s="2" t="str">
        <f t="shared" si="15"/>
        <v/>
      </c>
      <c r="Z447" s="2" t="str">
        <f t="shared" si="15"/>
        <v/>
      </c>
      <c r="AA447" s="2">
        <f t="shared" si="15"/>
        <v>20</v>
      </c>
      <c r="AB447" s="2">
        <f t="shared" si="15"/>
        <v>58</v>
      </c>
      <c r="AC447" s="2">
        <f t="shared" si="15"/>
        <v>72</v>
      </c>
      <c r="AD447" s="2">
        <f t="shared" si="15"/>
        <v>72</v>
      </c>
      <c r="AE447" s="2">
        <f t="shared" si="15"/>
        <v>74</v>
      </c>
      <c r="AF447" s="2">
        <f t="shared" si="15"/>
        <v>79</v>
      </c>
      <c r="AG447" s="2">
        <f t="shared" si="15"/>
        <v>43</v>
      </c>
      <c r="AH447" s="2">
        <f t="shared" si="15"/>
        <v>32</v>
      </c>
      <c r="AI447" s="2">
        <f t="shared" si="15"/>
        <v>63</v>
      </c>
      <c r="AJ447" s="2">
        <f t="shared" si="15"/>
        <v>59</v>
      </c>
      <c r="AK447" s="2">
        <f t="shared" si="15"/>
        <v>45</v>
      </c>
      <c r="AL447" s="2">
        <f t="shared" si="15"/>
        <v>41</v>
      </c>
      <c r="AM447" s="2">
        <f t="shared" si="15"/>
        <v>33</v>
      </c>
      <c r="AN447" s="2">
        <f t="shared" si="15"/>
        <v>65</v>
      </c>
      <c r="AO447" s="2">
        <f t="shared" si="15"/>
        <v>133</v>
      </c>
      <c r="AP447" s="2">
        <f t="shared" si="15"/>
        <v>51</v>
      </c>
      <c r="AQ447" s="2">
        <f t="shared" si="15"/>
        <v>36</v>
      </c>
      <c r="AR447" s="2">
        <f t="shared" si="15"/>
        <v>55</v>
      </c>
      <c r="AS447" s="2">
        <f t="shared" si="15"/>
        <v>26</v>
      </c>
      <c r="AT447" s="2">
        <f t="shared" si="15"/>
        <v>42</v>
      </c>
      <c r="AU447" s="2">
        <f t="shared" si="15"/>
        <v>23</v>
      </c>
      <c r="AV447" s="2">
        <f t="shared" si="15"/>
        <v>36</v>
      </c>
      <c r="AW447" s="2">
        <f t="shared" si="15"/>
        <v>56</v>
      </c>
      <c r="AX447" s="2">
        <f t="shared" si="15"/>
        <v>24</v>
      </c>
      <c r="AY447" s="2" t="str">
        <f t="shared" si="15"/>
        <v/>
      </c>
      <c r="AZ447" s="2" t="str">
        <f t="shared" si="15"/>
        <v/>
      </c>
      <c r="BA447" s="2" t="str">
        <f t="shared" si="15"/>
        <v/>
      </c>
      <c r="BB447" s="2" t="str">
        <f t="shared" si="15"/>
        <v/>
      </c>
      <c r="BC447" s="2" t="str">
        <f t="shared" si="15"/>
        <v/>
      </c>
      <c r="BD447" s="2" t="str">
        <f t="shared" si="15"/>
        <v/>
      </c>
      <c r="BE447" s="2" t="str">
        <f t="shared" si="15"/>
        <v/>
      </c>
      <c r="BF447" s="2" t="str">
        <f t="shared" si="15"/>
        <v/>
      </c>
      <c r="BG447" s="2" t="str">
        <f t="shared" si="15"/>
        <v/>
      </c>
      <c r="BH447" s="2" t="str">
        <f t="shared" si="15"/>
        <v/>
      </c>
      <c r="BI447" s="2" t="str">
        <f t="shared" si="15"/>
        <v/>
      </c>
      <c r="BJ447" s="2" t="str">
        <f t="shared" si="15"/>
        <v/>
      </c>
      <c r="BK447" s="2" t="str">
        <f t="shared" si="15"/>
        <v/>
      </c>
      <c r="BL447" s="2">
        <f t="shared" si="15"/>
        <v>10</v>
      </c>
    </row>
    <row r="448" spans="2:64" x14ac:dyDescent="0.25">
      <c r="B448" t="s">
        <v>244</v>
      </c>
      <c r="C448" s="2" t="str">
        <f t="shared" si="4"/>
        <v/>
      </c>
      <c r="D448" s="2" t="str">
        <f t="shared" si="15"/>
        <v/>
      </c>
      <c r="E448" s="2">
        <f t="shared" si="15"/>
        <v>4</v>
      </c>
      <c r="F448" s="2">
        <f t="shared" si="15"/>
        <v>0</v>
      </c>
      <c r="G448" s="2">
        <f t="shared" si="15"/>
        <v>0</v>
      </c>
      <c r="H448" s="2">
        <f t="shared" si="15"/>
        <v>0</v>
      </c>
      <c r="I448" s="2">
        <f t="shared" si="15"/>
        <v>0</v>
      </c>
      <c r="J448" s="2">
        <f t="shared" si="15"/>
        <v>0</v>
      </c>
      <c r="K448" s="2">
        <f t="shared" si="15"/>
        <v>1</v>
      </c>
      <c r="L448" s="2">
        <f t="shared" si="15"/>
        <v>0</v>
      </c>
      <c r="M448" s="2">
        <f t="shared" si="15"/>
        <v>0</v>
      </c>
      <c r="N448" s="2">
        <f t="shared" si="15"/>
        <v>0</v>
      </c>
      <c r="O448" s="2" t="str">
        <f t="shared" si="15"/>
        <v/>
      </c>
      <c r="P448" s="2" t="str">
        <f t="shared" si="15"/>
        <v/>
      </c>
      <c r="Q448" s="2" t="str">
        <f t="shared" si="15"/>
        <v/>
      </c>
      <c r="R448" s="2">
        <f t="shared" si="15"/>
        <v>2</v>
      </c>
      <c r="S448" s="2">
        <f t="shared" si="15"/>
        <v>1</v>
      </c>
      <c r="T448" s="2">
        <f t="shared" si="15"/>
        <v>0</v>
      </c>
      <c r="U448" s="2">
        <f t="shared" si="15"/>
        <v>1</v>
      </c>
      <c r="V448" s="2">
        <f t="shared" si="15"/>
        <v>0</v>
      </c>
      <c r="W448" s="2">
        <f t="shared" si="15"/>
        <v>0</v>
      </c>
      <c r="X448" s="2">
        <f t="shared" si="15"/>
        <v>1</v>
      </c>
      <c r="Y448" s="2">
        <f t="shared" si="15"/>
        <v>0</v>
      </c>
      <c r="Z448" s="2">
        <f t="shared" si="15"/>
        <v>0</v>
      </c>
      <c r="AA448" s="2" t="str">
        <f t="shared" si="15"/>
        <v/>
      </c>
      <c r="AB448" s="2" t="str">
        <f t="shared" si="15"/>
        <v/>
      </c>
      <c r="AC448" s="2" t="str">
        <f t="shared" si="15"/>
        <v/>
      </c>
      <c r="AD448" s="2" t="str">
        <f t="shared" si="15"/>
        <v/>
      </c>
      <c r="AE448" s="2" t="str">
        <f t="shared" si="15"/>
        <v/>
      </c>
      <c r="AF448" s="2" t="str">
        <f t="shared" si="15"/>
        <v/>
      </c>
      <c r="AG448" s="2" t="str">
        <f t="shared" si="15"/>
        <v/>
      </c>
      <c r="AH448" s="2" t="str">
        <f t="shared" si="15"/>
        <v/>
      </c>
      <c r="AI448" s="2" t="str">
        <f t="shared" si="15"/>
        <v/>
      </c>
      <c r="AJ448" s="2" t="str">
        <f t="shared" si="15"/>
        <v/>
      </c>
      <c r="AK448" s="2" t="str">
        <f t="shared" si="15"/>
        <v/>
      </c>
      <c r="AL448" s="2" t="str">
        <f t="shared" si="15"/>
        <v/>
      </c>
      <c r="AM448" s="2" t="str">
        <f t="shared" si="15"/>
        <v/>
      </c>
      <c r="AN448" s="2" t="str">
        <f t="shared" si="15"/>
        <v/>
      </c>
      <c r="AO448" s="2" t="str">
        <f t="shared" si="15"/>
        <v/>
      </c>
      <c r="AP448" s="2" t="str">
        <f t="shared" si="15"/>
        <v/>
      </c>
      <c r="AQ448" s="2" t="str">
        <f t="shared" si="15"/>
        <v/>
      </c>
      <c r="AR448" s="2" t="str">
        <f t="shared" si="15"/>
        <v/>
      </c>
      <c r="AS448" s="2" t="str">
        <f t="shared" si="15"/>
        <v/>
      </c>
      <c r="AT448" s="2" t="str">
        <f t="shared" si="15"/>
        <v/>
      </c>
      <c r="AU448" s="2" t="str">
        <f t="shared" si="15"/>
        <v/>
      </c>
      <c r="AV448" s="2" t="str">
        <f t="shared" si="15"/>
        <v/>
      </c>
      <c r="AW448" s="2" t="str">
        <f t="shared" si="15"/>
        <v/>
      </c>
      <c r="AX448" s="2" t="str">
        <f t="shared" si="15"/>
        <v/>
      </c>
      <c r="AY448" s="2" t="str">
        <f t="shared" si="15"/>
        <v/>
      </c>
      <c r="AZ448" s="2" t="str">
        <f t="shared" si="15"/>
        <v/>
      </c>
      <c r="BA448" s="2" t="str">
        <f t="shared" si="15"/>
        <v/>
      </c>
      <c r="BB448" s="2" t="str">
        <f t="shared" si="15"/>
        <v/>
      </c>
      <c r="BC448" s="2" t="str">
        <f t="shared" si="15"/>
        <v/>
      </c>
      <c r="BD448" s="2" t="str">
        <f t="shared" si="15"/>
        <v/>
      </c>
      <c r="BE448" s="2" t="str">
        <f t="shared" si="15"/>
        <v/>
      </c>
      <c r="BF448" s="2" t="str">
        <f t="shared" si="15"/>
        <v/>
      </c>
      <c r="BG448" s="2" t="str">
        <f t="shared" si="15"/>
        <v/>
      </c>
      <c r="BH448" s="2" t="str">
        <f t="shared" si="15"/>
        <v/>
      </c>
      <c r="BI448" s="2" t="str">
        <f t="shared" si="15"/>
        <v/>
      </c>
      <c r="BJ448" s="2" t="str">
        <f t="shared" si="15"/>
        <v/>
      </c>
      <c r="BK448" s="2" t="str">
        <f t="shared" si="15"/>
        <v/>
      </c>
      <c r="BL448" s="2" t="str">
        <f t="shared" si="15"/>
        <v/>
      </c>
    </row>
    <row r="449" spans="2:64" x14ac:dyDescent="0.25">
      <c r="B449" t="s">
        <v>245</v>
      </c>
      <c r="C449" s="2" t="str">
        <f t="shared" si="4"/>
        <v/>
      </c>
      <c r="D449" s="2" t="str">
        <f t="shared" si="15"/>
        <v/>
      </c>
      <c r="E449" s="2" t="str">
        <f t="shared" si="15"/>
        <v/>
      </c>
      <c r="F449" s="2" t="str">
        <f t="shared" si="15"/>
        <v/>
      </c>
      <c r="G449" s="2" t="str">
        <f t="shared" si="15"/>
        <v/>
      </c>
      <c r="H449" s="2" t="str">
        <f t="shared" si="15"/>
        <v/>
      </c>
      <c r="I449" s="2" t="str">
        <f t="shared" si="15"/>
        <v/>
      </c>
      <c r="J449" s="2" t="str">
        <f t="shared" si="15"/>
        <v/>
      </c>
      <c r="K449" s="2" t="str">
        <f t="shared" si="15"/>
        <v/>
      </c>
      <c r="L449" s="2" t="str">
        <f t="shared" si="15"/>
        <v/>
      </c>
      <c r="M449" s="2" t="str">
        <f t="shared" si="15"/>
        <v/>
      </c>
      <c r="N449" s="2" t="str">
        <f t="shared" si="15"/>
        <v/>
      </c>
      <c r="O449" s="2" t="str">
        <f t="shared" si="15"/>
        <v/>
      </c>
      <c r="P449" s="2" t="str">
        <f t="shared" si="15"/>
        <v/>
      </c>
      <c r="Q449" s="2" t="str">
        <f t="shared" si="15"/>
        <v/>
      </c>
      <c r="R449" s="2" t="str">
        <f t="shared" si="15"/>
        <v/>
      </c>
      <c r="S449" s="2" t="str">
        <f t="shared" si="15"/>
        <v/>
      </c>
      <c r="T449" s="2" t="str">
        <f t="shared" si="15"/>
        <v/>
      </c>
      <c r="U449" s="2" t="str">
        <f t="shared" si="15"/>
        <v/>
      </c>
      <c r="V449" s="2" t="str">
        <f t="shared" si="15"/>
        <v/>
      </c>
      <c r="W449" s="2" t="str">
        <f t="shared" si="15"/>
        <v/>
      </c>
      <c r="X449" s="2" t="str">
        <f t="shared" si="15"/>
        <v/>
      </c>
      <c r="Y449" s="2" t="str">
        <f t="shared" si="15"/>
        <v/>
      </c>
      <c r="Z449" s="2" t="str">
        <f t="shared" si="15"/>
        <v/>
      </c>
      <c r="AA449" s="2" t="str">
        <f t="shared" si="15"/>
        <v/>
      </c>
      <c r="AB449" s="2" t="str">
        <f t="shared" si="15"/>
        <v/>
      </c>
      <c r="AC449" s="2" t="str">
        <f t="shared" si="15"/>
        <v/>
      </c>
      <c r="AD449" s="2" t="str">
        <f t="shared" si="15"/>
        <v/>
      </c>
      <c r="AE449" s="2" t="str">
        <f t="shared" si="15"/>
        <v/>
      </c>
      <c r="AF449" s="2" t="str">
        <f t="shared" si="15"/>
        <v/>
      </c>
      <c r="AG449" s="2" t="str">
        <f t="shared" si="15"/>
        <v/>
      </c>
      <c r="AH449" s="2" t="str">
        <f t="shared" si="15"/>
        <v/>
      </c>
      <c r="AI449" s="2" t="str">
        <f t="shared" si="15"/>
        <v/>
      </c>
      <c r="AJ449" s="2" t="str">
        <f t="shared" si="15"/>
        <v/>
      </c>
      <c r="AK449" s="2" t="str">
        <f t="shared" si="15"/>
        <v/>
      </c>
      <c r="AL449" s="2" t="str">
        <f t="shared" si="15"/>
        <v/>
      </c>
      <c r="AM449" s="2" t="str">
        <f t="shared" si="15"/>
        <v/>
      </c>
      <c r="AN449" s="2" t="str">
        <f t="shared" si="15"/>
        <v/>
      </c>
      <c r="AO449" s="2" t="str">
        <f t="shared" si="15"/>
        <v/>
      </c>
      <c r="AP449" s="2" t="str">
        <f t="shared" si="15"/>
        <v/>
      </c>
      <c r="AQ449" s="2" t="str">
        <f t="shared" si="15"/>
        <v/>
      </c>
      <c r="AR449" s="2" t="str">
        <f t="shared" si="15"/>
        <v/>
      </c>
      <c r="AS449" s="2" t="str">
        <f t="shared" si="15"/>
        <v/>
      </c>
      <c r="AT449" s="2" t="str">
        <f t="shared" si="15"/>
        <v/>
      </c>
      <c r="AU449" s="2" t="str">
        <f t="shared" si="15"/>
        <v/>
      </c>
      <c r="AV449" s="2" t="str">
        <f t="shared" si="15"/>
        <v/>
      </c>
      <c r="AW449" s="2" t="str">
        <f t="shared" si="15"/>
        <v/>
      </c>
      <c r="AX449" s="2" t="str">
        <f t="shared" si="15"/>
        <v/>
      </c>
      <c r="AY449" s="2">
        <f t="shared" si="15"/>
        <v>29</v>
      </c>
      <c r="AZ449" s="2">
        <f t="shared" si="15"/>
        <v>53</v>
      </c>
      <c r="BA449" s="2" t="str">
        <f t="shared" si="15"/>
        <v/>
      </c>
      <c r="BB449" s="2" t="str">
        <f t="shared" si="15"/>
        <v/>
      </c>
      <c r="BC449" s="2" t="str">
        <f t="shared" si="15"/>
        <v/>
      </c>
      <c r="BD449" s="2">
        <f t="shared" si="15"/>
        <v>289</v>
      </c>
      <c r="BE449" s="2" t="str">
        <f t="shared" si="15"/>
        <v/>
      </c>
      <c r="BF449" s="2" t="str">
        <f t="shared" si="15"/>
        <v/>
      </c>
      <c r="BG449" s="2" t="str">
        <f t="shared" si="15"/>
        <v/>
      </c>
      <c r="BH449" s="2" t="str">
        <f t="shared" si="15"/>
        <v/>
      </c>
      <c r="BI449" s="2" t="str">
        <f t="shared" si="15"/>
        <v/>
      </c>
      <c r="BJ449" s="2" t="str">
        <f t="shared" si="15"/>
        <v/>
      </c>
      <c r="BK449" s="2" t="str">
        <f t="shared" si="15"/>
        <v/>
      </c>
      <c r="BL449" s="2" t="str">
        <f t="shared" si="15"/>
        <v/>
      </c>
    </row>
    <row r="450" spans="2:64" x14ac:dyDescent="0.25">
      <c r="B450" t="s">
        <v>246</v>
      </c>
      <c r="C450" s="2">
        <f t="shared" si="4"/>
        <v>18</v>
      </c>
      <c r="D450" s="2">
        <f t="shared" si="15"/>
        <v>41</v>
      </c>
      <c r="E450" s="2">
        <f t="shared" si="15"/>
        <v>41</v>
      </c>
      <c r="F450" s="2">
        <f t="shared" si="15"/>
        <v>17</v>
      </c>
      <c r="G450" s="2">
        <f t="shared" si="15"/>
        <v>30</v>
      </c>
      <c r="H450" s="2">
        <f t="shared" si="15"/>
        <v>45</v>
      </c>
      <c r="I450" s="2">
        <f t="shared" si="15"/>
        <v>21</v>
      </c>
      <c r="J450" s="2">
        <f t="shared" si="15"/>
        <v>50</v>
      </c>
      <c r="K450" s="2">
        <f t="shared" si="15"/>
        <v>41</v>
      </c>
      <c r="L450" s="2">
        <f t="shared" si="15"/>
        <v>28</v>
      </c>
      <c r="M450" s="2">
        <f t="shared" si="15"/>
        <v>27</v>
      </c>
      <c r="N450" s="2">
        <f t="shared" si="15"/>
        <v>13</v>
      </c>
      <c r="O450" s="2">
        <f t="shared" si="15"/>
        <v>9</v>
      </c>
      <c r="P450" s="2">
        <f t="shared" si="15"/>
        <v>19</v>
      </c>
      <c r="Q450" s="2">
        <f t="shared" si="15"/>
        <v>29</v>
      </c>
      <c r="R450" s="2">
        <f t="shared" si="15"/>
        <v>22</v>
      </c>
      <c r="S450" s="2">
        <f t="shared" si="15"/>
        <v>13</v>
      </c>
      <c r="T450" s="2">
        <f t="shared" si="15"/>
        <v>29</v>
      </c>
      <c r="U450" s="2">
        <f t="shared" si="15"/>
        <v>15</v>
      </c>
      <c r="V450" s="2">
        <f t="shared" si="15"/>
        <v>23</v>
      </c>
      <c r="W450" s="2">
        <f t="shared" si="15"/>
        <v>36</v>
      </c>
      <c r="X450" s="2">
        <f t="shared" si="15"/>
        <v>23</v>
      </c>
      <c r="Y450" s="2">
        <f t="shared" si="15"/>
        <v>15</v>
      </c>
      <c r="Z450" s="2">
        <f t="shared" si="15"/>
        <v>26</v>
      </c>
      <c r="AA450" s="2">
        <f t="shared" si="15"/>
        <v>13</v>
      </c>
      <c r="AB450" s="2">
        <f t="shared" si="15"/>
        <v>12</v>
      </c>
      <c r="AC450" s="2">
        <f t="shared" ref="D450:BL454" si="16">IF(AND(AC54="",AC252=0),"",MAX(AC54,AC252))</f>
        <v>25</v>
      </c>
      <c r="AD450" s="2">
        <f t="shared" si="16"/>
        <v>23</v>
      </c>
      <c r="AE450" s="2">
        <f t="shared" si="16"/>
        <v>36</v>
      </c>
      <c r="AF450" s="2">
        <f t="shared" si="16"/>
        <v>34</v>
      </c>
      <c r="AG450" s="2">
        <f t="shared" si="16"/>
        <v>20</v>
      </c>
      <c r="AH450" s="2">
        <f t="shared" si="16"/>
        <v>27</v>
      </c>
      <c r="AI450" s="2">
        <f t="shared" si="16"/>
        <v>33</v>
      </c>
      <c r="AJ450" s="2">
        <f t="shared" si="16"/>
        <v>26</v>
      </c>
      <c r="AK450" s="2">
        <f t="shared" si="16"/>
        <v>21</v>
      </c>
      <c r="AL450" s="2">
        <f t="shared" si="16"/>
        <v>18</v>
      </c>
      <c r="AM450" s="2">
        <f t="shared" si="16"/>
        <v>7</v>
      </c>
      <c r="AN450" s="2">
        <f t="shared" si="16"/>
        <v>8</v>
      </c>
      <c r="AO450" s="2">
        <f t="shared" si="16"/>
        <v>37</v>
      </c>
      <c r="AP450" s="2">
        <f t="shared" si="16"/>
        <v>17</v>
      </c>
      <c r="AQ450" s="2">
        <f t="shared" si="16"/>
        <v>33</v>
      </c>
      <c r="AR450" s="2">
        <f t="shared" si="16"/>
        <v>21</v>
      </c>
      <c r="AS450" s="2">
        <f t="shared" si="16"/>
        <v>4</v>
      </c>
      <c r="AT450" s="2">
        <f t="shared" si="16"/>
        <v>2</v>
      </c>
      <c r="AU450" s="2">
        <f t="shared" si="16"/>
        <v>40</v>
      </c>
      <c r="AV450" s="2">
        <f t="shared" si="16"/>
        <v>23</v>
      </c>
      <c r="AW450" s="2">
        <f t="shared" si="16"/>
        <v>9</v>
      </c>
      <c r="AX450" s="2">
        <f t="shared" si="16"/>
        <v>10</v>
      </c>
      <c r="AY450" s="2">
        <f t="shared" si="16"/>
        <v>25</v>
      </c>
      <c r="AZ450" s="2">
        <f t="shared" si="16"/>
        <v>20</v>
      </c>
      <c r="BA450" s="2">
        <f t="shared" si="16"/>
        <v>18</v>
      </c>
      <c r="BB450" s="2">
        <f t="shared" si="16"/>
        <v>33</v>
      </c>
      <c r="BC450" s="2">
        <f t="shared" si="16"/>
        <v>29</v>
      </c>
      <c r="BD450" s="2">
        <f t="shared" si="16"/>
        <v>29</v>
      </c>
      <c r="BE450" s="2">
        <f t="shared" si="16"/>
        <v>18</v>
      </c>
      <c r="BF450" s="2">
        <f t="shared" si="16"/>
        <v>29</v>
      </c>
      <c r="BG450" s="2">
        <f t="shared" si="16"/>
        <v>19</v>
      </c>
      <c r="BH450" s="2">
        <f t="shared" si="16"/>
        <v>14</v>
      </c>
      <c r="BI450" s="2">
        <f t="shared" si="16"/>
        <v>11</v>
      </c>
      <c r="BJ450" s="2">
        <f t="shared" si="16"/>
        <v>8</v>
      </c>
      <c r="BK450" s="2">
        <f t="shared" si="16"/>
        <v>9</v>
      </c>
      <c r="BL450" s="2">
        <f t="shared" si="16"/>
        <v>16</v>
      </c>
    </row>
    <row r="451" spans="2:64" x14ac:dyDescent="0.25">
      <c r="B451" t="s">
        <v>247</v>
      </c>
      <c r="C451" s="2">
        <f t="shared" si="4"/>
        <v>1</v>
      </c>
      <c r="D451" s="2">
        <f t="shared" si="16"/>
        <v>1</v>
      </c>
      <c r="E451" s="2">
        <f t="shared" si="16"/>
        <v>1</v>
      </c>
      <c r="F451" s="2">
        <f t="shared" si="16"/>
        <v>0</v>
      </c>
      <c r="G451" s="2">
        <f t="shared" si="16"/>
        <v>1</v>
      </c>
      <c r="H451" s="2">
        <f t="shared" si="16"/>
        <v>1</v>
      </c>
      <c r="I451" s="2">
        <f t="shared" si="16"/>
        <v>1</v>
      </c>
      <c r="J451" s="2">
        <f t="shared" si="16"/>
        <v>0</v>
      </c>
      <c r="K451" s="2">
        <f t="shared" si="16"/>
        <v>2</v>
      </c>
      <c r="L451" s="2">
        <f t="shared" si="16"/>
        <v>1</v>
      </c>
      <c r="M451" s="2">
        <f t="shared" si="16"/>
        <v>1</v>
      </c>
      <c r="N451" s="2">
        <f t="shared" si="16"/>
        <v>2</v>
      </c>
      <c r="O451" s="2" t="str">
        <f t="shared" si="16"/>
        <v/>
      </c>
      <c r="P451" s="2">
        <f t="shared" si="16"/>
        <v>1</v>
      </c>
      <c r="Q451" s="2">
        <f t="shared" si="16"/>
        <v>2</v>
      </c>
      <c r="R451" s="2">
        <f t="shared" si="16"/>
        <v>0</v>
      </c>
      <c r="S451" s="2">
        <f t="shared" si="16"/>
        <v>0</v>
      </c>
      <c r="T451" s="2">
        <f t="shared" si="16"/>
        <v>0</v>
      </c>
      <c r="U451" s="2">
        <f t="shared" si="16"/>
        <v>4</v>
      </c>
      <c r="V451" s="2">
        <f t="shared" si="16"/>
        <v>4</v>
      </c>
      <c r="W451" s="2">
        <f t="shared" si="16"/>
        <v>6</v>
      </c>
      <c r="X451" s="2">
        <f t="shared" si="16"/>
        <v>1</v>
      </c>
      <c r="Y451" s="2">
        <f t="shared" si="16"/>
        <v>2</v>
      </c>
      <c r="Z451" s="2">
        <f t="shared" si="16"/>
        <v>0</v>
      </c>
      <c r="AA451" s="2" t="str">
        <f t="shared" si="16"/>
        <v/>
      </c>
      <c r="AB451" s="2" t="str">
        <f t="shared" si="16"/>
        <v/>
      </c>
      <c r="AC451" s="2" t="str">
        <f t="shared" si="16"/>
        <v/>
      </c>
      <c r="AD451" s="2" t="str">
        <f t="shared" si="16"/>
        <v/>
      </c>
      <c r="AE451" s="2" t="str">
        <f t="shared" si="16"/>
        <v/>
      </c>
      <c r="AF451" s="2" t="str">
        <f t="shared" si="16"/>
        <v/>
      </c>
      <c r="AG451" s="2" t="str">
        <f t="shared" si="16"/>
        <v/>
      </c>
      <c r="AH451" s="2" t="str">
        <f t="shared" si="16"/>
        <v/>
      </c>
      <c r="AI451" s="2" t="str">
        <f t="shared" si="16"/>
        <v/>
      </c>
      <c r="AJ451" s="2" t="str">
        <f t="shared" si="16"/>
        <v/>
      </c>
      <c r="AK451" s="2" t="str">
        <f t="shared" si="16"/>
        <v/>
      </c>
      <c r="AL451" s="2" t="str">
        <f t="shared" si="16"/>
        <v/>
      </c>
      <c r="AM451" s="2" t="str">
        <f t="shared" si="16"/>
        <v/>
      </c>
      <c r="AN451" s="2" t="str">
        <f t="shared" si="16"/>
        <v/>
      </c>
      <c r="AO451" s="2" t="str">
        <f t="shared" si="16"/>
        <v/>
      </c>
      <c r="AP451" s="2" t="str">
        <f t="shared" si="16"/>
        <v/>
      </c>
      <c r="AQ451" s="2" t="str">
        <f t="shared" si="16"/>
        <v/>
      </c>
      <c r="AR451" s="2" t="str">
        <f t="shared" si="16"/>
        <v/>
      </c>
      <c r="AS451" s="2" t="str">
        <f t="shared" si="16"/>
        <v/>
      </c>
      <c r="AT451" s="2" t="str">
        <f t="shared" si="16"/>
        <v/>
      </c>
      <c r="AU451" s="2" t="str">
        <f t="shared" si="16"/>
        <v/>
      </c>
      <c r="AV451" s="2" t="str">
        <f t="shared" si="16"/>
        <v/>
      </c>
      <c r="AW451" s="2" t="str">
        <f t="shared" si="16"/>
        <v/>
      </c>
      <c r="AX451" s="2" t="str">
        <f t="shared" si="16"/>
        <v/>
      </c>
      <c r="AY451" s="2" t="str">
        <f t="shared" si="16"/>
        <v/>
      </c>
      <c r="AZ451" s="2" t="str">
        <f t="shared" si="16"/>
        <v/>
      </c>
      <c r="BA451" s="2" t="str">
        <f t="shared" si="16"/>
        <v/>
      </c>
      <c r="BB451" s="2" t="str">
        <f t="shared" si="16"/>
        <v/>
      </c>
      <c r="BC451" s="2" t="str">
        <f t="shared" si="16"/>
        <v/>
      </c>
      <c r="BD451" s="2" t="str">
        <f t="shared" si="16"/>
        <v/>
      </c>
      <c r="BE451" s="2" t="str">
        <f t="shared" si="16"/>
        <v/>
      </c>
      <c r="BF451" s="2" t="str">
        <f t="shared" si="16"/>
        <v/>
      </c>
      <c r="BG451" s="2" t="str">
        <f t="shared" si="16"/>
        <v/>
      </c>
      <c r="BH451" s="2" t="str">
        <f t="shared" si="16"/>
        <v/>
      </c>
      <c r="BI451" s="2" t="str">
        <f t="shared" si="16"/>
        <v/>
      </c>
      <c r="BJ451" s="2" t="str">
        <f t="shared" si="16"/>
        <v/>
      </c>
      <c r="BK451" s="2" t="str">
        <f t="shared" si="16"/>
        <v/>
      </c>
      <c r="BL451" s="2" t="str">
        <f t="shared" si="16"/>
        <v/>
      </c>
    </row>
    <row r="452" spans="2:64" x14ac:dyDescent="0.25">
      <c r="B452" t="s">
        <v>248</v>
      </c>
      <c r="C452" s="2">
        <f t="shared" si="4"/>
        <v>11</v>
      </c>
      <c r="D452" s="2">
        <f t="shared" si="16"/>
        <v>24</v>
      </c>
      <c r="E452" s="2">
        <f t="shared" si="16"/>
        <v>24</v>
      </c>
      <c r="F452" s="2">
        <f t="shared" si="16"/>
        <v>20</v>
      </c>
      <c r="G452" s="2">
        <f t="shared" si="16"/>
        <v>24</v>
      </c>
      <c r="H452" s="2">
        <f t="shared" si="16"/>
        <v>21</v>
      </c>
      <c r="I452" s="2">
        <f t="shared" si="16"/>
        <v>12</v>
      </c>
      <c r="J452" s="2">
        <f t="shared" si="16"/>
        <v>10</v>
      </c>
      <c r="K452" s="2">
        <f t="shared" si="16"/>
        <v>14</v>
      </c>
      <c r="L452" s="2">
        <f t="shared" si="16"/>
        <v>17</v>
      </c>
      <c r="M452" s="2">
        <f t="shared" si="16"/>
        <v>20</v>
      </c>
      <c r="N452" s="2">
        <f t="shared" si="16"/>
        <v>12</v>
      </c>
      <c r="O452" s="2">
        <f t="shared" si="16"/>
        <v>8</v>
      </c>
      <c r="P452" s="2">
        <f t="shared" si="16"/>
        <v>10</v>
      </c>
      <c r="Q452" s="2">
        <f t="shared" si="16"/>
        <v>24</v>
      </c>
      <c r="R452" s="2">
        <f t="shared" si="16"/>
        <v>15</v>
      </c>
      <c r="S452" s="2">
        <f t="shared" si="16"/>
        <v>15</v>
      </c>
      <c r="T452" s="2">
        <f t="shared" si="16"/>
        <v>8</v>
      </c>
      <c r="U452" s="2">
        <f t="shared" si="16"/>
        <v>2</v>
      </c>
      <c r="V452" s="2">
        <f t="shared" si="16"/>
        <v>6</v>
      </c>
      <c r="W452" s="2">
        <f t="shared" si="16"/>
        <v>5</v>
      </c>
      <c r="X452" s="2">
        <f t="shared" si="16"/>
        <v>6</v>
      </c>
      <c r="Y452" s="2">
        <f t="shared" si="16"/>
        <v>13</v>
      </c>
      <c r="Z452" s="2">
        <f t="shared" si="16"/>
        <v>7</v>
      </c>
      <c r="AA452" s="2">
        <f t="shared" si="16"/>
        <v>29</v>
      </c>
      <c r="AB452" s="2">
        <f t="shared" si="16"/>
        <v>37</v>
      </c>
      <c r="AC452" s="2">
        <f t="shared" si="16"/>
        <v>38</v>
      </c>
      <c r="AD452" s="2">
        <f t="shared" si="16"/>
        <v>25</v>
      </c>
      <c r="AE452" s="2">
        <f t="shared" si="16"/>
        <v>42</v>
      </c>
      <c r="AF452" s="2">
        <f t="shared" si="16"/>
        <v>33</v>
      </c>
      <c r="AG452" s="2">
        <f t="shared" si="16"/>
        <v>25</v>
      </c>
      <c r="AH452" s="2">
        <f t="shared" si="16"/>
        <v>32</v>
      </c>
      <c r="AI452" s="2">
        <f t="shared" si="16"/>
        <v>43</v>
      </c>
      <c r="AJ452" s="2">
        <f t="shared" si="16"/>
        <v>31</v>
      </c>
      <c r="AK452" s="2">
        <f t="shared" si="16"/>
        <v>18</v>
      </c>
      <c r="AL452" s="2">
        <f t="shared" si="16"/>
        <v>16</v>
      </c>
      <c r="AM452" s="2">
        <f t="shared" si="16"/>
        <v>19</v>
      </c>
      <c r="AN452" s="2">
        <f t="shared" si="16"/>
        <v>16</v>
      </c>
      <c r="AO452" s="2">
        <f t="shared" si="16"/>
        <v>28</v>
      </c>
      <c r="AP452" s="2">
        <f t="shared" si="16"/>
        <v>10</v>
      </c>
      <c r="AQ452" s="2">
        <f t="shared" si="16"/>
        <v>8</v>
      </c>
      <c r="AR452" s="2">
        <f t="shared" si="16"/>
        <v>24</v>
      </c>
      <c r="AS452" s="2">
        <f t="shared" si="16"/>
        <v>17</v>
      </c>
      <c r="AT452" s="2">
        <f t="shared" si="16"/>
        <v>18</v>
      </c>
      <c r="AU452" s="2">
        <f t="shared" si="16"/>
        <v>19</v>
      </c>
      <c r="AV452" s="2">
        <f t="shared" si="16"/>
        <v>12</v>
      </c>
      <c r="AW452" s="2">
        <f t="shared" si="16"/>
        <v>9</v>
      </c>
      <c r="AX452" s="2">
        <f t="shared" si="16"/>
        <v>1</v>
      </c>
      <c r="AY452" s="2">
        <f t="shared" si="16"/>
        <v>5</v>
      </c>
      <c r="AZ452" s="2">
        <f t="shared" si="16"/>
        <v>7</v>
      </c>
      <c r="BA452" s="2">
        <f t="shared" si="16"/>
        <v>7</v>
      </c>
      <c r="BB452" s="2">
        <f t="shared" si="16"/>
        <v>5</v>
      </c>
      <c r="BC452" s="2">
        <f t="shared" si="16"/>
        <v>6</v>
      </c>
      <c r="BD452" s="2">
        <f t="shared" si="16"/>
        <v>5</v>
      </c>
      <c r="BE452" s="2">
        <f t="shared" si="16"/>
        <v>4</v>
      </c>
      <c r="BF452" s="2">
        <f t="shared" si="16"/>
        <v>2</v>
      </c>
      <c r="BG452" s="2">
        <f t="shared" si="16"/>
        <v>0</v>
      </c>
      <c r="BH452" s="2">
        <f t="shared" si="16"/>
        <v>4</v>
      </c>
      <c r="BI452" s="2">
        <f t="shared" si="16"/>
        <v>3</v>
      </c>
      <c r="BJ452" s="2">
        <f t="shared" si="16"/>
        <v>0</v>
      </c>
      <c r="BK452" s="2">
        <f t="shared" si="16"/>
        <v>36</v>
      </c>
      <c r="BL452" s="2">
        <f t="shared" si="16"/>
        <v>20</v>
      </c>
    </row>
    <row r="453" spans="2:64" x14ac:dyDescent="0.25">
      <c r="B453" t="s">
        <v>50</v>
      </c>
      <c r="C453" s="2" t="str">
        <f t="shared" si="4"/>
        <v/>
      </c>
      <c r="D453" s="2" t="str">
        <f t="shared" si="16"/>
        <v/>
      </c>
      <c r="E453" s="2" t="str">
        <f t="shared" si="16"/>
        <v/>
      </c>
      <c r="F453" s="2" t="str">
        <f t="shared" si="16"/>
        <v/>
      </c>
      <c r="G453" s="2" t="str">
        <f t="shared" si="16"/>
        <v/>
      </c>
      <c r="H453" s="2" t="str">
        <f t="shared" si="16"/>
        <v/>
      </c>
      <c r="I453" s="2" t="str">
        <f t="shared" si="16"/>
        <v/>
      </c>
      <c r="J453" s="2" t="str">
        <f t="shared" si="16"/>
        <v/>
      </c>
      <c r="K453" s="2" t="str">
        <f t="shared" si="16"/>
        <v/>
      </c>
      <c r="L453" s="2" t="str">
        <f t="shared" si="16"/>
        <v/>
      </c>
      <c r="M453" s="2" t="str">
        <f t="shared" si="16"/>
        <v/>
      </c>
      <c r="N453" s="2" t="str">
        <f t="shared" si="16"/>
        <v/>
      </c>
      <c r="O453" s="2">
        <f t="shared" si="16"/>
        <v>95</v>
      </c>
      <c r="P453" s="2">
        <f t="shared" si="16"/>
        <v>95</v>
      </c>
      <c r="Q453" s="2">
        <f t="shared" si="16"/>
        <v>95</v>
      </c>
      <c r="R453" s="2">
        <f t="shared" si="16"/>
        <v>95</v>
      </c>
      <c r="S453" s="2">
        <f t="shared" si="16"/>
        <v>94</v>
      </c>
      <c r="T453" s="2">
        <f t="shared" si="16"/>
        <v>103</v>
      </c>
      <c r="U453" s="2">
        <f t="shared" si="16"/>
        <v>133</v>
      </c>
      <c r="V453" s="2" t="str">
        <f t="shared" si="16"/>
        <v/>
      </c>
      <c r="W453" s="2">
        <f t="shared" si="16"/>
        <v>112</v>
      </c>
      <c r="X453" s="2" t="str">
        <f t="shared" si="16"/>
        <v/>
      </c>
      <c r="Y453" s="2" t="str">
        <f t="shared" si="16"/>
        <v/>
      </c>
      <c r="Z453" s="2" t="str">
        <f t="shared" si="16"/>
        <v/>
      </c>
      <c r="AA453" s="2" t="str">
        <f t="shared" si="16"/>
        <v/>
      </c>
      <c r="AB453" s="2" t="str">
        <f t="shared" si="16"/>
        <v/>
      </c>
      <c r="AC453" s="2" t="str">
        <f t="shared" si="16"/>
        <v/>
      </c>
      <c r="AD453" s="2" t="str">
        <f t="shared" si="16"/>
        <v/>
      </c>
      <c r="AE453" s="2" t="str">
        <f t="shared" si="16"/>
        <v/>
      </c>
      <c r="AF453" s="2" t="str">
        <f t="shared" si="16"/>
        <v/>
      </c>
      <c r="AG453" s="2" t="str">
        <f t="shared" si="16"/>
        <v/>
      </c>
      <c r="AH453" s="2" t="str">
        <f t="shared" si="16"/>
        <v/>
      </c>
      <c r="AI453" s="2" t="str">
        <f t="shared" si="16"/>
        <v/>
      </c>
      <c r="AJ453" s="2" t="str">
        <f t="shared" si="16"/>
        <v/>
      </c>
      <c r="AK453" s="2" t="str">
        <f t="shared" si="16"/>
        <v/>
      </c>
      <c r="AL453" s="2" t="str">
        <f t="shared" si="16"/>
        <v/>
      </c>
      <c r="AM453" s="2">
        <f t="shared" si="16"/>
        <v>217</v>
      </c>
      <c r="AN453" s="2">
        <f t="shared" si="16"/>
        <v>76</v>
      </c>
      <c r="AO453" s="2">
        <f t="shared" si="16"/>
        <v>106</v>
      </c>
      <c r="AP453" s="2">
        <f t="shared" si="16"/>
        <v>94</v>
      </c>
      <c r="AQ453" s="2">
        <f t="shared" si="16"/>
        <v>35</v>
      </c>
      <c r="AR453" s="2">
        <f t="shared" si="16"/>
        <v>85</v>
      </c>
      <c r="AS453" s="2">
        <f t="shared" si="16"/>
        <v>23</v>
      </c>
      <c r="AT453" s="2">
        <f t="shared" si="16"/>
        <v>62</v>
      </c>
      <c r="AU453" s="2">
        <f t="shared" si="16"/>
        <v>39</v>
      </c>
      <c r="AV453" s="2">
        <f t="shared" si="16"/>
        <v>23</v>
      </c>
      <c r="AW453" s="2">
        <f t="shared" si="16"/>
        <v>68</v>
      </c>
      <c r="AX453" s="2">
        <f t="shared" si="16"/>
        <v>22</v>
      </c>
      <c r="AY453" s="2">
        <f t="shared" si="16"/>
        <v>39</v>
      </c>
      <c r="AZ453" s="2">
        <f t="shared" si="16"/>
        <v>49</v>
      </c>
      <c r="BA453" s="2">
        <f t="shared" si="16"/>
        <v>39</v>
      </c>
      <c r="BB453" s="2">
        <f t="shared" si="16"/>
        <v>83</v>
      </c>
      <c r="BC453" s="2">
        <f t="shared" si="16"/>
        <v>106</v>
      </c>
      <c r="BD453" s="2">
        <f t="shared" si="16"/>
        <v>81</v>
      </c>
      <c r="BE453" s="2">
        <f t="shared" si="16"/>
        <v>49</v>
      </c>
      <c r="BF453" s="2">
        <f t="shared" si="16"/>
        <v>76</v>
      </c>
      <c r="BG453" s="2">
        <f t="shared" si="16"/>
        <v>41</v>
      </c>
      <c r="BH453" s="2">
        <f t="shared" si="16"/>
        <v>58</v>
      </c>
      <c r="BI453" s="2">
        <f t="shared" si="16"/>
        <v>227</v>
      </c>
      <c r="BJ453" s="2">
        <f t="shared" si="16"/>
        <v>30</v>
      </c>
      <c r="BK453" s="2">
        <f t="shared" si="16"/>
        <v>96</v>
      </c>
      <c r="BL453" s="2">
        <f t="shared" si="16"/>
        <v>43</v>
      </c>
    </row>
    <row r="454" spans="2:64" x14ac:dyDescent="0.25">
      <c r="B454" t="s">
        <v>146</v>
      </c>
      <c r="C454" s="2" t="str">
        <f t="shared" si="4"/>
        <v/>
      </c>
      <c r="D454" s="2" t="str">
        <f t="shared" si="16"/>
        <v/>
      </c>
      <c r="E454" s="2" t="str">
        <f t="shared" si="16"/>
        <v/>
      </c>
      <c r="F454" s="2" t="str">
        <f t="shared" si="16"/>
        <v/>
      </c>
      <c r="G454" s="2" t="str">
        <f t="shared" si="16"/>
        <v/>
      </c>
      <c r="H454" s="2">
        <f t="shared" si="16"/>
        <v>132</v>
      </c>
      <c r="I454" s="2" t="str">
        <f t="shared" si="16"/>
        <v/>
      </c>
      <c r="J454" s="2" t="str">
        <f t="shared" si="16"/>
        <v/>
      </c>
      <c r="K454" s="2" t="str">
        <f t="shared" si="16"/>
        <v/>
      </c>
      <c r="L454" s="2" t="str">
        <f t="shared" si="16"/>
        <v/>
      </c>
      <c r="M454" s="2" t="str">
        <f t="shared" si="16"/>
        <v/>
      </c>
      <c r="N454" s="2" t="str">
        <f t="shared" si="16"/>
        <v/>
      </c>
      <c r="O454" s="2" t="str">
        <f t="shared" si="16"/>
        <v/>
      </c>
      <c r="P454" s="2" t="str">
        <f t="shared" si="16"/>
        <v/>
      </c>
      <c r="Q454" s="2" t="str">
        <f t="shared" si="16"/>
        <v/>
      </c>
      <c r="R454" s="2" t="str">
        <f t="shared" si="16"/>
        <v/>
      </c>
      <c r="S454" s="2" t="str">
        <f t="shared" si="16"/>
        <v/>
      </c>
      <c r="T454" s="2" t="str">
        <f t="shared" si="16"/>
        <v/>
      </c>
      <c r="U454" s="2" t="str">
        <f t="shared" si="16"/>
        <v/>
      </c>
      <c r="V454" s="2" t="str">
        <f t="shared" si="16"/>
        <v/>
      </c>
      <c r="W454" s="2" t="str">
        <f t="shared" si="16"/>
        <v/>
      </c>
      <c r="X454" s="2" t="str">
        <f t="shared" si="16"/>
        <v/>
      </c>
      <c r="Y454" s="2" t="str">
        <f t="shared" si="16"/>
        <v/>
      </c>
      <c r="Z454" s="2" t="str">
        <f t="shared" si="16"/>
        <v/>
      </c>
      <c r="AA454" s="2" t="str">
        <f t="shared" si="16"/>
        <v/>
      </c>
      <c r="AB454" s="2" t="str">
        <f t="shared" si="16"/>
        <v/>
      </c>
      <c r="AC454" s="2" t="str">
        <f t="shared" si="16"/>
        <v/>
      </c>
      <c r="AD454" s="2" t="str">
        <f t="shared" si="16"/>
        <v/>
      </c>
      <c r="AE454" s="2" t="str">
        <f t="shared" si="16"/>
        <v/>
      </c>
      <c r="AF454" s="2" t="str">
        <f t="shared" si="16"/>
        <v/>
      </c>
      <c r="AG454" s="2" t="str">
        <f t="shared" si="16"/>
        <v/>
      </c>
      <c r="AH454" s="2" t="str">
        <f t="shared" si="16"/>
        <v/>
      </c>
      <c r="AI454" s="2" t="str">
        <f t="shared" si="16"/>
        <v/>
      </c>
      <c r="AJ454" s="2" t="str">
        <f t="shared" si="16"/>
        <v/>
      </c>
      <c r="AK454" s="2" t="str">
        <f t="shared" si="16"/>
        <v/>
      </c>
      <c r="AL454" s="2" t="str">
        <f t="shared" si="16"/>
        <v/>
      </c>
      <c r="AM454" s="2" t="str">
        <f t="shared" si="16"/>
        <v/>
      </c>
      <c r="AN454" s="2" t="str">
        <f t="shared" ref="D454:BL458" si="17">IF(AND(AN58="",AN256=0),"",MAX(AN58,AN256))</f>
        <v/>
      </c>
      <c r="AO454" s="2" t="str">
        <f t="shared" si="17"/>
        <v/>
      </c>
      <c r="AP454" s="2" t="str">
        <f t="shared" si="17"/>
        <v/>
      </c>
      <c r="AQ454" s="2">
        <f t="shared" si="17"/>
        <v>109</v>
      </c>
      <c r="AR454" s="2">
        <f t="shared" si="17"/>
        <v>39</v>
      </c>
      <c r="AS454" s="2">
        <f t="shared" si="17"/>
        <v>14</v>
      </c>
      <c r="AT454" s="2">
        <f t="shared" si="17"/>
        <v>14</v>
      </c>
      <c r="AU454" s="2">
        <f t="shared" si="17"/>
        <v>13</v>
      </c>
      <c r="AV454" s="2">
        <f t="shared" si="17"/>
        <v>15</v>
      </c>
      <c r="AW454" s="2">
        <f t="shared" si="17"/>
        <v>4</v>
      </c>
      <c r="AX454" s="2">
        <f t="shared" si="17"/>
        <v>7</v>
      </c>
      <c r="AY454" s="2">
        <f t="shared" si="17"/>
        <v>3</v>
      </c>
      <c r="AZ454" s="2">
        <f t="shared" si="17"/>
        <v>7</v>
      </c>
      <c r="BA454" s="2">
        <f t="shared" si="17"/>
        <v>10</v>
      </c>
      <c r="BB454" s="2">
        <f t="shared" si="17"/>
        <v>8</v>
      </c>
      <c r="BC454" s="2">
        <f t="shared" si="17"/>
        <v>42</v>
      </c>
      <c r="BD454" s="2">
        <f t="shared" si="17"/>
        <v>2</v>
      </c>
      <c r="BE454" s="2">
        <f t="shared" si="17"/>
        <v>3</v>
      </c>
      <c r="BF454" s="2">
        <f t="shared" si="17"/>
        <v>0</v>
      </c>
      <c r="BG454" s="2">
        <f t="shared" si="17"/>
        <v>0</v>
      </c>
      <c r="BH454" s="2">
        <f t="shared" si="17"/>
        <v>1</v>
      </c>
      <c r="BI454" s="2">
        <f t="shared" si="17"/>
        <v>2</v>
      </c>
      <c r="BJ454" s="2">
        <f t="shared" si="17"/>
        <v>0</v>
      </c>
      <c r="BK454" s="2">
        <f t="shared" si="17"/>
        <v>2</v>
      </c>
      <c r="BL454" s="2" t="str">
        <f t="shared" si="17"/>
        <v/>
      </c>
    </row>
    <row r="455" spans="2:64" x14ac:dyDescent="0.25">
      <c r="B455" t="s">
        <v>249</v>
      </c>
      <c r="C455" s="2" t="str">
        <f t="shared" si="4"/>
        <v/>
      </c>
      <c r="D455" s="2" t="str">
        <f t="shared" si="17"/>
        <v/>
      </c>
      <c r="E455" s="2" t="str">
        <f t="shared" si="17"/>
        <v/>
      </c>
      <c r="F455" s="2" t="str">
        <f t="shared" si="17"/>
        <v/>
      </c>
      <c r="G455" s="2" t="str">
        <f t="shared" si="17"/>
        <v/>
      </c>
      <c r="H455" s="2" t="str">
        <f t="shared" si="17"/>
        <v/>
      </c>
      <c r="I455" s="2" t="str">
        <f t="shared" si="17"/>
        <v/>
      </c>
      <c r="J455" s="2" t="str">
        <f t="shared" si="17"/>
        <v/>
      </c>
      <c r="K455" s="2" t="str">
        <f t="shared" si="17"/>
        <v/>
      </c>
      <c r="L455" s="2" t="str">
        <f t="shared" si="17"/>
        <v/>
      </c>
      <c r="M455" s="2" t="str">
        <f t="shared" si="17"/>
        <v/>
      </c>
      <c r="N455" s="2" t="str">
        <f t="shared" si="17"/>
        <v/>
      </c>
      <c r="O455" s="2" t="str">
        <f t="shared" si="17"/>
        <v/>
      </c>
      <c r="P455" s="2" t="str">
        <f t="shared" si="17"/>
        <v/>
      </c>
      <c r="Q455" s="2" t="str">
        <f t="shared" si="17"/>
        <v/>
      </c>
      <c r="R455" s="2" t="str">
        <f t="shared" si="17"/>
        <v/>
      </c>
      <c r="S455" s="2" t="str">
        <f t="shared" si="17"/>
        <v/>
      </c>
      <c r="T455" s="2" t="str">
        <f t="shared" si="17"/>
        <v/>
      </c>
      <c r="U455" s="2" t="str">
        <f t="shared" si="17"/>
        <v/>
      </c>
      <c r="V455" s="2" t="str">
        <f t="shared" si="17"/>
        <v/>
      </c>
      <c r="W455" s="2" t="str">
        <f t="shared" si="17"/>
        <v/>
      </c>
      <c r="X455" s="2" t="str">
        <f t="shared" si="17"/>
        <v/>
      </c>
      <c r="Y455" s="2" t="str">
        <f t="shared" si="17"/>
        <v/>
      </c>
      <c r="Z455" s="2" t="str">
        <f t="shared" si="17"/>
        <v/>
      </c>
      <c r="AA455" s="2" t="str">
        <f t="shared" si="17"/>
        <v/>
      </c>
      <c r="AB455" s="2" t="str">
        <f t="shared" si="17"/>
        <v/>
      </c>
      <c r="AC455" s="2" t="str">
        <f t="shared" si="17"/>
        <v/>
      </c>
      <c r="AD455" s="2" t="str">
        <f t="shared" si="17"/>
        <v/>
      </c>
      <c r="AE455" s="2" t="str">
        <f t="shared" si="17"/>
        <v/>
      </c>
      <c r="AF455" s="2" t="str">
        <f t="shared" si="17"/>
        <v/>
      </c>
      <c r="AG455" s="2" t="str">
        <f t="shared" si="17"/>
        <v/>
      </c>
      <c r="AH455" s="2" t="str">
        <f t="shared" si="17"/>
        <v/>
      </c>
      <c r="AI455" s="2" t="str">
        <f t="shared" si="17"/>
        <v/>
      </c>
      <c r="AJ455" s="2" t="str">
        <f t="shared" si="17"/>
        <v/>
      </c>
      <c r="AK455" s="2" t="str">
        <f t="shared" si="17"/>
        <v/>
      </c>
      <c r="AL455" s="2" t="str">
        <f t="shared" si="17"/>
        <v/>
      </c>
      <c r="AM455" s="2" t="str">
        <f t="shared" si="17"/>
        <v/>
      </c>
      <c r="AN455" s="2" t="str">
        <f t="shared" si="17"/>
        <v/>
      </c>
      <c r="AO455" s="2" t="str">
        <f t="shared" si="17"/>
        <v/>
      </c>
      <c r="AP455" s="2" t="str">
        <f t="shared" si="17"/>
        <v/>
      </c>
      <c r="AQ455" s="2" t="str">
        <f t="shared" si="17"/>
        <v/>
      </c>
      <c r="AR455" s="2" t="str">
        <f t="shared" si="17"/>
        <v/>
      </c>
      <c r="AS455" s="2" t="str">
        <f t="shared" si="17"/>
        <v/>
      </c>
      <c r="AT455" s="2" t="str">
        <f t="shared" si="17"/>
        <v/>
      </c>
      <c r="AU455" s="2" t="str">
        <f t="shared" si="17"/>
        <v/>
      </c>
      <c r="AV455" s="2" t="str">
        <f t="shared" si="17"/>
        <v/>
      </c>
      <c r="AW455" s="2" t="str">
        <f t="shared" si="17"/>
        <v/>
      </c>
      <c r="AX455" s="2" t="str">
        <f t="shared" si="17"/>
        <v/>
      </c>
      <c r="AY455" s="2" t="str">
        <f t="shared" si="17"/>
        <v/>
      </c>
      <c r="AZ455" s="2" t="str">
        <f t="shared" si="17"/>
        <v/>
      </c>
      <c r="BA455" s="2" t="str">
        <f t="shared" si="17"/>
        <v/>
      </c>
      <c r="BB455" s="2" t="str">
        <f t="shared" si="17"/>
        <v/>
      </c>
      <c r="BC455" s="2" t="str">
        <f t="shared" si="17"/>
        <v/>
      </c>
      <c r="BD455" s="2" t="str">
        <f t="shared" si="17"/>
        <v/>
      </c>
      <c r="BE455" s="2" t="str">
        <f t="shared" si="17"/>
        <v/>
      </c>
      <c r="BF455" s="2">
        <f t="shared" si="17"/>
        <v>6</v>
      </c>
      <c r="BG455" s="2">
        <f t="shared" si="17"/>
        <v>90</v>
      </c>
      <c r="BH455" s="2">
        <f t="shared" si="17"/>
        <v>113</v>
      </c>
      <c r="BI455" s="2">
        <f t="shared" si="17"/>
        <v>321</v>
      </c>
      <c r="BJ455" s="2">
        <f t="shared" si="17"/>
        <v>353</v>
      </c>
      <c r="BK455" s="2">
        <f t="shared" si="17"/>
        <v>191</v>
      </c>
      <c r="BL455" s="2">
        <f t="shared" si="17"/>
        <v>80</v>
      </c>
    </row>
    <row r="456" spans="2:64" x14ac:dyDescent="0.25">
      <c r="B456" t="s">
        <v>189</v>
      </c>
      <c r="C456" s="2" t="str">
        <f t="shared" si="4"/>
        <v/>
      </c>
      <c r="D456" s="2" t="str">
        <f t="shared" si="17"/>
        <v/>
      </c>
      <c r="E456" s="2" t="str">
        <f t="shared" si="17"/>
        <v/>
      </c>
      <c r="F456" s="2" t="str">
        <f t="shared" si="17"/>
        <v/>
      </c>
      <c r="G456" s="2" t="str">
        <f t="shared" si="17"/>
        <v/>
      </c>
      <c r="H456" s="2">
        <f t="shared" si="17"/>
        <v>125</v>
      </c>
      <c r="I456" s="2" t="str">
        <f t="shared" si="17"/>
        <v/>
      </c>
      <c r="J456" s="2" t="str">
        <f t="shared" si="17"/>
        <v/>
      </c>
      <c r="K456" s="2" t="str">
        <f t="shared" si="17"/>
        <v/>
      </c>
      <c r="L456" s="2" t="str">
        <f t="shared" si="17"/>
        <v/>
      </c>
      <c r="M456" s="2" t="str">
        <f t="shared" si="17"/>
        <v/>
      </c>
      <c r="N456" s="2">
        <f t="shared" si="17"/>
        <v>116</v>
      </c>
      <c r="O456" s="2" t="str">
        <f t="shared" si="17"/>
        <v/>
      </c>
      <c r="P456" s="2" t="str">
        <f t="shared" si="17"/>
        <v/>
      </c>
      <c r="Q456" s="2" t="str">
        <f t="shared" si="17"/>
        <v/>
      </c>
      <c r="R456" s="2" t="str">
        <f t="shared" si="17"/>
        <v/>
      </c>
      <c r="S456" s="2" t="str">
        <f t="shared" si="17"/>
        <v/>
      </c>
      <c r="T456" s="2" t="str">
        <f t="shared" si="17"/>
        <v/>
      </c>
      <c r="U456" s="2" t="str">
        <f t="shared" si="17"/>
        <v/>
      </c>
      <c r="V456" s="2" t="str">
        <f t="shared" si="17"/>
        <v/>
      </c>
      <c r="W456" s="2" t="str">
        <f t="shared" si="17"/>
        <v/>
      </c>
      <c r="X456" s="2" t="str">
        <f t="shared" si="17"/>
        <v/>
      </c>
      <c r="Y456" s="2" t="str">
        <f t="shared" si="17"/>
        <v/>
      </c>
      <c r="Z456" s="2">
        <f t="shared" si="17"/>
        <v>70</v>
      </c>
      <c r="AA456" s="2" t="str">
        <f t="shared" si="17"/>
        <v/>
      </c>
      <c r="AB456" s="2" t="str">
        <f t="shared" si="17"/>
        <v/>
      </c>
      <c r="AC456" s="2" t="str">
        <f t="shared" si="17"/>
        <v/>
      </c>
      <c r="AD456" s="2" t="str">
        <f t="shared" si="17"/>
        <v/>
      </c>
      <c r="AE456" s="2" t="str">
        <f t="shared" si="17"/>
        <v/>
      </c>
      <c r="AF456" s="2" t="str">
        <f t="shared" si="17"/>
        <v/>
      </c>
      <c r="AG456" s="2" t="str">
        <f t="shared" si="17"/>
        <v/>
      </c>
      <c r="AH456" s="2" t="str">
        <f t="shared" si="17"/>
        <v/>
      </c>
      <c r="AI456" s="2" t="str">
        <f t="shared" si="17"/>
        <v/>
      </c>
      <c r="AJ456" s="2" t="str">
        <f t="shared" si="17"/>
        <v/>
      </c>
      <c r="AK456" s="2" t="str">
        <f t="shared" si="17"/>
        <v/>
      </c>
      <c r="AL456" s="2" t="str">
        <f t="shared" si="17"/>
        <v/>
      </c>
      <c r="AM456" s="2" t="str">
        <f t="shared" si="17"/>
        <v/>
      </c>
      <c r="AN456" s="2" t="str">
        <f t="shared" si="17"/>
        <v/>
      </c>
      <c r="AO456" s="2" t="str">
        <f t="shared" si="17"/>
        <v/>
      </c>
      <c r="AP456" s="2" t="str">
        <f t="shared" si="17"/>
        <v/>
      </c>
      <c r="AQ456" s="2" t="str">
        <f t="shared" si="17"/>
        <v/>
      </c>
      <c r="AR456" s="2" t="str">
        <f t="shared" si="17"/>
        <v/>
      </c>
      <c r="AS456" s="2" t="str">
        <f t="shared" si="17"/>
        <v/>
      </c>
      <c r="AT456" s="2" t="str">
        <f t="shared" si="17"/>
        <v/>
      </c>
      <c r="AU456" s="2" t="str">
        <f t="shared" si="17"/>
        <v/>
      </c>
      <c r="AV456" s="2" t="str">
        <f t="shared" si="17"/>
        <v/>
      </c>
      <c r="AW456" s="2" t="str">
        <f t="shared" si="17"/>
        <v/>
      </c>
      <c r="AX456" s="2" t="str">
        <f t="shared" si="17"/>
        <v/>
      </c>
      <c r="AY456" s="2" t="str">
        <f t="shared" si="17"/>
        <v/>
      </c>
      <c r="AZ456" s="2" t="str">
        <f t="shared" si="17"/>
        <v/>
      </c>
      <c r="BA456" s="2" t="str">
        <f t="shared" si="17"/>
        <v/>
      </c>
      <c r="BB456" s="2" t="str">
        <f t="shared" si="17"/>
        <v/>
      </c>
      <c r="BC456" s="2" t="str">
        <f t="shared" si="17"/>
        <v/>
      </c>
      <c r="BD456" s="2" t="str">
        <f t="shared" si="17"/>
        <v/>
      </c>
      <c r="BE456" s="2" t="str">
        <f t="shared" si="17"/>
        <v/>
      </c>
      <c r="BF456" s="2">
        <f t="shared" si="17"/>
        <v>1</v>
      </c>
      <c r="BG456" s="2">
        <f t="shared" si="17"/>
        <v>0</v>
      </c>
      <c r="BH456" s="2">
        <f t="shared" si="17"/>
        <v>0</v>
      </c>
      <c r="BI456" s="2">
        <f t="shared" si="17"/>
        <v>0</v>
      </c>
      <c r="BJ456" s="2">
        <f t="shared" si="17"/>
        <v>0</v>
      </c>
      <c r="BK456" s="2" t="str">
        <f t="shared" si="17"/>
        <v/>
      </c>
      <c r="BL456" s="2">
        <f t="shared" si="17"/>
        <v>2</v>
      </c>
    </row>
    <row r="457" spans="2:64" x14ac:dyDescent="0.25">
      <c r="B457" t="s">
        <v>197</v>
      </c>
      <c r="C457" s="2" t="str">
        <f t="shared" si="4"/>
        <v/>
      </c>
      <c r="D457" s="2" t="str">
        <f t="shared" si="17"/>
        <v/>
      </c>
      <c r="E457" s="2" t="str">
        <f t="shared" si="17"/>
        <v/>
      </c>
      <c r="F457" s="2" t="str">
        <f t="shared" si="17"/>
        <v/>
      </c>
      <c r="G457" s="2" t="str">
        <f t="shared" si="17"/>
        <v/>
      </c>
      <c r="H457" s="2" t="str">
        <f t="shared" si="17"/>
        <v/>
      </c>
      <c r="I457" s="2" t="str">
        <f t="shared" si="17"/>
        <v/>
      </c>
      <c r="J457" s="2" t="str">
        <f t="shared" si="17"/>
        <v/>
      </c>
      <c r="K457" s="2" t="str">
        <f t="shared" si="17"/>
        <v/>
      </c>
      <c r="L457" s="2" t="str">
        <f t="shared" si="17"/>
        <v/>
      </c>
      <c r="M457" s="2" t="str">
        <f t="shared" si="17"/>
        <v/>
      </c>
      <c r="N457" s="2" t="str">
        <f t="shared" si="17"/>
        <v/>
      </c>
      <c r="O457" s="2" t="str">
        <f t="shared" si="17"/>
        <v/>
      </c>
      <c r="P457" s="2" t="str">
        <f t="shared" si="17"/>
        <v/>
      </c>
      <c r="Q457" s="2" t="str">
        <f t="shared" si="17"/>
        <v/>
      </c>
      <c r="R457" s="2" t="str">
        <f t="shared" si="17"/>
        <v/>
      </c>
      <c r="S457" s="2" t="str">
        <f t="shared" si="17"/>
        <v/>
      </c>
      <c r="T457" s="2" t="str">
        <f t="shared" si="17"/>
        <v/>
      </c>
      <c r="U457" s="2" t="str">
        <f t="shared" si="17"/>
        <v/>
      </c>
      <c r="V457" s="2" t="str">
        <f t="shared" si="17"/>
        <v/>
      </c>
      <c r="W457" s="2" t="str">
        <f t="shared" si="17"/>
        <v/>
      </c>
      <c r="X457" s="2" t="str">
        <f t="shared" si="17"/>
        <v/>
      </c>
      <c r="Y457" s="2" t="str">
        <f t="shared" si="17"/>
        <v/>
      </c>
      <c r="Z457" s="2" t="str">
        <f t="shared" si="17"/>
        <v/>
      </c>
      <c r="AA457" s="2" t="str">
        <f t="shared" si="17"/>
        <v/>
      </c>
      <c r="AB457" s="2" t="str">
        <f t="shared" si="17"/>
        <v/>
      </c>
      <c r="AC457" s="2" t="str">
        <f t="shared" si="17"/>
        <v/>
      </c>
      <c r="AD457" s="2" t="str">
        <f t="shared" si="17"/>
        <v/>
      </c>
      <c r="AE457" s="2" t="str">
        <f t="shared" si="17"/>
        <v/>
      </c>
      <c r="AF457" s="2" t="str">
        <f t="shared" si="17"/>
        <v/>
      </c>
      <c r="AG457" s="2" t="str">
        <f t="shared" si="17"/>
        <v/>
      </c>
      <c r="AH457" s="2" t="str">
        <f t="shared" si="17"/>
        <v/>
      </c>
      <c r="AI457" s="2" t="str">
        <f t="shared" si="17"/>
        <v/>
      </c>
      <c r="AJ457" s="2" t="str">
        <f t="shared" si="17"/>
        <v/>
      </c>
      <c r="AK457" s="2" t="str">
        <f t="shared" si="17"/>
        <v/>
      </c>
      <c r="AL457" s="2" t="str">
        <f t="shared" si="17"/>
        <v/>
      </c>
      <c r="AM457" s="2" t="str">
        <f t="shared" si="17"/>
        <v/>
      </c>
      <c r="AN457" s="2">
        <f t="shared" si="17"/>
        <v>2</v>
      </c>
      <c r="AO457" s="2">
        <f t="shared" si="17"/>
        <v>0</v>
      </c>
      <c r="AP457" s="2">
        <f t="shared" si="17"/>
        <v>0</v>
      </c>
      <c r="AQ457" s="2">
        <f t="shared" si="17"/>
        <v>0</v>
      </c>
      <c r="AR457" s="2">
        <f t="shared" si="17"/>
        <v>0</v>
      </c>
      <c r="AS457" s="2" t="str">
        <f t="shared" si="17"/>
        <v/>
      </c>
      <c r="AT457" s="2" t="str">
        <f t="shared" si="17"/>
        <v/>
      </c>
      <c r="AU457" s="2" t="str">
        <f t="shared" si="17"/>
        <v/>
      </c>
      <c r="AV457" s="2" t="str">
        <f t="shared" si="17"/>
        <v/>
      </c>
      <c r="AW457" s="2" t="str">
        <f t="shared" si="17"/>
        <v/>
      </c>
      <c r="AX457" s="2" t="str">
        <f t="shared" si="17"/>
        <v/>
      </c>
      <c r="AY457" s="2">
        <f t="shared" si="17"/>
        <v>95</v>
      </c>
      <c r="AZ457" s="2">
        <f t="shared" si="17"/>
        <v>54</v>
      </c>
      <c r="BA457" s="2" t="str">
        <f t="shared" si="17"/>
        <v/>
      </c>
      <c r="BB457" s="2" t="str">
        <f t="shared" si="17"/>
        <v/>
      </c>
      <c r="BC457" s="2" t="str">
        <f t="shared" si="17"/>
        <v/>
      </c>
      <c r="BD457" s="2" t="str">
        <f t="shared" si="17"/>
        <v/>
      </c>
      <c r="BE457" s="2">
        <f t="shared" si="17"/>
        <v>152</v>
      </c>
      <c r="BF457" s="2" t="str">
        <f t="shared" si="17"/>
        <v/>
      </c>
      <c r="BG457" s="2" t="str">
        <f t="shared" si="17"/>
        <v/>
      </c>
      <c r="BH457" s="2" t="str">
        <f t="shared" si="17"/>
        <v/>
      </c>
      <c r="BI457" s="2" t="str">
        <f t="shared" si="17"/>
        <v/>
      </c>
      <c r="BJ457" s="2" t="str">
        <f t="shared" si="17"/>
        <v/>
      </c>
      <c r="BK457" s="2">
        <f t="shared" si="17"/>
        <v>24</v>
      </c>
      <c r="BL457" s="2" t="str">
        <f t="shared" si="17"/>
        <v/>
      </c>
    </row>
    <row r="458" spans="2:64" x14ac:dyDescent="0.25">
      <c r="B458" t="s">
        <v>250</v>
      </c>
      <c r="C458" s="2" t="str">
        <f t="shared" si="4"/>
        <v/>
      </c>
      <c r="D458" s="2" t="str">
        <f t="shared" si="17"/>
        <v/>
      </c>
      <c r="E458" s="2" t="str">
        <f t="shared" si="17"/>
        <v/>
      </c>
      <c r="F458" s="2" t="str">
        <f t="shared" si="17"/>
        <v/>
      </c>
      <c r="G458" s="2" t="str">
        <f t="shared" si="17"/>
        <v/>
      </c>
      <c r="H458" s="2" t="str">
        <f t="shared" si="17"/>
        <v/>
      </c>
      <c r="I458" s="2" t="str">
        <f t="shared" si="17"/>
        <v/>
      </c>
      <c r="J458" s="2" t="str">
        <f t="shared" si="17"/>
        <v/>
      </c>
      <c r="K458" s="2" t="str">
        <f t="shared" si="17"/>
        <v/>
      </c>
      <c r="L458" s="2" t="str">
        <f t="shared" si="17"/>
        <v/>
      </c>
      <c r="M458" s="2" t="str">
        <f t="shared" si="17"/>
        <v/>
      </c>
      <c r="N458" s="2" t="str">
        <f t="shared" si="17"/>
        <v/>
      </c>
      <c r="O458" s="2" t="str">
        <f t="shared" si="17"/>
        <v/>
      </c>
      <c r="P458" s="2" t="str">
        <f t="shared" si="17"/>
        <v/>
      </c>
      <c r="Q458" s="2" t="str">
        <f t="shared" si="17"/>
        <v/>
      </c>
      <c r="R458" s="2" t="str">
        <f t="shared" si="17"/>
        <v/>
      </c>
      <c r="S458" s="2" t="str">
        <f t="shared" si="17"/>
        <v/>
      </c>
      <c r="T458" s="2" t="str">
        <f t="shared" si="17"/>
        <v/>
      </c>
      <c r="U458" s="2" t="str">
        <f t="shared" si="17"/>
        <v/>
      </c>
      <c r="V458" s="2" t="str">
        <f t="shared" si="17"/>
        <v/>
      </c>
      <c r="W458" s="2" t="str">
        <f t="shared" si="17"/>
        <v/>
      </c>
      <c r="X458" s="2" t="str">
        <f t="shared" si="17"/>
        <v/>
      </c>
      <c r="Y458" s="2" t="str">
        <f t="shared" si="17"/>
        <v/>
      </c>
      <c r="Z458" s="2" t="str">
        <f t="shared" si="17"/>
        <v/>
      </c>
      <c r="AA458" s="2" t="str">
        <f t="shared" si="17"/>
        <v/>
      </c>
      <c r="AB458" s="2" t="str">
        <f t="shared" si="17"/>
        <v/>
      </c>
      <c r="AC458" s="2" t="str">
        <f t="shared" si="17"/>
        <v/>
      </c>
      <c r="AD458" s="2" t="str">
        <f t="shared" si="17"/>
        <v/>
      </c>
      <c r="AE458" s="2" t="str">
        <f t="shared" si="17"/>
        <v/>
      </c>
      <c r="AF458" s="2" t="str">
        <f t="shared" si="17"/>
        <v/>
      </c>
      <c r="AG458" s="2" t="str">
        <f t="shared" si="17"/>
        <v/>
      </c>
      <c r="AH458" s="2" t="str">
        <f t="shared" si="17"/>
        <v/>
      </c>
      <c r="AI458" s="2" t="str">
        <f t="shared" si="17"/>
        <v/>
      </c>
      <c r="AJ458" s="2" t="str">
        <f t="shared" si="17"/>
        <v/>
      </c>
      <c r="AK458" s="2" t="str">
        <f t="shared" si="17"/>
        <v/>
      </c>
      <c r="AL458" s="2" t="str">
        <f t="shared" si="17"/>
        <v/>
      </c>
      <c r="AM458" s="2" t="str">
        <f t="shared" si="17"/>
        <v/>
      </c>
      <c r="AN458" s="2" t="str">
        <f t="shared" si="17"/>
        <v/>
      </c>
      <c r="AO458" s="2" t="str">
        <f t="shared" si="17"/>
        <v/>
      </c>
      <c r="AP458" s="2" t="str">
        <f t="shared" si="17"/>
        <v/>
      </c>
      <c r="AQ458" s="2" t="str">
        <f t="shared" si="17"/>
        <v/>
      </c>
      <c r="AR458" s="2">
        <f t="shared" si="17"/>
        <v>17</v>
      </c>
      <c r="AS458" s="2">
        <f t="shared" si="17"/>
        <v>6</v>
      </c>
      <c r="AT458" s="2">
        <f t="shared" si="17"/>
        <v>9</v>
      </c>
      <c r="AU458" s="2">
        <f t="shared" si="17"/>
        <v>12</v>
      </c>
      <c r="AV458" s="2">
        <f t="shared" si="17"/>
        <v>8</v>
      </c>
      <c r="AW458" s="2">
        <f t="shared" si="17"/>
        <v>5</v>
      </c>
      <c r="AX458" s="2">
        <f t="shared" si="17"/>
        <v>12</v>
      </c>
      <c r="AY458" s="2">
        <f t="shared" ref="D458:BL462" si="18">IF(AND(AY62="",AY260=0),"",MAX(AY62,AY260))</f>
        <v>10</v>
      </c>
      <c r="AZ458" s="2">
        <f t="shared" si="18"/>
        <v>10</v>
      </c>
      <c r="BA458" s="2">
        <f t="shared" si="18"/>
        <v>10</v>
      </c>
      <c r="BB458" s="2">
        <f t="shared" si="18"/>
        <v>9</v>
      </c>
      <c r="BC458" s="2">
        <f t="shared" si="18"/>
        <v>9</v>
      </c>
      <c r="BD458" s="2">
        <f t="shared" si="18"/>
        <v>11</v>
      </c>
      <c r="BE458" s="2">
        <f t="shared" si="18"/>
        <v>6</v>
      </c>
      <c r="BF458" s="2">
        <f t="shared" si="18"/>
        <v>7</v>
      </c>
      <c r="BG458" s="2">
        <f t="shared" si="18"/>
        <v>8</v>
      </c>
      <c r="BH458" s="2">
        <f t="shared" si="18"/>
        <v>6</v>
      </c>
      <c r="BI458" s="2">
        <f t="shared" si="18"/>
        <v>7</v>
      </c>
      <c r="BJ458" s="2">
        <f t="shared" si="18"/>
        <v>3</v>
      </c>
      <c r="BK458" s="2" t="str">
        <f t="shared" si="18"/>
        <v/>
      </c>
      <c r="BL458" s="2" t="str">
        <f t="shared" si="18"/>
        <v/>
      </c>
    </row>
    <row r="459" spans="2:64" x14ac:dyDescent="0.25">
      <c r="B459" t="s">
        <v>192</v>
      </c>
      <c r="C459" s="2" t="str">
        <f t="shared" si="4"/>
        <v/>
      </c>
      <c r="D459" s="2" t="str">
        <f t="shared" si="18"/>
        <v/>
      </c>
      <c r="E459" s="2" t="str">
        <f t="shared" si="18"/>
        <v/>
      </c>
      <c r="F459" s="2" t="str">
        <f t="shared" si="18"/>
        <v/>
      </c>
      <c r="G459" s="2" t="str">
        <f t="shared" si="18"/>
        <v/>
      </c>
      <c r="H459" s="2" t="str">
        <f t="shared" si="18"/>
        <v/>
      </c>
      <c r="I459" s="2" t="str">
        <f t="shared" si="18"/>
        <v/>
      </c>
      <c r="J459" s="2" t="str">
        <f t="shared" si="18"/>
        <v/>
      </c>
      <c r="K459" s="2" t="str">
        <f t="shared" si="18"/>
        <v/>
      </c>
      <c r="L459" s="2" t="str">
        <f t="shared" si="18"/>
        <v/>
      </c>
      <c r="M459" s="2">
        <f t="shared" si="18"/>
        <v>146</v>
      </c>
      <c r="N459" s="2" t="str">
        <f t="shared" si="18"/>
        <v/>
      </c>
      <c r="O459" s="2" t="str">
        <f t="shared" si="18"/>
        <v/>
      </c>
      <c r="P459" s="2" t="str">
        <f t="shared" si="18"/>
        <v/>
      </c>
      <c r="Q459" s="2" t="str">
        <f t="shared" si="18"/>
        <v/>
      </c>
      <c r="R459" s="2" t="str">
        <f t="shared" si="18"/>
        <v/>
      </c>
      <c r="S459" s="2" t="str">
        <f t="shared" si="18"/>
        <v/>
      </c>
      <c r="T459" s="2" t="str">
        <f t="shared" si="18"/>
        <v/>
      </c>
      <c r="U459" s="2" t="str">
        <f t="shared" si="18"/>
        <v/>
      </c>
      <c r="V459" s="2" t="str">
        <f t="shared" si="18"/>
        <v/>
      </c>
      <c r="W459" s="2" t="str">
        <f t="shared" si="18"/>
        <v/>
      </c>
      <c r="X459" s="2" t="str">
        <f t="shared" si="18"/>
        <v/>
      </c>
      <c r="Y459" s="2" t="str">
        <f t="shared" si="18"/>
        <v/>
      </c>
      <c r="Z459" s="2">
        <f t="shared" si="18"/>
        <v>59</v>
      </c>
      <c r="AA459" s="2" t="str">
        <f t="shared" si="18"/>
        <v/>
      </c>
      <c r="AB459" s="2" t="str">
        <f t="shared" si="18"/>
        <v/>
      </c>
      <c r="AC459" s="2" t="str">
        <f t="shared" si="18"/>
        <v/>
      </c>
      <c r="AD459" s="2" t="str">
        <f t="shared" si="18"/>
        <v/>
      </c>
      <c r="AE459" s="2" t="str">
        <f t="shared" si="18"/>
        <v/>
      </c>
      <c r="AF459" s="2" t="str">
        <f t="shared" si="18"/>
        <v/>
      </c>
      <c r="AG459" s="2" t="str">
        <f t="shared" si="18"/>
        <v/>
      </c>
      <c r="AH459" s="2" t="str">
        <f t="shared" si="18"/>
        <v/>
      </c>
      <c r="AI459" s="2" t="str">
        <f t="shared" si="18"/>
        <v/>
      </c>
      <c r="AJ459" s="2" t="str">
        <f t="shared" si="18"/>
        <v/>
      </c>
      <c r="AK459" s="2" t="str">
        <f t="shared" si="18"/>
        <v/>
      </c>
      <c r="AL459" s="2" t="str">
        <f t="shared" si="18"/>
        <v/>
      </c>
      <c r="AM459" s="2" t="str">
        <f t="shared" si="18"/>
        <v/>
      </c>
      <c r="AN459" s="2" t="str">
        <f t="shared" si="18"/>
        <v/>
      </c>
      <c r="AO459" s="2" t="str">
        <f t="shared" si="18"/>
        <v/>
      </c>
      <c r="AP459" s="2" t="str">
        <f t="shared" si="18"/>
        <v/>
      </c>
      <c r="AQ459" s="2" t="str">
        <f t="shared" si="18"/>
        <v/>
      </c>
      <c r="AR459" s="2" t="str">
        <f t="shared" si="18"/>
        <v/>
      </c>
      <c r="AS459" s="2" t="str">
        <f t="shared" si="18"/>
        <v/>
      </c>
      <c r="AT459" s="2" t="str">
        <f t="shared" si="18"/>
        <v/>
      </c>
      <c r="AU459" s="2" t="str">
        <f t="shared" si="18"/>
        <v/>
      </c>
      <c r="AV459" s="2" t="str">
        <f t="shared" si="18"/>
        <v/>
      </c>
      <c r="AW459" s="2" t="str">
        <f t="shared" si="18"/>
        <v/>
      </c>
      <c r="AX459" s="2" t="str">
        <f t="shared" si="18"/>
        <v/>
      </c>
      <c r="AY459" s="2">
        <f t="shared" si="18"/>
        <v>39</v>
      </c>
      <c r="AZ459" s="2">
        <f t="shared" si="18"/>
        <v>25</v>
      </c>
      <c r="BA459" s="2">
        <f t="shared" si="18"/>
        <v>28</v>
      </c>
      <c r="BB459" s="2">
        <f t="shared" si="18"/>
        <v>42</v>
      </c>
      <c r="BC459" s="2">
        <f t="shared" si="18"/>
        <v>49</v>
      </c>
      <c r="BD459" s="2">
        <f t="shared" si="18"/>
        <v>41</v>
      </c>
      <c r="BE459" s="2">
        <f t="shared" si="18"/>
        <v>42</v>
      </c>
      <c r="BF459" s="2">
        <f t="shared" si="18"/>
        <v>35</v>
      </c>
      <c r="BG459" s="2">
        <f t="shared" si="18"/>
        <v>31</v>
      </c>
      <c r="BH459" s="2">
        <f t="shared" si="18"/>
        <v>24</v>
      </c>
      <c r="BI459" s="2">
        <f t="shared" si="18"/>
        <v>26</v>
      </c>
      <c r="BJ459" s="2">
        <f t="shared" si="18"/>
        <v>10</v>
      </c>
      <c r="BK459" s="2">
        <f t="shared" si="18"/>
        <v>20</v>
      </c>
      <c r="BL459" s="2">
        <f t="shared" si="18"/>
        <v>36</v>
      </c>
    </row>
    <row r="460" spans="2:64" x14ac:dyDescent="0.25">
      <c r="B460" t="s">
        <v>65</v>
      </c>
      <c r="C460" s="2" t="str">
        <f t="shared" si="4"/>
        <v/>
      </c>
      <c r="D460" s="2" t="str">
        <f t="shared" si="18"/>
        <v/>
      </c>
      <c r="E460" s="2" t="str">
        <f t="shared" si="18"/>
        <v/>
      </c>
      <c r="F460" s="2" t="str">
        <f t="shared" si="18"/>
        <v/>
      </c>
      <c r="G460" s="2" t="str">
        <f t="shared" si="18"/>
        <v/>
      </c>
      <c r="H460" s="2" t="str">
        <f t="shared" si="18"/>
        <v/>
      </c>
      <c r="I460" s="2" t="str">
        <f t="shared" si="18"/>
        <v/>
      </c>
      <c r="J460" s="2" t="str">
        <f t="shared" si="18"/>
        <v/>
      </c>
      <c r="K460" s="2" t="str">
        <f t="shared" si="18"/>
        <v/>
      </c>
      <c r="L460" s="2" t="str">
        <f t="shared" si="18"/>
        <v/>
      </c>
      <c r="M460" s="2" t="str">
        <f t="shared" si="18"/>
        <v/>
      </c>
      <c r="N460" s="2" t="str">
        <f t="shared" si="18"/>
        <v/>
      </c>
      <c r="O460" s="2" t="str">
        <f t="shared" si="18"/>
        <v/>
      </c>
      <c r="P460" s="2" t="str">
        <f t="shared" si="18"/>
        <v/>
      </c>
      <c r="Q460" s="2" t="str">
        <f t="shared" si="18"/>
        <v/>
      </c>
      <c r="R460" s="2" t="str">
        <f t="shared" si="18"/>
        <v/>
      </c>
      <c r="S460" s="2" t="str">
        <f t="shared" si="18"/>
        <v/>
      </c>
      <c r="T460" s="2" t="str">
        <f t="shared" si="18"/>
        <v/>
      </c>
      <c r="U460" s="2" t="str">
        <f t="shared" si="18"/>
        <v/>
      </c>
      <c r="V460" s="2" t="str">
        <f t="shared" si="18"/>
        <v/>
      </c>
      <c r="W460" s="2" t="str">
        <f t="shared" si="18"/>
        <v/>
      </c>
      <c r="X460" s="2" t="str">
        <f t="shared" si="18"/>
        <v/>
      </c>
      <c r="Y460" s="2" t="str">
        <f t="shared" si="18"/>
        <v/>
      </c>
      <c r="Z460" s="2" t="str">
        <f t="shared" si="18"/>
        <v/>
      </c>
      <c r="AA460" s="2" t="str">
        <f t="shared" si="18"/>
        <v/>
      </c>
      <c r="AB460" s="2" t="str">
        <f t="shared" si="18"/>
        <v/>
      </c>
      <c r="AC460" s="2" t="str">
        <f t="shared" si="18"/>
        <v/>
      </c>
      <c r="AD460" s="2" t="str">
        <f t="shared" si="18"/>
        <v/>
      </c>
      <c r="AE460" s="2" t="str">
        <f t="shared" si="18"/>
        <v/>
      </c>
      <c r="AF460" s="2" t="str">
        <f t="shared" si="18"/>
        <v/>
      </c>
      <c r="AG460" s="2" t="str">
        <f t="shared" si="18"/>
        <v/>
      </c>
      <c r="AH460" s="2" t="str">
        <f t="shared" si="18"/>
        <v/>
      </c>
      <c r="AI460" s="2" t="str">
        <f t="shared" si="18"/>
        <v/>
      </c>
      <c r="AJ460" s="2" t="str">
        <f t="shared" si="18"/>
        <v/>
      </c>
      <c r="AK460" s="2" t="str">
        <f t="shared" si="18"/>
        <v/>
      </c>
      <c r="AL460" s="2" t="str">
        <f t="shared" si="18"/>
        <v/>
      </c>
      <c r="AM460" s="2" t="str">
        <f t="shared" si="18"/>
        <v/>
      </c>
      <c r="AN460" s="2" t="str">
        <f t="shared" si="18"/>
        <v/>
      </c>
      <c r="AO460" s="2" t="str">
        <f t="shared" si="18"/>
        <v/>
      </c>
      <c r="AP460" s="2" t="str">
        <f t="shared" si="18"/>
        <v/>
      </c>
      <c r="AQ460" s="2" t="str">
        <f t="shared" si="18"/>
        <v/>
      </c>
      <c r="AR460" s="2" t="str">
        <f t="shared" si="18"/>
        <v/>
      </c>
      <c r="AS460" s="2" t="str">
        <f t="shared" si="18"/>
        <v/>
      </c>
      <c r="AT460" s="2" t="str">
        <f t="shared" si="18"/>
        <v/>
      </c>
      <c r="AU460" s="2" t="str">
        <f t="shared" si="18"/>
        <v/>
      </c>
      <c r="AV460" s="2" t="str">
        <f t="shared" si="18"/>
        <v/>
      </c>
      <c r="AW460" s="2" t="str">
        <f t="shared" si="18"/>
        <v/>
      </c>
      <c r="AX460" s="2" t="str">
        <f t="shared" si="18"/>
        <v/>
      </c>
      <c r="AY460" s="2" t="str">
        <f t="shared" si="18"/>
        <v/>
      </c>
      <c r="AZ460" s="2" t="str">
        <f t="shared" si="18"/>
        <v/>
      </c>
      <c r="BA460" s="2" t="str">
        <f t="shared" si="18"/>
        <v/>
      </c>
      <c r="BB460" s="2" t="str">
        <f t="shared" si="18"/>
        <v/>
      </c>
      <c r="BC460" s="2" t="str">
        <f t="shared" si="18"/>
        <v/>
      </c>
      <c r="BD460" s="2" t="str">
        <f t="shared" si="18"/>
        <v/>
      </c>
      <c r="BE460" s="2">
        <f t="shared" si="18"/>
        <v>5</v>
      </c>
      <c r="BF460" s="2">
        <f t="shared" si="18"/>
        <v>109</v>
      </c>
      <c r="BG460" s="2">
        <f t="shared" si="18"/>
        <v>140</v>
      </c>
      <c r="BH460" s="2">
        <f t="shared" si="18"/>
        <v>92</v>
      </c>
      <c r="BI460" s="2">
        <f t="shared" si="18"/>
        <v>56</v>
      </c>
      <c r="BJ460" s="2">
        <f t="shared" si="18"/>
        <v>99</v>
      </c>
      <c r="BK460" s="2">
        <f t="shared" si="18"/>
        <v>214</v>
      </c>
      <c r="BL460" s="2">
        <f t="shared" si="18"/>
        <v>198</v>
      </c>
    </row>
    <row r="461" spans="2:64" x14ac:dyDescent="0.25">
      <c r="B461" t="s">
        <v>251</v>
      </c>
      <c r="C461" s="2" t="str">
        <f t="shared" si="4"/>
        <v/>
      </c>
      <c r="D461" s="2" t="str">
        <f t="shared" si="18"/>
        <v/>
      </c>
      <c r="E461" s="2" t="str">
        <f t="shared" si="18"/>
        <v/>
      </c>
      <c r="F461" s="2" t="str">
        <f t="shared" si="18"/>
        <v/>
      </c>
      <c r="G461" s="2" t="str">
        <f t="shared" si="18"/>
        <v/>
      </c>
      <c r="H461" s="2" t="str">
        <f t="shared" si="18"/>
        <v/>
      </c>
      <c r="I461" s="2" t="str">
        <f t="shared" si="18"/>
        <v/>
      </c>
      <c r="J461" s="2" t="str">
        <f t="shared" si="18"/>
        <v/>
      </c>
      <c r="K461" s="2" t="str">
        <f t="shared" si="18"/>
        <v/>
      </c>
      <c r="L461" s="2" t="str">
        <f t="shared" si="18"/>
        <v/>
      </c>
      <c r="M461" s="2" t="str">
        <f t="shared" si="18"/>
        <v/>
      </c>
      <c r="N461" s="2" t="str">
        <f t="shared" si="18"/>
        <v/>
      </c>
      <c r="O461" s="2" t="str">
        <f t="shared" si="18"/>
        <v/>
      </c>
      <c r="P461" s="2" t="str">
        <f t="shared" si="18"/>
        <v/>
      </c>
      <c r="Q461" s="2" t="str">
        <f t="shared" si="18"/>
        <v/>
      </c>
      <c r="R461" s="2" t="str">
        <f t="shared" si="18"/>
        <v/>
      </c>
      <c r="S461" s="2" t="str">
        <f t="shared" si="18"/>
        <v/>
      </c>
      <c r="T461" s="2" t="str">
        <f t="shared" si="18"/>
        <v/>
      </c>
      <c r="U461" s="2" t="str">
        <f t="shared" si="18"/>
        <v/>
      </c>
      <c r="V461" s="2" t="str">
        <f t="shared" si="18"/>
        <v/>
      </c>
      <c r="W461" s="2" t="str">
        <f t="shared" si="18"/>
        <v/>
      </c>
      <c r="X461" s="2" t="str">
        <f t="shared" si="18"/>
        <v/>
      </c>
      <c r="Y461" s="2" t="str">
        <f t="shared" si="18"/>
        <v/>
      </c>
      <c r="Z461" s="2" t="str">
        <f t="shared" si="18"/>
        <v/>
      </c>
      <c r="AA461" s="2" t="str">
        <f t="shared" si="18"/>
        <v/>
      </c>
      <c r="AB461" s="2" t="str">
        <f t="shared" si="18"/>
        <v/>
      </c>
      <c r="AC461" s="2" t="str">
        <f t="shared" si="18"/>
        <v/>
      </c>
      <c r="AD461" s="2" t="str">
        <f t="shared" si="18"/>
        <v/>
      </c>
      <c r="AE461" s="2" t="str">
        <f t="shared" si="18"/>
        <v/>
      </c>
      <c r="AF461" s="2" t="str">
        <f t="shared" si="18"/>
        <v/>
      </c>
      <c r="AG461" s="2" t="str">
        <f t="shared" si="18"/>
        <v/>
      </c>
      <c r="AH461" s="2" t="str">
        <f t="shared" si="18"/>
        <v/>
      </c>
      <c r="AI461" s="2" t="str">
        <f t="shared" si="18"/>
        <v/>
      </c>
      <c r="AJ461" s="2" t="str">
        <f t="shared" si="18"/>
        <v/>
      </c>
      <c r="AK461" s="2" t="str">
        <f t="shared" si="18"/>
        <v/>
      </c>
      <c r="AL461" s="2" t="str">
        <f t="shared" si="18"/>
        <v/>
      </c>
      <c r="AM461" s="2" t="str">
        <f t="shared" si="18"/>
        <v/>
      </c>
      <c r="AN461" s="2" t="str">
        <f t="shared" si="18"/>
        <v/>
      </c>
      <c r="AO461" s="2" t="str">
        <f t="shared" si="18"/>
        <v/>
      </c>
      <c r="AP461" s="2" t="str">
        <f t="shared" si="18"/>
        <v/>
      </c>
      <c r="AQ461" s="2" t="str">
        <f t="shared" si="18"/>
        <v/>
      </c>
      <c r="AR461" s="2" t="str">
        <f t="shared" si="18"/>
        <v/>
      </c>
      <c r="AS461" s="2" t="str">
        <f t="shared" si="18"/>
        <v/>
      </c>
      <c r="AT461" s="2" t="str">
        <f t="shared" si="18"/>
        <v/>
      </c>
      <c r="AU461" s="2" t="str">
        <f t="shared" si="18"/>
        <v/>
      </c>
      <c r="AV461" s="2" t="str">
        <f t="shared" si="18"/>
        <v/>
      </c>
      <c r="AW461" s="2" t="str">
        <f t="shared" si="18"/>
        <v/>
      </c>
      <c r="AX461" s="2" t="str">
        <f t="shared" si="18"/>
        <v/>
      </c>
      <c r="AY461" s="2">
        <f t="shared" si="18"/>
        <v>7</v>
      </c>
      <c r="AZ461" s="2">
        <f t="shared" si="18"/>
        <v>6</v>
      </c>
      <c r="BA461" s="2">
        <f t="shared" si="18"/>
        <v>1</v>
      </c>
      <c r="BB461" s="2">
        <f t="shared" si="18"/>
        <v>11</v>
      </c>
      <c r="BC461" s="2">
        <f t="shared" si="18"/>
        <v>7</v>
      </c>
      <c r="BD461" s="2">
        <f t="shared" si="18"/>
        <v>4</v>
      </c>
      <c r="BE461" s="2">
        <f t="shared" si="18"/>
        <v>3</v>
      </c>
      <c r="BF461" s="2">
        <f t="shared" si="18"/>
        <v>4</v>
      </c>
      <c r="BG461" s="2">
        <f t="shared" si="18"/>
        <v>3</v>
      </c>
      <c r="BH461" s="2">
        <f t="shared" si="18"/>
        <v>13</v>
      </c>
      <c r="BI461" s="2">
        <f t="shared" si="18"/>
        <v>48</v>
      </c>
      <c r="BJ461" s="2">
        <f t="shared" si="18"/>
        <v>7</v>
      </c>
      <c r="BK461" s="2">
        <f t="shared" si="18"/>
        <v>21</v>
      </c>
      <c r="BL461" s="2">
        <f t="shared" si="18"/>
        <v>21</v>
      </c>
    </row>
    <row r="462" spans="2:64" x14ac:dyDescent="0.25">
      <c r="B462" t="s">
        <v>252</v>
      </c>
      <c r="C462" s="2">
        <f t="shared" si="4"/>
        <v>32</v>
      </c>
      <c r="D462" s="2">
        <f t="shared" si="18"/>
        <v>103</v>
      </c>
      <c r="E462" s="2">
        <f t="shared" si="18"/>
        <v>104</v>
      </c>
      <c r="F462" s="2">
        <f t="shared" si="18"/>
        <v>87</v>
      </c>
      <c r="G462" s="2">
        <f t="shared" si="18"/>
        <v>97</v>
      </c>
      <c r="H462" s="2">
        <f t="shared" si="18"/>
        <v>65</v>
      </c>
      <c r="I462" s="2">
        <f t="shared" si="18"/>
        <v>55</v>
      </c>
      <c r="J462" s="2">
        <f t="shared" si="18"/>
        <v>81</v>
      </c>
      <c r="K462" s="2">
        <f t="shared" si="18"/>
        <v>121</v>
      </c>
      <c r="L462" s="2">
        <f t="shared" si="18"/>
        <v>66</v>
      </c>
      <c r="M462" s="2">
        <f t="shared" si="18"/>
        <v>97</v>
      </c>
      <c r="N462" s="2">
        <f t="shared" si="18"/>
        <v>22</v>
      </c>
      <c r="O462" s="2">
        <f t="shared" si="18"/>
        <v>96</v>
      </c>
      <c r="P462" s="2">
        <f t="shared" si="18"/>
        <v>86</v>
      </c>
      <c r="Q462" s="2">
        <f t="shared" si="18"/>
        <v>45</v>
      </c>
      <c r="R462" s="2">
        <f t="shared" si="18"/>
        <v>110</v>
      </c>
      <c r="S462" s="2">
        <f t="shared" si="18"/>
        <v>71</v>
      </c>
      <c r="T462" s="2">
        <f t="shared" si="18"/>
        <v>64</v>
      </c>
      <c r="U462" s="2">
        <f t="shared" si="18"/>
        <v>68</v>
      </c>
      <c r="V462" s="2">
        <f t="shared" si="18"/>
        <v>72</v>
      </c>
      <c r="W462" s="2">
        <f t="shared" si="18"/>
        <v>92</v>
      </c>
      <c r="X462" s="2">
        <f t="shared" si="18"/>
        <v>99</v>
      </c>
      <c r="Y462" s="2">
        <f t="shared" si="18"/>
        <v>87</v>
      </c>
      <c r="Z462" s="2">
        <f t="shared" si="18"/>
        <v>56</v>
      </c>
      <c r="AA462" s="2">
        <f t="shared" si="18"/>
        <v>57</v>
      </c>
      <c r="AB462" s="2">
        <f t="shared" si="18"/>
        <v>80</v>
      </c>
      <c r="AC462" s="2">
        <f t="shared" si="18"/>
        <v>67</v>
      </c>
      <c r="AD462" s="2">
        <f t="shared" si="18"/>
        <v>68</v>
      </c>
      <c r="AE462" s="2">
        <f t="shared" si="18"/>
        <v>66</v>
      </c>
      <c r="AF462" s="2">
        <f t="shared" si="18"/>
        <v>48</v>
      </c>
      <c r="AG462" s="2">
        <f t="shared" si="18"/>
        <v>43</v>
      </c>
      <c r="AH462" s="2">
        <f t="shared" si="18"/>
        <v>54</v>
      </c>
      <c r="AI462" s="2">
        <f t="shared" si="18"/>
        <v>48</v>
      </c>
      <c r="AJ462" s="2">
        <f t="shared" si="18"/>
        <v>25</v>
      </c>
      <c r="AK462" s="2">
        <f t="shared" si="18"/>
        <v>74</v>
      </c>
      <c r="AL462" s="2">
        <f t="shared" si="18"/>
        <v>31</v>
      </c>
      <c r="AM462" s="2">
        <f t="shared" si="18"/>
        <v>41</v>
      </c>
      <c r="AN462" s="2">
        <f t="shared" si="18"/>
        <v>42</v>
      </c>
      <c r="AO462" s="2">
        <f t="shared" si="18"/>
        <v>41</v>
      </c>
      <c r="AP462" s="2">
        <f t="shared" si="18"/>
        <v>45</v>
      </c>
      <c r="AQ462" s="2">
        <f t="shared" si="18"/>
        <v>80</v>
      </c>
      <c r="AR462" s="2">
        <f t="shared" si="18"/>
        <v>68</v>
      </c>
      <c r="AS462" s="2">
        <f t="shared" si="18"/>
        <v>53</v>
      </c>
      <c r="AT462" s="2">
        <f t="shared" si="18"/>
        <v>153</v>
      </c>
      <c r="AU462" s="2">
        <f t="shared" si="18"/>
        <v>28</v>
      </c>
      <c r="AV462" s="2">
        <f t="shared" si="18"/>
        <v>30</v>
      </c>
      <c r="AW462" s="2">
        <f t="shared" si="18"/>
        <v>26</v>
      </c>
      <c r="AX462" s="2">
        <f t="shared" si="18"/>
        <v>28</v>
      </c>
      <c r="AY462" s="2">
        <f t="shared" si="18"/>
        <v>25</v>
      </c>
      <c r="AZ462" s="2">
        <f t="shared" si="18"/>
        <v>22</v>
      </c>
      <c r="BA462" s="2">
        <f t="shared" si="18"/>
        <v>16</v>
      </c>
      <c r="BB462" s="2">
        <f t="shared" si="18"/>
        <v>31</v>
      </c>
      <c r="BC462" s="2">
        <f t="shared" si="18"/>
        <v>28</v>
      </c>
      <c r="BD462" s="2">
        <f t="shared" si="18"/>
        <v>30</v>
      </c>
      <c r="BE462" s="2">
        <f t="shared" si="18"/>
        <v>31</v>
      </c>
      <c r="BF462" s="2">
        <f t="shared" si="18"/>
        <v>27</v>
      </c>
      <c r="BG462" s="2">
        <f t="shared" si="18"/>
        <v>19</v>
      </c>
      <c r="BH462" s="2">
        <f t="shared" si="18"/>
        <v>20</v>
      </c>
      <c r="BI462" s="2">
        <f t="shared" si="18"/>
        <v>22</v>
      </c>
      <c r="BJ462" s="2">
        <f t="shared" ref="D462:BL467" si="19">IF(AND(BJ66="",BJ264=0),"",MAX(BJ66,BJ264))</f>
        <v>12</v>
      </c>
      <c r="BK462" s="2">
        <f t="shared" si="19"/>
        <v>10</v>
      </c>
      <c r="BL462" s="2">
        <f t="shared" si="19"/>
        <v>20</v>
      </c>
    </row>
    <row r="463" spans="2:64" x14ac:dyDescent="0.25">
      <c r="B463" t="s">
        <v>253</v>
      </c>
      <c r="C463" s="2">
        <f t="shared" si="4"/>
        <v>62</v>
      </c>
      <c r="D463" s="2">
        <f t="shared" si="19"/>
        <v>73</v>
      </c>
      <c r="E463" s="2">
        <f t="shared" si="19"/>
        <v>74</v>
      </c>
      <c r="F463" s="2">
        <f t="shared" si="19"/>
        <v>54</v>
      </c>
      <c r="G463" s="2">
        <f t="shared" si="19"/>
        <v>58</v>
      </c>
      <c r="H463" s="2">
        <f t="shared" si="19"/>
        <v>66</v>
      </c>
      <c r="I463" s="2">
        <f t="shared" si="19"/>
        <v>67</v>
      </c>
      <c r="J463" s="2">
        <f t="shared" si="19"/>
        <v>82</v>
      </c>
      <c r="K463" s="2">
        <f t="shared" si="19"/>
        <v>91</v>
      </c>
      <c r="L463" s="2">
        <f t="shared" si="19"/>
        <v>66</v>
      </c>
      <c r="M463" s="2">
        <f t="shared" si="19"/>
        <v>74</v>
      </c>
      <c r="N463" s="2">
        <f t="shared" si="19"/>
        <v>23</v>
      </c>
      <c r="O463" s="2">
        <f t="shared" si="19"/>
        <v>43</v>
      </c>
      <c r="P463" s="2">
        <f t="shared" si="19"/>
        <v>59</v>
      </c>
      <c r="Q463" s="2">
        <f t="shared" si="19"/>
        <v>67</v>
      </c>
      <c r="R463" s="2">
        <f t="shared" si="19"/>
        <v>58</v>
      </c>
      <c r="S463" s="2">
        <f t="shared" si="19"/>
        <v>45</v>
      </c>
      <c r="T463" s="2">
        <f t="shared" si="19"/>
        <v>51</v>
      </c>
      <c r="U463" s="2">
        <f t="shared" si="19"/>
        <v>57</v>
      </c>
      <c r="V463" s="2">
        <f t="shared" si="19"/>
        <v>63</v>
      </c>
      <c r="W463" s="2">
        <f t="shared" si="19"/>
        <v>63</v>
      </c>
      <c r="X463" s="2">
        <f t="shared" si="19"/>
        <v>67</v>
      </c>
      <c r="Y463" s="2">
        <f t="shared" si="19"/>
        <v>56</v>
      </c>
      <c r="Z463" s="2">
        <f t="shared" si="19"/>
        <v>56</v>
      </c>
      <c r="AA463" s="2">
        <f t="shared" si="19"/>
        <v>30</v>
      </c>
      <c r="AB463" s="2">
        <f t="shared" si="19"/>
        <v>38</v>
      </c>
      <c r="AC463" s="2">
        <f t="shared" si="19"/>
        <v>29</v>
      </c>
      <c r="AD463" s="2">
        <f t="shared" si="19"/>
        <v>50</v>
      </c>
      <c r="AE463" s="2">
        <f t="shared" si="19"/>
        <v>55</v>
      </c>
      <c r="AF463" s="2">
        <f t="shared" si="19"/>
        <v>36</v>
      </c>
      <c r="AG463" s="2">
        <f t="shared" si="19"/>
        <v>40</v>
      </c>
      <c r="AH463" s="2">
        <f t="shared" si="19"/>
        <v>31</v>
      </c>
      <c r="AI463" s="2">
        <f t="shared" si="19"/>
        <v>41</v>
      </c>
      <c r="AJ463" s="2">
        <f t="shared" si="19"/>
        <v>33</v>
      </c>
      <c r="AK463" s="2">
        <f t="shared" si="19"/>
        <v>27</v>
      </c>
      <c r="AL463" s="2">
        <f t="shared" si="19"/>
        <v>16</v>
      </c>
      <c r="AM463" s="2">
        <f t="shared" si="19"/>
        <v>20</v>
      </c>
      <c r="AN463" s="2">
        <f t="shared" si="19"/>
        <v>17</v>
      </c>
      <c r="AO463" s="2">
        <f t="shared" si="19"/>
        <v>63</v>
      </c>
      <c r="AP463" s="2">
        <f t="shared" si="19"/>
        <v>38</v>
      </c>
      <c r="AQ463" s="2">
        <f t="shared" si="19"/>
        <v>42</v>
      </c>
      <c r="AR463" s="2">
        <f t="shared" si="19"/>
        <v>39</v>
      </c>
      <c r="AS463" s="2">
        <f t="shared" si="19"/>
        <v>26</v>
      </c>
      <c r="AT463" s="2">
        <f t="shared" si="19"/>
        <v>34</v>
      </c>
      <c r="AU463" s="2">
        <f t="shared" si="19"/>
        <v>44</v>
      </c>
      <c r="AV463" s="2">
        <f t="shared" si="19"/>
        <v>34</v>
      </c>
      <c r="AW463" s="2">
        <f t="shared" si="19"/>
        <v>26</v>
      </c>
      <c r="AX463" s="2">
        <f t="shared" si="19"/>
        <v>22</v>
      </c>
      <c r="AY463" s="2">
        <f t="shared" si="19"/>
        <v>30</v>
      </c>
      <c r="AZ463" s="2">
        <f t="shared" si="19"/>
        <v>23</v>
      </c>
      <c r="BA463" s="2">
        <f t="shared" si="19"/>
        <v>20</v>
      </c>
      <c r="BB463" s="2">
        <f t="shared" si="19"/>
        <v>22</v>
      </c>
      <c r="BC463" s="2">
        <f t="shared" si="19"/>
        <v>30</v>
      </c>
      <c r="BD463" s="2">
        <f t="shared" si="19"/>
        <v>22</v>
      </c>
      <c r="BE463" s="2">
        <f t="shared" si="19"/>
        <v>34</v>
      </c>
      <c r="BF463" s="2">
        <f t="shared" si="19"/>
        <v>26</v>
      </c>
      <c r="BG463" s="2">
        <f t="shared" si="19"/>
        <v>37</v>
      </c>
      <c r="BH463" s="2">
        <f t="shared" si="19"/>
        <v>32</v>
      </c>
      <c r="BI463" s="2">
        <f t="shared" si="19"/>
        <v>22</v>
      </c>
      <c r="BJ463" s="2">
        <f t="shared" si="19"/>
        <v>20</v>
      </c>
      <c r="BK463" s="2">
        <f t="shared" si="19"/>
        <v>27</v>
      </c>
      <c r="BL463" s="2">
        <f t="shared" si="19"/>
        <v>22</v>
      </c>
    </row>
    <row r="464" spans="2:64" x14ac:dyDescent="0.25">
      <c r="B464" t="s">
        <v>196</v>
      </c>
      <c r="C464" s="2" t="str">
        <f t="shared" si="4"/>
        <v/>
      </c>
      <c r="D464" s="2" t="str">
        <f t="shared" si="19"/>
        <v/>
      </c>
      <c r="E464" s="2" t="str">
        <f t="shared" si="19"/>
        <v/>
      </c>
      <c r="F464" s="2" t="str">
        <f t="shared" si="19"/>
        <v/>
      </c>
      <c r="G464" s="2" t="str">
        <f t="shared" si="19"/>
        <v/>
      </c>
      <c r="H464" s="2" t="str">
        <f t="shared" si="19"/>
        <v/>
      </c>
      <c r="I464" s="2" t="str">
        <f t="shared" si="19"/>
        <v/>
      </c>
      <c r="J464" s="2" t="str">
        <f t="shared" si="19"/>
        <v/>
      </c>
      <c r="K464" s="2" t="str">
        <f t="shared" si="19"/>
        <v/>
      </c>
      <c r="L464" s="2" t="str">
        <f t="shared" si="19"/>
        <v/>
      </c>
      <c r="M464" s="2" t="str">
        <f t="shared" si="19"/>
        <v/>
      </c>
      <c r="N464" s="2" t="str">
        <f t="shared" si="19"/>
        <v/>
      </c>
      <c r="O464" s="2" t="str">
        <f t="shared" si="19"/>
        <v/>
      </c>
      <c r="P464" s="2" t="str">
        <f t="shared" si="19"/>
        <v/>
      </c>
      <c r="Q464" s="2" t="str">
        <f t="shared" si="19"/>
        <v/>
      </c>
      <c r="R464" s="2" t="str">
        <f t="shared" si="19"/>
        <v/>
      </c>
      <c r="S464" s="2" t="str">
        <f t="shared" si="19"/>
        <v/>
      </c>
      <c r="T464" s="2" t="str">
        <f t="shared" si="19"/>
        <v/>
      </c>
      <c r="U464" s="2" t="str">
        <f t="shared" si="19"/>
        <v/>
      </c>
      <c r="V464" s="2" t="str">
        <f t="shared" si="19"/>
        <v/>
      </c>
      <c r="W464" s="2" t="str">
        <f t="shared" si="19"/>
        <v/>
      </c>
      <c r="X464" s="2" t="str">
        <f t="shared" si="19"/>
        <v/>
      </c>
      <c r="Y464" s="2" t="str">
        <f t="shared" si="19"/>
        <v/>
      </c>
      <c r="Z464" s="2" t="str">
        <f t="shared" si="19"/>
        <v/>
      </c>
      <c r="AA464" s="2" t="str">
        <f t="shared" si="19"/>
        <v/>
      </c>
      <c r="AB464" s="2" t="str">
        <f t="shared" si="19"/>
        <v/>
      </c>
      <c r="AC464" s="2" t="str">
        <f t="shared" si="19"/>
        <v/>
      </c>
      <c r="AD464" s="2" t="str">
        <f t="shared" si="19"/>
        <v/>
      </c>
      <c r="AE464" s="2" t="str">
        <f t="shared" si="19"/>
        <v/>
      </c>
      <c r="AF464" s="2" t="str">
        <f t="shared" si="19"/>
        <v/>
      </c>
      <c r="AG464" s="2" t="str">
        <f t="shared" si="19"/>
        <v/>
      </c>
      <c r="AH464" s="2" t="str">
        <f t="shared" si="19"/>
        <v/>
      </c>
      <c r="AI464" s="2">
        <f t="shared" si="19"/>
        <v>216</v>
      </c>
      <c r="AJ464" s="2">
        <f t="shared" si="19"/>
        <v>104</v>
      </c>
      <c r="AK464" s="2">
        <f t="shared" si="19"/>
        <v>152</v>
      </c>
      <c r="AL464" s="2">
        <f t="shared" si="19"/>
        <v>145</v>
      </c>
      <c r="AM464" s="2">
        <f t="shared" si="19"/>
        <v>106</v>
      </c>
      <c r="AN464" s="2">
        <f t="shared" si="19"/>
        <v>52</v>
      </c>
      <c r="AO464" s="2">
        <f t="shared" si="19"/>
        <v>54</v>
      </c>
      <c r="AP464" s="2">
        <f t="shared" si="19"/>
        <v>56</v>
      </c>
      <c r="AQ464" s="2">
        <f t="shared" si="19"/>
        <v>67</v>
      </c>
      <c r="AR464" s="2">
        <f t="shared" si="19"/>
        <v>130</v>
      </c>
      <c r="AS464" s="2">
        <f t="shared" si="19"/>
        <v>64</v>
      </c>
      <c r="AT464" s="2">
        <f t="shared" si="19"/>
        <v>101</v>
      </c>
      <c r="AU464" s="2">
        <f t="shared" si="19"/>
        <v>116</v>
      </c>
      <c r="AV464" s="2">
        <f t="shared" si="19"/>
        <v>104</v>
      </c>
      <c r="AW464" s="2">
        <f t="shared" si="19"/>
        <v>104</v>
      </c>
      <c r="AX464" s="2">
        <f t="shared" si="19"/>
        <v>66</v>
      </c>
      <c r="AY464" s="2">
        <f t="shared" si="19"/>
        <v>62</v>
      </c>
      <c r="AZ464" s="2">
        <f t="shared" si="19"/>
        <v>158</v>
      </c>
      <c r="BA464" s="2">
        <f t="shared" si="19"/>
        <v>147</v>
      </c>
      <c r="BB464" s="2">
        <f t="shared" si="19"/>
        <v>103</v>
      </c>
      <c r="BC464" s="2">
        <f t="shared" si="19"/>
        <v>82</v>
      </c>
      <c r="BD464" s="2">
        <f t="shared" si="19"/>
        <v>121</v>
      </c>
      <c r="BE464" s="2">
        <f t="shared" si="19"/>
        <v>106</v>
      </c>
      <c r="BF464" s="2">
        <f t="shared" si="19"/>
        <v>134</v>
      </c>
      <c r="BG464" s="2">
        <f t="shared" si="19"/>
        <v>103</v>
      </c>
      <c r="BH464" s="2">
        <f t="shared" si="19"/>
        <v>41</v>
      </c>
      <c r="BI464" s="2">
        <f t="shared" si="19"/>
        <v>95</v>
      </c>
      <c r="BJ464" s="2">
        <f t="shared" si="19"/>
        <v>56</v>
      </c>
      <c r="BK464" s="2">
        <f t="shared" si="19"/>
        <v>85</v>
      </c>
      <c r="BL464" s="2">
        <f t="shared" si="19"/>
        <v>55</v>
      </c>
    </row>
    <row r="465" spans="2:64" x14ac:dyDescent="0.25">
      <c r="B465" t="s">
        <v>254</v>
      </c>
      <c r="C465" s="2">
        <f t="shared" ref="C465:R528" si="20">IF(AND(C69="",C267=0),"",MAX(C69,C267))</f>
        <v>73</v>
      </c>
      <c r="D465" s="2">
        <f t="shared" si="20"/>
        <v>34</v>
      </c>
      <c r="E465" s="2">
        <f t="shared" si="20"/>
        <v>35</v>
      </c>
      <c r="F465" s="2">
        <f t="shared" si="20"/>
        <v>33</v>
      </c>
      <c r="G465" s="2">
        <f t="shared" si="20"/>
        <v>45</v>
      </c>
      <c r="H465" s="2">
        <f t="shared" si="20"/>
        <v>23</v>
      </c>
      <c r="I465" s="2">
        <f t="shared" si="20"/>
        <v>29</v>
      </c>
      <c r="J465" s="2">
        <f t="shared" si="20"/>
        <v>29</v>
      </c>
      <c r="K465" s="2">
        <f t="shared" si="20"/>
        <v>14</v>
      </c>
      <c r="L465" s="2">
        <f t="shared" si="20"/>
        <v>30</v>
      </c>
      <c r="M465" s="2">
        <f t="shared" si="20"/>
        <v>18</v>
      </c>
      <c r="N465" s="2">
        <f t="shared" si="20"/>
        <v>10</v>
      </c>
      <c r="O465" s="2">
        <f t="shared" si="20"/>
        <v>26</v>
      </c>
      <c r="P465" s="2">
        <f t="shared" si="20"/>
        <v>24</v>
      </c>
      <c r="Q465" s="2">
        <f t="shared" si="20"/>
        <v>23</v>
      </c>
      <c r="R465" s="2">
        <f t="shared" si="20"/>
        <v>34</v>
      </c>
      <c r="S465" s="2">
        <f t="shared" si="19"/>
        <v>23</v>
      </c>
      <c r="T465" s="2">
        <f t="shared" si="19"/>
        <v>22</v>
      </c>
      <c r="U465" s="2">
        <f t="shared" si="19"/>
        <v>18</v>
      </c>
      <c r="V465" s="2">
        <f t="shared" si="19"/>
        <v>22</v>
      </c>
      <c r="W465" s="2">
        <f t="shared" si="19"/>
        <v>12</v>
      </c>
      <c r="X465" s="2">
        <f t="shared" si="19"/>
        <v>26</v>
      </c>
      <c r="Y465" s="2">
        <f t="shared" si="19"/>
        <v>27</v>
      </c>
      <c r="Z465" s="2">
        <f t="shared" si="19"/>
        <v>9</v>
      </c>
      <c r="AA465" s="2">
        <f t="shared" si="19"/>
        <v>7</v>
      </c>
      <c r="AB465" s="2">
        <f t="shared" si="19"/>
        <v>18</v>
      </c>
      <c r="AC465" s="2">
        <f t="shared" si="19"/>
        <v>19</v>
      </c>
      <c r="AD465" s="2">
        <f t="shared" si="19"/>
        <v>16</v>
      </c>
      <c r="AE465" s="2">
        <f t="shared" si="19"/>
        <v>28</v>
      </c>
      <c r="AF465" s="2">
        <f t="shared" si="19"/>
        <v>16</v>
      </c>
      <c r="AG465" s="2">
        <f t="shared" si="19"/>
        <v>27</v>
      </c>
      <c r="AH465" s="2">
        <f t="shared" si="19"/>
        <v>31</v>
      </c>
      <c r="AI465" s="2">
        <f t="shared" si="19"/>
        <v>53</v>
      </c>
      <c r="AJ465" s="2">
        <f t="shared" si="19"/>
        <v>24</v>
      </c>
      <c r="AK465" s="2">
        <f t="shared" si="19"/>
        <v>19</v>
      </c>
      <c r="AL465" s="2">
        <f t="shared" si="19"/>
        <v>15</v>
      </c>
      <c r="AM465" s="2">
        <f t="shared" si="19"/>
        <v>17</v>
      </c>
      <c r="AN465" s="2">
        <f t="shared" si="19"/>
        <v>27</v>
      </c>
      <c r="AO465" s="2">
        <f t="shared" si="19"/>
        <v>30</v>
      </c>
      <c r="AP465" s="2">
        <f t="shared" si="19"/>
        <v>17</v>
      </c>
      <c r="AQ465" s="2">
        <f t="shared" si="19"/>
        <v>10</v>
      </c>
      <c r="AR465" s="2">
        <f t="shared" si="19"/>
        <v>20</v>
      </c>
      <c r="AS465" s="2">
        <f t="shared" si="19"/>
        <v>24</v>
      </c>
      <c r="AT465" s="2">
        <f t="shared" si="19"/>
        <v>41</v>
      </c>
      <c r="AU465" s="2">
        <f t="shared" si="19"/>
        <v>37</v>
      </c>
      <c r="AV465" s="2">
        <f t="shared" si="19"/>
        <v>22</v>
      </c>
      <c r="AW465" s="2">
        <f t="shared" si="19"/>
        <v>3</v>
      </c>
      <c r="AX465" s="2">
        <f t="shared" si="19"/>
        <v>3</v>
      </c>
      <c r="AY465" s="2">
        <f t="shared" si="19"/>
        <v>29</v>
      </c>
      <c r="AZ465" s="2">
        <f t="shared" si="19"/>
        <v>28</v>
      </c>
      <c r="BA465" s="2">
        <f t="shared" si="19"/>
        <v>17</v>
      </c>
      <c r="BB465" s="2">
        <f t="shared" si="19"/>
        <v>14</v>
      </c>
      <c r="BC465" s="2">
        <f t="shared" si="19"/>
        <v>18</v>
      </c>
      <c r="BD465" s="2">
        <f t="shared" si="19"/>
        <v>15</v>
      </c>
      <c r="BE465" s="2">
        <f t="shared" si="19"/>
        <v>7</v>
      </c>
      <c r="BF465" s="2">
        <f t="shared" si="19"/>
        <v>26</v>
      </c>
      <c r="BG465" s="2">
        <f t="shared" si="19"/>
        <v>7</v>
      </c>
      <c r="BH465" s="2">
        <f t="shared" si="19"/>
        <v>46</v>
      </c>
      <c r="BI465" s="2">
        <f t="shared" si="19"/>
        <v>24</v>
      </c>
      <c r="BJ465" s="2">
        <f t="shared" si="19"/>
        <v>14</v>
      </c>
      <c r="BK465" s="2">
        <f t="shared" si="19"/>
        <v>16</v>
      </c>
      <c r="BL465" s="2">
        <f t="shared" si="19"/>
        <v>10</v>
      </c>
    </row>
    <row r="466" spans="2:64" x14ac:dyDescent="0.25">
      <c r="B466" t="s">
        <v>255</v>
      </c>
      <c r="C466" s="2" t="str">
        <f t="shared" si="20"/>
        <v/>
      </c>
      <c r="D466" s="2" t="str">
        <f t="shared" si="19"/>
        <v/>
      </c>
      <c r="E466" s="2" t="str">
        <f t="shared" si="19"/>
        <v/>
      </c>
      <c r="F466" s="2" t="str">
        <f t="shared" si="19"/>
        <v/>
      </c>
      <c r="G466" s="2" t="str">
        <f t="shared" si="19"/>
        <v/>
      </c>
      <c r="H466" s="2" t="str">
        <f t="shared" si="19"/>
        <v/>
      </c>
      <c r="I466" s="2" t="str">
        <f t="shared" si="19"/>
        <v/>
      </c>
      <c r="J466" s="2" t="str">
        <f t="shared" si="19"/>
        <v/>
      </c>
      <c r="K466" s="2" t="str">
        <f t="shared" si="19"/>
        <v/>
      </c>
      <c r="L466" s="2" t="str">
        <f t="shared" si="19"/>
        <v/>
      </c>
      <c r="M466" s="2" t="str">
        <f t="shared" si="19"/>
        <v/>
      </c>
      <c r="N466" s="2" t="str">
        <f t="shared" si="19"/>
        <v/>
      </c>
      <c r="O466" s="2" t="str">
        <f t="shared" si="19"/>
        <v/>
      </c>
      <c r="P466" s="2" t="str">
        <f t="shared" si="19"/>
        <v/>
      </c>
      <c r="Q466" s="2" t="str">
        <f t="shared" si="19"/>
        <v/>
      </c>
      <c r="R466" s="2" t="str">
        <f t="shared" si="19"/>
        <v/>
      </c>
      <c r="S466" s="2" t="str">
        <f t="shared" si="19"/>
        <v/>
      </c>
      <c r="T466" s="2" t="str">
        <f t="shared" si="19"/>
        <v/>
      </c>
      <c r="U466" s="2" t="str">
        <f t="shared" si="19"/>
        <v/>
      </c>
      <c r="V466" s="2" t="str">
        <f t="shared" si="19"/>
        <v/>
      </c>
      <c r="W466" s="2" t="str">
        <f t="shared" si="19"/>
        <v/>
      </c>
      <c r="X466" s="2" t="str">
        <f t="shared" si="19"/>
        <v/>
      </c>
      <c r="Y466" s="2" t="str">
        <f t="shared" si="19"/>
        <v/>
      </c>
      <c r="Z466" s="2" t="str">
        <f t="shared" si="19"/>
        <v/>
      </c>
      <c r="AA466" s="2">
        <f t="shared" si="19"/>
        <v>5</v>
      </c>
      <c r="AB466" s="2">
        <f t="shared" si="19"/>
        <v>2</v>
      </c>
      <c r="AC466" s="2">
        <f t="shared" si="19"/>
        <v>1</v>
      </c>
      <c r="AD466" s="2">
        <f t="shared" si="19"/>
        <v>4</v>
      </c>
      <c r="AE466" s="2">
        <f t="shared" si="19"/>
        <v>3</v>
      </c>
      <c r="AF466" s="2">
        <f t="shared" si="19"/>
        <v>4</v>
      </c>
      <c r="AG466" s="2">
        <f t="shared" si="19"/>
        <v>2</v>
      </c>
      <c r="AH466" s="2">
        <f t="shared" si="19"/>
        <v>4</v>
      </c>
      <c r="AI466" s="2">
        <f t="shared" si="19"/>
        <v>3</v>
      </c>
      <c r="AJ466" s="2">
        <f t="shared" si="19"/>
        <v>0</v>
      </c>
      <c r="AK466" s="2">
        <f t="shared" si="19"/>
        <v>0</v>
      </c>
      <c r="AL466" s="2">
        <f t="shared" si="19"/>
        <v>0</v>
      </c>
      <c r="AM466" s="2">
        <f t="shared" si="19"/>
        <v>1</v>
      </c>
      <c r="AN466" s="2">
        <f t="shared" si="19"/>
        <v>2</v>
      </c>
      <c r="AO466" s="2">
        <f t="shared" si="19"/>
        <v>0</v>
      </c>
      <c r="AP466" s="2">
        <f t="shared" si="19"/>
        <v>6</v>
      </c>
      <c r="AQ466" s="2">
        <f t="shared" si="19"/>
        <v>1</v>
      </c>
      <c r="AR466" s="2">
        <f t="shared" si="19"/>
        <v>2</v>
      </c>
      <c r="AS466" s="2">
        <f t="shared" si="19"/>
        <v>3</v>
      </c>
      <c r="AT466" s="2">
        <f t="shared" si="19"/>
        <v>0</v>
      </c>
      <c r="AU466" s="2">
        <f t="shared" si="19"/>
        <v>1</v>
      </c>
      <c r="AV466" s="2">
        <f t="shared" si="19"/>
        <v>1</v>
      </c>
      <c r="AW466" s="2">
        <f t="shared" si="19"/>
        <v>0</v>
      </c>
      <c r="AX466" s="2">
        <f t="shared" si="19"/>
        <v>1</v>
      </c>
      <c r="AY466" s="2" t="str">
        <f t="shared" si="19"/>
        <v/>
      </c>
      <c r="AZ466" s="2" t="str">
        <f t="shared" si="19"/>
        <v/>
      </c>
      <c r="BA466" s="2">
        <f t="shared" si="19"/>
        <v>2</v>
      </c>
      <c r="BB466" s="2">
        <f t="shared" si="19"/>
        <v>1</v>
      </c>
      <c r="BC466" s="2">
        <f t="shared" si="19"/>
        <v>0</v>
      </c>
      <c r="BD466" s="2">
        <f t="shared" si="19"/>
        <v>4</v>
      </c>
      <c r="BE466" s="2">
        <f t="shared" si="19"/>
        <v>0</v>
      </c>
      <c r="BF466" s="2">
        <f t="shared" si="19"/>
        <v>3</v>
      </c>
      <c r="BG466" s="2">
        <f t="shared" si="19"/>
        <v>3</v>
      </c>
      <c r="BH466" s="2">
        <f t="shared" si="19"/>
        <v>0</v>
      </c>
      <c r="BI466" s="2">
        <f t="shared" si="19"/>
        <v>2</v>
      </c>
      <c r="BJ466" s="2">
        <f t="shared" si="19"/>
        <v>0</v>
      </c>
      <c r="BK466" s="2" t="str">
        <f t="shared" si="19"/>
        <v/>
      </c>
      <c r="BL466" s="2" t="str">
        <f t="shared" si="19"/>
        <v/>
      </c>
    </row>
    <row r="467" spans="2:64" x14ac:dyDescent="0.25">
      <c r="B467" t="s">
        <v>256</v>
      </c>
      <c r="C467" s="2" t="str">
        <f t="shared" si="20"/>
        <v/>
      </c>
      <c r="D467" s="2" t="str">
        <f t="shared" si="19"/>
        <v/>
      </c>
      <c r="E467" s="2" t="str">
        <f t="shared" si="19"/>
        <v/>
      </c>
      <c r="F467" s="2" t="str">
        <f t="shared" si="19"/>
        <v/>
      </c>
      <c r="G467" s="2" t="str">
        <f t="shared" si="19"/>
        <v/>
      </c>
      <c r="H467" s="2" t="str">
        <f t="shared" si="19"/>
        <v/>
      </c>
      <c r="I467" s="2" t="str">
        <f t="shared" si="19"/>
        <v/>
      </c>
      <c r="J467" s="2" t="str">
        <f t="shared" si="19"/>
        <v/>
      </c>
      <c r="K467" s="2" t="str">
        <f t="shared" si="19"/>
        <v/>
      </c>
      <c r="L467" s="2" t="str">
        <f t="shared" si="19"/>
        <v/>
      </c>
      <c r="M467" s="2" t="str">
        <f t="shared" si="19"/>
        <v/>
      </c>
      <c r="N467" s="2" t="str">
        <f t="shared" si="19"/>
        <v/>
      </c>
      <c r="O467" s="2" t="str">
        <f t="shared" si="19"/>
        <v/>
      </c>
      <c r="P467" s="2" t="str">
        <f t="shared" si="19"/>
        <v/>
      </c>
      <c r="Q467" s="2" t="str">
        <f t="shared" si="19"/>
        <v/>
      </c>
      <c r="R467" s="2" t="str">
        <f t="shared" si="19"/>
        <v/>
      </c>
      <c r="S467" s="2" t="str">
        <f t="shared" si="19"/>
        <v/>
      </c>
      <c r="T467" s="2" t="str">
        <f t="shared" si="19"/>
        <v/>
      </c>
      <c r="U467" s="2">
        <f t="shared" si="19"/>
        <v>40</v>
      </c>
      <c r="V467" s="2">
        <f t="shared" si="19"/>
        <v>43</v>
      </c>
      <c r="W467" s="2">
        <f t="shared" si="19"/>
        <v>33</v>
      </c>
      <c r="X467" s="2">
        <f t="shared" si="19"/>
        <v>30</v>
      </c>
      <c r="Y467" s="2">
        <f t="shared" si="19"/>
        <v>23</v>
      </c>
      <c r="Z467" s="2">
        <f t="shared" si="19"/>
        <v>2</v>
      </c>
      <c r="AA467" s="2">
        <f t="shared" ref="D467:BL471" si="21">IF(AND(AA71="",AA269=0),"",MAX(AA71,AA269))</f>
        <v>42</v>
      </c>
      <c r="AB467" s="2">
        <f t="shared" si="21"/>
        <v>20</v>
      </c>
      <c r="AC467" s="2">
        <f t="shared" si="21"/>
        <v>13</v>
      </c>
      <c r="AD467" s="2">
        <f t="shared" si="21"/>
        <v>16</v>
      </c>
      <c r="AE467" s="2">
        <f t="shared" si="21"/>
        <v>21</v>
      </c>
      <c r="AF467" s="2">
        <f t="shared" si="21"/>
        <v>14</v>
      </c>
      <c r="AG467" s="2">
        <f t="shared" si="21"/>
        <v>14</v>
      </c>
      <c r="AH467" s="2">
        <f t="shared" si="21"/>
        <v>14</v>
      </c>
      <c r="AI467" s="2">
        <f t="shared" si="21"/>
        <v>15</v>
      </c>
      <c r="AJ467" s="2">
        <f t="shared" si="21"/>
        <v>8</v>
      </c>
      <c r="AK467" s="2">
        <f t="shared" si="21"/>
        <v>8</v>
      </c>
      <c r="AL467" s="2">
        <f t="shared" si="21"/>
        <v>8</v>
      </c>
      <c r="AM467" s="2">
        <f t="shared" si="21"/>
        <v>10</v>
      </c>
      <c r="AN467" s="2">
        <f t="shared" si="21"/>
        <v>17</v>
      </c>
      <c r="AO467" s="2">
        <f t="shared" si="21"/>
        <v>10</v>
      </c>
      <c r="AP467" s="2">
        <f t="shared" si="21"/>
        <v>12</v>
      </c>
      <c r="AQ467" s="2">
        <f t="shared" si="21"/>
        <v>32</v>
      </c>
      <c r="AR467" s="2">
        <f t="shared" si="21"/>
        <v>1</v>
      </c>
      <c r="AS467" s="2">
        <f t="shared" si="21"/>
        <v>6</v>
      </c>
      <c r="AT467" s="2">
        <f t="shared" si="21"/>
        <v>10</v>
      </c>
      <c r="AU467" s="2">
        <f t="shared" si="21"/>
        <v>7</v>
      </c>
      <c r="AV467" s="2">
        <f t="shared" si="21"/>
        <v>11</v>
      </c>
      <c r="AW467" s="2">
        <f t="shared" si="21"/>
        <v>7</v>
      </c>
      <c r="AX467" s="2">
        <f t="shared" si="21"/>
        <v>5</v>
      </c>
      <c r="AY467" s="2">
        <f t="shared" si="21"/>
        <v>11</v>
      </c>
      <c r="AZ467" s="2">
        <f t="shared" si="21"/>
        <v>7</v>
      </c>
      <c r="BA467" s="2">
        <f t="shared" si="21"/>
        <v>8</v>
      </c>
      <c r="BB467" s="2">
        <f t="shared" si="21"/>
        <v>4</v>
      </c>
      <c r="BC467" s="2">
        <f t="shared" si="21"/>
        <v>7</v>
      </c>
      <c r="BD467" s="2">
        <f t="shared" si="21"/>
        <v>8</v>
      </c>
      <c r="BE467" s="2">
        <f t="shared" si="21"/>
        <v>9</v>
      </c>
      <c r="BF467" s="2">
        <f t="shared" si="21"/>
        <v>9</v>
      </c>
      <c r="BG467" s="2">
        <f t="shared" si="21"/>
        <v>8</v>
      </c>
      <c r="BH467" s="2">
        <f t="shared" si="21"/>
        <v>6</v>
      </c>
      <c r="BI467" s="2">
        <f t="shared" si="21"/>
        <v>7</v>
      </c>
      <c r="BJ467" s="2">
        <f t="shared" si="21"/>
        <v>1</v>
      </c>
      <c r="BK467" s="2">
        <f t="shared" si="21"/>
        <v>7</v>
      </c>
      <c r="BL467" s="2">
        <f t="shared" si="21"/>
        <v>5</v>
      </c>
    </row>
    <row r="468" spans="2:64" x14ac:dyDescent="0.25">
      <c r="B468" t="s">
        <v>257</v>
      </c>
      <c r="C468" s="2" t="str">
        <f t="shared" si="20"/>
        <v/>
      </c>
      <c r="D468" s="2" t="str">
        <f t="shared" si="21"/>
        <v/>
      </c>
      <c r="E468" s="2" t="str">
        <f t="shared" si="21"/>
        <v/>
      </c>
      <c r="F468" s="2" t="str">
        <f t="shared" si="21"/>
        <v/>
      </c>
      <c r="G468" s="2" t="str">
        <f t="shared" si="21"/>
        <v/>
      </c>
      <c r="H468" s="2" t="str">
        <f t="shared" si="21"/>
        <v/>
      </c>
      <c r="I468" s="2" t="str">
        <f t="shared" si="21"/>
        <v/>
      </c>
      <c r="J468" s="2" t="str">
        <f t="shared" si="21"/>
        <v/>
      </c>
      <c r="K468" s="2" t="str">
        <f t="shared" si="21"/>
        <v/>
      </c>
      <c r="L468" s="2" t="str">
        <f t="shared" si="21"/>
        <v/>
      </c>
      <c r="M468" s="2" t="str">
        <f t="shared" si="21"/>
        <v/>
      </c>
      <c r="N468" s="2" t="str">
        <f t="shared" si="21"/>
        <v/>
      </c>
      <c r="O468" s="2" t="str">
        <f t="shared" si="21"/>
        <v/>
      </c>
      <c r="P468" s="2" t="str">
        <f t="shared" si="21"/>
        <v/>
      </c>
      <c r="Q468" s="2" t="str">
        <f t="shared" si="21"/>
        <v/>
      </c>
      <c r="R468" s="2" t="str">
        <f t="shared" si="21"/>
        <v/>
      </c>
      <c r="S468" s="2" t="str">
        <f t="shared" si="21"/>
        <v/>
      </c>
      <c r="T468" s="2" t="str">
        <f t="shared" si="21"/>
        <v/>
      </c>
      <c r="U468" s="2" t="str">
        <f t="shared" si="21"/>
        <v/>
      </c>
      <c r="V468" s="2" t="str">
        <f t="shared" si="21"/>
        <v/>
      </c>
      <c r="W468" s="2" t="str">
        <f t="shared" si="21"/>
        <v/>
      </c>
      <c r="X468" s="2" t="str">
        <f t="shared" si="21"/>
        <v/>
      </c>
      <c r="Y468" s="2" t="str">
        <f t="shared" si="21"/>
        <v/>
      </c>
      <c r="Z468" s="2" t="str">
        <f t="shared" si="21"/>
        <v/>
      </c>
      <c r="AA468" s="2" t="str">
        <f t="shared" si="21"/>
        <v/>
      </c>
      <c r="AB468" s="2" t="str">
        <f t="shared" si="21"/>
        <v/>
      </c>
      <c r="AC468" s="2" t="str">
        <f t="shared" si="21"/>
        <v/>
      </c>
      <c r="AD468" s="2" t="str">
        <f t="shared" si="21"/>
        <v/>
      </c>
      <c r="AE468" s="2" t="str">
        <f t="shared" si="21"/>
        <v/>
      </c>
      <c r="AF468" s="2" t="str">
        <f t="shared" si="21"/>
        <v/>
      </c>
      <c r="AG468" s="2" t="str">
        <f t="shared" si="21"/>
        <v/>
      </c>
      <c r="AH468" s="2" t="str">
        <f t="shared" si="21"/>
        <v/>
      </c>
      <c r="AI468" s="2" t="str">
        <f t="shared" si="21"/>
        <v/>
      </c>
      <c r="AJ468" s="2" t="str">
        <f t="shared" si="21"/>
        <v/>
      </c>
      <c r="AK468" s="2" t="str">
        <f t="shared" si="21"/>
        <v/>
      </c>
      <c r="AL468" s="2" t="str">
        <f t="shared" si="21"/>
        <v/>
      </c>
      <c r="AM468" s="2" t="str">
        <f t="shared" si="21"/>
        <v/>
      </c>
      <c r="AN468" s="2" t="str">
        <f t="shared" si="21"/>
        <v/>
      </c>
      <c r="AO468" s="2" t="str">
        <f t="shared" si="21"/>
        <v/>
      </c>
      <c r="AP468" s="2" t="str">
        <f t="shared" si="21"/>
        <v/>
      </c>
      <c r="AQ468" s="2" t="str">
        <f t="shared" si="21"/>
        <v/>
      </c>
      <c r="AR468" s="2" t="str">
        <f t="shared" si="21"/>
        <v/>
      </c>
      <c r="AS468" s="2" t="str">
        <f t="shared" si="21"/>
        <v/>
      </c>
      <c r="AT468" s="2" t="str">
        <f t="shared" si="21"/>
        <v/>
      </c>
      <c r="AU468" s="2" t="str">
        <f t="shared" si="21"/>
        <v/>
      </c>
      <c r="AV468" s="2" t="str">
        <f t="shared" si="21"/>
        <v/>
      </c>
      <c r="AW468" s="2" t="str">
        <f t="shared" si="21"/>
        <v/>
      </c>
      <c r="AX468" s="2" t="str">
        <f t="shared" si="21"/>
        <v/>
      </c>
      <c r="AY468" s="2">
        <f t="shared" si="21"/>
        <v>8</v>
      </c>
      <c r="AZ468" s="2">
        <f t="shared" si="21"/>
        <v>1</v>
      </c>
      <c r="BA468" s="2">
        <f t="shared" si="21"/>
        <v>3</v>
      </c>
      <c r="BB468" s="2">
        <f t="shared" si="21"/>
        <v>6</v>
      </c>
      <c r="BC468" s="2">
        <f t="shared" si="21"/>
        <v>6</v>
      </c>
      <c r="BD468" s="2">
        <f t="shared" si="21"/>
        <v>5</v>
      </c>
      <c r="BE468" s="2">
        <f t="shared" si="21"/>
        <v>7</v>
      </c>
      <c r="BF468" s="2">
        <f t="shared" si="21"/>
        <v>3</v>
      </c>
      <c r="BG468" s="2">
        <f t="shared" si="21"/>
        <v>5</v>
      </c>
      <c r="BH468" s="2">
        <f t="shared" si="21"/>
        <v>2</v>
      </c>
      <c r="BI468" s="2">
        <f t="shared" si="21"/>
        <v>2</v>
      </c>
      <c r="BJ468" s="2">
        <f t="shared" si="21"/>
        <v>1</v>
      </c>
      <c r="BK468" s="2">
        <f t="shared" si="21"/>
        <v>3</v>
      </c>
      <c r="BL468" s="2">
        <f t="shared" si="21"/>
        <v>2</v>
      </c>
    </row>
    <row r="469" spans="2:64" x14ac:dyDescent="0.25">
      <c r="B469" t="s">
        <v>258</v>
      </c>
      <c r="C469" s="2">
        <f t="shared" si="20"/>
        <v>68</v>
      </c>
      <c r="D469" s="2">
        <f t="shared" si="21"/>
        <v>53</v>
      </c>
      <c r="E469" s="2">
        <f t="shared" si="21"/>
        <v>53</v>
      </c>
      <c r="F469" s="2">
        <f t="shared" si="21"/>
        <v>50</v>
      </c>
      <c r="G469" s="2">
        <f t="shared" si="21"/>
        <v>49</v>
      </c>
      <c r="H469" s="2">
        <f t="shared" si="21"/>
        <v>39</v>
      </c>
      <c r="I469" s="2">
        <f t="shared" si="21"/>
        <v>44</v>
      </c>
      <c r="J469" s="2">
        <f t="shared" si="21"/>
        <v>51</v>
      </c>
      <c r="K469" s="2">
        <f t="shared" si="21"/>
        <v>46</v>
      </c>
      <c r="L469" s="2">
        <f t="shared" si="21"/>
        <v>44</v>
      </c>
      <c r="M469" s="2">
        <f t="shared" si="21"/>
        <v>39</v>
      </c>
      <c r="N469" s="2">
        <f t="shared" si="21"/>
        <v>12</v>
      </c>
      <c r="O469" s="2">
        <f t="shared" si="21"/>
        <v>33</v>
      </c>
      <c r="P469" s="2">
        <f t="shared" si="21"/>
        <v>18</v>
      </c>
      <c r="Q469" s="2">
        <f t="shared" si="21"/>
        <v>22</v>
      </c>
      <c r="R469" s="2">
        <f t="shared" si="21"/>
        <v>31</v>
      </c>
      <c r="S469" s="2">
        <f t="shared" si="21"/>
        <v>33</v>
      </c>
      <c r="T469" s="2">
        <f t="shared" si="21"/>
        <v>13</v>
      </c>
      <c r="U469" s="2">
        <f t="shared" si="21"/>
        <v>19</v>
      </c>
      <c r="V469" s="2">
        <f t="shared" si="21"/>
        <v>18</v>
      </c>
      <c r="W469" s="2">
        <f t="shared" si="21"/>
        <v>67</v>
      </c>
      <c r="X469" s="2">
        <f t="shared" si="21"/>
        <v>43</v>
      </c>
      <c r="Y469" s="2">
        <f t="shared" si="21"/>
        <v>23</v>
      </c>
      <c r="Z469" s="2">
        <f t="shared" si="21"/>
        <v>7</v>
      </c>
      <c r="AA469" s="2">
        <f t="shared" si="21"/>
        <v>6</v>
      </c>
      <c r="AB469" s="2">
        <f t="shared" si="21"/>
        <v>13</v>
      </c>
      <c r="AC469" s="2">
        <f t="shared" si="21"/>
        <v>19</v>
      </c>
      <c r="AD469" s="2">
        <f t="shared" si="21"/>
        <v>13</v>
      </c>
      <c r="AE469" s="2">
        <f t="shared" si="21"/>
        <v>16</v>
      </c>
      <c r="AF469" s="2">
        <f t="shared" si="21"/>
        <v>20</v>
      </c>
      <c r="AG469" s="2">
        <f t="shared" si="21"/>
        <v>31</v>
      </c>
      <c r="AH469" s="2">
        <f t="shared" si="21"/>
        <v>39</v>
      </c>
      <c r="AI469" s="2">
        <f t="shared" si="21"/>
        <v>19</v>
      </c>
      <c r="AJ469" s="2">
        <f t="shared" si="21"/>
        <v>16</v>
      </c>
      <c r="AK469" s="2">
        <f t="shared" si="21"/>
        <v>14</v>
      </c>
      <c r="AL469" s="2">
        <f t="shared" si="21"/>
        <v>8</v>
      </c>
      <c r="AM469" s="2">
        <f t="shared" si="21"/>
        <v>7</v>
      </c>
      <c r="AN469" s="2">
        <f t="shared" si="21"/>
        <v>13</v>
      </c>
      <c r="AO469" s="2">
        <f t="shared" si="21"/>
        <v>4</v>
      </c>
      <c r="AP469" s="2">
        <f t="shared" si="21"/>
        <v>42</v>
      </c>
      <c r="AQ469" s="2">
        <f t="shared" si="21"/>
        <v>28</v>
      </c>
      <c r="AR469" s="2">
        <f t="shared" si="21"/>
        <v>48</v>
      </c>
      <c r="AS469" s="2">
        <f t="shared" si="21"/>
        <v>52</v>
      </c>
      <c r="AT469" s="2">
        <f t="shared" si="21"/>
        <v>53</v>
      </c>
      <c r="AU469" s="2">
        <f t="shared" si="21"/>
        <v>65</v>
      </c>
      <c r="AV469" s="2">
        <f t="shared" si="21"/>
        <v>39</v>
      </c>
      <c r="AW469" s="2">
        <f t="shared" si="21"/>
        <v>47</v>
      </c>
      <c r="AX469" s="2">
        <f t="shared" si="21"/>
        <v>18</v>
      </c>
      <c r="AY469" s="2">
        <f t="shared" si="21"/>
        <v>32</v>
      </c>
      <c r="AZ469" s="2">
        <f t="shared" si="21"/>
        <v>35</v>
      </c>
      <c r="BA469" s="2">
        <f t="shared" si="21"/>
        <v>14</v>
      </c>
      <c r="BB469" s="2">
        <f t="shared" si="21"/>
        <v>35</v>
      </c>
      <c r="BC469" s="2">
        <f t="shared" si="21"/>
        <v>44</v>
      </c>
      <c r="BD469" s="2">
        <f t="shared" si="21"/>
        <v>32</v>
      </c>
      <c r="BE469" s="2">
        <f t="shared" si="21"/>
        <v>28</v>
      </c>
      <c r="BF469" s="2">
        <f t="shared" si="21"/>
        <v>37</v>
      </c>
      <c r="BG469" s="2">
        <f t="shared" si="21"/>
        <v>9</v>
      </c>
      <c r="BH469" s="2">
        <f t="shared" si="21"/>
        <v>59</v>
      </c>
      <c r="BI469" s="2">
        <f t="shared" si="21"/>
        <v>17</v>
      </c>
      <c r="BJ469" s="2">
        <f t="shared" si="21"/>
        <v>38</v>
      </c>
      <c r="BK469" s="2">
        <f t="shared" si="21"/>
        <v>16</v>
      </c>
      <c r="BL469" s="2">
        <f t="shared" si="21"/>
        <v>24</v>
      </c>
    </row>
    <row r="470" spans="2:64" x14ac:dyDescent="0.25">
      <c r="B470" t="s">
        <v>54</v>
      </c>
      <c r="C470" s="2" t="str">
        <f t="shared" si="20"/>
        <v/>
      </c>
      <c r="D470" s="2" t="str">
        <f t="shared" si="21"/>
        <v/>
      </c>
      <c r="E470" s="2" t="str">
        <f t="shared" si="21"/>
        <v/>
      </c>
      <c r="F470" s="2" t="str">
        <f t="shared" si="21"/>
        <v/>
      </c>
      <c r="G470" s="2" t="str">
        <f t="shared" si="21"/>
        <v/>
      </c>
      <c r="H470" s="2" t="str">
        <f t="shared" si="21"/>
        <v/>
      </c>
      <c r="I470" s="2" t="str">
        <f t="shared" si="21"/>
        <v/>
      </c>
      <c r="J470" s="2" t="str">
        <f t="shared" si="21"/>
        <v/>
      </c>
      <c r="K470" s="2" t="str">
        <f t="shared" si="21"/>
        <v/>
      </c>
      <c r="L470" s="2" t="str">
        <f t="shared" si="21"/>
        <v/>
      </c>
      <c r="M470" s="2">
        <f t="shared" si="21"/>
        <v>149</v>
      </c>
      <c r="N470" s="2">
        <f t="shared" si="21"/>
        <v>159</v>
      </c>
      <c r="O470" s="2" t="str">
        <f t="shared" si="21"/>
        <v/>
      </c>
      <c r="P470" s="2" t="str">
        <f t="shared" si="21"/>
        <v/>
      </c>
      <c r="Q470" s="2" t="str">
        <f t="shared" si="21"/>
        <v/>
      </c>
      <c r="R470" s="2" t="str">
        <f t="shared" si="21"/>
        <v/>
      </c>
      <c r="S470" s="2" t="str">
        <f t="shared" si="21"/>
        <v/>
      </c>
      <c r="T470" s="2" t="str">
        <f t="shared" si="21"/>
        <v/>
      </c>
      <c r="U470" s="2" t="str">
        <f t="shared" si="21"/>
        <v/>
      </c>
      <c r="V470" s="2" t="str">
        <f t="shared" si="21"/>
        <v/>
      </c>
      <c r="W470" s="2" t="str">
        <f t="shared" si="21"/>
        <v/>
      </c>
      <c r="X470" s="2" t="str">
        <f t="shared" si="21"/>
        <v/>
      </c>
      <c r="Y470" s="2" t="str">
        <f t="shared" si="21"/>
        <v/>
      </c>
      <c r="Z470" s="2">
        <f t="shared" si="21"/>
        <v>86</v>
      </c>
      <c r="AA470" s="2" t="str">
        <f t="shared" si="21"/>
        <v/>
      </c>
      <c r="AB470" s="2" t="str">
        <f t="shared" si="21"/>
        <v/>
      </c>
      <c r="AC470" s="2" t="str">
        <f t="shared" si="21"/>
        <v/>
      </c>
      <c r="AD470" s="2" t="str">
        <f t="shared" si="21"/>
        <v/>
      </c>
      <c r="AE470" s="2" t="str">
        <f t="shared" si="21"/>
        <v/>
      </c>
      <c r="AF470" s="2" t="str">
        <f t="shared" si="21"/>
        <v/>
      </c>
      <c r="AG470" s="2" t="str">
        <f t="shared" si="21"/>
        <v/>
      </c>
      <c r="AH470" s="2" t="str">
        <f t="shared" si="21"/>
        <v/>
      </c>
      <c r="AI470" s="2" t="str">
        <f t="shared" si="21"/>
        <v/>
      </c>
      <c r="AJ470" s="2" t="str">
        <f t="shared" si="21"/>
        <v/>
      </c>
      <c r="AK470" s="2" t="str">
        <f t="shared" si="21"/>
        <v/>
      </c>
      <c r="AL470" s="2" t="str">
        <f t="shared" si="21"/>
        <v/>
      </c>
      <c r="AM470" s="2">
        <f t="shared" si="21"/>
        <v>67</v>
      </c>
      <c r="AN470" s="2">
        <f t="shared" si="21"/>
        <v>86</v>
      </c>
      <c r="AO470" s="2">
        <f t="shared" si="21"/>
        <v>91</v>
      </c>
      <c r="AP470" s="2">
        <f t="shared" si="21"/>
        <v>178</v>
      </c>
      <c r="AQ470" s="2">
        <f t="shared" si="21"/>
        <v>207</v>
      </c>
      <c r="AR470" s="2">
        <f t="shared" si="21"/>
        <v>210</v>
      </c>
      <c r="AS470" s="2">
        <f t="shared" si="21"/>
        <v>263</v>
      </c>
      <c r="AT470" s="2">
        <f t="shared" si="21"/>
        <v>220</v>
      </c>
      <c r="AU470" s="2">
        <f t="shared" si="21"/>
        <v>153</v>
      </c>
      <c r="AV470" s="2">
        <f t="shared" si="21"/>
        <v>108</v>
      </c>
      <c r="AW470" s="2">
        <f t="shared" si="21"/>
        <v>141</v>
      </c>
      <c r="AX470" s="2">
        <f t="shared" si="21"/>
        <v>159</v>
      </c>
      <c r="AY470" s="2">
        <f t="shared" si="21"/>
        <v>111</v>
      </c>
      <c r="AZ470" s="2">
        <f t="shared" si="21"/>
        <v>106</v>
      </c>
      <c r="BA470" s="2">
        <f t="shared" si="21"/>
        <v>179</v>
      </c>
      <c r="BB470" s="2">
        <f t="shared" si="21"/>
        <v>156</v>
      </c>
      <c r="BC470" s="2">
        <f t="shared" si="21"/>
        <v>204</v>
      </c>
      <c r="BD470" s="2">
        <f t="shared" si="21"/>
        <v>215</v>
      </c>
      <c r="BE470" s="2">
        <f t="shared" si="21"/>
        <v>123</v>
      </c>
      <c r="BF470" s="2">
        <f t="shared" si="21"/>
        <v>300</v>
      </c>
      <c r="BG470" s="2">
        <f t="shared" si="21"/>
        <v>258</v>
      </c>
      <c r="BH470" s="2">
        <f t="shared" si="21"/>
        <v>187</v>
      </c>
      <c r="BI470" s="2">
        <f t="shared" si="21"/>
        <v>232</v>
      </c>
      <c r="BJ470" s="2">
        <f t="shared" si="21"/>
        <v>200</v>
      </c>
      <c r="BK470" s="2">
        <f t="shared" si="21"/>
        <v>97</v>
      </c>
      <c r="BL470" s="2">
        <f t="shared" si="21"/>
        <v>148</v>
      </c>
    </row>
    <row r="471" spans="2:64" x14ac:dyDescent="0.25">
      <c r="B471" t="s">
        <v>51</v>
      </c>
      <c r="C471" s="2" t="str">
        <f t="shared" si="20"/>
        <v/>
      </c>
      <c r="D471" s="2" t="str">
        <f t="shared" si="21"/>
        <v/>
      </c>
      <c r="E471" s="2" t="str">
        <f t="shared" si="21"/>
        <v/>
      </c>
      <c r="F471" s="2" t="str">
        <f t="shared" si="21"/>
        <v/>
      </c>
      <c r="G471" s="2" t="str">
        <f t="shared" si="21"/>
        <v/>
      </c>
      <c r="H471" s="2" t="str">
        <f t="shared" si="21"/>
        <v/>
      </c>
      <c r="I471" s="2" t="str">
        <f t="shared" si="21"/>
        <v/>
      </c>
      <c r="J471" s="2" t="str">
        <f t="shared" si="21"/>
        <v/>
      </c>
      <c r="K471" s="2" t="str">
        <f t="shared" si="21"/>
        <v/>
      </c>
      <c r="L471" s="2" t="str">
        <f t="shared" si="21"/>
        <v/>
      </c>
      <c r="M471" s="2" t="str">
        <f t="shared" si="21"/>
        <v/>
      </c>
      <c r="N471" s="2">
        <f t="shared" si="21"/>
        <v>146</v>
      </c>
      <c r="O471" s="2" t="str">
        <f t="shared" si="21"/>
        <v/>
      </c>
      <c r="P471" s="2" t="str">
        <f t="shared" si="21"/>
        <v/>
      </c>
      <c r="Q471" s="2" t="str">
        <f t="shared" si="21"/>
        <v/>
      </c>
      <c r="R471" s="2" t="str">
        <f t="shared" si="21"/>
        <v/>
      </c>
      <c r="S471" s="2" t="str">
        <f t="shared" si="21"/>
        <v/>
      </c>
      <c r="T471" s="2" t="str">
        <f t="shared" si="21"/>
        <v/>
      </c>
      <c r="U471" s="2" t="str">
        <f t="shared" si="21"/>
        <v/>
      </c>
      <c r="V471" s="2" t="str">
        <f t="shared" si="21"/>
        <v/>
      </c>
      <c r="W471" s="2" t="str">
        <f t="shared" si="21"/>
        <v/>
      </c>
      <c r="X471" s="2" t="str">
        <f t="shared" si="21"/>
        <v/>
      </c>
      <c r="Y471" s="2" t="str">
        <f t="shared" si="21"/>
        <v/>
      </c>
      <c r="Z471" s="2">
        <f t="shared" si="21"/>
        <v>63</v>
      </c>
      <c r="AA471" s="2" t="str">
        <f t="shared" si="21"/>
        <v/>
      </c>
      <c r="AB471" s="2" t="str">
        <f t="shared" si="21"/>
        <v/>
      </c>
      <c r="AC471" s="2" t="str">
        <f t="shared" si="21"/>
        <v/>
      </c>
      <c r="AD471" s="2" t="str">
        <f t="shared" si="21"/>
        <v/>
      </c>
      <c r="AE471" s="2" t="str">
        <f t="shared" si="21"/>
        <v/>
      </c>
      <c r="AF471" s="2" t="str">
        <f t="shared" si="21"/>
        <v/>
      </c>
      <c r="AG471" s="2" t="str">
        <f t="shared" si="21"/>
        <v/>
      </c>
      <c r="AH471" s="2" t="str">
        <f t="shared" si="21"/>
        <v/>
      </c>
      <c r="AI471" s="2" t="str">
        <f t="shared" si="21"/>
        <v/>
      </c>
      <c r="AJ471" s="2" t="str">
        <f t="shared" si="21"/>
        <v/>
      </c>
      <c r="AK471" s="2" t="str">
        <f t="shared" si="21"/>
        <v/>
      </c>
      <c r="AL471" s="2" t="str">
        <f t="shared" ref="D471:BL475" si="22">IF(AND(AL75="",AL273=0),"",MAX(AL75,AL273))</f>
        <v/>
      </c>
      <c r="AM471" s="2">
        <f t="shared" si="22"/>
        <v>178</v>
      </c>
      <c r="AN471" s="2">
        <f t="shared" si="22"/>
        <v>172</v>
      </c>
      <c r="AO471" s="2">
        <f t="shared" si="22"/>
        <v>133</v>
      </c>
      <c r="AP471" s="2">
        <f t="shared" si="22"/>
        <v>166</v>
      </c>
      <c r="AQ471" s="2">
        <f t="shared" si="22"/>
        <v>144</v>
      </c>
      <c r="AR471" s="2">
        <f t="shared" si="22"/>
        <v>142</v>
      </c>
      <c r="AS471" s="2" t="str">
        <f t="shared" si="22"/>
        <v/>
      </c>
      <c r="AT471" s="2">
        <f t="shared" si="22"/>
        <v>126</v>
      </c>
      <c r="AU471" s="2" t="str">
        <f t="shared" si="22"/>
        <v/>
      </c>
      <c r="AV471" s="2" t="str">
        <f t="shared" si="22"/>
        <v/>
      </c>
      <c r="AW471" s="2" t="str">
        <f t="shared" si="22"/>
        <v/>
      </c>
      <c r="AX471" s="2" t="str">
        <f t="shared" si="22"/>
        <v/>
      </c>
      <c r="AY471" s="2">
        <f t="shared" si="22"/>
        <v>159</v>
      </c>
      <c r="AZ471" s="2">
        <f t="shared" si="22"/>
        <v>130</v>
      </c>
      <c r="BA471" s="2">
        <f t="shared" si="22"/>
        <v>159</v>
      </c>
      <c r="BB471" s="2">
        <f t="shared" si="22"/>
        <v>104</v>
      </c>
      <c r="BC471" s="2">
        <f t="shared" si="22"/>
        <v>161</v>
      </c>
      <c r="BD471" s="2">
        <f t="shared" si="22"/>
        <v>144</v>
      </c>
      <c r="BE471" s="2">
        <f t="shared" si="22"/>
        <v>128</v>
      </c>
      <c r="BF471" s="2" t="str">
        <f t="shared" si="22"/>
        <v/>
      </c>
      <c r="BG471" s="2">
        <f t="shared" si="22"/>
        <v>208</v>
      </c>
      <c r="BH471" s="2">
        <f t="shared" si="22"/>
        <v>139</v>
      </c>
      <c r="BI471" s="2" t="str">
        <f t="shared" si="22"/>
        <v/>
      </c>
      <c r="BJ471" s="2" t="str">
        <f t="shared" si="22"/>
        <v/>
      </c>
      <c r="BK471" s="2">
        <f t="shared" si="22"/>
        <v>162</v>
      </c>
      <c r="BL471" s="2">
        <f t="shared" si="22"/>
        <v>121</v>
      </c>
    </row>
    <row r="472" spans="2:64" x14ac:dyDescent="0.25">
      <c r="B472" t="s">
        <v>193</v>
      </c>
      <c r="C472" s="2" t="str">
        <f t="shared" si="20"/>
        <v/>
      </c>
      <c r="D472" s="2" t="str">
        <f t="shared" si="22"/>
        <v/>
      </c>
      <c r="E472" s="2" t="str">
        <f t="shared" si="22"/>
        <v/>
      </c>
      <c r="F472" s="2" t="str">
        <f t="shared" si="22"/>
        <v/>
      </c>
      <c r="G472" s="2" t="str">
        <f t="shared" si="22"/>
        <v/>
      </c>
      <c r="H472" s="2" t="str">
        <f t="shared" si="22"/>
        <v/>
      </c>
      <c r="I472" s="2" t="str">
        <f t="shared" si="22"/>
        <v/>
      </c>
      <c r="J472" s="2" t="str">
        <f t="shared" si="22"/>
        <v/>
      </c>
      <c r="K472" s="2" t="str">
        <f t="shared" si="22"/>
        <v/>
      </c>
      <c r="L472" s="2" t="str">
        <f t="shared" si="22"/>
        <v/>
      </c>
      <c r="M472" s="2" t="str">
        <f t="shared" si="22"/>
        <v/>
      </c>
      <c r="N472" s="2" t="str">
        <f t="shared" si="22"/>
        <v/>
      </c>
      <c r="O472" s="2" t="str">
        <f t="shared" si="22"/>
        <v/>
      </c>
      <c r="P472" s="2" t="str">
        <f t="shared" si="22"/>
        <v/>
      </c>
      <c r="Q472" s="2" t="str">
        <f t="shared" si="22"/>
        <v/>
      </c>
      <c r="R472" s="2" t="str">
        <f t="shared" si="22"/>
        <v/>
      </c>
      <c r="S472" s="2" t="str">
        <f t="shared" si="22"/>
        <v/>
      </c>
      <c r="T472" s="2" t="str">
        <f t="shared" si="22"/>
        <v/>
      </c>
      <c r="U472" s="2" t="str">
        <f t="shared" si="22"/>
        <v/>
      </c>
      <c r="V472" s="2" t="str">
        <f t="shared" si="22"/>
        <v/>
      </c>
      <c r="W472" s="2" t="str">
        <f t="shared" si="22"/>
        <v/>
      </c>
      <c r="X472" s="2" t="str">
        <f t="shared" si="22"/>
        <v/>
      </c>
      <c r="Y472" s="2" t="str">
        <f t="shared" si="22"/>
        <v/>
      </c>
      <c r="Z472" s="2">
        <f t="shared" si="22"/>
        <v>106</v>
      </c>
      <c r="AA472" s="2" t="str">
        <f t="shared" si="22"/>
        <v/>
      </c>
      <c r="AB472" s="2" t="str">
        <f t="shared" si="22"/>
        <v/>
      </c>
      <c r="AC472" s="2" t="str">
        <f t="shared" si="22"/>
        <v/>
      </c>
      <c r="AD472" s="2" t="str">
        <f t="shared" si="22"/>
        <v/>
      </c>
      <c r="AE472" s="2" t="str">
        <f t="shared" si="22"/>
        <v/>
      </c>
      <c r="AF472" s="2" t="str">
        <f t="shared" si="22"/>
        <v/>
      </c>
      <c r="AG472" s="2" t="str">
        <f t="shared" si="22"/>
        <v/>
      </c>
      <c r="AH472" s="2" t="str">
        <f t="shared" si="22"/>
        <v/>
      </c>
      <c r="AI472" s="2" t="str">
        <f t="shared" si="22"/>
        <v/>
      </c>
      <c r="AJ472" s="2" t="str">
        <f t="shared" si="22"/>
        <v/>
      </c>
      <c r="AK472" s="2" t="str">
        <f t="shared" si="22"/>
        <v/>
      </c>
      <c r="AL472" s="2" t="str">
        <f t="shared" si="22"/>
        <v/>
      </c>
      <c r="AM472" s="2" t="str">
        <f t="shared" si="22"/>
        <v/>
      </c>
      <c r="AN472" s="2" t="str">
        <f t="shared" si="22"/>
        <v/>
      </c>
      <c r="AO472" s="2" t="str">
        <f t="shared" si="22"/>
        <v/>
      </c>
      <c r="AP472" s="2">
        <f t="shared" si="22"/>
        <v>48</v>
      </c>
      <c r="AQ472" s="2" t="str">
        <f t="shared" si="22"/>
        <v/>
      </c>
      <c r="AR472" s="2" t="str">
        <f t="shared" si="22"/>
        <v/>
      </c>
      <c r="AS472" s="2" t="str">
        <f t="shared" si="22"/>
        <v/>
      </c>
      <c r="AT472" s="2" t="str">
        <f t="shared" si="22"/>
        <v/>
      </c>
      <c r="AU472" s="2" t="str">
        <f t="shared" si="22"/>
        <v/>
      </c>
      <c r="AV472" s="2" t="str">
        <f t="shared" si="22"/>
        <v/>
      </c>
      <c r="AW472" s="2" t="str">
        <f t="shared" si="22"/>
        <v/>
      </c>
      <c r="AX472" s="2" t="str">
        <f t="shared" si="22"/>
        <v/>
      </c>
      <c r="AY472" s="2" t="str">
        <f t="shared" si="22"/>
        <v/>
      </c>
      <c r="AZ472" s="2" t="str">
        <f t="shared" si="22"/>
        <v/>
      </c>
      <c r="BA472" s="2">
        <f t="shared" si="22"/>
        <v>123</v>
      </c>
      <c r="BB472" s="2">
        <f t="shared" si="22"/>
        <v>120</v>
      </c>
      <c r="BC472" s="2" t="str">
        <f t="shared" si="22"/>
        <v/>
      </c>
      <c r="BD472" s="2" t="str">
        <f t="shared" si="22"/>
        <v/>
      </c>
      <c r="BE472" s="2" t="str">
        <f t="shared" si="22"/>
        <v/>
      </c>
      <c r="BF472" s="2" t="str">
        <f t="shared" si="22"/>
        <v/>
      </c>
      <c r="BG472" s="2" t="str">
        <f t="shared" si="22"/>
        <v/>
      </c>
      <c r="BH472" s="2" t="str">
        <f t="shared" si="22"/>
        <v/>
      </c>
      <c r="BI472" s="2" t="str">
        <f t="shared" si="22"/>
        <v/>
      </c>
      <c r="BJ472" s="2" t="str">
        <f t="shared" si="22"/>
        <v/>
      </c>
      <c r="BK472" s="2">
        <f t="shared" si="22"/>
        <v>133</v>
      </c>
      <c r="BL472" s="2">
        <f t="shared" si="22"/>
        <v>71</v>
      </c>
    </row>
    <row r="473" spans="2:64" x14ac:dyDescent="0.25">
      <c r="B473" t="s">
        <v>194</v>
      </c>
      <c r="C473" s="2" t="str">
        <f t="shared" si="20"/>
        <v/>
      </c>
      <c r="D473" s="2" t="str">
        <f t="shared" si="22"/>
        <v/>
      </c>
      <c r="E473" s="2" t="str">
        <f t="shared" si="22"/>
        <v/>
      </c>
      <c r="F473" s="2" t="str">
        <f t="shared" si="22"/>
        <v/>
      </c>
      <c r="G473" s="2" t="str">
        <f t="shared" si="22"/>
        <v/>
      </c>
      <c r="H473" s="2" t="str">
        <f t="shared" si="22"/>
        <v/>
      </c>
      <c r="I473" s="2" t="str">
        <f t="shared" si="22"/>
        <v/>
      </c>
      <c r="J473" s="2" t="str">
        <f t="shared" si="22"/>
        <v/>
      </c>
      <c r="K473" s="2" t="str">
        <f t="shared" si="22"/>
        <v/>
      </c>
      <c r="L473" s="2" t="str">
        <f t="shared" si="22"/>
        <v/>
      </c>
      <c r="M473" s="2" t="str">
        <f t="shared" si="22"/>
        <v/>
      </c>
      <c r="N473" s="2" t="str">
        <f t="shared" si="22"/>
        <v/>
      </c>
      <c r="O473" s="2" t="str">
        <f t="shared" si="22"/>
        <v/>
      </c>
      <c r="P473" s="2" t="str">
        <f t="shared" si="22"/>
        <v/>
      </c>
      <c r="Q473" s="2" t="str">
        <f t="shared" si="22"/>
        <v/>
      </c>
      <c r="R473" s="2" t="str">
        <f t="shared" si="22"/>
        <v/>
      </c>
      <c r="S473" s="2" t="str">
        <f t="shared" si="22"/>
        <v/>
      </c>
      <c r="T473" s="2" t="str">
        <f t="shared" si="22"/>
        <v/>
      </c>
      <c r="U473" s="2" t="str">
        <f t="shared" si="22"/>
        <v/>
      </c>
      <c r="V473" s="2" t="str">
        <f t="shared" si="22"/>
        <v/>
      </c>
      <c r="W473" s="2" t="str">
        <f t="shared" si="22"/>
        <v/>
      </c>
      <c r="X473" s="2" t="str">
        <f t="shared" si="22"/>
        <v/>
      </c>
      <c r="Y473" s="2" t="str">
        <f t="shared" si="22"/>
        <v/>
      </c>
      <c r="Z473" s="2">
        <f t="shared" si="22"/>
        <v>64</v>
      </c>
      <c r="AA473" s="2" t="str">
        <f t="shared" si="22"/>
        <v/>
      </c>
      <c r="AB473" s="2" t="str">
        <f t="shared" si="22"/>
        <v/>
      </c>
      <c r="AC473" s="2" t="str">
        <f t="shared" si="22"/>
        <v/>
      </c>
      <c r="AD473" s="2" t="str">
        <f t="shared" si="22"/>
        <v/>
      </c>
      <c r="AE473" s="2" t="str">
        <f t="shared" si="22"/>
        <v/>
      </c>
      <c r="AF473" s="2" t="str">
        <f t="shared" si="22"/>
        <v/>
      </c>
      <c r="AG473" s="2" t="str">
        <f t="shared" si="22"/>
        <v/>
      </c>
      <c r="AH473" s="2" t="str">
        <f t="shared" si="22"/>
        <v/>
      </c>
      <c r="AI473" s="2" t="str">
        <f t="shared" si="22"/>
        <v/>
      </c>
      <c r="AJ473" s="2" t="str">
        <f t="shared" si="22"/>
        <v/>
      </c>
      <c r="AK473" s="2" t="str">
        <f t="shared" si="22"/>
        <v/>
      </c>
      <c r="AL473" s="2" t="str">
        <f t="shared" si="22"/>
        <v/>
      </c>
      <c r="AM473" s="2" t="str">
        <f t="shared" si="22"/>
        <v/>
      </c>
      <c r="AN473" s="2" t="str">
        <f t="shared" si="22"/>
        <v/>
      </c>
      <c r="AO473" s="2" t="str">
        <f t="shared" si="22"/>
        <v/>
      </c>
      <c r="AP473" s="2" t="str">
        <f t="shared" si="22"/>
        <v/>
      </c>
      <c r="AQ473" s="2" t="str">
        <f t="shared" si="22"/>
        <v/>
      </c>
      <c r="AR473" s="2" t="str">
        <f t="shared" si="22"/>
        <v/>
      </c>
      <c r="AS473" s="2" t="str">
        <f t="shared" si="22"/>
        <v/>
      </c>
      <c r="AT473" s="2" t="str">
        <f t="shared" si="22"/>
        <v/>
      </c>
      <c r="AU473" s="2" t="str">
        <f t="shared" si="22"/>
        <v/>
      </c>
      <c r="AV473" s="2" t="str">
        <f t="shared" si="22"/>
        <v/>
      </c>
      <c r="AW473" s="2" t="str">
        <f t="shared" si="22"/>
        <v/>
      </c>
      <c r="AX473" s="2" t="str">
        <f t="shared" si="22"/>
        <v/>
      </c>
      <c r="AY473" s="2">
        <f t="shared" si="22"/>
        <v>117</v>
      </c>
      <c r="AZ473" s="2">
        <f t="shared" si="22"/>
        <v>117</v>
      </c>
      <c r="BA473" s="2">
        <f t="shared" si="22"/>
        <v>117</v>
      </c>
      <c r="BB473" s="2">
        <f t="shared" si="22"/>
        <v>117</v>
      </c>
      <c r="BC473" s="2">
        <f t="shared" si="22"/>
        <v>117</v>
      </c>
      <c r="BD473" s="2">
        <f t="shared" si="22"/>
        <v>118</v>
      </c>
      <c r="BE473" s="2">
        <f t="shared" si="22"/>
        <v>69</v>
      </c>
      <c r="BF473" s="2">
        <f t="shared" si="22"/>
        <v>70</v>
      </c>
      <c r="BG473" s="2">
        <f t="shared" si="22"/>
        <v>95</v>
      </c>
      <c r="BH473" s="2">
        <f t="shared" si="22"/>
        <v>64</v>
      </c>
      <c r="BI473" s="2">
        <f t="shared" si="22"/>
        <v>102</v>
      </c>
      <c r="BJ473" s="2">
        <f t="shared" si="22"/>
        <v>22</v>
      </c>
      <c r="BK473" s="2">
        <f t="shared" si="22"/>
        <v>296</v>
      </c>
      <c r="BL473" s="2">
        <f t="shared" si="22"/>
        <v>262</v>
      </c>
    </row>
    <row r="474" spans="2:64" x14ac:dyDescent="0.25">
      <c r="B474" t="s">
        <v>259</v>
      </c>
      <c r="C474" s="2" t="str">
        <f t="shared" si="20"/>
        <v/>
      </c>
      <c r="D474" s="2" t="str">
        <f t="shared" si="22"/>
        <v/>
      </c>
      <c r="E474" s="2" t="str">
        <f t="shared" si="22"/>
        <v/>
      </c>
      <c r="F474" s="2" t="str">
        <f t="shared" si="22"/>
        <v/>
      </c>
      <c r="G474" s="2" t="str">
        <f t="shared" si="22"/>
        <v/>
      </c>
      <c r="H474" s="2" t="str">
        <f t="shared" si="22"/>
        <v/>
      </c>
      <c r="I474" s="2" t="str">
        <f t="shared" si="22"/>
        <v/>
      </c>
      <c r="J474" s="2" t="str">
        <f t="shared" si="22"/>
        <v/>
      </c>
      <c r="K474" s="2" t="str">
        <f t="shared" si="22"/>
        <v/>
      </c>
      <c r="L474" s="2" t="str">
        <f t="shared" si="22"/>
        <v/>
      </c>
      <c r="M474" s="2" t="str">
        <f t="shared" si="22"/>
        <v/>
      </c>
      <c r="N474" s="2" t="str">
        <f t="shared" si="22"/>
        <v/>
      </c>
      <c r="O474" s="2" t="str">
        <f t="shared" si="22"/>
        <v/>
      </c>
      <c r="P474" s="2" t="str">
        <f t="shared" si="22"/>
        <v/>
      </c>
      <c r="Q474" s="2" t="str">
        <f t="shared" si="22"/>
        <v/>
      </c>
      <c r="R474" s="2" t="str">
        <f t="shared" si="22"/>
        <v/>
      </c>
      <c r="S474" s="2" t="str">
        <f t="shared" si="22"/>
        <v/>
      </c>
      <c r="T474" s="2" t="str">
        <f t="shared" si="22"/>
        <v/>
      </c>
      <c r="U474" s="2" t="str">
        <f t="shared" si="22"/>
        <v/>
      </c>
      <c r="V474" s="2" t="str">
        <f t="shared" si="22"/>
        <v/>
      </c>
      <c r="W474" s="2" t="str">
        <f t="shared" si="22"/>
        <v/>
      </c>
      <c r="X474" s="2" t="str">
        <f t="shared" si="22"/>
        <v/>
      </c>
      <c r="Y474" s="2" t="str">
        <f t="shared" si="22"/>
        <v/>
      </c>
      <c r="Z474" s="2" t="str">
        <f t="shared" si="22"/>
        <v/>
      </c>
      <c r="AA474" s="2" t="str">
        <f t="shared" si="22"/>
        <v/>
      </c>
      <c r="AB474" s="2" t="str">
        <f t="shared" si="22"/>
        <v/>
      </c>
      <c r="AC474" s="2" t="str">
        <f t="shared" si="22"/>
        <v/>
      </c>
      <c r="AD474" s="2" t="str">
        <f t="shared" si="22"/>
        <v/>
      </c>
      <c r="AE474" s="2" t="str">
        <f t="shared" si="22"/>
        <v/>
      </c>
      <c r="AF474" s="2" t="str">
        <f t="shared" si="22"/>
        <v/>
      </c>
      <c r="AG474" s="2" t="str">
        <f t="shared" si="22"/>
        <v/>
      </c>
      <c r="AH474" s="2" t="str">
        <f t="shared" si="22"/>
        <v/>
      </c>
      <c r="AI474" s="2" t="str">
        <f t="shared" si="22"/>
        <v/>
      </c>
      <c r="AJ474" s="2" t="str">
        <f t="shared" si="22"/>
        <v/>
      </c>
      <c r="AK474" s="2" t="str">
        <f t="shared" si="22"/>
        <v/>
      </c>
      <c r="AL474" s="2" t="str">
        <f t="shared" si="22"/>
        <v/>
      </c>
      <c r="AM474" s="2" t="str">
        <f t="shared" si="22"/>
        <v/>
      </c>
      <c r="AN474" s="2" t="str">
        <f t="shared" si="22"/>
        <v/>
      </c>
      <c r="AO474" s="2" t="str">
        <f t="shared" si="22"/>
        <v/>
      </c>
      <c r="AP474" s="2" t="str">
        <f t="shared" si="22"/>
        <v/>
      </c>
      <c r="AQ474" s="2" t="str">
        <f t="shared" si="22"/>
        <v/>
      </c>
      <c r="AR474" s="2" t="str">
        <f t="shared" si="22"/>
        <v/>
      </c>
      <c r="AS474" s="2" t="str">
        <f t="shared" si="22"/>
        <v/>
      </c>
      <c r="AT474" s="2" t="str">
        <f t="shared" si="22"/>
        <v/>
      </c>
      <c r="AU474" s="2" t="str">
        <f t="shared" si="22"/>
        <v/>
      </c>
      <c r="AV474" s="2" t="str">
        <f t="shared" si="22"/>
        <v/>
      </c>
      <c r="AW474" s="2" t="str">
        <f t="shared" si="22"/>
        <v/>
      </c>
      <c r="AX474" s="2" t="str">
        <f t="shared" si="22"/>
        <v/>
      </c>
      <c r="AY474" s="2" t="str">
        <f t="shared" si="22"/>
        <v/>
      </c>
      <c r="AZ474" s="2" t="str">
        <f t="shared" si="22"/>
        <v/>
      </c>
      <c r="BA474" s="2" t="str">
        <f t="shared" si="22"/>
        <v/>
      </c>
      <c r="BB474" s="2" t="str">
        <f t="shared" si="22"/>
        <v/>
      </c>
      <c r="BC474" s="2" t="str">
        <f t="shared" si="22"/>
        <v/>
      </c>
      <c r="BD474" s="2" t="str">
        <f t="shared" si="22"/>
        <v/>
      </c>
      <c r="BE474" s="2" t="str">
        <f t="shared" si="22"/>
        <v/>
      </c>
      <c r="BF474" s="2" t="str">
        <f t="shared" si="22"/>
        <v/>
      </c>
      <c r="BG474" s="2" t="str">
        <f t="shared" si="22"/>
        <v/>
      </c>
      <c r="BH474" s="2" t="str">
        <f t="shared" si="22"/>
        <v/>
      </c>
      <c r="BI474" s="2" t="str">
        <f t="shared" si="22"/>
        <v/>
      </c>
      <c r="BJ474" s="2" t="str">
        <f t="shared" si="22"/>
        <v/>
      </c>
      <c r="BK474" s="2">
        <f t="shared" si="22"/>
        <v>69</v>
      </c>
      <c r="BL474" s="2">
        <f t="shared" si="22"/>
        <v>28</v>
      </c>
    </row>
    <row r="475" spans="2:64" x14ac:dyDescent="0.25">
      <c r="B475" t="s">
        <v>260</v>
      </c>
      <c r="C475" s="2" t="str">
        <f t="shared" si="20"/>
        <v/>
      </c>
      <c r="D475" s="2" t="str">
        <f t="shared" si="22"/>
        <v/>
      </c>
      <c r="E475" s="2" t="str">
        <f t="shared" si="22"/>
        <v/>
      </c>
      <c r="F475" s="2" t="str">
        <f t="shared" si="22"/>
        <v/>
      </c>
      <c r="G475" s="2" t="str">
        <f t="shared" si="22"/>
        <v/>
      </c>
      <c r="H475" s="2" t="str">
        <f t="shared" si="22"/>
        <v/>
      </c>
      <c r="I475" s="2" t="str">
        <f t="shared" si="22"/>
        <v/>
      </c>
      <c r="J475" s="2" t="str">
        <f t="shared" si="22"/>
        <v/>
      </c>
      <c r="K475" s="2" t="str">
        <f t="shared" si="22"/>
        <v/>
      </c>
      <c r="L475" s="2" t="str">
        <f t="shared" si="22"/>
        <v/>
      </c>
      <c r="M475" s="2" t="str">
        <f t="shared" si="22"/>
        <v/>
      </c>
      <c r="N475" s="2" t="str">
        <f t="shared" si="22"/>
        <v/>
      </c>
      <c r="O475" s="2" t="str">
        <f t="shared" si="22"/>
        <v/>
      </c>
      <c r="P475" s="2" t="str">
        <f t="shared" si="22"/>
        <v/>
      </c>
      <c r="Q475" s="2" t="str">
        <f t="shared" si="22"/>
        <v/>
      </c>
      <c r="R475" s="2" t="str">
        <f t="shared" si="22"/>
        <v/>
      </c>
      <c r="S475" s="2" t="str">
        <f t="shared" si="22"/>
        <v/>
      </c>
      <c r="T475" s="2" t="str">
        <f t="shared" si="22"/>
        <v/>
      </c>
      <c r="U475" s="2" t="str">
        <f t="shared" si="22"/>
        <v/>
      </c>
      <c r="V475" s="2">
        <f t="shared" si="22"/>
        <v>2</v>
      </c>
      <c r="W475" s="2">
        <f t="shared" si="22"/>
        <v>0</v>
      </c>
      <c r="X475" s="2">
        <f t="shared" si="22"/>
        <v>0</v>
      </c>
      <c r="Y475" s="2">
        <f t="shared" si="22"/>
        <v>0</v>
      </c>
      <c r="Z475" s="2">
        <f t="shared" si="22"/>
        <v>0</v>
      </c>
      <c r="AA475" s="2" t="str">
        <f t="shared" si="22"/>
        <v/>
      </c>
      <c r="AB475" s="2" t="str">
        <f t="shared" si="22"/>
        <v/>
      </c>
      <c r="AC475" s="2" t="str">
        <f t="shared" si="22"/>
        <v/>
      </c>
      <c r="AD475" s="2" t="str">
        <f t="shared" si="22"/>
        <v/>
      </c>
      <c r="AE475" s="2" t="str">
        <f t="shared" si="22"/>
        <v/>
      </c>
      <c r="AF475" s="2" t="str">
        <f t="shared" si="22"/>
        <v/>
      </c>
      <c r="AG475" s="2" t="str">
        <f t="shared" si="22"/>
        <v/>
      </c>
      <c r="AH475" s="2" t="str">
        <f t="shared" si="22"/>
        <v/>
      </c>
      <c r="AI475" s="2" t="str">
        <f t="shared" si="22"/>
        <v/>
      </c>
      <c r="AJ475" s="2" t="str">
        <f t="shared" si="22"/>
        <v/>
      </c>
      <c r="AK475" s="2" t="str">
        <f t="shared" si="22"/>
        <v/>
      </c>
      <c r="AL475" s="2" t="str">
        <f t="shared" si="22"/>
        <v/>
      </c>
      <c r="AM475" s="2" t="str">
        <f t="shared" si="22"/>
        <v/>
      </c>
      <c r="AN475" s="2" t="str">
        <f t="shared" si="22"/>
        <v/>
      </c>
      <c r="AO475" s="2" t="str">
        <f t="shared" si="22"/>
        <v/>
      </c>
      <c r="AP475" s="2" t="str">
        <f t="shared" si="22"/>
        <v/>
      </c>
      <c r="AQ475" s="2" t="str">
        <f t="shared" si="22"/>
        <v/>
      </c>
      <c r="AR475" s="2" t="str">
        <f t="shared" si="22"/>
        <v/>
      </c>
      <c r="AS475" s="2" t="str">
        <f t="shared" si="22"/>
        <v/>
      </c>
      <c r="AT475" s="2" t="str">
        <f t="shared" si="22"/>
        <v/>
      </c>
      <c r="AU475" s="2" t="str">
        <f t="shared" si="22"/>
        <v/>
      </c>
      <c r="AV475" s="2" t="str">
        <f t="shared" si="22"/>
        <v/>
      </c>
      <c r="AW475" s="2" t="str">
        <f t="shared" ref="D475:BL479" si="23">IF(AND(AW79="",AW277=0),"",MAX(AW79,AW277))</f>
        <v/>
      </c>
      <c r="AX475" s="2" t="str">
        <f t="shared" si="23"/>
        <v/>
      </c>
      <c r="AY475" s="2" t="str">
        <f t="shared" si="23"/>
        <v/>
      </c>
      <c r="AZ475" s="2" t="str">
        <f t="shared" si="23"/>
        <v/>
      </c>
      <c r="BA475" s="2" t="str">
        <f t="shared" si="23"/>
        <v/>
      </c>
      <c r="BB475" s="2" t="str">
        <f t="shared" si="23"/>
        <v/>
      </c>
      <c r="BC475" s="2" t="str">
        <f t="shared" si="23"/>
        <v/>
      </c>
      <c r="BD475" s="2" t="str">
        <f t="shared" si="23"/>
        <v/>
      </c>
      <c r="BE475" s="2" t="str">
        <f t="shared" si="23"/>
        <v/>
      </c>
      <c r="BF475" s="2" t="str">
        <f t="shared" si="23"/>
        <v/>
      </c>
      <c r="BG475" s="2" t="str">
        <f t="shared" si="23"/>
        <v/>
      </c>
      <c r="BH475" s="2" t="str">
        <f t="shared" si="23"/>
        <v/>
      </c>
      <c r="BI475" s="2" t="str">
        <f t="shared" si="23"/>
        <v/>
      </c>
      <c r="BJ475" s="2" t="str">
        <f t="shared" si="23"/>
        <v/>
      </c>
      <c r="BK475" s="2" t="str">
        <f t="shared" si="23"/>
        <v/>
      </c>
      <c r="BL475" s="2" t="str">
        <f t="shared" si="23"/>
        <v/>
      </c>
    </row>
    <row r="476" spans="2:64" x14ac:dyDescent="0.25">
      <c r="B476" t="s">
        <v>261</v>
      </c>
      <c r="C476" s="2" t="str">
        <f t="shared" si="20"/>
        <v/>
      </c>
      <c r="D476" s="2" t="str">
        <f t="shared" si="23"/>
        <v/>
      </c>
      <c r="E476" s="2" t="str">
        <f t="shared" si="23"/>
        <v/>
      </c>
      <c r="F476" s="2">
        <f t="shared" si="23"/>
        <v>1</v>
      </c>
      <c r="G476" s="2">
        <f t="shared" si="23"/>
        <v>0</v>
      </c>
      <c r="H476" s="2">
        <f t="shared" si="23"/>
        <v>1</v>
      </c>
      <c r="I476" s="2">
        <f t="shared" si="23"/>
        <v>1</v>
      </c>
      <c r="J476" s="2">
        <f t="shared" si="23"/>
        <v>5</v>
      </c>
      <c r="K476" s="2">
        <f t="shared" si="23"/>
        <v>0</v>
      </c>
      <c r="L476" s="2">
        <f t="shared" si="23"/>
        <v>2</v>
      </c>
      <c r="M476" s="2">
        <f t="shared" si="23"/>
        <v>0</v>
      </c>
      <c r="N476" s="2">
        <f t="shared" si="23"/>
        <v>1</v>
      </c>
      <c r="O476" s="2" t="str">
        <f t="shared" si="23"/>
        <v/>
      </c>
      <c r="P476" s="2">
        <f t="shared" si="23"/>
        <v>3</v>
      </c>
      <c r="Q476" s="2">
        <f t="shared" si="23"/>
        <v>0</v>
      </c>
      <c r="R476" s="2">
        <f t="shared" si="23"/>
        <v>0</v>
      </c>
      <c r="S476" s="2">
        <f t="shared" si="23"/>
        <v>0</v>
      </c>
      <c r="T476" s="2">
        <f t="shared" si="23"/>
        <v>0</v>
      </c>
      <c r="U476" s="2">
        <f t="shared" si="23"/>
        <v>0</v>
      </c>
      <c r="V476" s="2">
        <f t="shared" si="23"/>
        <v>0</v>
      </c>
      <c r="W476" s="2">
        <f t="shared" si="23"/>
        <v>0</v>
      </c>
      <c r="X476" s="2">
        <f t="shared" si="23"/>
        <v>0</v>
      </c>
      <c r="Y476" s="2">
        <f t="shared" si="23"/>
        <v>0</v>
      </c>
      <c r="Z476" s="2">
        <f t="shared" si="23"/>
        <v>0</v>
      </c>
      <c r="AA476" s="2" t="str">
        <f t="shared" si="23"/>
        <v/>
      </c>
      <c r="AB476" s="2" t="str">
        <f t="shared" si="23"/>
        <v/>
      </c>
      <c r="AC476" s="2" t="str">
        <f t="shared" si="23"/>
        <v/>
      </c>
      <c r="AD476" s="2" t="str">
        <f t="shared" si="23"/>
        <v/>
      </c>
      <c r="AE476" s="2" t="str">
        <f t="shared" si="23"/>
        <v/>
      </c>
      <c r="AF476" s="2" t="str">
        <f t="shared" si="23"/>
        <v/>
      </c>
      <c r="AG476" s="2" t="str">
        <f t="shared" si="23"/>
        <v/>
      </c>
      <c r="AH476" s="2" t="str">
        <f t="shared" si="23"/>
        <v/>
      </c>
      <c r="AI476" s="2" t="str">
        <f t="shared" si="23"/>
        <v/>
      </c>
      <c r="AJ476" s="2" t="str">
        <f t="shared" si="23"/>
        <v/>
      </c>
      <c r="AK476" s="2" t="str">
        <f t="shared" si="23"/>
        <v/>
      </c>
      <c r="AL476" s="2" t="str">
        <f t="shared" si="23"/>
        <v/>
      </c>
      <c r="AM476" s="2" t="str">
        <f t="shared" si="23"/>
        <v/>
      </c>
      <c r="AN476" s="2" t="str">
        <f t="shared" si="23"/>
        <v/>
      </c>
      <c r="AO476" s="2" t="str">
        <f t="shared" si="23"/>
        <v/>
      </c>
      <c r="AP476" s="2" t="str">
        <f t="shared" si="23"/>
        <v/>
      </c>
      <c r="AQ476" s="2" t="str">
        <f t="shared" si="23"/>
        <v/>
      </c>
      <c r="AR476" s="2" t="str">
        <f t="shared" si="23"/>
        <v/>
      </c>
      <c r="AS476" s="2" t="str">
        <f t="shared" si="23"/>
        <v/>
      </c>
      <c r="AT476" s="2" t="str">
        <f t="shared" si="23"/>
        <v/>
      </c>
      <c r="AU476" s="2" t="str">
        <f t="shared" si="23"/>
        <v/>
      </c>
      <c r="AV476" s="2" t="str">
        <f t="shared" si="23"/>
        <v/>
      </c>
      <c r="AW476" s="2" t="str">
        <f t="shared" si="23"/>
        <v/>
      </c>
      <c r="AX476" s="2" t="str">
        <f t="shared" si="23"/>
        <v/>
      </c>
      <c r="AY476" s="2" t="str">
        <f t="shared" si="23"/>
        <v/>
      </c>
      <c r="AZ476" s="2" t="str">
        <f t="shared" si="23"/>
        <v/>
      </c>
      <c r="BA476" s="2" t="str">
        <f t="shared" si="23"/>
        <v/>
      </c>
      <c r="BB476" s="2" t="str">
        <f t="shared" si="23"/>
        <v/>
      </c>
      <c r="BC476" s="2" t="str">
        <f t="shared" si="23"/>
        <v/>
      </c>
      <c r="BD476" s="2" t="str">
        <f t="shared" si="23"/>
        <v/>
      </c>
      <c r="BE476" s="2" t="str">
        <f t="shared" si="23"/>
        <v/>
      </c>
      <c r="BF476" s="2" t="str">
        <f t="shared" si="23"/>
        <v/>
      </c>
      <c r="BG476" s="2" t="str">
        <f t="shared" si="23"/>
        <v/>
      </c>
      <c r="BH476" s="2" t="str">
        <f t="shared" si="23"/>
        <v/>
      </c>
      <c r="BI476" s="2" t="str">
        <f t="shared" si="23"/>
        <v/>
      </c>
      <c r="BJ476" s="2" t="str">
        <f t="shared" si="23"/>
        <v/>
      </c>
      <c r="BK476" s="2" t="str">
        <f t="shared" si="23"/>
        <v/>
      </c>
      <c r="BL476" s="2" t="str">
        <f t="shared" si="23"/>
        <v/>
      </c>
    </row>
    <row r="477" spans="2:64" x14ac:dyDescent="0.25">
      <c r="B477" t="s">
        <v>262</v>
      </c>
      <c r="C477" s="2" t="str">
        <f t="shared" si="20"/>
        <v/>
      </c>
      <c r="D477" s="2" t="str">
        <f t="shared" si="23"/>
        <v/>
      </c>
      <c r="E477" s="2" t="str">
        <f t="shared" si="23"/>
        <v/>
      </c>
      <c r="F477" s="2" t="str">
        <f t="shared" si="23"/>
        <v/>
      </c>
      <c r="G477" s="2" t="str">
        <f t="shared" si="23"/>
        <v/>
      </c>
      <c r="H477" s="2" t="str">
        <f t="shared" si="23"/>
        <v/>
      </c>
      <c r="I477" s="2" t="str">
        <f t="shared" si="23"/>
        <v/>
      </c>
      <c r="J477" s="2" t="str">
        <f t="shared" si="23"/>
        <v/>
      </c>
      <c r="K477" s="2" t="str">
        <f t="shared" si="23"/>
        <v/>
      </c>
      <c r="L477" s="2" t="str">
        <f t="shared" si="23"/>
        <v/>
      </c>
      <c r="M477" s="2" t="str">
        <f t="shared" si="23"/>
        <v/>
      </c>
      <c r="N477" s="2" t="str">
        <f t="shared" si="23"/>
        <v/>
      </c>
      <c r="O477" s="2" t="str">
        <f t="shared" si="23"/>
        <v/>
      </c>
      <c r="P477" s="2" t="str">
        <f t="shared" si="23"/>
        <v/>
      </c>
      <c r="Q477" s="2" t="str">
        <f t="shared" si="23"/>
        <v/>
      </c>
      <c r="R477" s="2" t="str">
        <f t="shared" si="23"/>
        <v/>
      </c>
      <c r="S477" s="2" t="str">
        <f t="shared" si="23"/>
        <v/>
      </c>
      <c r="T477" s="2" t="str">
        <f t="shared" si="23"/>
        <v/>
      </c>
      <c r="U477" s="2" t="str">
        <f t="shared" si="23"/>
        <v/>
      </c>
      <c r="V477" s="2" t="str">
        <f t="shared" si="23"/>
        <v/>
      </c>
      <c r="W477" s="2">
        <f t="shared" si="23"/>
        <v>2</v>
      </c>
      <c r="X477" s="2">
        <f t="shared" si="23"/>
        <v>0</v>
      </c>
      <c r="Y477" s="2">
        <f t="shared" si="23"/>
        <v>0</v>
      </c>
      <c r="Z477" s="2">
        <f t="shared" si="23"/>
        <v>0</v>
      </c>
      <c r="AA477" s="2" t="str">
        <f t="shared" si="23"/>
        <v/>
      </c>
      <c r="AB477" s="2" t="str">
        <f t="shared" si="23"/>
        <v/>
      </c>
      <c r="AC477" s="2" t="str">
        <f t="shared" si="23"/>
        <v/>
      </c>
      <c r="AD477" s="2" t="str">
        <f t="shared" si="23"/>
        <v/>
      </c>
      <c r="AE477" s="2" t="str">
        <f t="shared" si="23"/>
        <v/>
      </c>
      <c r="AF477" s="2" t="str">
        <f t="shared" si="23"/>
        <v/>
      </c>
      <c r="AG477" s="2" t="str">
        <f t="shared" si="23"/>
        <v/>
      </c>
      <c r="AH477" s="2" t="str">
        <f t="shared" si="23"/>
        <v/>
      </c>
      <c r="AI477" s="2" t="str">
        <f t="shared" si="23"/>
        <v/>
      </c>
      <c r="AJ477" s="2" t="str">
        <f t="shared" si="23"/>
        <v/>
      </c>
      <c r="AK477" s="2" t="str">
        <f t="shared" si="23"/>
        <v/>
      </c>
      <c r="AL477" s="2" t="str">
        <f t="shared" si="23"/>
        <v/>
      </c>
      <c r="AM477" s="2" t="str">
        <f t="shared" si="23"/>
        <v/>
      </c>
      <c r="AN477" s="2" t="str">
        <f t="shared" si="23"/>
        <v/>
      </c>
      <c r="AO477" s="2" t="str">
        <f t="shared" si="23"/>
        <v/>
      </c>
      <c r="AP477" s="2" t="str">
        <f t="shared" si="23"/>
        <v/>
      </c>
      <c r="AQ477" s="2" t="str">
        <f t="shared" si="23"/>
        <v/>
      </c>
      <c r="AR477" s="2" t="str">
        <f t="shared" si="23"/>
        <v/>
      </c>
      <c r="AS477" s="2" t="str">
        <f t="shared" si="23"/>
        <v/>
      </c>
      <c r="AT477" s="2" t="str">
        <f t="shared" si="23"/>
        <v/>
      </c>
      <c r="AU477" s="2" t="str">
        <f t="shared" si="23"/>
        <v/>
      </c>
      <c r="AV477" s="2" t="str">
        <f t="shared" si="23"/>
        <v/>
      </c>
      <c r="AW477" s="2" t="str">
        <f t="shared" si="23"/>
        <v/>
      </c>
      <c r="AX477" s="2" t="str">
        <f t="shared" si="23"/>
        <v/>
      </c>
      <c r="AY477" s="2" t="str">
        <f t="shared" si="23"/>
        <v/>
      </c>
      <c r="AZ477" s="2" t="str">
        <f t="shared" si="23"/>
        <v/>
      </c>
      <c r="BA477" s="2" t="str">
        <f t="shared" si="23"/>
        <v/>
      </c>
      <c r="BB477" s="2" t="str">
        <f t="shared" si="23"/>
        <v/>
      </c>
      <c r="BC477" s="2" t="str">
        <f t="shared" si="23"/>
        <v/>
      </c>
      <c r="BD477" s="2" t="str">
        <f t="shared" si="23"/>
        <v/>
      </c>
      <c r="BE477" s="2" t="str">
        <f t="shared" si="23"/>
        <v/>
      </c>
      <c r="BF477" s="2" t="str">
        <f t="shared" si="23"/>
        <v/>
      </c>
      <c r="BG477" s="2" t="str">
        <f t="shared" si="23"/>
        <v/>
      </c>
      <c r="BH477" s="2" t="str">
        <f t="shared" si="23"/>
        <v/>
      </c>
      <c r="BI477" s="2" t="str">
        <f t="shared" si="23"/>
        <v/>
      </c>
      <c r="BJ477" s="2" t="str">
        <f t="shared" si="23"/>
        <v/>
      </c>
      <c r="BK477" s="2" t="str">
        <f t="shared" si="23"/>
        <v/>
      </c>
      <c r="BL477" s="2" t="str">
        <f t="shared" si="23"/>
        <v/>
      </c>
    </row>
    <row r="478" spans="2:64" x14ac:dyDescent="0.25">
      <c r="B478" t="s">
        <v>263</v>
      </c>
      <c r="C478" s="2">
        <f t="shared" si="20"/>
        <v>4</v>
      </c>
      <c r="D478" s="2">
        <f t="shared" si="23"/>
        <v>6</v>
      </c>
      <c r="E478" s="2">
        <f t="shared" si="23"/>
        <v>7</v>
      </c>
      <c r="F478" s="2">
        <f t="shared" si="23"/>
        <v>3</v>
      </c>
      <c r="G478" s="2">
        <f t="shared" si="23"/>
        <v>12</v>
      </c>
      <c r="H478" s="2">
        <f t="shared" si="23"/>
        <v>3</v>
      </c>
      <c r="I478" s="2">
        <f t="shared" si="23"/>
        <v>3</v>
      </c>
      <c r="J478" s="2">
        <f t="shared" si="23"/>
        <v>5</v>
      </c>
      <c r="K478" s="2">
        <f t="shared" si="23"/>
        <v>4</v>
      </c>
      <c r="L478" s="2">
        <f t="shared" si="23"/>
        <v>7</v>
      </c>
      <c r="M478" s="2">
        <f t="shared" si="23"/>
        <v>9</v>
      </c>
      <c r="N478" s="2">
        <f t="shared" si="23"/>
        <v>2</v>
      </c>
      <c r="O478" s="2">
        <f t="shared" si="23"/>
        <v>5</v>
      </c>
      <c r="P478" s="2">
        <f t="shared" si="23"/>
        <v>5</v>
      </c>
      <c r="Q478" s="2">
        <f t="shared" si="23"/>
        <v>5</v>
      </c>
      <c r="R478" s="2">
        <f t="shared" si="23"/>
        <v>3</v>
      </c>
      <c r="S478" s="2">
        <f t="shared" si="23"/>
        <v>2</v>
      </c>
      <c r="T478" s="2" t="str">
        <f t="shared" si="23"/>
        <v/>
      </c>
      <c r="U478" s="2" t="str">
        <f t="shared" si="23"/>
        <v/>
      </c>
      <c r="V478" s="2" t="str">
        <f t="shared" si="23"/>
        <v/>
      </c>
      <c r="W478" s="2">
        <f t="shared" si="23"/>
        <v>14</v>
      </c>
      <c r="X478" s="2" t="str">
        <f t="shared" si="23"/>
        <v/>
      </c>
      <c r="Y478" s="2" t="str">
        <f t="shared" si="23"/>
        <v/>
      </c>
      <c r="Z478" s="2">
        <f t="shared" si="23"/>
        <v>7</v>
      </c>
      <c r="AA478" s="2">
        <f t="shared" si="23"/>
        <v>4</v>
      </c>
      <c r="AB478" s="2" t="str">
        <f t="shared" si="23"/>
        <v/>
      </c>
      <c r="AC478" s="2" t="str">
        <f t="shared" si="23"/>
        <v/>
      </c>
      <c r="AD478" s="2">
        <f t="shared" si="23"/>
        <v>9</v>
      </c>
      <c r="AE478" s="2" t="str">
        <f t="shared" si="23"/>
        <v/>
      </c>
      <c r="AF478" s="2">
        <f t="shared" si="23"/>
        <v>14</v>
      </c>
      <c r="AG478" s="2">
        <f t="shared" si="23"/>
        <v>3</v>
      </c>
      <c r="AH478" s="2">
        <f t="shared" si="23"/>
        <v>2</v>
      </c>
      <c r="AI478" s="2">
        <f t="shared" si="23"/>
        <v>0</v>
      </c>
      <c r="AJ478" s="2">
        <f t="shared" si="23"/>
        <v>2</v>
      </c>
      <c r="AK478" s="2">
        <f t="shared" si="23"/>
        <v>0</v>
      </c>
      <c r="AL478" s="2">
        <f t="shared" si="23"/>
        <v>0</v>
      </c>
      <c r="AM478" s="2" t="str">
        <f t="shared" si="23"/>
        <v/>
      </c>
      <c r="AN478" s="2" t="str">
        <f t="shared" si="23"/>
        <v/>
      </c>
      <c r="AO478" s="2" t="str">
        <f t="shared" si="23"/>
        <v/>
      </c>
      <c r="AP478" s="2" t="str">
        <f t="shared" si="23"/>
        <v/>
      </c>
      <c r="AQ478" s="2" t="str">
        <f t="shared" si="23"/>
        <v/>
      </c>
      <c r="AR478" s="2" t="str">
        <f t="shared" si="23"/>
        <v/>
      </c>
      <c r="AS478" s="2" t="str">
        <f t="shared" si="23"/>
        <v/>
      </c>
      <c r="AT478" s="2" t="str">
        <f t="shared" si="23"/>
        <v/>
      </c>
      <c r="AU478" s="2" t="str">
        <f t="shared" si="23"/>
        <v/>
      </c>
      <c r="AV478" s="2" t="str">
        <f t="shared" si="23"/>
        <v/>
      </c>
      <c r="AW478" s="2" t="str">
        <f t="shared" si="23"/>
        <v/>
      </c>
      <c r="AX478" s="2" t="str">
        <f t="shared" si="23"/>
        <v/>
      </c>
      <c r="AY478" s="2" t="str">
        <f t="shared" si="23"/>
        <v/>
      </c>
      <c r="AZ478" s="2" t="str">
        <f t="shared" si="23"/>
        <v/>
      </c>
      <c r="BA478" s="2" t="str">
        <f t="shared" si="23"/>
        <v/>
      </c>
      <c r="BB478" s="2" t="str">
        <f t="shared" si="23"/>
        <v/>
      </c>
      <c r="BC478" s="2" t="str">
        <f t="shared" si="23"/>
        <v/>
      </c>
      <c r="BD478" s="2" t="str">
        <f t="shared" si="23"/>
        <v/>
      </c>
      <c r="BE478" s="2" t="str">
        <f t="shared" si="23"/>
        <v/>
      </c>
      <c r="BF478" s="2" t="str">
        <f t="shared" si="23"/>
        <v/>
      </c>
      <c r="BG478" s="2" t="str">
        <f t="shared" si="23"/>
        <v/>
      </c>
      <c r="BH478" s="2" t="str">
        <f t="shared" si="23"/>
        <v/>
      </c>
      <c r="BI478" s="2" t="str">
        <f t="shared" si="23"/>
        <v/>
      </c>
      <c r="BJ478" s="2" t="str">
        <f t="shared" si="23"/>
        <v/>
      </c>
      <c r="BK478" s="2" t="str">
        <f t="shared" si="23"/>
        <v/>
      </c>
      <c r="BL478" s="2" t="str">
        <f t="shared" si="23"/>
        <v/>
      </c>
    </row>
    <row r="479" spans="2:64" x14ac:dyDescent="0.25">
      <c r="B479" t="s">
        <v>264</v>
      </c>
      <c r="C479" s="2" t="str">
        <f t="shared" si="20"/>
        <v/>
      </c>
      <c r="D479" s="2" t="str">
        <f t="shared" si="23"/>
        <v/>
      </c>
      <c r="E479" s="2" t="str">
        <f t="shared" si="23"/>
        <v/>
      </c>
      <c r="F479" s="2" t="str">
        <f t="shared" si="23"/>
        <v/>
      </c>
      <c r="G479" s="2" t="str">
        <f t="shared" si="23"/>
        <v/>
      </c>
      <c r="H479" s="2" t="str">
        <f t="shared" si="23"/>
        <v/>
      </c>
      <c r="I479" s="2" t="str">
        <f t="shared" si="23"/>
        <v/>
      </c>
      <c r="J479" s="2" t="str">
        <f t="shared" si="23"/>
        <v/>
      </c>
      <c r="K479" s="2" t="str">
        <f t="shared" si="23"/>
        <v/>
      </c>
      <c r="L479" s="2" t="str">
        <f t="shared" si="23"/>
        <v/>
      </c>
      <c r="M479" s="2" t="str">
        <f t="shared" si="23"/>
        <v/>
      </c>
      <c r="N479" s="2" t="str">
        <f t="shared" si="23"/>
        <v/>
      </c>
      <c r="O479" s="2">
        <f t="shared" si="23"/>
        <v>1</v>
      </c>
      <c r="P479" s="2" t="str">
        <f t="shared" si="23"/>
        <v/>
      </c>
      <c r="Q479" s="2" t="str">
        <f t="shared" si="23"/>
        <v/>
      </c>
      <c r="R479" s="2" t="str">
        <f t="shared" si="23"/>
        <v/>
      </c>
      <c r="S479" s="2" t="str">
        <f t="shared" si="23"/>
        <v/>
      </c>
      <c r="T479" s="2" t="str">
        <f t="shared" si="23"/>
        <v/>
      </c>
      <c r="U479" s="2" t="str">
        <f t="shared" si="23"/>
        <v/>
      </c>
      <c r="V479" s="2" t="str">
        <f t="shared" si="23"/>
        <v/>
      </c>
      <c r="W479" s="2" t="str">
        <f t="shared" si="23"/>
        <v/>
      </c>
      <c r="X479" s="2" t="str">
        <f t="shared" si="23"/>
        <v/>
      </c>
      <c r="Y479" s="2" t="str">
        <f t="shared" si="23"/>
        <v/>
      </c>
      <c r="Z479" s="2" t="str">
        <f t="shared" si="23"/>
        <v/>
      </c>
      <c r="AA479" s="2" t="str">
        <f t="shared" si="23"/>
        <v/>
      </c>
      <c r="AB479" s="2" t="str">
        <f t="shared" si="23"/>
        <v/>
      </c>
      <c r="AC479" s="2" t="str">
        <f t="shared" si="23"/>
        <v/>
      </c>
      <c r="AD479" s="2" t="str">
        <f t="shared" si="23"/>
        <v/>
      </c>
      <c r="AE479" s="2" t="str">
        <f t="shared" si="23"/>
        <v/>
      </c>
      <c r="AF479" s="2" t="str">
        <f t="shared" si="23"/>
        <v/>
      </c>
      <c r="AG479" s="2" t="str">
        <f t="shared" si="23"/>
        <v/>
      </c>
      <c r="AH479" s="2" t="str">
        <f t="shared" si="23"/>
        <v/>
      </c>
      <c r="AI479" s="2" t="str">
        <f t="shared" si="23"/>
        <v/>
      </c>
      <c r="AJ479" s="2" t="str">
        <f t="shared" si="23"/>
        <v/>
      </c>
      <c r="AK479" s="2" t="str">
        <f t="shared" si="23"/>
        <v/>
      </c>
      <c r="AL479" s="2" t="str">
        <f t="shared" si="23"/>
        <v/>
      </c>
      <c r="AM479" s="2" t="str">
        <f t="shared" si="23"/>
        <v/>
      </c>
      <c r="AN479" s="2" t="str">
        <f t="shared" si="23"/>
        <v/>
      </c>
      <c r="AO479" s="2" t="str">
        <f t="shared" si="23"/>
        <v/>
      </c>
      <c r="AP479" s="2" t="str">
        <f t="shared" si="23"/>
        <v/>
      </c>
      <c r="AQ479" s="2" t="str">
        <f t="shared" si="23"/>
        <v/>
      </c>
      <c r="AR479" s="2" t="str">
        <f t="shared" si="23"/>
        <v/>
      </c>
      <c r="AS479" s="2" t="str">
        <f t="shared" si="23"/>
        <v/>
      </c>
      <c r="AT479" s="2" t="str">
        <f t="shared" si="23"/>
        <v/>
      </c>
      <c r="AU479" s="2" t="str">
        <f t="shared" si="23"/>
        <v/>
      </c>
      <c r="AV479" s="2" t="str">
        <f t="shared" si="23"/>
        <v/>
      </c>
      <c r="AW479" s="2" t="str">
        <f t="shared" si="23"/>
        <v/>
      </c>
      <c r="AX479" s="2" t="str">
        <f t="shared" si="23"/>
        <v/>
      </c>
      <c r="AY479" s="2" t="str">
        <f t="shared" si="23"/>
        <v/>
      </c>
      <c r="AZ479" s="2" t="str">
        <f t="shared" si="23"/>
        <v/>
      </c>
      <c r="BA479" s="2" t="str">
        <f t="shared" si="23"/>
        <v/>
      </c>
      <c r="BB479" s="2" t="str">
        <f t="shared" si="23"/>
        <v/>
      </c>
      <c r="BC479" s="2" t="str">
        <f t="shared" si="23"/>
        <v/>
      </c>
      <c r="BD479" s="2" t="str">
        <f t="shared" si="23"/>
        <v/>
      </c>
      <c r="BE479" s="2" t="str">
        <f t="shared" si="23"/>
        <v/>
      </c>
      <c r="BF479" s="2" t="str">
        <f t="shared" si="23"/>
        <v/>
      </c>
      <c r="BG479" s="2" t="str">
        <f t="shared" si="23"/>
        <v/>
      </c>
      <c r="BH479" s="2" t="str">
        <f t="shared" ref="D479:BL484" si="24">IF(AND(BH83="",BH281=0),"",MAX(BH83,BH281))</f>
        <v/>
      </c>
      <c r="BI479" s="2" t="str">
        <f t="shared" si="24"/>
        <v/>
      </c>
      <c r="BJ479" s="2" t="str">
        <f t="shared" si="24"/>
        <v/>
      </c>
      <c r="BK479" s="2" t="str">
        <f t="shared" si="24"/>
        <v/>
      </c>
      <c r="BL479" s="2" t="str">
        <f t="shared" si="24"/>
        <v/>
      </c>
    </row>
    <row r="480" spans="2:64" x14ac:dyDescent="0.25">
      <c r="B480" t="s">
        <v>265</v>
      </c>
      <c r="C480" s="2">
        <f t="shared" si="20"/>
        <v>35</v>
      </c>
      <c r="D480" s="2">
        <f t="shared" si="24"/>
        <v>30</v>
      </c>
      <c r="E480" s="2">
        <f t="shared" si="24"/>
        <v>30</v>
      </c>
      <c r="F480" s="2">
        <f t="shared" si="24"/>
        <v>34</v>
      </c>
      <c r="G480" s="2">
        <f t="shared" si="24"/>
        <v>48</v>
      </c>
      <c r="H480" s="2">
        <f t="shared" si="24"/>
        <v>35</v>
      </c>
      <c r="I480" s="2">
        <f t="shared" si="24"/>
        <v>20</v>
      </c>
      <c r="J480" s="2">
        <f t="shared" si="24"/>
        <v>20</v>
      </c>
      <c r="K480" s="2">
        <f t="shared" si="24"/>
        <v>29</v>
      </c>
      <c r="L480" s="2">
        <f t="shared" si="24"/>
        <v>31</v>
      </c>
      <c r="M480" s="2">
        <f t="shared" si="24"/>
        <v>28</v>
      </c>
      <c r="N480" s="2">
        <f t="shared" si="24"/>
        <v>30</v>
      </c>
      <c r="O480" s="2">
        <f t="shared" si="24"/>
        <v>29</v>
      </c>
      <c r="P480" s="2">
        <f t="shared" si="24"/>
        <v>12</v>
      </c>
      <c r="Q480" s="2">
        <f t="shared" si="24"/>
        <v>16</v>
      </c>
      <c r="R480" s="2">
        <f t="shared" si="24"/>
        <v>33</v>
      </c>
      <c r="S480" s="2">
        <f t="shared" si="24"/>
        <v>49</v>
      </c>
      <c r="T480" s="2">
        <f t="shared" si="24"/>
        <v>35</v>
      </c>
      <c r="U480" s="2">
        <f t="shared" si="24"/>
        <v>41</v>
      </c>
      <c r="V480" s="2">
        <f t="shared" si="24"/>
        <v>49</v>
      </c>
      <c r="W480" s="2">
        <f t="shared" si="24"/>
        <v>34</v>
      </c>
      <c r="X480" s="2">
        <f t="shared" si="24"/>
        <v>61</v>
      </c>
      <c r="Y480" s="2">
        <f t="shared" si="24"/>
        <v>47</v>
      </c>
      <c r="Z480" s="2">
        <f t="shared" si="24"/>
        <v>23</v>
      </c>
      <c r="AA480" s="2">
        <f t="shared" si="24"/>
        <v>24</v>
      </c>
      <c r="AB480" s="2">
        <f t="shared" si="24"/>
        <v>31</v>
      </c>
      <c r="AC480" s="2">
        <f t="shared" si="24"/>
        <v>44</v>
      </c>
      <c r="AD480" s="2">
        <f t="shared" si="24"/>
        <v>29</v>
      </c>
      <c r="AE480" s="2">
        <f t="shared" si="24"/>
        <v>21</v>
      </c>
      <c r="AF480" s="2">
        <f t="shared" si="24"/>
        <v>23</v>
      </c>
      <c r="AG480" s="2">
        <f t="shared" si="24"/>
        <v>34</v>
      </c>
      <c r="AH480" s="2">
        <f t="shared" si="24"/>
        <v>42</v>
      </c>
      <c r="AI480" s="2">
        <f t="shared" si="24"/>
        <v>47</v>
      </c>
      <c r="AJ480" s="2">
        <f t="shared" si="24"/>
        <v>45</v>
      </c>
      <c r="AK480" s="2">
        <f t="shared" si="24"/>
        <v>50</v>
      </c>
      <c r="AL480" s="2">
        <f t="shared" si="24"/>
        <v>45</v>
      </c>
      <c r="AM480" s="2">
        <f t="shared" si="24"/>
        <v>39</v>
      </c>
      <c r="AN480" s="2">
        <f t="shared" si="24"/>
        <v>33</v>
      </c>
      <c r="AO480" s="2">
        <f t="shared" si="24"/>
        <v>37</v>
      </c>
      <c r="AP480" s="2">
        <f t="shared" si="24"/>
        <v>50</v>
      </c>
      <c r="AQ480" s="2">
        <f t="shared" si="24"/>
        <v>46</v>
      </c>
      <c r="AR480" s="2">
        <f t="shared" si="24"/>
        <v>46</v>
      </c>
      <c r="AS480" s="2">
        <f t="shared" si="24"/>
        <v>43</v>
      </c>
      <c r="AT480" s="2">
        <f t="shared" si="24"/>
        <v>50</v>
      </c>
      <c r="AU480" s="2">
        <f t="shared" si="24"/>
        <v>11</v>
      </c>
      <c r="AV480" s="2">
        <f t="shared" si="24"/>
        <v>58</v>
      </c>
      <c r="AW480" s="2">
        <f t="shared" si="24"/>
        <v>23</v>
      </c>
      <c r="AX480" s="2">
        <f t="shared" si="24"/>
        <v>25</v>
      </c>
      <c r="AY480" s="2">
        <f t="shared" si="24"/>
        <v>28</v>
      </c>
      <c r="AZ480" s="2">
        <f t="shared" si="24"/>
        <v>20</v>
      </c>
      <c r="BA480" s="2">
        <f t="shared" si="24"/>
        <v>26</v>
      </c>
      <c r="BB480" s="2">
        <f t="shared" si="24"/>
        <v>31</v>
      </c>
      <c r="BC480" s="2">
        <f t="shared" si="24"/>
        <v>57</v>
      </c>
      <c r="BD480" s="2">
        <f t="shared" si="24"/>
        <v>90</v>
      </c>
      <c r="BE480" s="2">
        <f t="shared" si="24"/>
        <v>70</v>
      </c>
      <c r="BF480" s="2">
        <f t="shared" si="24"/>
        <v>52</v>
      </c>
      <c r="BG480" s="2">
        <f t="shared" si="24"/>
        <v>30</v>
      </c>
      <c r="BH480" s="2">
        <f t="shared" si="24"/>
        <v>39</v>
      </c>
      <c r="BI480" s="2">
        <f t="shared" si="24"/>
        <v>34</v>
      </c>
      <c r="BJ480" s="2">
        <f t="shared" si="24"/>
        <v>34</v>
      </c>
      <c r="BK480" s="2">
        <f t="shared" si="24"/>
        <v>39</v>
      </c>
      <c r="BL480" s="2">
        <f t="shared" si="24"/>
        <v>38</v>
      </c>
    </row>
    <row r="481" spans="2:64" x14ac:dyDescent="0.25">
      <c r="B481" t="s">
        <v>266</v>
      </c>
      <c r="C481" s="2" t="str">
        <f t="shared" si="20"/>
        <v/>
      </c>
      <c r="D481" s="2" t="str">
        <f t="shared" si="24"/>
        <v/>
      </c>
      <c r="E481" s="2" t="str">
        <f t="shared" si="24"/>
        <v/>
      </c>
      <c r="F481" s="2" t="str">
        <f t="shared" si="24"/>
        <v/>
      </c>
      <c r="G481" s="2" t="str">
        <f t="shared" si="24"/>
        <v/>
      </c>
      <c r="H481" s="2" t="str">
        <f t="shared" si="24"/>
        <v/>
      </c>
      <c r="I481" s="2" t="str">
        <f t="shared" si="24"/>
        <v/>
      </c>
      <c r="J481" s="2" t="str">
        <f t="shared" si="24"/>
        <v/>
      </c>
      <c r="K481" s="2" t="str">
        <f t="shared" si="24"/>
        <v/>
      </c>
      <c r="L481" s="2" t="str">
        <f t="shared" si="24"/>
        <v/>
      </c>
      <c r="M481" s="2" t="str">
        <f t="shared" si="24"/>
        <v/>
      </c>
      <c r="N481" s="2" t="str">
        <f t="shared" si="24"/>
        <v/>
      </c>
      <c r="O481" s="2">
        <f t="shared" si="24"/>
        <v>1</v>
      </c>
      <c r="P481" s="2" t="str">
        <f t="shared" si="24"/>
        <v/>
      </c>
      <c r="Q481" s="2" t="str">
        <f t="shared" si="24"/>
        <v/>
      </c>
      <c r="R481" s="2" t="str">
        <f t="shared" si="24"/>
        <v/>
      </c>
      <c r="S481" s="2" t="str">
        <f t="shared" si="24"/>
        <v/>
      </c>
      <c r="T481" s="2" t="str">
        <f t="shared" si="24"/>
        <v/>
      </c>
      <c r="U481" s="2" t="str">
        <f t="shared" si="24"/>
        <v/>
      </c>
      <c r="V481" s="2" t="str">
        <f t="shared" si="24"/>
        <v/>
      </c>
      <c r="W481" s="2" t="str">
        <f t="shared" si="24"/>
        <v/>
      </c>
      <c r="X481" s="2" t="str">
        <f t="shared" si="24"/>
        <v/>
      </c>
      <c r="Y481" s="2" t="str">
        <f t="shared" si="24"/>
        <v/>
      </c>
      <c r="Z481" s="2" t="str">
        <f t="shared" si="24"/>
        <v/>
      </c>
      <c r="AA481" s="2" t="str">
        <f t="shared" si="24"/>
        <v/>
      </c>
      <c r="AB481" s="2" t="str">
        <f t="shared" si="24"/>
        <v/>
      </c>
      <c r="AC481" s="2" t="str">
        <f t="shared" si="24"/>
        <v/>
      </c>
      <c r="AD481" s="2" t="str">
        <f t="shared" si="24"/>
        <v/>
      </c>
      <c r="AE481" s="2" t="str">
        <f t="shared" si="24"/>
        <v/>
      </c>
      <c r="AF481" s="2" t="str">
        <f t="shared" si="24"/>
        <v/>
      </c>
      <c r="AG481" s="2" t="str">
        <f t="shared" si="24"/>
        <v/>
      </c>
      <c r="AH481" s="2" t="str">
        <f t="shared" si="24"/>
        <v/>
      </c>
      <c r="AI481" s="2" t="str">
        <f t="shared" si="24"/>
        <v/>
      </c>
      <c r="AJ481" s="2" t="str">
        <f t="shared" si="24"/>
        <v/>
      </c>
      <c r="AK481" s="2" t="str">
        <f t="shared" si="24"/>
        <v/>
      </c>
      <c r="AL481" s="2" t="str">
        <f t="shared" si="24"/>
        <v/>
      </c>
      <c r="AM481" s="2" t="str">
        <f t="shared" si="24"/>
        <v/>
      </c>
      <c r="AN481" s="2" t="str">
        <f t="shared" si="24"/>
        <v/>
      </c>
      <c r="AO481" s="2" t="str">
        <f t="shared" si="24"/>
        <v/>
      </c>
      <c r="AP481" s="2" t="str">
        <f t="shared" si="24"/>
        <v/>
      </c>
      <c r="AQ481" s="2" t="str">
        <f t="shared" si="24"/>
        <v/>
      </c>
      <c r="AR481" s="2" t="str">
        <f t="shared" si="24"/>
        <v/>
      </c>
      <c r="AS481" s="2" t="str">
        <f t="shared" si="24"/>
        <v/>
      </c>
      <c r="AT481" s="2" t="str">
        <f t="shared" si="24"/>
        <v/>
      </c>
      <c r="AU481" s="2" t="str">
        <f t="shared" si="24"/>
        <v/>
      </c>
      <c r="AV481" s="2" t="str">
        <f t="shared" si="24"/>
        <v/>
      </c>
      <c r="AW481" s="2" t="str">
        <f t="shared" si="24"/>
        <v/>
      </c>
      <c r="AX481" s="2" t="str">
        <f t="shared" si="24"/>
        <v/>
      </c>
      <c r="AY481" s="2" t="str">
        <f t="shared" si="24"/>
        <v/>
      </c>
      <c r="AZ481" s="2" t="str">
        <f t="shared" si="24"/>
        <v/>
      </c>
      <c r="BA481" s="2" t="str">
        <f t="shared" si="24"/>
        <v/>
      </c>
      <c r="BB481" s="2" t="str">
        <f t="shared" si="24"/>
        <v/>
      </c>
      <c r="BC481" s="2" t="str">
        <f t="shared" si="24"/>
        <v/>
      </c>
      <c r="BD481" s="2" t="str">
        <f t="shared" si="24"/>
        <v/>
      </c>
      <c r="BE481" s="2" t="str">
        <f t="shared" si="24"/>
        <v/>
      </c>
      <c r="BF481" s="2" t="str">
        <f t="shared" si="24"/>
        <v/>
      </c>
      <c r="BG481" s="2" t="str">
        <f t="shared" si="24"/>
        <v/>
      </c>
      <c r="BH481" s="2" t="str">
        <f t="shared" si="24"/>
        <v/>
      </c>
      <c r="BI481" s="2" t="str">
        <f t="shared" si="24"/>
        <v/>
      </c>
      <c r="BJ481" s="2" t="str">
        <f t="shared" si="24"/>
        <v/>
      </c>
      <c r="BK481" s="2" t="str">
        <f t="shared" si="24"/>
        <v/>
      </c>
      <c r="BL481" s="2" t="str">
        <f t="shared" si="24"/>
        <v/>
      </c>
    </row>
    <row r="482" spans="2:64" x14ac:dyDescent="0.25">
      <c r="B482" t="s">
        <v>267</v>
      </c>
      <c r="C482" s="2" t="str">
        <f t="shared" si="20"/>
        <v/>
      </c>
      <c r="D482" s="2" t="str">
        <f t="shared" si="24"/>
        <v/>
      </c>
      <c r="E482" s="2" t="str">
        <f t="shared" si="24"/>
        <v/>
      </c>
      <c r="F482" s="2" t="str">
        <f t="shared" si="24"/>
        <v/>
      </c>
      <c r="G482" s="2" t="str">
        <f t="shared" si="24"/>
        <v/>
      </c>
      <c r="H482" s="2" t="str">
        <f t="shared" si="24"/>
        <v/>
      </c>
      <c r="I482" s="2" t="str">
        <f t="shared" si="24"/>
        <v/>
      </c>
      <c r="J482" s="2" t="str">
        <f t="shared" si="24"/>
        <v/>
      </c>
      <c r="K482" s="2" t="str">
        <f t="shared" si="24"/>
        <v/>
      </c>
      <c r="L482" s="2" t="str">
        <f t="shared" si="24"/>
        <v/>
      </c>
      <c r="M482" s="2" t="str">
        <f t="shared" si="24"/>
        <v/>
      </c>
      <c r="N482" s="2" t="str">
        <f t="shared" si="24"/>
        <v/>
      </c>
      <c r="O482" s="2" t="str">
        <f t="shared" si="24"/>
        <v/>
      </c>
      <c r="P482" s="2" t="str">
        <f t="shared" si="24"/>
        <v/>
      </c>
      <c r="Q482" s="2" t="str">
        <f t="shared" si="24"/>
        <v/>
      </c>
      <c r="R482" s="2" t="str">
        <f t="shared" si="24"/>
        <v/>
      </c>
      <c r="S482" s="2" t="str">
        <f t="shared" si="24"/>
        <v/>
      </c>
      <c r="T482" s="2" t="str">
        <f t="shared" si="24"/>
        <v/>
      </c>
      <c r="U482" s="2" t="str">
        <f t="shared" si="24"/>
        <v/>
      </c>
      <c r="V482" s="2">
        <f t="shared" si="24"/>
        <v>157</v>
      </c>
      <c r="W482" s="2">
        <f t="shared" si="24"/>
        <v>12</v>
      </c>
      <c r="X482" s="2">
        <f t="shared" si="24"/>
        <v>5</v>
      </c>
      <c r="Y482" s="2">
        <f t="shared" si="24"/>
        <v>5</v>
      </c>
      <c r="Z482" s="2">
        <f t="shared" si="24"/>
        <v>4</v>
      </c>
      <c r="AA482" s="2" t="str">
        <f t="shared" si="24"/>
        <v/>
      </c>
      <c r="AB482" s="2" t="str">
        <f t="shared" si="24"/>
        <v/>
      </c>
      <c r="AC482" s="2" t="str">
        <f t="shared" si="24"/>
        <v/>
      </c>
      <c r="AD482" s="2" t="str">
        <f t="shared" si="24"/>
        <v/>
      </c>
      <c r="AE482" s="2" t="str">
        <f t="shared" si="24"/>
        <v/>
      </c>
      <c r="AF482" s="2" t="str">
        <f t="shared" si="24"/>
        <v/>
      </c>
      <c r="AG482" s="2" t="str">
        <f t="shared" si="24"/>
        <v/>
      </c>
      <c r="AH482" s="2" t="str">
        <f t="shared" si="24"/>
        <v/>
      </c>
      <c r="AI482" s="2" t="str">
        <f t="shared" si="24"/>
        <v/>
      </c>
      <c r="AJ482" s="2" t="str">
        <f t="shared" si="24"/>
        <v/>
      </c>
      <c r="AK482" s="2" t="str">
        <f t="shared" si="24"/>
        <v/>
      </c>
      <c r="AL482" s="2" t="str">
        <f t="shared" si="24"/>
        <v/>
      </c>
      <c r="AM482" s="2" t="str">
        <f t="shared" si="24"/>
        <v/>
      </c>
      <c r="AN482" s="2" t="str">
        <f t="shared" si="24"/>
        <v/>
      </c>
      <c r="AO482" s="2" t="str">
        <f t="shared" si="24"/>
        <v/>
      </c>
      <c r="AP482" s="2" t="str">
        <f t="shared" si="24"/>
        <v/>
      </c>
      <c r="AQ482" s="2" t="str">
        <f t="shared" si="24"/>
        <v/>
      </c>
      <c r="AR482" s="2" t="str">
        <f t="shared" si="24"/>
        <v/>
      </c>
      <c r="AS482" s="2" t="str">
        <f t="shared" si="24"/>
        <v/>
      </c>
      <c r="AT482" s="2" t="str">
        <f t="shared" si="24"/>
        <v/>
      </c>
      <c r="AU482" s="2" t="str">
        <f t="shared" si="24"/>
        <v/>
      </c>
      <c r="AV482" s="2" t="str">
        <f t="shared" si="24"/>
        <v/>
      </c>
      <c r="AW482" s="2" t="str">
        <f t="shared" si="24"/>
        <v/>
      </c>
      <c r="AX482" s="2" t="str">
        <f t="shared" si="24"/>
        <v/>
      </c>
      <c r="AY482" s="2" t="str">
        <f t="shared" si="24"/>
        <v/>
      </c>
      <c r="AZ482" s="2" t="str">
        <f t="shared" si="24"/>
        <v/>
      </c>
      <c r="BA482" s="2" t="str">
        <f t="shared" si="24"/>
        <v/>
      </c>
      <c r="BB482" s="2" t="str">
        <f t="shared" si="24"/>
        <v/>
      </c>
      <c r="BC482" s="2" t="str">
        <f t="shared" si="24"/>
        <v/>
      </c>
      <c r="BD482" s="2" t="str">
        <f t="shared" si="24"/>
        <v/>
      </c>
      <c r="BE482" s="2" t="str">
        <f t="shared" si="24"/>
        <v/>
      </c>
      <c r="BF482" s="2" t="str">
        <f t="shared" si="24"/>
        <v/>
      </c>
      <c r="BG482" s="2" t="str">
        <f t="shared" si="24"/>
        <v/>
      </c>
      <c r="BH482" s="2" t="str">
        <f t="shared" si="24"/>
        <v/>
      </c>
      <c r="BI482" s="2" t="str">
        <f t="shared" si="24"/>
        <v/>
      </c>
      <c r="BJ482" s="2" t="str">
        <f t="shared" si="24"/>
        <v/>
      </c>
      <c r="BK482" s="2" t="str">
        <f t="shared" si="24"/>
        <v/>
      </c>
      <c r="BL482" s="2" t="str">
        <f t="shared" si="24"/>
        <v/>
      </c>
    </row>
    <row r="483" spans="2:64" x14ac:dyDescent="0.25">
      <c r="B483" t="s">
        <v>268</v>
      </c>
      <c r="C483" s="2">
        <f t="shared" si="20"/>
        <v>30</v>
      </c>
      <c r="D483" s="2">
        <f t="shared" si="24"/>
        <v>68</v>
      </c>
      <c r="E483" s="2">
        <f t="shared" si="24"/>
        <v>68</v>
      </c>
      <c r="F483" s="2">
        <f t="shared" si="24"/>
        <v>59</v>
      </c>
      <c r="G483" s="2">
        <f t="shared" si="24"/>
        <v>72</v>
      </c>
      <c r="H483" s="2">
        <f t="shared" si="24"/>
        <v>39</v>
      </c>
      <c r="I483" s="2">
        <f t="shared" si="24"/>
        <v>46</v>
      </c>
      <c r="J483" s="2">
        <f t="shared" si="24"/>
        <v>37</v>
      </c>
      <c r="K483" s="2">
        <f t="shared" si="24"/>
        <v>124</v>
      </c>
      <c r="L483" s="2">
        <f t="shared" si="24"/>
        <v>36</v>
      </c>
      <c r="M483" s="2">
        <f t="shared" si="24"/>
        <v>54</v>
      </c>
      <c r="N483" s="2">
        <f t="shared" si="24"/>
        <v>32</v>
      </c>
      <c r="O483" s="2">
        <f t="shared" si="24"/>
        <v>51</v>
      </c>
      <c r="P483" s="2">
        <f t="shared" si="24"/>
        <v>31</v>
      </c>
      <c r="Q483" s="2">
        <f t="shared" si="24"/>
        <v>40</v>
      </c>
      <c r="R483" s="2">
        <f t="shared" si="24"/>
        <v>35</v>
      </c>
      <c r="S483" s="2">
        <f t="shared" si="24"/>
        <v>17</v>
      </c>
      <c r="T483" s="2">
        <f t="shared" si="24"/>
        <v>29</v>
      </c>
      <c r="U483" s="2">
        <f t="shared" si="24"/>
        <v>4</v>
      </c>
      <c r="V483" s="2">
        <f t="shared" si="24"/>
        <v>16</v>
      </c>
      <c r="W483" s="2">
        <f t="shared" si="24"/>
        <v>52</v>
      </c>
      <c r="X483" s="2">
        <f t="shared" si="24"/>
        <v>41</v>
      </c>
      <c r="Y483" s="2">
        <f t="shared" si="24"/>
        <v>29</v>
      </c>
      <c r="Z483" s="2">
        <f t="shared" si="24"/>
        <v>22</v>
      </c>
      <c r="AA483" s="2">
        <f t="shared" si="24"/>
        <v>41</v>
      </c>
      <c r="AB483" s="2">
        <f t="shared" si="24"/>
        <v>37</v>
      </c>
      <c r="AC483" s="2">
        <f t="shared" si="24"/>
        <v>54</v>
      </c>
      <c r="AD483" s="2">
        <f t="shared" si="24"/>
        <v>27</v>
      </c>
      <c r="AE483" s="2">
        <f t="shared" si="24"/>
        <v>23</v>
      </c>
      <c r="AF483" s="2">
        <f t="shared" si="24"/>
        <v>32</v>
      </c>
      <c r="AG483" s="2">
        <f t="shared" si="24"/>
        <v>50</v>
      </c>
      <c r="AH483" s="2">
        <f t="shared" si="24"/>
        <v>56</v>
      </c>
      <c r="AI483" s="2">
        <f t="shared" si="24"/>
        <v>1</v>
      </c>
      <c r="AJ483" s="2">
        <f t="shared" si="24"/>
        <v>45</v>
      </c>
      <c r="AK483" s="2">
        <f t="shared" si="24"/>
        <v>0</v>
      </c>
      <c r="AL483" s="2">
        <f t="shared" si="24"/>
        <v>47</v>
      </c>
      <c r="AM483" s="2">
        <f t="shared" si="24"/>
        <v>98</v>
      </c>
      <c r="AN483" s="2">
        <f t="shared" si="24"/>
        <v>32</v>
      </c>
      <c r="AO483" s="2">
        <f t="shared" si="24"/>
        <v>26</v>
      </c>
      <c r="AP483" s="2">
        <f t="shared" si="24"/>
        <v>37</v>
      </c>
      <c r="AQ483" s="2">
        <f t="shared" si="24"/>
        <v>55</v>
      </c>
      <c r="AR483" s="2">
        <f t="shared" si="24"/>
        <v>43</v>
      </c>
      <c r="AS483" s="2">
        <f t="shared" si="24"/>
        <v>22</v>
      </c>
      <c r="AT483" s="2">
        <f t="shared" si="24"/>
        <v>57</v>
      </c>
      <c r="AU483" s="2">
        <f t="shared" si="24"/>
        <v>74</v>
      </c>
      <c r="AV483" s="2">
        <f t="shared" si="24"/>
        <v>35</v>
      </c>
      <c r="AW483" s="2">
        <f t="shared" si="24"/>
        <v>8</v>
      </c>
      <c r="AX483" s="2">
        <f t="shared" si="24"/>
        <v>3</v>
      </c>
      <c r="AY483" s="2">
        <f t="shared" si="24"/>
        <v>4</v>
      </c>
      <c r="AZ483" s="2">
        <f t="shared" si="24"/>
        <v>2</v>
      </c>
      <c r="BA483" s="2">
        <f t="shared" si="24"/>
        <v>1</v>
      </c>
      <c r="BB483" s="2">
        <f t="shared" si="24"/>
        <v>11</v>
      </c>
      <c r="BC483" s="2">
        <f t="shared" si="24"/>
        <v>68</v>
      </c>
      <c r="BD483" s="2">
        <f t="shared" si="24"/>
        <v>38</v>
      </c>
      <c r="BE483" s="2">
        <f t="shared" si="24"/>
        <v>22</v>
      </c>
      <c r="BF483" s="2">
        <f t="shared" si="24"/>
        <v>34</v>
      </c>
      <c r="BG483" s="2">
        <f t="shared" si="24"/>
        <v>45</v>
      </c>
      <c r="BH483" s="2">
        <f t="shared" si="24"/>
        <v>17</v>
      </c>
      <c r="BI483" s="2">
        <f t="shared" si="24"/>
        <v>26</v>
      </c>
      <c r="BJ483" s="2">
        <f t="shared" si="24"/>
        <v>5</v>
      </c>
      <c r="BK483" s="2">
        <f t="shared" si="24"/>
        <v>30</v>
      </c>
      <c r="BL483" s="2">
        <f t="shared" si="24"/>
        <v>19</v>
      </c>
    </row>
    <row r="484" spans="2:64" x14ac:dyDescent="0.25">
      <c r="B484" t="s">
        <v>36</v>
      </c>
      <c r="C484" s="2" t="str">
        <f t="shared" si="20"/>
        <v/>
      </c>
      <c r="D484" s="2" t="str">
        <f t="shared" si="24"/>
        <v/>
      </c>
      <c r="E484" s="2" t="str">
        <f t="shared" si="24"/>
        <v/>
      </c>
      <c r="F484" s="2" t="str">
        <f t="shared" si="24"/>
        <v/>
      </c>
      <c r="G484" s="2" t="str">
        <f t="shared" si="24"/>
        <v/>
      </c>
      <c r="H484" s="2" t="str">
        <f t="shared" si="24"/>
        <v/>
      </c>
      <c r="I484" s="2" t="str">
        <f t="shared" si="24"/>
        <v/>
      </c>
      <c r="J484" s="2" t="str">
        <f t="shared" ref="D484:BL488" si="25">IF(AND(J88="",J286=0),"",MAX(J88,J286))</f>
        <v/>
      </c>
      <c r="K484" s="2" t="str">
        <f t="shared" si="25"/>
        <v/>
      </c>
      <c r="L484" s="2" t="str">
        <f t="shared" si="25"/>
        <v/>
      </c>
      <c r="M484" s="2">
        <f t="shared" si="25"/>
        <v>224</v>
      </c>
      <c r="N484" s="2">
        <f t="shared" si="25"/>
        <v>192</v>
      </c>
      <c r="O484" s="2">
        <f t="shared" si="25"/>
        <v>392</v>
      </c>
      <c r="P484" s="2">
        <f t="shared" si="25"/>
        <v>267</v>
      </c>
      <c r="Q484" s="2">
        <f t="shared" si="25"/>
        <v>234</v>
      </c>
      <c r="R484" s="2">
        <f t="shared" si="25"/>
        <v>387</v>
      </c>
      <c r="S484" s="2">
        <f t="shared" si="25"/>
        <v>396</v>
      </c>
      <c r="T484" s="2">
        <f t="shared" si="25"/>
        <v>260</v>
      </c>
      <c r="U484" s="2">
        <f t="shared" si="25"/>
        <v>228</v>
      </c>
      <c r="V484" s="2">
        <f t="shared" si="25"/>
        <v>188</v>
      </c>
      <c r="W484" s="2">
        <f t="shared" si="25"/>
        <v>165</v>
      </c>
      <c r="X484" s="2">
        <f t="shared" si="25"/>
        <v>177</v>
      </c>
      <c r="Y484" s="2">
        <f t="shared" si="25"/>
        <v>145</v>
      </c>
      <c r="Z484" s="2">
        <f t="shared" si="25"/>
        <v>150</v>
      </c>
      <c r="AA484" s="2">
        <f t="shared" si="25"/>
        <v>174</v>
      </c>
      <c r="AB484" s="2">
        <f t="shared" si="25"/>
        <v>238</v>
      </c>
      <c r="AC484" s="2">
        <f t="shared" si="25"/>
        <v>341</v>
      </c>
      <c r="AD484" s="2">
        <f t="shared" si="25"/>
        <v>311</v>
      </c>
      <c r="AE484" s="2">
        <f t="shared" si="25"/>
        <v>248</v>
      </c>
      <c r="AF484" s="2">
        <f t="shared" si="25"/>
        <v>211</v>
      </c>
      <c r="AG484" s="2">
        <f t="shared" si="25"/>
        <v>217</v>
      </c>
      <c r="AH484" s="2">
        <f t="shared" si="25"/>
        <v>280</v>
      </c>
      <c r="AI484" s="2">
        <f t="shared" si="25"/>
        <v>346</v>
      </c>
      <c r="AJ484" s="2">
        <f t="shared" si="25"/>
        <v>229</v>
      </c>
      <c r="AK484" s="2">
        <f t="shared" si="25"/>
        <v>230</v>
      </c>
      <c r="AL484" s="2">
        <f t="shared" si="25"/>
        <v>163</v>
      </c>
      <c r="AM484" s="2">
        <f t="shared" si="25"/>
        <v>326</v>
      </c>
      <c r="AN484" s="2">
        <f t="shared" si="25"/>
        <v>157</v>
      </c>
      <c r="AO484" s="2">
        <f t="shared" si="25"/>
        <v>204</v>
      </c>
      <c r="AP484" s="2">
        <f t="shared" si="25"/>
        <v>280</v>
      </c>
      <c r="AQ484" s="2">
        <f t="shared" si="25"/>
        <v>399</v>
      </c>
      <c r="AR484" s="2">
        <f t="shared" si="25"/>
        <v>487</v>
      </c>
      <c r="AS484" s="2">
        <f t="shared" si="25"/>
        <v>126</v>
      </c>
      <c r="AT484" s="2">
        <f t="shared" si="25"/>
        <v>88</v>
      </c>
      <c r="AU484" s="2">
        <f t="shared" si="25"/>
        <v>222</v>
      </c>
      <c r="AV484" s="2">
        <f t="shared" si="25"/>
        <v>527</v>
      </c>
      <c r="AW484" s="2">
        <f t="shared" si="25"/>
        <v>578</v>
      </c>
      <c r="AX484" s="2">
        <f t="shared" si="25"/>
        <v>561</v>
      </c>
      <c r="AY484" s="2">
        <f t="shared" si="25"/>
        <v>145</v>
      </c>
      <c r="AZ484" s="2">
        <f t="shared" si="25"/>
        <v>553</v>
      </c>
      <c r="BA484" s="2">
        <f t="shared" si="25"/>
        <v>739</v>
      </c>
      <c r="BB484" s="2">
        <f t="shared" si="25"/>
        <v>569</v>
      </c>
      <c r="BC484" s="2">
        <f t="shared" si="25"/>
        <v>553</v>
      </c>
      <c r="BD484" s="2">
        <f t="shared" si="25"/>
        <v>590</v>
      </c>
      <c r="BE484" s="2">
        <f t="shared" si="25"/>
        <v>552</v>
      </c>
      <c r="BF484" s="2">
        <f t="shared" si="25"/>
        <v>405</v>
      </c>
      <c r="BG484" s="2">
        <f t="shared" si="25"/>
        <v>455</v>
      </c>
      <c r="BH484" s="2">
        <f t="shared" si="25"/>
        <v>365</v>
      </c>
      <c r="BI484" s="2">
        <f t="shared" si="25"/>
        <v>406</v>
      </c>
      <c r="BJ484" s="2">
        <f t="shared" si="25"/>
        <v>355</v>
      </c>
      <c r="BK484" s="2">
        <f t="shared" si="25"/>
        <v>164</v>
      </c>
      <c r="BL484" s="2">
        <f t="shared" si="25"/>
        <v>414</v>
      </c>
    </row>
    <row r="485" spans="2:64" x14ac:dyDescent="0.25">
      <c r="B485" t="s">
        <v>269</v>
      </c>
      <c r="C485" s="2" t="str">
        <f t="shared" si="20"/>
        <v/>
      </c>
      <c r="D485" s="2" t="str">
        <f t="shared" si="25"/>
        <v/>
      </c>
      <c r="E485" s="2" t="str">
        <f t="shared" si="25"/>
        <v/>
      </c>
      <c r="F485" s="2" t="str">
        <f t="shared" si="25"/>
        <v/>
      </c>
      <c r="G485" s="2" t="str">
        <f t="shared" si="25"/>
        <v/>
      </c>
      <c r="H485" s="2" t="str">
        <f t="shared" si="25"/>
        <v/>
      </c>
      <c r="I485" s="2" t="str">
        <f t="shared" si="25"/>
        <v/>
      </c>
      <c r="J485" s="2" t="str">
        <f t="shared" si="25"/>
        <v/>
      </c>
      <c r="K485" s="2" t="str">
        <f t="shared" si="25"/>
        <v/>
      </c>
      <c r="L485" s="2" t="str">
        <f t="shared" si="25"/>
        <v/>
      </c>
      <c r="M485" s="2" t="str">
        <f t="shared" si="25"/>
        <v/>
      </c>
      <c r="N485" s="2" t="str">
        <f t="shared" si="25"/>
        <v/>
      </c>
      <c r="O485" s="2" t="str">
        <f t="shared" si="25"/>
        <v/>
      </c>
      <c r="P485" s="2">
        <f t="shared" si="25"/>
        <v>1</v>
      </c>
      <c r="Q485" s="2">
        <f t="shared" si="25"/>
        <v>80</v>
      </c>
      <c r="R485" s="2">
        <f t="shared" si="25"/>
        <v>87</v>
      </c>
      <c r="S485" s="2">
        <f t="shared" si="25"/>
        <v>95</v>
      </c>
      <c r="T485" s="2">
        <f t="shared" si="25"/>
        <v>132</v>
      </c>
      <c r="U485" s="2">
        <f t="shared" si="25"/>
        <v>94</v>
      </c>
      <c r="V485" s="2">
        <f t="shared" si="25"/>
        <v>90</v>
      </c>
      <c r="W485" s="2">
        <f t="shared" si="25"/>
        <v>106</v>
      </c>
      <c r="X485" s="2">
        <f t="shared" si="25"/>
        <v>76</v>
      </c>
      <c r="Y485" s="2">
        <f t="shared" si="25"/>
        <v>65</v>
      </c>
      <c r="Z485" s="2">
        <f t="shared" si="25"/>
        <v>41</v>
      </c>
      <c r="AA485" s="2">
        <f t="shared" si="25"/>
        <v>29</v>
      </c>
      <c r="AB485" s="2">
        <f t="shared" si="25"/>
        <v>44</v>
      </c>
      <c r="AC485" s="2">
        <f t="shared" si="25"/>
        <v>45</v>
      </c>
      <c r="AD485" s="2">
        <f t="shared" si="25"/>
        <v>35</v>
      </c>
      <c r="AE485" s="2">
        <f t="shared" si="25"/>
        <v>41</v>
      </c>
      <c r="AF485" s="2">
        <f t="shared" si="25"/>
        <v>42</v>
      </c>
      <c r="AG485" s="2">
        <f t="shared" si="25"/>
        <v>55</v>
      </c>
      <c r="AH485" s="2">
        <f t="shared" si="25"/>
        <v>29</v>
      </c>
      <c r="AI485" s="2">
        <f t="shared" si="25"/>
        <v>24</v>
      </c>
      <c r="AJ485" s="2">
        <f t="shared" si="25"/>
        <v>50</v>
      </c>
      <c r="AK485" s="2">
        <f t="shared" si="25"/>
        <v>24</v>
      </c>
      <c r="AL485" s="2">
        <f t="shared" si="25"/>
        <v>40</v>
      </c>
      <c r="AM485" s="2">
        <f t="shared" si="25"/>
        <v>21</v>
      </c>
      <c r="AN485" s="2">
        <f t="shared" si="25"/>
        <v>37</v>
      </c>
      <c r="AO485" s="2">
        <f t="shared" si="25"/>
        <v>31</v>
      </c>
      <c r="AP485" s="2">
        <f t="shared" si="25"/>
        <v>28</v>
      </c>
      <c r="AQ485" s="2">
        <f t="shared" si="25"/>
        <v>64</v>
      </c>
      <c r="AR485" s="2">
        <f t="shared" si="25"/>
        <v>6</v>
      </c>
      <c r="AS485" s="2">
        <f t="shared" si="25"/>
        <v>44</v>
      </c>
      <c r="AT485" s="2">
        <f t="shared" si="25"/>
        <v>41</v>
      </c>
      <c r="AU485" s="2">
        <f t="shared" si="25"/>
        <v>46</v>
      </c>
      <c r="AV485" s="2">
        <f t="shared" si="25"/>
        <v>21</v>
      </c>
      <c r="AW485" s="2">
        <f t="shared" si="25"/>
        <v>34</v>
      </c>
      <c r="AX485" s="2">
        <f t="shared" si="25"/>
        <v>28</v>
      </c>
      <c r="AY485" s="2">
        <f t="shared" si="25"/>
        <v>11</v>
      </c>
      <c r="AZ485" s="2">
        <f t="shared" si="25"/>
        <v>7</v>
      </c>
      <c r="BA485" s="2">
        <f t="shared" si="25"/>
        <v>10</v>
      </c>
      <c r="BB485" s="2">
        <f t="shared" si="25"/>
        <v>5</v>
      </c>
      <c r="BC485" s="2">
        <f t="shared" si="25"/>
        <v>10</v>
      </c>
      <c r="BD485" s="2">
        <f t="shared" si="25"/>
        <v>52</v>
      </c>
      <c r="BE485" s="2">
        <f t="shared" si="25"/>
        <v>54</v>
      </c>
      <c r="BF485" s="2">
        <f t="shared" si="25"/>
        <v>38</v>
      </c>
      <c r="BG485" s="2">
        <f t="shared" si="25"/>
        <v>29</v>
      </c>
      <c r="BH485" s="2">
        <f t="shared" si="25"/>
        <v>20</v>
      </c>
      <c r="BI485" s="2">
        <f t="shared" si="25"/>
        <v>19</v>
      </c>
      <c r="BJ485" s="2">
        <f t="shared" si="25"/>
        <v>23</v>
      </c>
      <c r="BK485" s="2">
        <f t="shared" si="25"/>
        <v>10</v>
      </c>
      <c r="BL485" s="2">
        <f t="shared" si="25"/>
        <v>14</v>
      </c>
    </row>
    <row r="486" spans="2:64" x14ac:dyDescent="0.25">
      <c r="B486" t="s">
        <v>30</v>
      </c>
      <c r="C486" s="2">
        <f t="shared" si="20"/>
        <v>210</v>
      </c>
      <c r="D486" s="2">
        <f t="shared" si="25"/>
        <v>214</v>
      </c>
      <c r="E486" s="2">
        <f t="shared" si="25"/>
        <v>179</v>
      </c>
      <c r="F486" s="2">
        <f t="shared" si="25"/>
        <v>113</v>
      </c>
      <c r="G486" s="2">
        <f t="shared" si="25"/>
        <v>179</v>
      </c>
      <c r="H486" s="2">
        <f t="shared" si="25"/>
        <v>138</v>
      </c>
      <c r="I486" s="2">
        <f t="shared" si="25"/>
        <v>174</v>
      </c>
      <c r="J486" s="2">
        <f t="shared" si="25"/>
        <v>213</v>
      </c>
      <c r="K486" s="2">
        <f t="shared" si="25"/>
        <v>257</v>
      </c>
      <c r="L486" s="2">
        <f t="shared" si="25"/>
        <v>277</v>
      </c>
      <c r="M486" s="2">
        <f t="shared" si="25"/>
        <v>206</v>
      </c>
      <c r="N486" s="2">
        <f t="shared" si="25"/>
        <v>138</v>
      </c>
      <c r="O486" s="2">
        <f t="shared" si="25"/>
        <v>265</v>
      </c>
      <c r="P486" s="2">
        <f t="shared" si="25"/>
        <v>287</v>
      </c>
      <c r="Q486" s="2">
        <f t="shared" si="25"/>
        <v>297</v>
      </c>
      <c r="R486" s="2">
        <f t="shared" si="25"/>
        <v>455</v>
      </c>
      <c r="S486" s="2">
        <f t="shared" si="25"/>
        <v>330</v>
      </c>
      <c r="T486" s="2">
        <f t="shared" si="25"/>
        <v>340</v>
      </c>
      <c r="U486" s="2">
        <f t="shared" si="25"/>
        <v>268</v>
      </c>
      <c r="V486" s="2">
        <f t="shared" si="25"/>
        <v>448</v>
      </c>
      <c r="W486" s="2">
        <f t="shared" si="25"/>
        <v>349</v>
      </c>
      <c r="X486" s="2">
        <f t="shared" si="25"/>
        <v>716</v>
      </c>
      <c r="Y486" s="2">
        <f t="shared" si="25"/>
        <v>512</v>
      </c>
      <c r="Z486" s="2">
        <f t="shared" si="25"/>
        <v>337</v>
      </c>
      <c r="AA486" s="2">
        <f t="shared" si="25"/>
        <v>650</v>
      </c>
      <c r="AB486" s="2">
        <f t="shared" si="25"/>
        <v>484</v>
      </c>
      <c r="AC486" s="2">
        <f t="shared" si="25"/>
        <v>425</v>
      </c>
      <c r="AD486" s="2">
        <f t="shared" si="25"/>
        <v>451</v>
      </c>
      <c r="AE486" s="2">
        <f t="shared" si="25"/>
        <v>342</v>
      </c>
      <c r="AF486" s="2">
        <f t="shared" si="25"/>
        <v>313</v>
      </c>
      <c r="AG486" s="2">
        <f t="shared" si="25"/>
        <v>313</v>
      </c>
      <c r="AH486" s="2">
        <f t="shared" si="25"/>
        <v>400</v>
      </c>
      <c r="AI486" s="2">
        <f t="shared" si="25"/>
        <v>367</v>
      </c>
      <c r="AJ486" s="2">
        <f t="shared" si="25"/>
        <v>372</v>
      </c>
      <c r="AK486" s="2">
        <f t="shared" si="25"/>
        <v>311</v>
      </c>
      <c r="AL486" s="2">
        <f t="shared" si="25"/>
        <v>353</v>
      </c>
      <c r="AM486" s="2">
        <f t="shared" si="25"/>
        <v>309</v>
      </c>
      <c r="AN486" s="2">
        <f t="shared" si="25"/>
        <v>247</v>
      </c>
      <c r="AO486" s="2">
        <f t="shared" si="25"/>
        <v>526</v>
      </c>
      <c r="AP486" s="2">
        <f t="shared" si="25"/>
        <v>167</v>
      </c>
      <c r="AQ486" s="2">
        <f t="shared" si="25"/>
        <v>176</v>
      </c>
      <c r="AR486" s="2">
        <f t="shared" si="25"/>
        <v>186</v>
      </c>
      <c r="AS486" s="2">
        <f t="shared" si="25"/>
        <v>239</v>
      </c>
      <c r="AT486" s="2">
        <f t="shared" si="25"/>
        <v>338</v>
      </c>
      <c r="AU486" s="2">
        <f t="shared" si="25"/>
        <v>492</v>
      </c>
      <c r="AV486" s="2">
        <f t="shared" si="25"/>
        <v>355</v>
      </c>
      <c r="AW486" s="2">
        <f t="shared" si="25"/>
        <v>135</v>
      </c>
      <c r="AX486" s="2">
        <f t="shared" si="25"/>
        <v>19</v>
      </c>
      <c r="AY486" s="2">
        <f t="shared" si="25"/>
        <v>284</v>
      </c>
      <c r="AZ486" s="2">
        <f t="shared" si="25"/>
        <v>453</v>
      </c>
      <c r="BA486" s="2">
        <f t="shared" si="25"/>
        <v>676</v>
      </c>
      <c r="BB486" s="2">
        <f t="shared" si="25"/>
        <v>541</v>
      </c>
      <c r="BC486" s="2">
        <f t="shared" si="25"/>
        <v>320</v>
      </c>
      <c r="BD486" s="2">
        <f t="shared" si="25"/>
        <v>318</v>
      </c>
      <c r="BE486" s="2">
        <f t="shared" si="25"/>
        <v>237</v>
      </c>
      <c r="BF486" s="2">
        <f t="shared" si="25"/>
        <v>318</v>
      </c>
      <c r="BG486" s="2">
        <f t="shared" si="25"/>
        <v>199</v>
      </c>
      <c r="BH486" s="2">
        <f t="shared" si="25"/>
        <v>321</v>
      </c>
      <c r="BI486" s="2">
        <f t="shared" si="25"/>
        <v>238</v>
      </c>
      <c r="BJ486" s="2">
        <f t="shared" si="25"/>
        <v>257</v>
      </c>
      <c r="BK486" s="2">
        <f t="shared" si="25"/>
        <v>352</v>
      </c>
      <c r="BL486" s="2">
        <f t="shared" si="25"/>
        <v>408</v>
      </c>
    </row>
    <row r="487" spans="2:64" x14ac:dyDescent="0.25">
      <c r="B487" t="s">
        <v>270</v>
      </c>
      <c r="C487" s="2">
        <f t="shared" si="20"/>
        <v>10</v>
      </c>
      <c r="D487" s="2">
        <f t="shared" si="25"/>
        <v>41</v>
      </c>
      <c r="E487" s="2">
        <f t="shared" si="25"/>
        <v>42</v>
      </c>
      <c r="F487" s="2">
        <f t="shared" si="25"/>
        <v>17</v>
      </c>
      <c r="G487" s="2">
        <f t="shared" si="25"/>
        <v>21</v>
      </c>
      <c r="H487" s="2">
        <f t="shared" si="25"/>
        <v>10</v>
      </c>
      <c r="I487" s="2">
        <f t="shared" si="25"/>
        <v>14</v>
      </c>
      <c r="J487" s="2">
        <f t="shared" si="25"/>
        <v>6</v>
      </c>
      <c r="K487" s="2">
        <f t="shared" si="25"/>
        <v>12</v>
      </c>
      <c r="L487" s="2">
        <f t="shared" si="25"/>
        <v>7</v>
      </c>
      <c r="M487" s="2">
        <f t="shared" si="25"/>
        <v>7</v>
      </c>
      <c r="N487" s="2">
        <f t="shared" si="25"/>
        <v>4</v>
      </c>
      <c r="O487" s="2">
        <f t="shared" si="25"/>
        <v>9</v>
      </c>
      <c r="P487" s="2">
        <f t="shared" si="25"/>
        <v>14</v>
      </c>
      <c r="Q487" s="2">
        <f t="shared" si="25"/>
        <v>3</v>
      </c>
      <c r="R487" s="2">
        <f t="shared" si="25"/>
        <v>5</v>
      </c>
      <c r="S487" s="2">
        <f t="shared" si="25"/>
        <v>5</v>
      </c>
      <c r="T487" s="2">
        <f t="shared" si="25"/>
        <v>11</v>
      </c>
      <c r="U487" s="2">
        <f t="shared" si="25"/>
        <v>13</v>
      </c>
      <c r="V487" s="2">
        <f t="shared" si="25"/>
        <v>10</v>
      </c>
      <c r="W487" s="2">
        <f t="shared" si="25"/>
        <v>26</v>
      </c>
      <c r="X487" s="2">
        <f t="shared" si="25"/>
        <v>26</v>
      </c>
      <c r="Y487" s="2">
        <f t="shared" si="25"/>
        <v>22</v>
      </c>
      <c r="Z487" s="2">
        <f t="shared" si="25"/>
        <v>20</v>
      </c>
      <c r="AA487" s="2">
        <f t="shared" si="25"/>
        <v>32</v>
      </c>
      <c r="AB487" s="2">
        <f t="shared" si="25"/>
        <v>16</v>
      </c>
      <c r="AC487" s="2">
        <f t="shared" si="25"/>
        <v>16</v>
      </c>
      <c r="AD487" s="2">
        <f t="shared" si="25"/>
        <v>11</v>
      </c>
      <c r="AE487" s="2">
        <f t="shared" si="25"/>
        <v>8</v>
      </c>
      <c r="AF487" s="2">
        <f t="shared" si="25"/>
        <v>12</v>
      </c>
      <c r="AG487" s="2">
        <f t="shared" si="25"/>
        <v>12</v>
      </c>
      <c r="AH487" s="2">
        <f t="shared" si="25"/>
        <v>4</v>
      </c>
      <c r="AI487" s="2">
        <f t="shared" si="25"/>
        <v>9</v>
      </c>
      <c r="AJ487" s="2">
        <f t="shared" si="25"/>
        <v>15</v>
      </c>
      <c r="AK487" s="2">
        <f t="shared" si="25"/>
        <v>10</v>
      </c>
      <c r="AL487" s="2">
        <f t="shared" si="25"/>
        <v>5</v>
      </c>
      <c r="AM487" s="2">
        <f t="shared" si="25"/>
        <v>1</v>
      </c>
      <c r="AN487" s="2">
        <f t="shared" si="25"/>
        <v>10</v>
      </c>
      <c r="AO487" s="2">
        <f t="shared" si="25"/>
        <v>19</v>
      </c>
      <c r="AP487" s="2">
        <f t="shared" si="25"/>
        <v>1</v>
      </c>
      <c r="AQ487" s="2">
        <f t="shared" si="25"/>
        <v>7</v>
      </c>
      <c r="AR487" s="2">
        <f t="shared" si="25"/>
        <v>10</v>
      </c>
      <c r="AS487" s="2">
        <f t="shared" si="25"/>
        <v>3</v>
      </c>
      <c r="AT487" s="2">
        <f t="shared" si="25"/>
        <v>4</v>
      </c>
      <c r="AU487" s="2">
        <f t="shared" si="25"/>
        <v>9</v>
      </c>
      <c r="AV487" s="2">
        <f t="shared" si="25"/>
        <v>5</v>
      </c>
      <c r="AW487" s="2">
        <f t="shared" si="25"/>
        <v>4</v>
      </c>
      <c r="AX487" s="2">
        <f t="shared" si="25"/>
        <v>6</v>
      </c>
      <c r="AY487" s="2">
        <f t="shared" si="25"/>
        <v>4</v>
      </c>
      <c r="AZ487" s="2">
        <f t="shared" si="25"/>
        <v>4</v>
      </c>
      <c r="BA487" s="2">
        <f t="shared" si="25"/>
        <v>8</v>
      </c>
      <c r="BB487" s="2">
        <f t="shared" si="25"/>
        <v>3</v>
      </c>
      <c r="BC487" s="2">
        <f t="shared" si="25"/>
        <v>3</v>
      </c>
      <c r="BD487" s="2">
        <f t="shared" si="25"/>
        <v>1</v>
      </c>
      <c r="BE487" s="2">
        <f t="shared" si="25"/>
        <v>6</v>
      </c>
      <c r="BF487" s="2">
        <f t="shared" si="25"/>
        <v>10</v>
      </c>
      <c r="BG487" s="2">
        <f t="shared" si="25"/>
        <v>1</v>
      </c>
      <c r="BH487" s="2">
        <f t="shared" si="25"/>
        <v>7</v>
      </c>
      <c r="BI487" s="2">
        <f t="shared" si="25"/>
        <v>2</v>
      </c>
      <c r="BJ487" s="2">
        <f t="shared" si="25"/>
        <v>0</v>
      </c>
      <c r="BK487" s="2" t="str">
        <f t="shared" si="25"/>
        <v/>
      </c>
      <c r="BL487" s="2" t="str">
        <f t="shared" si="25"/>
        <v/>
      </c>
    </row>
    <row r="488" spans="2:64" x14ac:dyDescent="0.25">
      <c r="B488" t="s">
        <v>271</v>
      </c>
      <c r="C488" s="2" t="str">
        <f t="shared" si="20"/>
        <v/>
      </c>
      <c r="D488" s="2" t="str">
        <f t="shared" si="25"/>
        <v/>
      </c>
      <c r="E488" s="2" t="str">
        <f t="shared" si="25"/>
        <v/>
      </c>
      <c r="F488" s="2" t="str">
        <f t="shared" si="25"/>
        <v/>
      </c>
      <c r="G488" s="2" t="str">
        <f t="shared" si="25"/>
        <v/>
      </c>
      <c r="H488" s="2" t="str">
        <f t="shared" si="25"/>
        <v/>
      </c>
      <c r="I488" s="2" t="str">
        <f t="shared" si="25"/>
        <v/>
      </c>
      <c r="J488" s="2" t="str">
        <f t="shared" si="25"/>
        <v/>
      </c>
      <c r="K488" s="2" t="str">
        <f t="shared" si="25"/>
        <v/>
      </c>
      <c r="L488" s="2" t="str">
        <f t="shared" si="25"/>
        <v/>
      </c>
      <c r="M488" s="2" t="str">
        <f t="shared" si="25"/>
        <v/>
      </c>
      <c r="N488" s="2" t="str">
        <f t="shared" si="25"/>
        <v/>
      </c>
      <c r="O488" s="2" t="str">
        <f t="shared" si="25"/>
        <v/>
      </c>
      <c r="P488" s="2" t="str">
        <f t="shared" si="25"/>
        <v/>
      </c>
      <c r="Q488" s="2" t="str">
        <f t="shared" si="25"/>
        <v/>
      </c>
      <c r="R488" s="2" t="str">
        <f t="shared" si="25"/>
        <v/>
      </c>
      <c r="S488" s="2" t="str">
        <f t="shared" si="25"/>
        <v/>
      </c>
      <c r="T488" s="2" t="str">
        <f t="shared" si="25"/>
        <v/>
      </c>
      <c r="U488" s="2" t="str">
        <f t="shared" ref="D488:BL492" si="26">IF(AND(U92="",U290=0),"",MAX(U92,U290))</f>
        <v/>
      </c>
      <c r="V488" s="2" t="str">
        <f t="shared" si="26"/>
        <v/>
      </c>
      <c r="W488" s="2" t="str">
        <f t="shared" si="26"/>
        <v/>
      </c>
      <c r="X488" s="2">
        <f t="shared" si="26"/>
        <v>118</v>
      </c>
      <c r="Y488" s="2">
        <f t="shared" si="26"/>
        <v>26</v>
      </c>
      <c r="Z488" s="2">
        <f t="shared" si="26"/>
        <v>20</v>
      </c>
      <c r="AA488" s="2">
        <f t="shared" si="26"/>
        <v>54</v>
      </c>
      <c r="AB488" s="2">
        <f t="shared" si="26"/>
        <v>45</v>
      </c>
      <c r="AC488" s="2">
        <f t="shared" si="26"/>
        <v>51</v>
      </c>
      <c r="AD488" s="2">
        <f t="shared" si="26"/>
        <v>31</v>
      </c>
      <c r="AE488" s="2">
        <f t="shared" si="26"/>
        <v>31</v>
      </c>
      <c r="AF488" s="2">
        <f t="shared" si="26"/>
        <v>27</v>
      </c>
      <c r="AG488" s="2">
        <f t="shared" si="26"/>
        <v>34</v>
      </c>
      <c r="AH488" s="2">
        <f t="shared" si="26"/>
        <v>27</v>
      </c>
      <c r="AI488" s="2">
        <f t="shared" si="26"/>
        <v>18</v>
      </c>
      <c r="AJ488" s="2">
        <f t="shared" si="26"/>
        <v>29</v>
      </c>
      <c r="AK488" s="2">
        <f t="shared" si="26"/>
        <v>23</v>
      </c>
      <c r="AL488" s="2">
        <f t="shared" si="26"/>
        <v>10</v>
      </c>
      <c r="AM488" s="2">
        <f t="shared" si="26"/>
        <v>10</v>
      </c>
      <c r="AN488" s="2">
        <f t="shared" si="26"/>
        <v>19</v>
      </c>
      <c r="AO488" s="2">
        <f t="shared" si="26"/>
        <v>21</v>
      </c>
      <c r="AP488" s="2">
        <f t="shared" si="26"/>
        <v>14</v>
      </c>
      <c r="AQ488" s="2">
        <f t="shared" si="26"/>
        <v>18</v>
      </c>
      <c r="AR488" s="2">
        <f t="shared" si="26"/>
        <v>17</v>
      </c>
      <c r="AS488" s="2">
        <f t="shared" si="26"/>
        <v>22</v>
      </c>
      <c r="AT488" s="2">
        <f t="shared" si="26"/>
        <v>6</v>
      </c>
      <c r="AU488" s="2">
        <f t="shared" si="26"/>
        <v>11</v>
      </c>
      <c r="AV488" s="2">
        <f t="shared" si="26"/>
        <v>10</v>
      </c>
      <c r="AW488" s="2">
        <f t="shared" si="26"/>
        <v>11</v>
      </c>
      <c r="AX488" s="2">
        <f t="shared" si="26"/>
        <v>11</v>
      </c>
      <c r="AY488" s="2">
        <f t="shared" si="26"/>
        <v>12</v>
      </c>
      <c r="AZ488" s="2">
        <f t="shared" si="26"/>
        <v>10</v>
      </c>
      <c r="BA488" s="2">
        <f t="shared" si="26"/>
        <v>17</v>
      </c>
      <c r="BB488" s="2">
        <f t="shared" si="26"/>
        <v>6</v>
      </c>
      <c r="BC488" s="2">
        <f t="shared" si="26"/>
        <v>5</v>
      </c>
      <c r="BD488" s="2">
        <f t="shared" si="26"/>
        <v>8</v>
      </c>
      <c r="BE488" s="2">
        <f t="shared" si="26"/>
        <v>7</v>
      </c>
      <c r="BF488" s="2">
        <f t="shared" si="26"/>
        <v>13</v>
      </c>
      <c r="BG488" s="2">
        <f t="shared" si="26"/>
        <v>10</v>
      </c>
      <c r="BH488" s="2">
        <f t="shared" si="26"/>
        <v>8</v>
      </c>
      <c r="BI488" s="2">
        <f t="shared" si="26"/>
        <v>5</v>
      </c>
      <c r="BJ488" s="2">
        <f t="shared" si="26"/>
        <v>2</v>
      </c>
      <c r="BK488" s="2">
        <f t="shared" si="26"/>
        <v>6</v>
      </c>
      <c r="BL488" s="2">
        <f t="shared" si="26"/>
        <v>2</v>
      </c>
    </row>
    <row r="489" spans="2:64" x14ac:dyDescent="0.25">
      <c r="B489" t="s">
        <v>272</v>
      </c>
      <c r="C489" s="2" t="str">
        <f t="shared" si="20"/>
        <v/>
      </c>
      <c r="D489" s="2" t="str">
        <f t="shared" si="26"/>
        <v/>
      </c>
      <c r="E489" s="2" t="str">
        <f t="shared" si="26"/>
        <v/>
      </c>
      <c r="F489" s="2" t="str">
        <f t="shared" si="26"/>
        <v/>
      </c>
      <c r="G489" s="2" t="str">
        <f t="shared" si="26"/>
        <v/>
      </c>
      <c r="H489" s="2" t="str">
        <f t="shared" si="26"/>
        <v/>
      </c>
      <c r="I489" s="2" t="str">
        <f t="shared" si="26"/>
        <v/>
      </c>
      <c r="J489" s="2" t="str">
        <f t="shared" si="26"/>
        <v/>
      </c>
      <c r="K489" s="2" t="str">
        <f t="shared" si="26"/>
        <v/>
      </c>
      <c r="L489" s="2" t="str">
        <f t="shared" si="26"/>
        <v/>
      </c>
      <c r="M489" s="2" t="str">
        <f t="shared" si="26"/>
        <v/>
      </c>
      <c r="N489" s="2" t="str">
        <f t="shared" si="26"/>
        <v/>
      </c>
      <c r="O489" s="2" t="str">
        <f t="shared" si="26"/>
        <v/>
      </c>
      <c r="P489" s="2" t="str">
        <f t="shared" si="26"/>
        <v/>
      </c>
      <c r="Q489" s="2" t="str">
        <f t="shared" si="26"/>
        <v/>
      </c>
      <c r="R489" s="2" t="str">
        <f t="shared" si="26"/>
        <v/>
      </c>
      <c r="S489" s="2" t="str">
        <f t="shared" si="26"/>
        <v/>
      </c>
      <c r="T489" s="2" t="str">
        <f t="shared" si="26"/>
        <v/>
      </c>
      <c r="U489" s="2" t="str">
        <f t="shared" si="26"/>
        <v/>
      </c>
      <c r="V489" s="2" t="str">
        <f t="shared" si="26"/>
        <v/>
      </c>
      <c r="W489" s="2" t="str">
        <f t="shared" si="26"/>
        <v/>
      </c>
      <c r="X489" s="2" t="str">
        <f t="shared" si="26"/>
        <v/>
      </c>
      <c r="Y489" s="2" t="str">
        <f t="shared" si="26"/>
        <v/>
      </c>
      <c r="Z489" s="2" t="str">
        <f t="shared" si="26"/>
        <v/>
      </c>
      <c r="AA489" s="2" t="str">
        <f t="shared" si="26"/>
        <v/>
      </c>
      <c r="AB489" s="2" t="str">
        <f t="shared" si="26"/>
        <v/>
      </c>
      <c r="AC489" s="2" t="str">
        <f t="shared" si="26"/>
        <v/>
      </c>
      <c r="AD489" s="2" t="str">
        <f t="shared" si="26"/>
        <v/>
      </c>
      <c r="AE489" s="2" t="str">
        <f t="shared" si="26"/>
        <v/>
      </c>
      <c r="AF489" s="2" t="str">
        <f t="shared" si="26"/>
        <v/>
      </c>
      <c r="AG489" s="2" t="str">
        <f t="shared" si="26"/>
        <v/>
      </c>
      <c r="AH489" s="2">
        <f t="shared" si="26"/>
        <v>37</v>
      </c>
      <c r="AI489" s="2">
        <f t="shared" si="26"/>
        <v>14</v>
      </c>
      <c r="AJ489" s="2">
        <f t="shared" si="26"/>
        <v>13</v>
      </c>
      <c r="AK489" s="2">
        <f t="shared" si="26"/>
        <v>31</v>
      </c>
      <c r="AL489" s="2">
        <f t="shared" si="26"/>
        <v>23</v>
      </c>
      <c r="AM489" s="2">
        <f t="shared" si="26"/>
        <v>34</v>
      </c>
      <c r="AN489" s="2">
        <f t="shared" si="26"/>
        <v>22</v>
      </c>
      <c r="AO489" s="2">
        <f t="shared" si="26"/>
        <v>56</v>
      </c>
      <c r="AP489" s="2">
        <f t="shared" si="26"/>
        <v>16</v>
      </c>
      <c r="AQ489" s="2">
        <f t="shared" si="26"/>
        <v>22</v>
      </c>
      <c r="AR489" s="2">
        <f t="shared" si="26"/>
        <v>17</v>
      </c>
      <c r="AS489" s="2">
        <f t="shared" si="26"/>
        <v>14</v>
      </c>
      <c r="AT489" s="2">
        <f t="shared" si="26"/>
        <v>15</v>
      </c>
      <c r="AU489" s="2">
        <f t="shared" si="26"/>
        <v>14</v>
      </c>
      <c r="AV489" s="2">
        <f t="shared" si="26"/>
        <v>36</v>
      </c>
      <c r="AW489" s="2">
        <f t="shared" si="26"/>
        <v>24</v>
      </c>
      <c r="AX489" s="2">
        <f t="shared" si="26"/>
        <v>22</v>
      </c>
      <c r="AY489" s="2">
        <f t="shared" si="26"/>
        <v>48</v>
      </c>
      <c r="AZ489" s="2">
        <f t="shared" si="26"/>
        <v>40</v>
      </c>
      <c r="BA489" s="2">
        <f t="shared" si="26"/>
        <v>17</v>
      </c>
      <c r="BB489" s="2">
        <f t="shared" si="26"/>
        <v>12</v>
      </c>
      <c r="BC489" s="2">
        <f t="shared" si="26"/>
        <v>16</v>
      </c>
      <c r="BD489" s="2">
        <f t="shared" si="26"/>
        <v>53</v>
      </c>
      <c r="BE489" s="2">
        <f t="shared" si="26"/>
        <v>60</v>
      </c>
      <c r="BF489" s="2">
        <f t="shared" si="26"/>
        <v>32</v>
      </c>
      <c r="BG489" s="2">
        <f t="shared" si="26"/>
        <v>32</v>
      </c>
      <c r="BH489" s="2">
        <f t="shared" si="26"/>
        <v>22</v>
      </c>
      <c r="BI489" s="2">
        <f t="shared" si="26"/>
        <v>48</v>
      </c>
      <c r="BJ489" s="2">
        <f t="shared" si="26"/>
        <v>1</v>
      </c>
      <c r="BK489" s="2">
        <f t="shared" si="26"/>
        <v>18</v>
      </c>
      <c r="BL489" s="2">
        <f t="shared" si="26"/>
        <v>28</v>
      </c>
    </row>
    <row r="490" spans="2:64" x14ac:dyDescent="0.25">
      <c r="B490" t="s">
        <v>273</v>
      </c>
      <c r="C490" s="2">
        <f t="shared" si="20"/>
        <v>1</v>
      </c>
      <c r="D490" s="2">
        <f t="shared" si="26"/>
        <v>1</v>
      </c>
      <c r="E490" s="2">
        <f t="shared" si="26"/>
        <v>1</v>
      </c>
      <c r="F490" s="2">
        <f t="shared" si="26"/>
        <v>0</v>
      </c>
      <c r="G490" s="2">
        <f t="shared" si="26"/>
        <v>0</v>
      </c>
      <c r="H490" s="2">
        <f t="shared" si="26"/>
        <v>0</v>
      </c>
      <c r="I490" s="2">
        <f t="shared" si="26"/>
        <v>0</v>
      </c>
      <c r="J490" s="2">
        <f t="shared" si="26"/>
        <v>0</v>
      </c>
      <c r="K490" s="2">
        <f t="shared" si="26"/>
        <v>0</v>
      </c>
      <c r="L490" s="2">
        <f t="shared" si="26"/>
        <v>0</v>
      </c>
      <c r="M490" s="2">
        <f t="shared" si="26"/>
        <v>0</v>
      </c>
      <c r="N490" s="2">
        <f t="shared" si="26"/>
        <v>0</v>
      </c>
      <c r="O490" s="2" t="str">
        <f t="shared" si="26"/>
        <v/>
      </c>
      <c r="P490" s="2" t="str">
        <f t="shared" si="26"/>
        <v/>
      </c>
      <c r="Q490" s="2" t="str">
        <f t="shared" si="26"/>
        <v/>
      </c>
      <c r="R490" s="2" t="str">
        <f t="shared" si="26"/>
        <v/>
      </c>
      <c r="S490" s="2" t="str">
        <f t="shared" si="26"/>
        <v/>
      </c>
      <c r="T490" s="2" t="str">
        <f t="shared" si="26"/>
        <v/>
      </c>
      <c r="U490" s="2" t="str">
        <f t="shared" si="26"/>
        <v/>
      </c>
      <c r="V490" s="2" t="str">
        <f t="shared" si="26"/>
        <v/>
      </c>
      <c r="W490" s="2" t="str">
        <f t="shared" si="26"/>
        <v/>
      </c>
      <c r="X490" s="2" t="str">
        <f t="shared" si="26"/>
        <v/>
      </c>
      <c r="Y490" s="2" t="str">
        <f t="shared" si="26"/>
        <v/>
      </c>
      <c r="Z490" s="2" t="str">
        <f t="shared" si="26"/>
        <v/>
      </c>
      <c r="AA490" s="2" t="str">
        <f t="shared" si="26"/>
        <v/>
      </c>
      <c r="AB490" s="2" t="str">
        <f t="shared" si="26"/>
        <v/>
      </c>
      <c r="AC490" s="2" t="str">
        <f t="shared" si="26"/>
        <v/>
      </c>
      <c r="AD490" s="2" t="str">
        <f t="shared" si="26"/>
        <v/>
      </c>
      <c r="AE490" s="2" t="str">
        <f t="shared" si="26"/>
        <v/>
      </c>
      <c r="AF490" s="2" t="str">
        <f t="shared" si="26"/>
        <v/>
      </c>
      <c r="AG490" s="2" t="str">
        <f t="shared" si="26"/>
        <v/>
      </c>
      <c r="AH490" s="2" t="str">
        <f t="shared" si="26"/>
        <v/>
      </c>
      <c r="AI490" s="2" t="str">
        <f t="shared" si="26"/>
        <v/>
      </c>
      <c r="AJ490" s="2" t="str">
        <f t="shared" si="26"/>
        <v/>
      </c>
      <c r="AK490" s="2" t="str">
        <f t="shared" si="26"/>
        <v/>
      </c>
      <c r="AL490" s="2" t="str">
        <f t="shared" si="26"/>
        <v/>
      </c>
      <c r="AM490" s="2" t="str">
        <f t="shared" si="26"/>
        <v/>
      </c>
      <c r="AN490" s="2" t="str">
        <f t="shared" si="26"/>
        <v/>
      </c>
      <c r="AO490" s="2" t="str">
        <f t="shared" si="26"/>
        <v/>
      </c>
      <c r="AP490" s="2" t="str">
        <f t="shared" si="26"/>
        <v/>
      </c>
      <c r="AQ490" s="2" t="str">
        <f t="shared" si="26"/>
        <v/>
      </c>
      <c r="AR490" s="2" t="str">
        <f t="shared" si="26"/>
        <v/>
      </c>
      <c r="AS490" s="2" t="str">
        <f t="shared" si="26"/>
        <v/>
      </c>
      <c r="AT490" s="2" t="str">
        <f t="shared" si="26"/>
        <v/>
      </c>
      <c r="AU490" s="2" t="str">
        <f t="shared" si="26"/>
        <v/>
      </c>
      <c r="AV490" s="2" t="str">
        <f t="shared" si="26"/>
        <v/>
      </c>
      <c r="AW490" s="2" t="str">
        <f t="shared" si="26"/>
        <v/>
      </c>
      <c r="AX490" s="2" t="str">
        <f t="shared" si="26"/>
        <v/>
      </c>
      <c r="AY490" s="2" t="str">
        <f t="shared" si="26"/>
        <v/>
      </c>
      <c r="AZ490" s="2" t="str">
        <f t="shared" si="26"/>
        <v/>
      </c>
      <c r="BA490" s="2" t="str">
        <f t="shared" si="26"/>
        <v/>
      </c>
      <c r="BB490" s="2" t="str">
        <f t="shared" si="26"/>
        <v/>
      </c>
      <c r="BC490" s="2" t="str">
        <f t="shared" si="26"/>
        <v/>
      </c>
      <c r="BD490" s="2" t="str">
        <f t="shared" si="26"/>
        <v/>
      </c>
      <c r="BE490" s="2" t="str">
        <f t="shared" si="26"/>
        <v/>
      </c>
      <c r="BF490" s="2" t="str">
        <f t="shared" si="26"/>
        <v/>
      </c>
      <c r="BG490" s="2" t="str">
        <f t="shared" si="26"/>
        <v/>
      </c>
      <c r="BH490" s="2" t="str">
        <f t="shared" si="26"/>
        <v/>
      </c>
      <c r="BI490" s="2" t="str">
        <f t="shared" si="26"/>
        <v/>
      </c>
      <c r="BJ490" s="2" t="str">
        <f t="shared" si="26"/>
        <v/>
      </c>
      <c r="BK490" s="2" t="str">
        <f t="shared" si="26"/>
        <v/>
      </c>
      <c r="BL490" s="2" t="str">
        <f t="shared" si="26"/>
        <v/>
      </c>
    </row>
    <row r="491" spans="2:64" x14ac:dyDescent="0.25">
      <c r="B491" t="s">
        <v>274</v>
      </c>
      <c r="C491" s="2" t="str">
        <f t="shared" si="20"/>
        <v/>
      </c>
      <c r="D491" s="2" t="str">
        <f t="shared" si="26"/>
        <v/>
      </c>
      <c r="E491" s="2" t="str">
        <f t="shared" si="26"/>
        <v/>
      </c>
      <c r="F491" s="2" t="str">
        <f t="shared" si="26"/>
        <v/>
      </c>
      <c r="G491" s="2" t="str">
        <f t="shared" si="26"/>
        <v/>
      </c>
      <c r="H491" s="2" t="str">
        <f t="shared" si="26"/>
        <v/>
      </c>
      <c r="I491" s="2" t="str">
        <f t="shared" si="26"/>
        <v/>
      </c>
      <c r="J491" s="2" t="str">
        <f t="shared" si="26"/>
        <v/>
      </c>
      <c r="K491" s="2" t="str">
        <f t="shared" si="26"/>
        <v/>
      </c>
      <c r="L491" s="2" t="str">
        <f t="shared" si="26"/>
        <v/>
      </c>
      <c r="M491" s="2" t="str">
        <f t="shared" si="26"/>
        <v/>
      </c>
      <c r="N491" s="2" t="str">
        <f t="shared" si="26"/>
        <v/>
      </c>
      <c r="O491" s="2" t="str">
        <f t="shared" si="26"/>
        <v/>
      </c>
      <c r="P491" s="2" t="str">
        <f t="shared" si="26"/>
        <v/>
      </c>
      <c r="Q491" s="2" t="str">
        <f t="shared" si="26"/>
        <v/>
      </c>
      <c r="R491" s="2" t="str">
        <f t="shared" si="26"/>
        <v/>
      </c>
      <c r="S491" s="2" t="str">
        <f t="shared" si="26"/>
        <v/>
      </c>
      <c r="T491" s="2" t="str">
        <f t="shared" si="26"/>
        <v/>
      </c>
      <c r="U491" s="2" t="str">
        <f t="shared" si="26"/>
        <v/>
      </c>
      <c r="V491" s="2" t="str">
        <f t="shared" si="26"/>
        <v/>
      </c>
      <c r="W491" s="2" t="str">
        <f t="shared" si="26"/>
        <v/>
      </c>
      <c r="X491" s="2" t="str">
        <f t="shared" si="26"/>
        <v/>
      </c>
      <c r="Y491" s="2" t="str">
        <f t="shared" si="26"/>
        <v/>
      </c>
      <c r="Z491" s="2" t="str">
        <f t="shared" si="26"/>
        <v/>
      </c>
      <c r="AA491" s="2" t="str">
        <f t="shared" si="26"/>
        <v/>
      </c>
      <c r="AB491" s="2" t="str">
        <f t="shared" si="26"/>
        <v/>
      </c>
      <c r="AC491" s="2" t="str">
        <f t="shared" si="26"/>
        <v/>
      </c>
      <c r="AD491" s="2" t="str">
        <f t="shared" si="26"/>
        <v/>
      </c>
      <c r="AE491" s="2" t="str">
        <f t="shared" si="26"/>
        <v/>
      </c>
      <c r="AF491" s="2" t="str">
        <f t="shared" si="26"/>
        <v/>
      </c>
      <c r="AG491" s="2" t="str">
        <f t="shared" si="26"/>
        <v/>
      </c>
      <c r="AH491" s="2" t="str">
        <f t="shared" si="26"/>
        <v/>
      </c>
      <c r="AI491" s="2" t="str">
        <f t="shared" si="26"/>
        <v/>
      </c>
      <c r="AJ491" s="2">
        <f t="shared" si="26"/>
        <v>32</v>
      </c>
      <c r="AK491" s="2">
        <f t="shared" si="26"/>
        <v>14</v>
      </c>
      <c r="AL491" s="2">
        <f t="shared" si="26"/>
        <v>12</v>
      </c>
      <c r="AM491" s="2">
        <f t="shared" si="26"/>
        <v>36</v>
      </c>
      <c r="AN491" s="2">
        <f t="shared" si="26"/>
        <v>33</v>
      </c>
      <c r="AO491" s="2">
        <f t="shared" si="26"/>
        <v>26</v>
      </c>
      <c r="AP491" s="2">
        <f t="shared" si="26"/>
        <v>51</v>
      </c>
      <c r="AQ491" s="2">
        <f t="shared" si="26"/>
        <v>25</v>
      </c>
      <c r="AR491" s="2">
        <f t="shared" si="26"/>
        <v>35</v>
      </c>
      <c r="AS491" s="2">
        <f t="shared" si="26"/>
        <v>27</v>
      </c>
      <c r="AT491" s="2">
        <f t="shared" si="26"/>
        <v>13</v>
      </c>
      <c r="AU491" s="2">
        <f t="shared" si="26"/>
        <v>17</v>
      </c>
      <c r="AV491" s="2">
        <f t="shared" si="26"/>
        <v>10</v>
      </c>
      <c r="AW491" s="2">
        <f t="shared" si="26"/>
        <v>32</v>
      </c>
      <c r="AX491" s="2">
        <f t="shared" si="26"/>
        <v>9</v>
      </c>
      <c r="AY491" s="2">
        <f t="shared" si="26"/>
        <v>13</v>
      </c>
      <c r="AZ491" s="2">
        <f t="shared" si="26"/>
        <v>14</v>
      </c>
      <c r="BA491" s="2">
        <f t="shared" si="26"/>
        <v>18</v>
      </c>
      <c r="BB491" s="2">
        <f t="shared" si="26"/>
        <v>8</v>
      </c>
      <c r="BC491" s="2">
        <f t="shared" si="26"/>
        <v>12</v>
      </c>
      <c r="BD491" s="2">
        <f t="shared" si="26"/>
        <v>8</v>
      </c>
      <c r="BE491" s="2">
        <f t="shared" si="26"/>
        <v>16</v>
      </c>
      <c r="BF491" s="2">
        <f t="shared" si="26"/>
        <v>31</v>
      </c>
      <c r="BG491" s="2">
        <f t="shared" si="26"/>
        <v>6</v>
      </c>
      <c r="BH491" s="2">
        <f t="shared" si="26"/>
        <v>8</v>
      </c>
      <c r="BI491" s="2">
        <f t="shared" si="26"/>
        <v>10</v>
      </c>
      <c r="BJ491" s="2">
        <f t="shared" si="26"/>
        <v>4</v>
      </c>
      <c r="BK491" s="2">
        <f t="shared" si="26"/>
        <v>13</v>
      </c>
      <c r="BL491" s="2">
        <f t="shared" si="26"/>
        <v>5</v>
      </c>
    </row>
    <row r="492" spans="2:64" x14ac:dyDescent="0.25">
      <c r="B492" t="s">
        <v>8</v>
      </c>
      <c r="C492" s="2">
        <f t="shared" si="20"/>
        <v>331</v>
      </c>
      <c r="D492" s="2">
        <f t="shared" si="26"/>
        <v>225</v>
      </c>
      <c r="E492" s="2">
        <f t="shared" si="26"/>
        <v>293</v>
      </c>
      <c r="F492" s="2">
        <f t="shared" si="26"/>
        <v>197</v>
      </c>
      <c r="G492" s="2">
        <f t="shared" si="26"/>
        <v>260</v>
      </c>
      <c r="H492" s="2">
        <f t="shared" si="26"/>
        <v>227</v>
      </c>
      <c r="I492" s="2">
        <f t="shared" si="26"/>
        <v>275</v>
      </c>
      <c r="J492" s="2">
        <f t="shared" si="26"/>
        <v>232</v>
      </c>
      <c r="K492" s="2">
        <f t="shared" si="26"/>
        <v>224</v>
      </c>
      <c r="L492" s="2">
        <f t="shared" si="26"/>
        <v>239</v>
      </c>
      <c r="M492" s="2">
        <f t="shared" si="26"/>
        <v>272</v>
      </c>
      <c r="N492" s="2">
        <f t="shared" si="26"/>
        <v>122</v>
      </c>
      <c r="O492" s="2">
        <f t="shared" si="26"/>
        <v>277</v>
      </c>
      <c r="P492" s="2">
        <f t="shared" si="26"/>
        <v>195</v>
      </c>
      <c r="Q492" s="2">
        <f t="shared" si="26"/>
        <v>259</v>
      </c>
      <c r="R492" s="2">
        <f t="shared" si="26"/>
        <v>266</v>
      </c>
      <c r="S492" s="2">
        <f t="shared" si="26"/>
        <v>261</v>
      </c>
      <c r="T492" s="2">
        <f t="shared" si="26"/>
        <v>230</v>
      </c>
      <c r="U492" s="2">
        <f t="shared" si="26"/>
        <v>289</v>
      </c>
      <c r="V492" s="2">
        <f t="shared" si="26"/>
        <v>200</v>
      </c>
      <c r="W492" s="2">
        <f t="shared" si="26"/>
        <v>183</v>
      </c>
      <c r="X492" s="2">
        <f t="shared" si="26"/>
        <v>240</v>
      </c>
      <c r="Y492" s="2">
        <f t="shared" si="26"/>
        <v>131</v>
      </c>
      <c r="Z492" s="2">
        <f t="shared" si="26"/>
        <v>96</v>
      </c>
      <c r="AA492" s="2">
        <f t="shared" si="26"/>
        <v>100</v>
      </c>
      <c r="AB492" s="2">
        <f t="shared" si="26"/>
        <v>292</v>
      </c>
      <c r="AC492" s="2">
        <f t="shared" si="26"/>
        <v>403</v>
      </c>
      <c r="AD492" s="2">
        <f t="shared" si="26"/>
        <v>334</v>
      </c>
      <c r="AE492" s="2">
        <f t="shared" si="26"/>
        <v>358</v>
      </c>
      <c r="AF492" s="2">
        <f t="shared" ref="D492:BL496" si="27">IF(AND(AF96="",AF294=0),"",MAX(AF96,AF294))</f>
        <v>208</v>
      </c>
      <c r="AG492" s="2">
        <f t="shared" si="27"/>
        <v>259</v>
      </c>
      <c r="AH492" s="2">
        <f t="shared" si="27"/>
        <v>199</v>
      </c>
      <c r="AI492" s="2">
        <f t="shared" si="27"/>
        <v>189</v>
      </c>
      <c r="AJ492" s="2">
        <f t="shared" si="27"/>
        <v>296</v>
      </c>
      <c r="AK492" s="2">
        <f t="shared" si="27"/>
        <v>191</v>
      </c>
      <c r="AL492" s="2">
        <f t="shared" si="27"/>
        <v>146</v>
      </c>
      <c r="AM492" s="2">
        <f t="shared" si="27"/>
        <v>315</v>
      </c>
      <c r="AN492" s="2">
        <f t="shared" si="27"/>
        <v>247</v>
      </c>
      <c r="AO492" s="2">
        <f t="shared" si="27"/>
        <v>272</v>
      </c>
      <c r="AP492" s="2">
        <f t="shared" si="27"/>
        <v>147</v>
      </c>
      <c r="AQ492" s="2">
        <f t="shared" si="27"/>
        <v>188</v>
      </c>
      <c r="AR492" s="2">
        <f t="shared" si="27"/>
        <v>307</v>
      </c>
      <c r="AS492" s="2">
        <f t="shared" si="27"/>
        <v>385</v>
      </c>
      <c r="AT492" s="2">
        <f t="shared" si="27"/>
        <v>198</v>
      </c>
      <c r="AU492" s="2">
        <f t="shared" si="27"/>
        <v>246</v>
      </c>
      <c r="AV492" s="2">
        <f t="shared" si="27"/>
        <v>222</v>
      </c>
      <c r="AW492" s="2">
        <f t="shared" si="27"/>
        <v>162</v>
      </c>
      <c r="AX492" s="2">
        <f t="shared" si="27"/>
        <v>119</v>
      </c>
      <c r="AY492" s="2">
        <f t="shared" si="27"/>
        <v>196</v>
      </c>
      <c r="AZ492" s="2">
        <f t="shared" si="27"/>
        <v>187</v>
      </c>
      <c r="BA492" s="2">
        <f t="shared" si="27"/>
        <v>191</v>
      </c>
      <c r="BB492" s="2">
        <f t="shared" si="27"/>
        <v>126</v>
      </c>
      <c r="BC492" s="2">
        <f t="shared" si="27"/>
        <v>132</v>
      </c>
      <c r="BD492" s="2">
        <f t="shared" si="27"/>
        <v>154</v>
      </c>
      <c r="BE492" s="2">
        <f t="shared" si="27"/>
        <v>183</v>
      </c>
      <c r="BF492" s="2">
        <f t="shared" si="27"/>
        <v>131</v>
      </c>
      <c r="BG492" s="2">
        <f t="shared" si="27"/>
        <v>146</v>
      </c>
      <c r="BH492" s="2">
        <f t="shared" si="27"/>
        <v>205</v>
      </c>
      <c r="BI492" s="2">
        <f t="shared" si="27"/>
        <v>218</v>
      </c>
      <c r="BJ492" s="2">
        <f t="shared" si="27"/>
        <v>152</v>
      </c>
      <c r="BK492" s="2" t="str">
        <f t="shared" si="27"/>
        <v/>
      </c>
      <c r="BL492" s="2" t="str">
        <f t="shared" si="27"/>
        <v/>
      </c>
    </row>
    <row r="493" spans="2:64" x14ac:dyDescent="0.25">
      <c r="B493" t="s">
        <v>275</v>
      </c>
      <c r="C493" s="2" t="str">
        <f t="shared" si="20"/>
        <v/>
      </c>
      <c r="D493" s="2" t="str">
        <f t="shared" si="27"/>
        <v/>
      </c>
      <c r="E493" s="2" t="str">
        <f t="shared" si="27"/>
        <v/>
      </c>
      <c r="F493" s="2" t="str">
        <f t="shared" si="27"/>
        <v/>
      </c>
      <c r="G493" s="2" t="str">
        <f t="shared" si="27"/>
        <v/>
      </c>
      <c r="H493" s="2" t="str">
        <f t="shared" si="27"/>
        <v/>
      </c>
      <c r="I493" s="2" t="str">
        <f t="shared" si="27"/>
        <v/>
      </c>
      <c r="J493" s="2" t="str">
        <f t="shared" si="27"/>
        <v/>
      </c>
      <c r="K493" s="2" t="str">
        <f t="shared" si="27"/>
        <v/>
      </c>
      <c r="L493" s="2" t="str">
        <f t="shared" si="27"/>
        <v/>
      </c>
      <c r="M493" s="2" t="str">
        <f t="shared" si="27"/>
        <v/>
      </c>
      <c r="N493" s="2" t="str">
        <f t="shared" si="27"/>
        <v/>
      </c>
      <c r="O493" s="2" t="str">
        <f t="shared" si="27"/>
        <v/>
      </c>
      <c r="P493" s="2" t="str">
        <f t="shared" si="27"/>
        <v/>
      </c>
      <c r="Q493" s="2" t="str">
        <f t="shared" si="27"/>
        <v/>
      </c>
      <c r="R493" s="2" t="str">
        <f t="shared" si="27"/>
        <v/>
      </c>
      <c r="S493" s="2" t="str">
        <f t="shared" si="27"/>
        <v/>
      </c>
      <c r="T493" s="2" t="str">
        <f t="shared" si="27"/>
        <v/>
      </c>
      <c r="U493" s="2" t="str">
        <f t="shared" si="27"/>
        <v/>
      </c>
      <c r="V493" s="2" t="str">
        <f t="shared" si="27"/>
        <v/>
      </c>
      <c r="W493" s="2" t="str">
        <f t="shared" si="27"/>
        <v/>
      </c>
      <c r="X493" s="2" t="str">
        <f t="shared" si="27"/>
        <v/>
      </c>
      <c r="Y493" s="2" t="str">
        <f t="shared" si="27"/>
        <v/>
      </c>
      <c r="Z493" s="2" t="str">
        <f t="shared" si="27"/>
        <v/>
      </c>
      <c r="AA493" s="2" t="str">
        <f t="shared" si="27"/>
        <v/>
      </c>
      <c r="AB493" s="2" t="str">
        <f t="shared" si="27"/>
        <v/>
      </c>
      <c r="AC493" s="2" t="str">
        <f t="shared" si="27"/>
        <v/>
      </c>
      <c r="AD493" s="2" t="str">
        <f t="shared" si="27"/>
        <v/>
      </c>
      <c r="AE493" s="2" t="str">
        <f t="shared" si="27"/>
        <v/>
      </c>
      <c r="AF493" s="2" t="str">
        <f t="shared" si="27"/>
        <v/>
      </c>
      <c r="AG493" s="2" t="str">
        <f t="shared" si="27"/>
        <v/>
      </c>
      <c r="AH493" s="2" t="str">
        <f t="shared" si="27"/>
        <v/>
      </c>
      <c r="AI493" s="2" t="str">
        <f t="shared" si="27"/>
        <v/>
      </c>
      <c r="AJ493" s="2" t="str">
        <f t="shared" si="27"/>
        <v/>
      </c>
      <c r="AK493" s="2" t="str">
        <f t="shared" si="27"/>
        <v/>
      </c>
      <c r="AL493" s="2" t="str">
        <f t="shared" si="27"/>
        <v/>
      </c>
      <c r="AM493" s="2" t="str">
        <f t="shared" si="27"/>
        <v/>
      </c>
      <c r="AN493" s="2" t="str">
        <f t="shared" si="27"/>
        <v/>
      </c>
      <c r="AO493" s="2" t="str">
        <f t="shared" si="27"/>
        <v/>
      </c>
      <c r="AP493" s="2" t="str">
        <f t="shared" si="27"/>
        <v/>
      </c>
      <c r="AQ493" s="2" t="str">
        <f t="shared" si="27"/>
        <v/>
      </c>
      <c r="AR493" s="2" t="str">
        <f t="shared" si="27"/>
        <v/>
      </c>
      <c r="AS493" s="2" t="str">
        <f t="shared" si="27"/>
        <v/>
      </c>
      <c r="AT493" s="2" t="str">
        <f t="shared" si="27"/>
        <v/>
      </c>
      <c r="AU493" s="2" t="str">
        <f t="shared" si="27"/>
        <v/>
      </c>
      <c r="AV493" s="2" t="str">
        <f t="shared" si="27"/>
        <v/>
      </c>
      <c r="AW493" s="2" t="str">
        <f t="shared" si="27"/>
        <v/>
      </c>
      <c r="AX493" s="2" t="str">
        <f t="shared" si="27"/>
        <v/>
      </c>
      <c r="AY493" s="2" t="str">
        <f t="shared" si="27"/>
        <v/>
      </c>
      <c r="AZ493" s="2" t="str">
        <f t="shared" si="27"/>
        <v/>
      </c>
      <c r="BA493" s="2" t="str">
        <f t="shared" si="27"/>
        <v/>
      </c>
      <c r="BB493" s="2" t="str">
        <f t="shared" si="27"/>
        <v/>
      </c>
      <c r="BC493" s="2" t="str">
        <f t="shared" si="27"/>
        <v/>
      </c>
      <c r="BD493" s="2" t="str">
        <f t="shared" si="27"/>
        <v/>
      </c>
      <c r="BE493" s="2" t="str">
        <f t="shared" si="27"/>
        <v/>
      </c>
      <c r="BF493" s="2" t="str">
        <f t="shared" si="27"/>
        <v/>
      </c>
      <c r="BG493" s="2" t="str">
        <f t="shared" si="27"/>
        <v/>
      </c>
      <c r="BH493" s="2" t="str">
        <f t="shared" si="27"/>
        <v/>
      </c>
      <c r="BI493" s="2" t="str">
        <f t="shared" si="27"/>
        <v/>
      </c>
      <c r="BJ493" s="2" t="str">
        <f t="shared" si="27"/>
        <v/>
      </c>
      <c r="BK493" s="2" t="str">
        <f t="shared" si="27"/>
        <v/>
      </c>
      <c r="BL493" s="2" t="str">
        <f t="shared" si="27"/>
        <v/>
      </c>
    </row>
    <row r="494" spans="2:64" x14ac:dyDescent="0.25">
      <c r="B494" t="s">
        <v>276</v>
      </c>
      <c r="C494" s="2" t="str">
        <f t="shared" si="20"/>
        <v/>
      </c>
      <c r="D494" s="2" t="str">
        <f t="shared" si="27"/>
        <v/>
      </c>
      <c r="E494" s="2" t="str">
        <f t="shared" si="27"/>
        <v/>
      </c>
      <c r="F494" s="2" t="str">
        <f t="shared" si="27"/>
        <v/>
      </c>
      <c r="G494" s="2" t="str">
        <f t="shared" si="27"/>
        <v/>
      </c>
      <c r="H494" s="2" t="str">
        <f t="shared" si="27"/>
        <v/>
      </c>
      <c r="I494" s="2" t="str">
        <f t="shared" si="27"/>
        <v/>
      </c>
      <c r="J494" s="2" t="str">
        <f t="shared" si="27"/>
        <v/>
      </c>
      <c r="K494" s="2" t="str">
        <f t="shared" si="27"/>
        <v/>
      </c>
      <c r="L494" s="2" t="str">
        <f t="shared" si="27"/>
        <v/>
      </c>
      <c r="M494" s="2" t="str">
        <f t="shared" si="27"/>
        <v/>
      </c>
      <c r="N494" s="2" t="str">
        <f t="shared" si="27"/>
        <v/>
      </c>
      <c r="O494" s="2" t="str">
        <f t="shared" si="27"/>
        <v/>
      </c>
      <c r="P494" s="2">
        <f t="shared" si="27"/>
        <v>2</v>
      </c>
      <c r="Q494" s="2">
        <f t="shared" si="27"/>
        <v>28</v>
      </c>
      <c r="R494" s="2">
        <f t="shared" si="27"/>
        <v>14</v>
      </c>
      <c r="S494" s="2">
        <f t="shared" si="27"/>
        <v>15</v>
      </c>
      <c r="T494" s="2">
        <f t="shared" si="27"/>
        <v>26</v>
      </c>
      <c r="U494" s="2">
        <f t="shared" si="27"/>
        <v>30</v>
      </c>
      <c r="V494" s="2">
        <f t="shared" si="27"/>
        <v>16</v>
      </c>
      <c r="W494" s="2">
        <f t="shared" si="27"/>
        <v>7</v>
      </c>
      <c r="X494" s="2">
        <f t="shared" si="27"/>
        <v>11</v>
      </c>
      <c r="Y494" s="2">
        <f t="shared" si="27"/>
        <v>12</v>
      </c>
      <c r="Z494" s="2">
        <f t="shared" si="27"/>
        <v>10</v>
      </c>
      <c r="AA494" s="2">
        <f t="shared" si="27"/>
        <v>13</v>
      </c>
      <c r="AB494" s="2">
        <f t="shared" si="27"/>
        <v>5</v>
      </c>
      <c r="AC494" s="2">
        <f t="shared" si="27"/>
        <v>13</v>
      </c>
      <c r="AD494" s="2">
        <f t="shared" si="27"/>
        <v>13</v>
      </c>
      <c r="AE494" s="2">
        <f t="shared" si="27"/>
        <v>9</v>
      </c>
      <c r="AF494" s="2">
        <f t="shared" si="27"/>
        <v>5</v>
      </c>
      <c r="AG494" s="2">
        <f t="shared" si="27"/>
        <v>8</v>
      </c>
      <c r="AH494" s="2">
        <f t="shared" si="27"/>
        <v>3</v>
      </c>
      <c r="AI494" s="2">
        <f t="shared" si="27"/>
        <v>11</v>
      </c>
      <c r="AJ494" s="2">
        <f t="shared" si="27"/>
        <v>7</v>
      </c>
      <c r="AK494" s="2">
        <f t="shared" si="27"/>
        <v>3</v>
      </c>
      <c r="AL494" s="2">
        <f t="shared" si="27"/>
        <v>2</v>
      </c>
      <c r="AM494" s="2">
        <f t="shared" si="27"/>
        <v>2</v>
      </c>
      <c r="AN494" s="2">
        <f t="shared" si="27"/>
        <v>6</v>
      </c>
      <c r="AO494" s="2">
        <f t="shared" si="27"/>
        <v>3</v>
      </c>
      <c r="AP494" s="2">
        <f t="shared" si="27"/>
        <v>4</v>
      </c>
      <c r="AQ494" s="2">
        <f t="shared" si="27"/>
        <v>3</v>
      </c>
      <c r="AR494" s="2">
        <f t="shared" si="27"/>
        <v>2</v>
      </c>
      <c r="AS494" s="2">
        <f t="shared" si="27"/>
        <v>7</v>
      </c>
      <c r="AT494" s="2">
        <f t="shared" si="27"/>
        <v>5</v>
      </c>
      <c r="AU494" s="2">
        <f t="shared" si="27"/>
        <v>17</v>
      </c>
      <c r="AV494" s="2">
        <f t="shared" si="27"/>
        <v>1</v>
      </c>
      <c r="AW494" s="2">
        <f t="shared" si="27"/>
        <v>1</v>
      </c>
      <c r="AX494" s="2">
        <f t="shared" si="27"/>
        <v>2</v>
      </c>
      <c r="AY494" s="2">
        <f t="shared" si="27"/>
        <v>4</v>
      </c>
      <c r="AZ494" s="2">
        <f t="shared" si="27"/>
        <v>2</v>
      </c>
      <c r="BA494" s="2">
        <f t="shared" si="27"/>
        <v>6</v>
      </c>
      <c r="BB494" s="2">
        <f t="shared" si="27"/>
        <v>0</v>
      </c>
      <c r="BC494" s="2">
        <f t="shared" si="27"/>
        <v>0</v>
      </c>
      <c r="BD494" s="2">
        <f t="shared" si="27"/>
        <v>2</v>
      </c>
      <c r="BE494" s="2">
        <f t="shared" si="27"/>
        <v>0</v>
      </c>
      <c r="BF494" s="2">
        <f t="shared" si="27"/>
        <v>0</v>
      </c>
      <c r="BG494" s="2">
        <f t="shared" si="27"/>
        <v>0</v>
      </c>
      <c r="BH494" s="2">
        <f t="shared" si="27"/>
        <v>2</v>
      </c>
      <c r="BI494" s="2">
        <f t="shared" si="27"/>
        <v>2</v>
      </c>
      <c r="BJ494" s="2">
        <f t="shared" si="27"/>
        <v>0</v>
      </c>
      <c r="BK494" s="2" t="str">
        <f t="shared" si="27"/>
        <v/>
      </c>
      <c r="BL494" s="2">
        <f t="shared" si="27"/>
        <v>2</v>
      </c>
    </row>
    <row r="495" spans="2:64" x14ac:dyDescent="0.25">
      <c r="B495" t="s">
        <v>277</v>
      </c>
      <c r="C495" s="2" t="str">
        <f t="shared" si="20"/>
        <v/>
      </c>
      <c r="D495" s="2" t="str">
        <f t="shared" si="27"/>
        <v/>
      </c>
      <c r="E495" s="2" t="str">
        <f t="shared" si="27"/>
        <v/>
      </c>
      <c r="F495" s="2" t="str">
        <f t="shared" si="27"/>
        <v/>
      </c>
      <c r="G495" s="2" t="str">
        <f t="shared" si="27"/>
        <v/>
      </c>
      <c r="H495" s="2" t="str">
        <f t="shared" si="27"/>
        <v/>
      </c>
      <c r="I495" s="2" t="str">
        <f t="shared" si="27"/>
        <v/>
      </c>
      <c r="J495" s="2" t="str">
        <f t="shared" si="27"/>
        <v/>
      </c>
      <c r="K495" s="2" t="str">
        <f t="shared" si="27"/>
        <v/>
      </c>
      <c r="L495" s="2" t="str">
        <f t="shared" si="27"/>
        <v/>
      </c>
      <c r="M495" s="2" t="str">
        <f t="shared" si="27"/>
        <v/>
      </c>
      <c r="N495" s="2" t="str">
        <f t="shared" si="27"/>
        <v/>
      </c>
      <c r="O495" s="2" t="str">
        <f t="shared" si="27"/>
        <v/>
      </c>
      <c r="P495" s="2" t="str">
        <f t="shared" si="27"/>
        <v/>
      </c>
      <c r="Q495" s="2" t="str">
        <f t="shared" si="27"/>
        <v/>
      </c>
      <c r="R495" s="2" t="str">
        <f t="shared" si="27"/>
        <v/>
      </c>
      <c r="S495" s="2" t="str">
        <f t="shared" si="27"/>
        <v/>
      </c>
      <c r="T495" s="2" t="str">
        <f t="shared" si="27"/>
        <v/>
      </c>
      <c r="U495" s="2" t="str">
        <f t="shared" si="27"/>
        <v/>
      </c>
      <c r="V495" s="2" t="str">
        <f t="shared" si="27"/>
        <v/>
      </c>
      <c r="W495" s="2" t="str">
        <f t="shared" si="27"/>
        <v/>
      </c>
      <c r="X495" s="2" t="str">
        <f t="shared" si="27"/>
        <v/>
      </c>
      <c r="Y495" s="2" t="str">
        <f t="shared" si="27"/>
        <v/>
      </c>
      <c r="Z495" s="2" t="str">
        <f t="shared" si="27"/>
        <v/>
      </c>
      <c r="AA495" s="2">
        <f t="shared" si="27"/>
        <v>1</v>
      </c>
      <c r="AB495" s="2">
        <f t="shared" si="27"/>
        <v>2</v>
      </c>
      <c r="AC495" s="2" t="str">
        <f t="shared" si="27"/>
        <v/>
      </c>
      <c r="AD495" s="2">
        <f t="shared" si="27"/>
        <v>6</v>
      </c>
      <c r="AE495" s="2">
        <f t="shared" si="27"/>
        <v>0</v>
      </c>
      <c r="AF495" s="2" t="str">
        <f t="shared" si="27"/>
        <v/>
      </c>
      <c r="AG495" s="2" t="str">
        <f t="shared" si="27"/>
        <v/>
      </c>
      <c r="AH495" s="2" t="str">
        <f t="shared" si="27"/>
        <v/>
      </c>
      <c r="AI495" s="2" t="str">
        <f t="shared" si="27"/>
        <v/>
      </c>
      <c r="AJ495" s="2" t="str">
        <f t="shared" si="27"/>
        <v/>
      </c>
      <c r="AK495" s="2" t="str">
        <f t="shared" si="27"/>
        <v/>
      </c>
      <c r="AL495" s="2" t="str">
        <f t="shared" si="27"/>
        <v/>
      </c>
      <c r="AM495" s="2" t="str">
        <f t="shared" si="27"/>
        <v/>
      </c>
      <c r="AN495" s="2" t="str">
        <f t="shared" si="27"/>
        <v/>
      </c>
      <c r="AO495" s="2" t="str">
        <f t="shared" si="27"/>
        <v/>
      </c>
      <c r="AP495" s="2" t="str">
        <f t="shared" si="27"/>
        <v/>
      </c>
      <c r="AQ495" s="2" t="str">
        <f t="shared" si="27"/>
        <v/>
      </c>
      <c r="AR495" s="2" t="str">
        <f t="shared" si="27"/>
        <v/>
      </c>
      <c r="AS495" s="2" t="str">
        <f t="shared" si="27"/>
        <v/>
      </c>
      <c r="AT495" s="2" t="str">
        <f t="shared" si="27"/>
        <v/>
      </c>
      <c r="AU495" s="2" t="str">
        <f t="shared" si="27"/>
        <v/>
      </c>
      <c r="AV495" s="2" t="str">
        <f t="shared" si="27"/>
        <v/>
      </c>
      <c r="AW495" s="2" t="str">
        <f t="shared" si="27"/>
        <v/>
      </c>
      <c r="AX495" s="2" t="str">
        <f t="shared" si="27"/>
        <v/>
      </c>
      <c r="AY495" s="2" t="str">
        <f t="shared" si="27"/>
        <v/>
      </c>
      <c r="AZ495" s="2" t="str">
        <f t="shared" si="27"/>
        <v/>
      </c>
      <c r="BA495" s="2" t="str">
        <f t="shared" si="27"/>
        <v/>
      </c>
      <c r="BB495" s="2" t="str">
        <f t="shared" si="27"/>
        <v/>
      </c>
      <c r="BC495" s="2" t="str">
        <f t="shared" si="27"/>
        <v/>
      </c>
      <c r="BD495" s="2" t="str">
        <f t="shared" si="27"/>
        <v/>
      </c>
      <c r="BE495" s="2" t="str">
        <f t="shared" si="27"/>
        <v/>
      </c>
      <c r="BF495" s="2" t="str">
        <f t="shared" si="27"/>
        <v/>
      </c>
      <c r="BG495" s="2" t="str">
        <f t="shared" si="27"/>
        <v/>
      </c>
      <c r="BH495" s="2" t="str">
        <f t="shared" si="27"/>
        <v/>
      </c>
      <c r="BI495" s="2" t="str">
        <f t="shared" si="27"/>
        <v/>
      </c>
      <c r="BJ495" s="2" t="str">
        <f t="shared" si="27"/>
        <v/>
      </c>
      <c r="BK495" s="2" t="str">
        <f t="shared" si="27"/>
        <v/>
      </c>
      <c r="BL495" s="2" t="str">
        <f t="shared" si="27"/>
        <v/>
      </c>
    </row>
    <row r="496" spans="2:64" x14ac:dyDescent="0.25">
      <c r="B496" t="s">
        <v>278</v>
      </c>
      <c r="C496" s="2">
        <f t="shared" si="20"/>
        <v>2</v>
      </c>
      <c r="D496" s="2">
        <f t="shared" si="27"/>
        <v>2</v>
      </c>
      <c r="E496" s="2">
        <f t="shared" si="27"/>
        <v>2</v>
      </c>
      <c r="F496" s="2">
        <f t="shared" si="27"/>
        <v>11</v>
      </c>
      <c r="G496" s="2">
        <f t="shared" si="27"/>
        <v>2</v>
      </c>
      <c r="H496" s="2">
        <f t="shared" si="27"/>
        <v>0</v>
      </c>
      <c r="I496" s="2">
        <f t="shared" si="27"/>
        <v>0</v>
      </c>
      <c r="J496" s="2">
        <f t="shared" si="27"/>
        <v>0</v>
      </c>
      <c r="K496" s="2">
        <f t="shared" si="27"/>
        <v>0</v>
      </c>
      <c r="L496" s="2">
        <f t="shared" si="27"/>
        <v>104</v>
      </c>
      <c r="M496" s="2">
        <f t="shared" si="27"/>
        <v>28</v>
      </c>
      <c r="N496" s="2">
        <f t="shared" si="27"/>
        <v>7</v>
      </c>
      <c r="O496" s="2">
        <f t="shared" si="27"/>
        <v>12</v>
      </c>
      <c r="P496" s="2">
        <f t="shared" si="27"/>
        <v>4</v>
      </c>
      <c r="Q496" s="2">
        <f t="shared" si="27"/>
        <v>2</v>
      </c>
      <c r="R496" s="2">
        <f t="shared" si="27"/>
        <v>4</v>
      </c>
      <c r="S496" s="2">
        <f t="shared" si="27"/>
        <v>2</v>
      </c>
      <c r="T496" s="2">
        <f t="shared" si="27"/>
        <v>4</v>
      </c>
      <c r="U496" s="2">
        <f t="shared" si="27"/>
        <v>3</v>
      </c>
      <c r="V496" s="2">
        <f t="shared" si="27"/>
        <v>11</v>
      </c>
      <c r="W496" s="2">
        <f t="shared" si="27"/>
        <v>15</v>
      </c>
      <c r="X496" s="2">
        <f t="shared" si="27"/>
        <v>17</v>
      </c>
      <c r="Y496" s="2">
        <f t="shared" si="27"/>
        <v>5</v>
      </c>
      <c r="Z496" s="2">
        <f t="shared" si="27"/>
        <v>9</v>
      </c>
      <c r="AA496" s="2">
        <f t="shared" si="27"/>
        <v>6</v>
      </c>
      <c r="AB496" s="2">
        <f t="shared" si="27"/>
        <v>2</v>
      </c>
      <c r="AC496" s="2">
        <f t="shared" si="27"/>
        <v>3</v>
      </c>
      <c r="AD496" s="2">
        <f t="shared" si="27"/>
        <v>1</v>
      </c>
      <c r="AE496" s="2">
        <f t="shared" si="27"/>
        <v>0</v>
      </c>
      <c r="AF496" s="2">
        <f t="shared" si="27"/>
        <v>3</v>
      </c>
      <c r="AG496" s="2">
        <f t="shared" si="27"/>
        <v>0</v>
      </c>
      <c r="AH496" s="2">
        <f t="shared" si="27"/>
        <v>1</v>
      </c>
      <c r="AI496" s="2">
        <f t="shared" si="27"/>
        <v>2</v>
      </c>
      <c r="AJ496" s="2">
        <f t="shared" si="27"/>
        <v>0</v>
      </c>
      <c r="AK496" s="2">
        <f t="shared" si="27"/>
        <v>0</v>
      </c>
      <c r="AL496" s="2">
        <f t="shared" si="27"/>
        <v>0</v>
      </c>
      <c r="AM496" s="2" t="str">
        <f t="shared" si="27"/>
        <v/>
      </c>
      <c r="AN496" s="2" t="str">
        <f t="shared" si="27"/>
        <v/>
      </c>
      <c r="AO496" s="2" t="str">
        <f t="shared" si="27"/>
        <v/>
      </c>
      <c r="AP496" s="2" t="str">
        <f t="shared" si="27"/>
        <v/>
      </c>
      <c r="AQ496" s="2" t="str">
        <f t="shared" ref="D496:BL500" si="28">IF(AND(AQ100="",AQ298=0),"",MAX(AQ100,AQ298))</f>
        <v/>
      </c>
      <c r="AR496" s="2" t="str">
        <f t="shared" si="28"/>
        <v/>
      </c>
      <c r="AS496" s="2" t="str">
        <f t="shared" si="28"/>
        <v/>
      </c>
      <c r="AT496" s="2" t="str">
        <f t="shared" si="28"/>
        <v/>
      </c>
      <c r="AU496" s="2" t="str">
        <f t="shared" si="28"/>
        <v/>
      </c>
      <c r="AV496" s="2" t="str">
        <f t="shared" si="28"/>
        <v/>
      </c>
      <c r="AW496" s="2" t="str">
        <f t="shared" si="28"/>
        <v/>
      </c>
      <c r="AX496" s="2" t="str">
        <f t="shared" si="28"/>
        <v/>
      </c>
      <c r="AY496" s="2" t="str">
        <f t="shared" si="28"/>
        <v/>
      </c>
      <c r="AZ496" s="2" t="str">
        <f t="shared" si="28"/>
        <v/>
      </c>
      <c r="BA496" s="2" t="str">
        <f t="shared" si="28"/>
        <v/>
      </c>
      <c r="BB496" s="2" t="str">
        <f t="shared" si="28"/>
        <v/>
      </c>
      <c r="BC496" s="2" t="str">
        <f t="shared" si="28"/>
        <v/>
      </c>
      <c r="BD496" s="2" t="str">
        <f t="shared" si="28"/>
        <v/>
      </c>
      <c r="BE496" s="2" t="str">
        <f t="shared" si="28"/>
        <v/>
      </c>
      <c r="BF496" s="2" t="str">
        <f t="shared" si="28"/>
        <v/>
      </c>
      <c r="BG496" s="2" t="str">
        <f t="shared" si="28"/>
        <v/>
      </c>
      <c r="BH496" s="2" t="str">
        <f t="shared" si="28"/>
        <v/>
      </c>
      <c r="BI496" s="2" t="str">
        <f t="shared" si="28"/>
        <v/>
      </c>
      <c r="BJ496" s="2" t="str">
        <f t="shared" si="28"/>
        <v/>
      </c>
      <c r="BK496" s="2" t="str">
        <f t="shared" si="28"/>
        <v/>
      </c>
      <c r="BL496" s="2" t="str">
        <f t="shared" si="28"/>
        <v/>
      </c>
    </row>
    <row r="497" spans="2:64" x14ac:dyDescent="0.25">
      <c r="B497" t="s">
        <v>21</v>
      </c>
      <c r="C497" s="2" t="str">
        <f t="shared" si="20"/>
        <v/>
      </c>
      <c r="D497" s="2" t="str">
        <f t="shared" si="28"/>
        <v/>
      </c>
      <c r="E497" s="2" t="str">
        <f t="shared" si="28"/>
        <v/>
      </c>
      <c r="F497" s="2" t="str">
        <f t="shared" si="28"/>
        <v/>
      </c>
      <c r="G497" s="2" t="str">
        <f t="shared" si="28"/>
        <v/>
      </c>
      <c r="H497" s="2" t="str">
        <f t="shared" si="28"/>
        <v/>
      </c>
      <c r="I497" s="2" t="str">
        <f t="shared" si="28"/>
        <v/>
      </c>
      <c r="J497" s="2" t="str">
        <f t="shared" si="28"/>
        <v/>
      </c>
      <c r="K497" s="2" t="str">
        <f t="shared" si="28"/>
        <v/>
      </c>
      <c r="L497" s="2" t="str">
        <f t="shared" si="28"/>
        <v/>
      </c>
      <c r="M497" s="2" t="str">
        <f t="shared" si="28"/>
        <v/>
      </c>
      <c r="N497" s="2" t="str">
        <f t="shared" si="28"/>
        <v/>
      </c>
      <c r="O497" s="2" t="str">
        <f t="shared" si="28"/>
        <v/>
      </c>
      <c r="P497" s="2" t="str">
        <f t="shared" si="28"/>
        <v/>
      </c>
      <c r="Q497" s="2" t="str">
        <f t="shared" si="28"/>
        <v/>
      </c>
      <c r="R497" s="2" t="str">
        <f t="shared" si="28"/>
        <v/>
      </c>
      <c r="S497" s="2" t="str">
        <f t="shared" si="28"/>
        <v/>
      </c>
      <c r="T497" s="2" t="str">
        <f t="shared" si="28"/>
        <v/>
      </c>
      <c r="U497" s="2" t="str">
        <f t="shared" si="28"/>
        <v/>
      </c>
      <c r="V497" s="2" t="str">
        <f t="shared" si="28"/>
        <v/>
      </c>
      <c r="W497" s="2" t="str">
        <f t="shared" si="28"/>
        <v/>
      </c>
      <c r="X497" s="2" t="str">
        <f t="shared" si="28"/>
        <v/>
      </c>
      <c r="Y497" s="2" t="str">
        <f t="shared" si="28"/>
        <v/>
      </c>
      <c r="Z497" s="2" t="str">
        <f t="shared" si="28"/>
        <v/>
      </c>
      <c r="AA497" s="2" t="str">
        <f t="shared" si="28"/>
        <v/>
      </c>
      <c r="AB497" s="2" t="str">
        <f t="shared" si="28"/>
        <v/>
      </c>
      <c r="AC497" s="2" t="str">
        <f t="shared" si="28"/>
        <v/>
      </c>
      <c r="AD497" s="2" t="str">
        <f t="shared" si="28"/>
        <v/>
      </c>
      <c r="AE497" s="2" t="str">
        <f t="shared" si="28"/>
        <v/>
      </c>
      <c r="AF497" s="2" t="str">
        <f t="shared" si="28"/>
        <v/>
      </c>
      <c r="AG497" s="2">
        <f t="shared" si="28"/>
        <v>252</v>
      </c>
      <c r="AH497" s="2">
        <f t="shared" si="28"/>
        <v>39</v>
      </c>
      <c r="AI497" s="2">
        <f t="shared" si="28"/>
        <v>69</v>
      </c>
      <c r="AJ497" s="2">
        <f t="shared" si="28"/>
        <v>54</v>
      </c>
      <c r="AK497" s="2">
        <f t="shared" si="28"/>
        <v>25</v>
      </c>
      <c r="AL497" s="2">
        <f t="shared" si="28"/>
        <v>29</v>
      </c>
      <c r="AM497" s="2">
        <f t="shared" si="28"/>
        <v>36</v>
      </c>
      <c r="AN497" s="2">
        <f t="shared" si="28"/>
        <v>22</v>
      </c>
      <c r="AO497" s="2">
        <f t="shared" si="28"/>
        <v>31</v>
      </c>
      <c r="AP497" s="2">
        <f t="shared" si="28"/>
        <v>30</v>
      </c>
      <c r="AQ497" s="2">
        <f t="shared" si="28"/>
        <v>30</v>
      </c>
      <c r="AR497" s="2">
        <f t="shared" si="28"/>
        <v>31</v>
      </c>
      <c r="AS497" s="2">
        <f t="shared" si="28"/>
        <v>35</v>
      </c>
      <c r="AT497" s="2">
        <f t="shared" si="28"/>
        <v>31</v>
      </c>
      <c r="AU497" s="2">
        <f t="shared" si="28"/>
        <v>28</v>
      </c>
      <c r="AV497" s="2">
        <f t="shared" si="28"/>
        <v>18</v>
      </c>
      <c r="AW497" s="2">
        <f t="shared" si="28"/>
        <v>95</v>
      </c>
      <c r="AX497" s="2">
        <f t="shared" si="28"/>
        <v>55</v>
      </c>
      <c r="AY497" s="2">
        <f t="shared" si="28"/>
        <v>89</v>
      </c>
      <c r="AZ497" s="2">
        <f t="shared" si="28"/>
        <v>84</v>
      </c>
      <c r="BA497" s="2">
        <f t="shared" si="28"/>
        <v>83</v>
      </c>
      <c r="BB497" s="2">
        <f t="shared" si="28"/>
        <v>170</v>
      </c>
      <c r="BC497" s="2">
        <f t="shared" si="28"/>
        <v>188</v>
      </c>
      <c r="BD497" s="2">
        <f t="shared" si="28"/>
        <v>225</v>
      </c>
      <c r="BE497" s="2">
        <f t="shared" si="28"/>
        <v>192</v>
      </c>
      <c r="BF497" s="2">
        <f t="shared" si="28"/>
        <v>148</v>
      </c>
      <c r="BG497" s="2">
        <f t="shared" si="28"/>
        <v>102</v>
      </c>
      <c r="BH497" s="2">
        <f t="shared" si="28"/>
        <v>118</v>
      </c>
      <c r="BI497" s="2">
        <f t="shared" si="28"/>
        <v>119</v>
      </c>
      <c r="BJ497" s="2">
        <f t="shared" si="28"/>
        <v>302</v>
      </c>
      <c r="BK497" s="2" t="str">
        <f t="shared" si="28"/>
        <v/>
      </c>
      <c r="BL497" s="2" t="str">
        <f t="shared" si="28"/>
        <v/>
      </c>
    </row>
    <row r="498" spans="2:64" x14ac:dyDescent="0.25">
      <c r="B498" t="s">
        <v>279</v>
      </c>
      <c r="C498" s="2">
        <f t="shared" si="20"/>
        <v>32</v>
      </c>
      <c r="D498" s="2">
        <f t="shared" si="28"/>
        <v>67</v>
      </c>
      <c r="E498" s="2">
        <f t="shared" si="28"/>
        <v>67</v>
      </c>
      <c r="F498" s="2">
        <f t="shared" si="28"/>
        <v>54</v>
      </c>
      <c r="G498" s="2">
        <f t="shared" si="28"/>
        <v>47</v>
      </c>
      <c r="H498" s="2">
        <f t="shared" si="28"/>
        <v>30</v>
      </c>
      <c r="I498" s="2">
        <f t="shared" si="28"/>
        <v>36</v>
      </c>
      <c r="J498" s="2">
        <f t="shared" si="28"/>
        <v>58</v>
      </c>
      <c r="K498" s="2">
        <f t="shared" si="28"/>
        <v>40</v>
      </c>
      <c r="L498" s="2">
        <f t="shared" si="28"/>
        <v>20</v>
      </c>
      <c r="M498" s="2">
        <f t="shared" si="28"/>
        <v>28</v>
      </c>
      <c r="N498" s="2">
        <f t="shared" si="28"/>
        <v>9</v>
      </c>
      <c r="O498" s="2">
        <f t="shared" si="28"/>
        <v>47</v>
      </c>
      <c r="P498" s="2">
        <f t="shared" si="28"/>
        <v>18</v>
      </c>
      <c r="Q498" s="2" t="str">
        <f t="shared" si="28"/>
        <v/>
      </c>
      <c r="R498" s="2" t="str">
        <f t="shared" si="28"/>
        <v/>
      </c>
      <c r="S498" s="2" t="str">
        <f t="shared" si="28"/>
        <v/>
      </c>
      <c r="T498" s="2" t="str">
        <f t="shared" si="28"/>
        <v/>
      </c>
      <c r="U498" s="2" t="str">
        <f t="shared" si="28"/>
        <v/>
      </c>
      <c r="V498" s="2" t="str">
        <f t="shared" si="28"/>
        <v/>
      </c>
      <c r="W498" s="2" t="str">
        <f t="shared" si="28"/>
        <v/>
      </c>
      <c r="X498" s="2" t="str">
        <f t="shared" si="28"/>
        <v/>
      </c>
      <c r="Y498" s="2" t="str">
        <f t="shared" si="28"/>
        <v/>
      </c>
      <c r="Z498" s="2" t="str">
        <f t="shared" si="28"/>
        <v/>
      </c>
      <c r="AA498" s="2" t="str">
        <f t="shared" si="28"/>
        <v/>
      </c>
      <c r="AB498" s="2" t="str">
        <f t="shared" si="28"/>
        <v/>
      </c>
      <c r="AC498" s="2" t="str">
        <f t="shared" si="28"/>
        <v/>
      </c>
      <c r="AD498" s="2" t="str">
        <f t="shared" si="28"/>
        <v/>
      </c>
      <c r="AE498" s="2">
        <f t="shared" si="28"/>
        <v>43</v>
      </c>
      <c r="AF498" s="2">
        <f t="shared" si="28"/>
        <v>9</v>
      </c>
      <c r="AG498" s="2">
        <f t="shared" si="28"/>
        <v>9</v>
      </c>
      <c r="AH498" s="2">
        <f t="shared" si="28"/>
        <v>2</v>
      </c>
      <c r="AI498" s="2">
        <f t="shared" si="28"/>
        <v>7</v>
      </c>
      <c r="AJ498" s="2">
        <f t="shared" si="28"/>
        <v>7</v>
      </c>
      <c r="AK498" s="2">
        <f t="shared" si="28"/>
        <v>3</v>
      </c>
      <c r="AL498" s="2">
        <f t="shared" si="28"/>
        <v>2</v>
      </c>
      <c r="AM498" s="2">
        <f t="shared" si="28"/>
        <v>74</v>
      </c>
      <c r="AN498" s="2">
        <f t="shared" si="28"/>
        <v>46</v>
      </c>
      <c r="AO498" s="2">
        <f t="shared" si="28"/>
        <v>59</v>
      </c>
      <c r="AP498" s="2">
        <f t="shared" si="28"/>
        <v>93</v>
      </c>
      <c r="AQ498" s="2">
        <f t="shared" si="28"/>
        <v>109</v>
      </c>
      <c r="AR498" s="2">
        <f t="shared" si="28"/>
        <v>78</v>
      </c>
      <c r="AS498" s="2">
        <f t="shared" si="28"/>
        <v>70</v>
      </c>
      <c r="AT498" s="2">
        <f t="shared" si="28"/>
        <v>68</v>
      </c>
      <c r="AU498" s="2">
        <f t="shared" si="28"/>
        <v>65</v>
      </c>
      <c r="AV498" s="2">
        <f t="shared" si="28"/>
        <v>66</v>
      </c>
      <c r="AW498" s="2">
        <f t="shared" si="28"/>
        <v>51</v>
      </c>
      <c r="AX498" s="2">
        <f t="shared" si="28"/>
        <v>45</v>
      </c>
      <c r="AY498" s="2">
        <f t="shared" si="28"/>
        <v>47</v>
      </c>
      <c r="AZ498" s="2">
        <f t="shared" si="28"/>
        <v>56</v>
      </c>
      <c r="BA498" s="2">
        <f t="shared" si="28"/>
        <v>55</v>
      </c>
      <c r="BB498" s="2">
        <f t="shared" si="28"/>
        <v>49</v>
      </c>
      <c r="BC498" s="2">
        <f t="shared" si="28"/>
        <v>92</v>
      </c>
      <c r="BD498" s="2">
        <f t="shared" si="28"/>
        <v>54</v>
      </c>
      <c r="BE498" s="2">
        <f t="shared" si="28"/>
        <v>35</v>
      </c>
      <c r="BF498" s="2">
        <f t="shared" si="28"/>
        <v>40</v>
      </c>
      <c r="BG498" s="2">
        <f t="shared" si="28"/>
        <v>56</v>
      </c>
      <c r="BH498" s="2">
        <f t="shared" si="28"/>
        <v>34</v>
      </c>
      <c r="BI498" s="2">
        <f t="shared" si="28"/>
        <v>45</v>
      </c>
      <c r="BJ498" s="2">
        <f t="shared" si="28"/>
        <v>33</v>
      </c>
      <c r="BK498" s="2">
        <f t="shared" si="28"/>
        <v>18</v>
      </c>
      <c r="BL498" s="2">
        <f t="shared" si="28"/>
        <v>17</v>
      </c>
    </row>
    <row r="499" spans="2:64" x14ac:dyDescent="0.25">
      <c r="B499" t="s">
        <v>142</v>
      </c>
      <c r="C499" s="2" t="str">
        <f t="shared" si="20"/>
        <v/>
      </c>
      <c r="D499" s="2" t="str">
        <f t="shared" si="28"/>
        <v/>
      </c>
      <c r="E499" s="2" t="str">
        <f t="shared" si="28"/>
        <v/>
      </c>
      <c r="F499" s="2" t="str">
        <f t="shared" si="28"/>
        <v/>
      </c>
      <c r="G499" s="2" t="str">
        <f t="shared" si="28"/>
        <v/>
      </c>
      <c r="H499" s="2" t="str">
        <f t="shared" si="28"/>
        <v/>
      </c>
      <c r="I499" s="2" t="str">
        <f t="shared" si="28"/>
        <v/>
      </c>
      <c r="J499" s="2" t="str">
        <f t="shared" si="28"/>
        <v/>
      </c>
      <c r="K499" s="2" t="str">
        <f t="shared" si="28"/>
        <v/>
      </c>
      <c r="L499" s="2" t="str">
        <f t="shared" si="28"/>
        <v/>
      </c>
      <c r="M499" s="2" t="str">
        <f t="shared" si="28"/>
        <v/>
      </c>
      <c r="N499" s="2" t="str">
        <f t="shared" si="28"/>
        <v/>
      </c>
      <c r="O499" s="2" t="str">
        <f t="shared" si="28"/>
        <v/>
      </c>
      <c r="P499" s="2" t="str">
        <f t="shared" si="28"/>
        <v/>
      </c>
      <c r="Q499" s="2" t="str">
        <f t="shared" si="28"/>
        <v/>
      </c>
      <c r="R499" s="2" t="str">
        <f t="shared" si="28"/>
        <v/>
      </c>
      <c r="S499" s="2" t="str">
        <f t="shared" si="28"/>
        <v/>
      </c>
      <c r="T499" s="2" t="str">
        <f t="shared" si="28"/>
        <v/>
      </c>
      <c r="U499" s="2" t="str">
        <f t="shared" si="28"/>
        <v/>
      </c>
      <c r="V499" s="2" t="str">
        <f t="shared" si="28"/>
        <v/>
      </c>
      <c r="W499" s="2" t="str">
        <f t="shared" si="28"/>
        <v/>
      </c>
      <c r="X499" s="2" t="str">
        <f t="shared" si="28"/>
        <v/>
      </c>
      <c r="Y499" s="2" t="str">
        <f t="shared" si="28"/>
        <v/>
      </c>
      <c r="Z499" s="2">
        <f t="shared" si="28"/>
        <v>78</v>
      </c>
      <c r="AA499" s="2" t="str">
        <f t="shared" si="28"/>
        <v/>
      </c>
      <c r="AB499" s="2" t="str">
        <f t="shared" si="28"/>
        <v/>
      </c>
      <c r="AC499" s="2" t="str">
        <f t="shared" si="28"/>
        <v/>
      </c>
      <c r="AD499" s="2" t="str">
        <f t="shared" si="28"/>
        <v/>
      </c>
      <c r="AE499" s="2" t="str">
        <f t="shared" si="28"/>
        <v/>
      </c>
      <c r="AF499" s="2" t="str">
        <f t="shared" si="28"/>
        <v/>
      </c>
      <c r="AG499" s="2" t="str">
        <f t="shared" si="28"/>
        <v/>
      </c>
      <c r="AH499" s="2" t="str">
        <f t="shared" si="28"/>
        <v/>
      </c>
      <c r="AI499" s="2" t="str">
        <f t="shared" si="28"/>
        <v/>
      </c>
      <c r="AJ499" s="2" t="str">
        <f t="shared" si="28"/>
        <v/>
      </c>
      <c r="AK499" s="2" t="str">
        <f t="shared" si="28"/>
        <v/>
      </c>
      <c r="AL499" s="2" t="str">
        <f t="shared" si="28"/>
        <v/>
      </c>
      <c r="AM499" s="2" t="str">
        <f t="shared" si="28"/>
        <v/>
      </c>
      <c r="AN499" s="2" t="str">
        <f t="shared" si="28"/>
        <v/>
      </c>
      <c r="AO499" s="2" t="str">
        <f t="shared" si="28"/>
        <v/>
      </c>
      <c r="AP499" s="2" t="str">
        <f t="shared" si="28"/>
        <v/>
      </c>
      <c r="AQ499" s="2" t="str">
        <f t="shared" si="28"/>
        <v/>
      </c>
      <c r="AR499" s="2" t="str">
        <f t="shared" si="28"/>
        <v/>
      </c>
      <c r="AS499" s="2" t="str">
        <f t="shared" si="28"/>
        <v/>
      </c>
      <c r="AT499" s="2" t="str">
        <f t="shared" si="28"/>
        <v/>
      </c>
      <c r="AU499" s="2" t="str">
        <f t="shared" si="28"/>
        <v/>
      </c>
      <c r="AV499" s="2" t="str">
        <f t="shared" si="28"/>
        <v/>
      </c>
      <c r="AW499" s="2" t="str">
        <f t="shared" si="28"/>
        <v/>
      </c>
      <c r="AX499" s="2" t="str">
        <f t="shared" si="28"/>
        <v/>
      </c>
      <c r="AY499" s="2" t="str">
        <f t="shared" si="28"/>
        <v/>
      </c>
      <c r="AZ499" s="2" t="str">
        <f t="shared" si="28"/>
        <v/>
      </c>
      <c r="BA499" s="2" t="str">
        <f t="shared" si="28"/>
        <v/>
      </c>
      <c r="BB499" s="2" t="str">
        <f t="shared" si="28"/>
        <v/>
      </c>
      <c r="BC499" s="2" t="str">
        <f t="shared" si="28"/>
        <v/>
      </c>
      <c r="BD499" s="2" t="str">
        <f t="shared" si="28"/>
        <v/>
      </c>
      <c r="BE499" s="2" t="str">
        <f t="shared" si="28"/>
        <v/>
      </c>
      <c r="BF499" s="2" t="str">
        <f t="shared" si="28"/>
        <v/>
      </c>
      <c r="BG499" s="2" t="str">
        <f t="shared" si="28"/>
        <v/>
      </c>
      <c r="BH499" s="2" t="str">
        <f t="shared" si="28"/>
        <v/>
      </c>
      <c r="BI499" s="2" t="str">
        <f t="shared" si="28"/>
        <v/>
      </c>
      <c r="BJ499" s="2" t="str">
        <f t="shared" si="28"/>
        <v/>
      </c>
      <c r="BK499" s="2">
        <f t="shared" si="28"/>
        <v>6</v>
      </c>
      <c r="BL499" s="2">
        <f t="shared" si="28"/>
        <v>4</v>
      </c>
    </row>
    <row r="500" spans="2:64" x14ac:dyDescent="0.25">
      <c r="B500" t="s">
        <v>280</v>
      </c>
      <c r="C500" s="2" t="str">
        <f t="shared" si="20"/>
        <v/>
      </c>
      <c r="D500" s="2" t="str">
        <f t="shared" si="28"/>
        <v/>
      </c>
      <c r="E500" s="2" t="str">
        <f t="shared" si="28"/>
        <v/>
      </c>
      <c r="F500" s="2" t="str">
        <f t="shared" si="28"/>
        <v/>
      </c>
      <c r="G500" s="2" t="str">
        <f t="shared" si="28"/>
        <v/>
      </c>
      <c r="H500" s="2" t="str">
        <f t="shared" si="28"/>
        <v/>
      </c>
      <c r="I500" s="2" t="str">
        <f t="shared" si="28"/>
        <v/>
      </c>
      <c r="J500" s="2" t="str">
        <f t="shared" si="28"/>
        <v/>
      </c>
      <c r="K500" s="2" t="str">
        <f t="shared" si="28"/>
        <v/>
      </c>
      <c r="L500" s="2" t="str">
        <f t="shared" si="28"/>
        <v/>
      </c>
      <c r="M500" s="2" t="str">
        <f t="shared" si="28"/>
        <v/>
      </c>
      <c r="N500" s="2" t="str">
        <f t="shared" si="28"/>
        <v/>
      </c>
      <c r="O500" s="2" t="str">
        <f t="shared" si="28"/>
        <v/>
      </c>
      <c r="P500" s="2" t="str">
        <f t="shared" si="28"/>
        <v/>
      </c>
      <c r="Q500" s="2" t="str">
        <f t="shared" si="28"/>
        <v/>
      </c>
      <c r="R500" s="2" t="str">
        <f t="shared" si="28"/>
        <v/>
      </c>
      <c r="S500" s="2" t="str">
        <f t="shared" si="28"/>
        <v/>
      </c>
      <c r="T500" s="2" t="str">
        <f t="shared" si="28"/>
        <v/>
      </c>
      <c r="U500" s="2" t="str">
        <f t="shared" si="28"/>
        <v/>
      </c>
      <c r="V500" s="2" t="str">
        <f t="shared" si="28"/>
        <v/>
      </c>
      <c r="W500" s="2" t="str">
        <f t="shared" si="28"/>
        <v/>
      </c>
      <c r="X500" s="2" t="str">
        <f t="shared" si="28"/>
        <v/>
      </c>
      <c r="Y500" s="2" t="str">
        <f t="shared" si="28"/>
        <v/>
      </c>
      <c r="Z500" s="2" t="str">
        <f t="shared" si="28"/>
        <v/>
      </c>
      <c r="AA500" s="2" t="str">
        <f t="shared" si="28"/>
        <v/>
      </c>
      <c r="AB500" s="2" t="str">
        <f t="shared" si="28"/>
        <v/>
      </c>
      <c r="AC500" s="2" t="str">
        <f t="shared" si="28"/>
        <v/>
      </c>
      <c r="AD500" s="2" t="str">
        <f t="shared" si="28"/>
        <v/>
      </c>
      <c r="AE500" s="2" t="str">
        <f t="shared" si="28"/>
        <v/>
      </c>
      <c r="AF500" s="2" t="str">
        <f t="shared" si="28"/>
        <v/>
      </c>
      <c r="AG500" s="2" t="str">
        <f t="shared" si="28"/>
        <v/>
      </c>
      <c r="AH500" s="2" t="str">
        <f t="shared" si="28"/>
        <v/>
      </c>
      <c r="AI500" s="2" t="str">
        <f t="shared" si="28"/>
        <v/>
      </c>
      <c r="AJ500" s="2" t="str">
        <f t="shared" si="28"/>
        <v/>
      </c>
      <c r="AK500" s="2" t="str">
        <f t="shared" si="28"/>
        <v/>
      </c>
      <c r="AL500" s="2" t="str">
        <f t="shared" si="28"/>
        <v/>
      </c>
      <c r="AM500" s="2" t="str">
        <f t="shared" si="28"/>
        <v/>
      </c>
      <c r="AN500" s="2">
        <f t="shared" si="28"/>
        <v>10</v>
      </c>
      <c r="AO500" s="2" t="str">
        <f t="shared" si="28"/>
        <v/>
      </c>
      <c r="AP500" s="2" t="str">
        <f t="shared" si="28"/>
        <v/>
      </c>
      <c r="AQ500" s="2" t="str">
        <f t="shared" si="28"/>
        <v/>
      </c>
      <c r="AR500" s="2" t="str">
        <f t="shared" si="28"/>
        <v/>
      </c>
      <c r="AS500" s="2" t="str">
        <f t="shared" si="28"/>
        <v/>
      </c>
      <c r="AT500" s="2" t="str">
        <f t="shared" si="28"/>
        <v/>
      </c>
      <c r="AU500" s="2" t="str">
        <f t="shared" si="28"/>
        <v/>
      </c>
      <c r="AV500" s="2" t="str">
        <f t="shared" si="28"/>
        <v/>
      </c>
      <c r="AW500" s="2" t="str">
        <f t="shared" si="28"/>
        <v/>
      </c>
      <c r="AX500" s="2" t="str">
        <f t="shared" si="28"/>
        <v/>
      </c>
      <c r="AY500" s="2">
        <f t="shared" si="28"/>
        <v>3</v>
      </c>
      <c r="AZ500" s="2">
        <f t="shared" si="28"/>
        <v>0</v>
      </c>
      <c r="BA500" s="2">
        <f t="shared" si="28"/>
        <v>2</v>
      </c>
      <c r="BB500" s="2">
        <f t="shared" ref="D500:BL504" si="29">IF(AND(BB104="",BB302=0),"",MAX(BB104,BB302))</f>
        <v>2</v>
      </c>
      <c r="BC500" s="2">
        <f t="shared" si="29"/>
        <v>1</v>
      </c>
      <c r="BD500" s="2">
        <f t="shared" si="29"/>
        <v>2</v>
      </c>
      <c r="BE500" s="2">
        <f t="shared" si="29"/>
        <v>0</v>
      </c>
      <c r="BF500" s="2">
        <f t="shared" si="29"/>
        <v>2</v>
      </c>
      <c r="BG500" s="2">
        <f t="shared" si="29"/>
        <v>1</v>
      </c>
      <c r="BH500" s="2">
        <f t="shared" si="29"/>
        <v>0</v>
      </c>
      <c r="BI500" s="2">
        <f t="shared" si="29"/>
        <v>0</v>
      </c>
      <c r="BJ500" s="2" t="str">
        <f t="shared" si="29"/>
        <v/>
      </c>
      <c r="BK500" s="2" t="str">
        <f t="shared" si="29"/>
        <v/>
      </c>
      <c r="BL500" s="2" t="str">
        <f t="shared" si="29"/>
        <v/>
      </c>
    </row>
    <row r="501" spans="2:64" x14ac:dyDescent="0.25">
      <c r="B501" t="s">
        <v>281</v>
      </c>
      <c r="C501" s="2">
        <f t="shared" si="20"/>
        <v>39</v>
      </c>
      <c r="D501" s="2">
        <f t="shared" si="29"/>
        <v>34</v>
      </c>
      <c r="E501" s="2">
        <f t="shared" si="29"/>
        <v>34</v>
      </c>
      <c r="F501" s="2">
        <f t="shared" si="29"/>
        <v>26</v>
      </c>
      <c r="G501" s="2">
        <f t="shared" si="29"/>
        <v>25</v>
      </c>
      <c r="H501" s="2">
        <f t="shared" si="29"/>
        <v>16</v>
      </c>
      <c r="I501" s="2">
        <f t="shared" si="29"/>
        <v>14</v>
      </c>
      <c r="J501" s="2">
        <f t="shared" si="29"/>
        <v>27</v>
      </c>
      <c r="K501" s="2">
        <f t="shared" si="29"/>
        <v>17</v>
      </c>
      <c r="L501" s="2">
        <f t="shared" si="29"/>
        <v>16</v>
      </c>
      <c r="M501" s="2">
        <f t="shared" si="29"/>
        <v>18</v>
      </c>
      <c r="N501" s="2">
        <f t="shared" si="29"/>
        <v>10</v>
      </c>
      <c r="O501" s="2">
        <f t="shared" si="29"/>
        <v>27</v>
      </c>
      <c r="P501" s="2">
        <f t="shared" si="29"/>
        <v>14</v>
      </c>
      <c r="Q501" s="2">
        <f t="shared" si="29"/>
        <v>12</v>
      </c>
      <c r="R501" s="2">
        <f t="shared" si="29"/>
        <v>6</v>
      </c>
      <c r="S501" s="2">
        <f t="shared" si="29"/>
        <v>15</v>
      </c>
      <c r="T501" s="2">
        <f t="shared" si="29"/>
        <v>12</v>
      </c>
      <c r="U501" s="2">
        <f t="shared" si="29"/>
        <v>6</v>
      </c>
      <c r="V501" s="2">
        <f t="shared" si="29"/>
        <v>11</v>
      </c>
      <c r="W501" s="2">
        <f t="shared" si="29"/>
        <v>8</v>
      </c>
      <c r="X501" s="2">
        <f t="shared" si="29"/>
        <v>3</v>
      </c>
      <c r="Y501" s="2">
        <f t="shared" si="29"/>
        <v>6</v>
      </c>
      <c r="Z501" s="2">
        <f t="shared" si="29"/>
        <v>2</v>
      </c>
      <c r="AA501" s="2">
        <f t="shared" si="29"/>
        <v>4</v>
      </c>
      <c r="AB501" s="2">
        <f t="shared" si="29"/>
        <v>4</v>
      </c>
      <c r="AC501" s="2">
        <f t="shared" si="29"/>
        <v>2</v>
      </c>
      <c r="AD501" s="2">
        <f t="shared" si="29"/>
        <v>14</v>
      </c>
      <c r="AE501" s="2">
        <f t="shared" si="29"/>
        <v>7</v>
      </c>
      <c r="AF501" s="2">
        <f t="shared" si="29"/>
        <v>2</v>
      </c>
      <c r="AG501" s="2">
        <f t="shared" si="29"/>
        <v>7</v>
      </c>
      <c r="AH501" s="2">
        <f t="shared" si="29"/>
        <v>2</v>
      </c>
      <c r="AI501" s="2">
        <f t="shared" si="29"/>
        <v>2</v>
      </c>
      <c r="AJ501" s="2">
        <f t="shared" si="29"/>
        <v>2</v>
      </c>
      <c r="AK501" s="2">
        <f t="shared" si="29"/>
        <v>0</v>
      </c>
      <c r="AL501" s="2">
        <f t="shared" si="29"/>
        <v>0</v>
      </c>
      <c r="AM501" s="2" t="str">
        <f t="shared" si="29"/>
        <v/>
      </c>
      <c r="AN501" s="2" t="str">
        <f t="shared" si="29"/>
        <v/>
      </c>
      <c r="AO501" s="2" t="str">
        <f t="shared" si="29"/>
        <v/>
      </c>
      <c r="AP501" s="2" t="str">
        <f t="shared" si="29"/>
        <v/>
      </c>
      <c r="AQ501" s="2" t="str">
        <f t="shared" si="29"/>
        <v/>
      </c>
      <c r="AR501" s="2" t="str">
        <f t="shared" si="29"/>
        <v/>
      </c>
      <c r="AS501" s="2" t="str">
        <f t="shared" si="29"/>
        <v/>
      </c>
      <c r="AT501" s="2" t="str">
        <f t="shared" si="29"/>
        <v/>
      </c>
      <c r="AU501" s="2" t="str">
        <f t="shared" si="29"/>
        <v/>
      </c>
      <c r="AV501" s="2" t="str">
        <f t="shared" si="29"/>
        <v/>
      </c>
      <c r="AW501" s="2" t="str">
        <f t="shared" si="29"/>
        <v/>
      </c>
      <c r="AX501" s="2" t="str">
        <f t="shared" si="29"/>
        <v/>
      </c>
      <c r="AY501" s="2" t="str">
        <f t="shared" si="29"/>
        <v/>
      </c>
      <c r="AZ501" s="2" t="str">
        <f t="shared" si="29"/>
        <v/>
      </c>
      <c r="BA501" s="2" t="str">
        <f t="shared" si="29"/>
        <v/>
      </c>
      <c r="BB501" s="2" t="str">
        <f t="shared" si="29"/>
        <v/>
      </c>
      <c r="BC501" s="2" t="str">
        <f t="shared" si="29"/>
        <v/>
      </c>
      <c r="BD501" s="2" t="str">
        <f t="shared" si="29"/>
        <v/>
      </c>
      <c r="BE501" s="2" t="str">
        <f t="shared" si="29"/>
        <v/>
      </c>
      <c r="BF501" s="2" t="str">
        <f t="shared" si="29"/>
        <v/>
      </c>
      <c r="BG501" s="2" t="str">
        <f t="shared" si="29"/>
        <v/>
      </c>
      <c r="BH501" s="2" t="str">
        <f t="shared" si="29"/>
        <v/>
      </c>
      <c r="BI501" s="2" t="str">
        <f t="shared" si="29"/>
        <v/>
      </c>
      <c r="BJ501" s="2" t="str">
        <f t="shared" si="29"/>
        <v/>
      </c>
      <c r="BK501" s="2" t="str">
        <f t="shared" si="29"/>
        <v/>
      </c>
      <c r="BL501" s="2" t="str">
        <f t="shared" si="29"/>
        <v/>
      </c>
    </row>
    <row r="502" spans="2:64" x14ac:dyDescent="0.25">
      <c r="B502" t="s">
        <v>282</v>
      </c>
      <c r="C502" s="2" t="str">
        <f t="shared" si="20"/>
        <v/>
      </c>
      <c r="D502" s="2" t="str">
        <f t="shared" si="29"/>
        <v/>
      </c>
      <c r="E502" s="2" t="str">
        <f t="shared" si="29"/>
        <v/>
      </c>
      <c r="F502" s="2" t="str">
        <f t="shared" si="29"/>
        <v/>
      </c>
      <c r="G502" s="2" t="str">
        <f t="shared" si="29"/>
        <v/>
      </c>
      <c r="H502" s="2" t="str">
        <f t="shared" si="29"/>
        <v/>
      </c>
      <c r="I502" s="2" t="str">
        <f t="shared" si="29"/>
        <v/>
      </c>
      <c r="J502" s="2" t="str">
        <f t="shared" si="29"/>
        <v/>
      </c>
      <c r="K502" s="2" t="str">
        <f t="shared" si="29"/>
        <v/>
      </c>
      <c r="L502" s="2" t="str">
        <f t="shared" si="29"/>
        <v/>
      </c>
      <c r="M502" s="2" t="str">
        <f t="shared" si="29"/>
        <v/>
      </c>
      <c r="N502" s="2" t="str">
        <f t="shared" si="29"/>
        <v/>
      </c>
      <c r="O502" s="2" t="str">
        <f t="shared" si="29"/>
        <v/>
      </c>
      <c r="P502" s="2" t="str">
        <f t="shared" si="29"/>
        <v/>
      </c>
      <c r="Q502" s="2" t="str">
        <f t="shared" si="29"/>
        <v/>
      </c>
      <c r="R502" s="2" t="str">
        <f t="shared" si="29"/>
        <v/>
      </c>
      <c r="S502" s="2" t="str">
        <f t="shared" si="29"/>
        <v/>
      </c>
      <c r="T502" s="2" t="str">
        <f t="shared" si="29"/>
        <v/>
      </c>
      <c r="U502" s="2" t="str">
        <f t="shared" si="29"/>
        <v/>
      </c>
      <c r="V502" s="2" t="str">
        <f t="shared" si="29"/>
        <v/>
      </c>
      <c r="W502" s="2" t="str">
        <f t="shared" si="29"/>
        <v/>
      </c>
      <c r="X502" s="2" t="str">
        <f t="shared" si="29"/>
        <v/>
      </c>
      <c r="Y502" s="2" t="str">
        <f t="shared" si="29"/>
        <v/>
      </c>
      <c r="Z502" s="2" t="str">
        <f t="shared" si="29"/>
        <v/>
      </c>
      <c r="AA502" s="2" t="str">
        <f t="shared" si="29"/>
        <v/>
      </c>
      <c r="AB502" s="2" t="str">
        <f t="shared" si="29"/>
        <v/>
      </c>
      <c r="AC502" s="2" t="str">
        <f t="shared" si="29"/>
        <v/>
      </c>
      <c r="AD502" s="2" t="str">
        <f t="shared" si="29"/>
        <v/>
      </c>
      <c r="AE502" s="2" t="str">
        <f t="shared" si="29"/>
        <v/>
      </c>
      <c r="AF502" s="2" t="str">
        <f t="shared" si="29"/>
        <v/>
      </c>
      <c r="AG502" s="2">
        <f t="shared" si="29"/>
        <v>6</v>
      </c>
      <c r="AH502" s="2">
        <f t="shared" si="29"/>
        <v>49</v>
      </c>
      <c r="AI502" s="2">
        <f t="shared" si="29"/>
        <v>22</v>
      </c>
      <c r="AJ502" s="2">
        <f t="shared" si="29"/>
        <v>19</v>
      </c>
      <c r="AK502" s="2">
        <f t="shared" si="29"/>
        <v>37</v>
      </c>
      <c r="AL502" s="2">
        <f t="shared" si="29"/>
        <v>25</v>
      </c>
      <c r="AM502" s="2">
        <f t="shared" si="29"/>
        <v>17</v>
      </c>
      <c r="AN502" s="2">
        <f t="shared" si="29"/>
        <v>20</v>
      </c>
      <c r="AO502" s="2">
        <f t="shared" si="29"/>
        <v>18</v>
      </c>
      <c r="AP502" s="2">
        <f t="shared" si="29"/>
        <v>19</v>
      </c>
      <c r="AQ502" s="2">
        <f t="shared" si="29"/>
        <v>21</v>
      </c>
      <c r="AR502" s="2">
        <f t="shared" si="29"/>
        <v>17</v>
      </c>
      <c r="AS502" s="2">
        <f t="shared" si="29"/>
        <v>16</v>
      </c>
      <c r="AT502" s="2">
        <f t="shared" si="29"/>
        <v>29</v>
      </c>
      <c r="AU502" s="2">
        <f t="shared" si="29"/>
        <v>14</v>
      </c>
      <c r="AV502" s="2">
        <f t="shared" si="29"/>
        <v>17</v>
      </c>
      <c r="AW502" s="2">
        <f t="shared" si="29"/>
        <v>24</v>
      </c>
      <c r="AX502" s="2">
        <f t="shared" si="29"/>
        <v>13</v>
      </c>
      <c r="AY502" s="2">
        <f t="shared" si="29"/>
        <v>25</v>
      </c>
      <c r="AZ502" s="2">
        <f t="shared" si="29"/>
        <v>16</v>
      </c>
      <c r="BA502" s="2">
        <f t="shared" si="29"/>
        <v>26</v>
      </c>
      <c r="BB502" s="2">
        <f t="shared" si="29"/>
        <v>31</v>
      </c>
      <c r="BC502" s="2">
        <f t="shared" si="29"/>
        <v>12</v>
      </c>
      <c r="BD502" s="2">
        <f t="shared" si="29"/>
        <v>22</v>
      </c>
      <c r="BE502" s="2">
        <f t="shared" si="29"/>
        <v>10</v>
      </c>
      <c r="BF502" s="2">
        <f t="shared" si="29"/>
        <v>25</v>
      </c>
      <c r="BG502" s="2">
        <f t="shared" si="29"/>
        <v>21</v>
      </c>
      <c r="BH502" s="2">
        <f t="shared" si="29"/>
        <v>15</v>
      </c>
      <c r="BI502" s="2">
        <f t="shared" si="29"/>
        <v>7</v>
      </c>
      <c r="BJ502" s="2">
        <f t="shared" si="29"/>
        <v>12</v>
      </c>
      <c r="BK502" s="2">
        <f t="shared" si="29"/>
        <v>16</v>
      </c>
      <c r="BL502" s="2">
        <f t="shared" si="29"/>
        <v>16</v>
      </c>
    </row>
    <row r="503" spans="2:64" x14ac:dyDescent="0.25">
      <c r="B503" t="s">
        <v>46</v>
      </c>
      <c r="C503" s="2" t="str">
        <f t="shared" si="20"/>
        <v/>
      </c>
      <c r="D503" s="2" t="str">
        <f t="shared" si="29"/>
        <v/>
      </c>
      <c r="E503" s="2" t="str">
        <f t="shared" si="29"/>
        <v/>
      </c>
      <c r="F503" s="2" t="str">
        <f t="shared" si="29"/>
        <v/>
      </c>
      <c r="G503" s="2" t="str">
        <f t="shared" si="29"/>
        <v/>
      </c>
      <c r="H503" s="2" t="str">
        <f t="shared" si="29"/>
        <v/>
      </c>
      <c r="I503" s="2" t="str">
        <f t="shared" si="29"/>
        <v/>
      </c>
      <c r="J503" s="2" t="str">
        <f t="shared" si="29"/>
        <v/>
      </c>
      <c r="K503" s="2" t="str">
        <f t="shared" si="29"/>
        <v/>
      </c>
      <c r="L503" s="2" t="str">
        <f t="shared" si="29"/>
        <v/>
      </c>
      <c r="M503" s="2" t="str">
        <f t="shared" si="29"/>
        <v/>
      </c>
      <c r="N503" s="2" t="str">
        <f t="shared" si="29"/>
        <v/>
      </c>
      <c r="O503" s="2" t="str">
        <f t="shared" si="29"/>
        <v/>
      </c>
      <c r="P503" s="2" t="str">
        <f t="shared" si="29"/>
        <v/>
      </c>
      <c r="Q503" s="2" t="str">
        <f t="shared" si="29"/>
        <v/>
      </c>
      <c r="R503" s="2" t="str">
        <f t="shared" si="29"/>
        <v/>
      </c>
      <c r="S503" s="2">
        <f t="shared" si="29"/>
        <v>7</v>
      </c>
      <c r="T503" s="2">
        <f t="shared" si="29"/>
        <v>78</v>
      </c>
      <c r="U503" s="2">
        <f t="shared" si="29"/>
        <v>76</v>
      </c>
      <c r="V503" s="2">
        <f t="shared" si="29"/>
        <v>167</v>
      </c>
      <c r="W503" s="2">
        <f t="shared" si="29"/>
        <v>65</v>
      </c>
      <c r="X503" s="2">
        <f t="shared" si="29"/>
        <v>91</v>
      </c>
      <c r="Y503" s="2">
        <f t="shared" si="29"/>
        <v>120</v>
      </c>
      <c r="Z503" s="2">
        <f t="shared" si="29"/>
        <v>72</v>
      </c>
      <c r="AA503" s="2">
        <f t="shared" si="29"/>
        <v>183</v>
      </c>
      <c r="AB503" s="2">
        <f t="shared" si="29"/>
        <v>184</v>
      </c>
      <c r="AC503" s="2">
        <f t="shared" si="29"/>
        <v>115</v>
      </c>
      <c r="AD503" s="2">
        <f t="shared" si="29"/>
        <v>99</v>
      </c>
      <c r="AE503" s="2">
        <f t="shared" si="29"/>
        <v>90</v>
      </c>
      <c r="AF503" s="2">
        <f t="shared" si="29"/>
        <v>110</v>
      </c>
      <c r="AG503" s="2">
        <f t="shared" si="29"/>
        <v>72</v>
      </c>
      <c r="AH503" s="2">
        <f t="shared" si="29"/>
        <v>70</v>
      </c>
      <c r="AI503" s="2">
        <f t="shared" si="29"/>
        <v>83</v>
      </c>
      <c r="AJ503" s="2">
        <f t="shared" si="29"/>
        <v>82</v>
      </c>
      <c r="AK503" s="2">
        <f t="shared" si="29"/>
        <v>76</v>
      </c>
      <c r="AL503" s="2">
        <f t="shared" si="29"/>
        <v>87</v>
      </c>
      <c r="AM503" s="2">
        <f t="shared" si="29"/>
        <v>34</v>
      </c>
      <c r="AN503" s="2">
        <f t="shared" si="29"/>
        <v>43</v>
      </c>
      <c r="AO503" s="2">
        <f t="shared" si="29"/>
        <v>53</v>
      </c>
      <c r="AP503" s="2">
        <f t="shared" si="29"/>
        <v>75</v>
      </c>
      <c r="AQ503" s="2">
        <f t="shared" si="29"/>
        <v>67</v>
      </c>
      <c r="AR503" s="2">
        <f t="shared" si="29"/>
        <v>54</v>
      </c>
      <c r="AS503" s="2">
        <f t="shared" si="29"/>
        <v>50</v>
      </c>
      <c r="AT503" s="2">
        <f t="shared" si="29"/>
        <v>73</v>
      </c>
      <c r="AU503" s="2">
        <f t="shared" si="29"/>
        <v>73</v>
      </c>
      <c r="AV503" s="2">
        <f t="shared" si="29"/>
        <v>67</v>
      </c>
      <c r="AW503" s="2">
        <f t="shared" si="29"/>
        <v>55</v>
      </c>
      <c r="AX503" s="2">
        <f t="shared" si="29"/>
        <v>65</v>
      </c>
      <c r="AY503" s="2">
        <f t="shared" si="29"/>
        <v>60</v>
      </c>
      <c r="AZ503" s="2">
        <f t="shared" si="29"/>
        <v>72</v>
      </c>
      <c r="BA503" s="2">
        <f t="shared" si="29"/>
        <v>63</v>
      </c>
      <c r="BB503" s="2">
        <f t="shared" si="29"/>
        <v>61</v>
      </c>
      <c r="BC503" s="2">
        <f t="shared" si="29"/>
        <v>44</v>
      </c>
      <c r="BD503" s="2">
        <f t="shared" si="29"/>
        <v>71</v>
      </c>
      <c r="BE503" s="2">
        <f t="shared" si="29"/>
        <v>114</v>
      </c>
      <c r="BF503" s="2">
        <f t="shared" si="29"/>
        <v>135</v>
      </c>
      <c r="BG503" s="2">
        <f t="shared" si="29"/>
        <v>110</v>
      </c>
      <c r="BH503" s="2">
        <f t="shared" si="29"/>
        <v>102</v>
      </c>
      <c r="BI503" s="2">
        <f t="shared" si="29"/>
        <v>112</v>
      </c>
      <c r="BJ503" s="2">
        <f t="shared" si="29"/>
        <v>59</v>
      </c>
      <c r="BK503" s="2">
        <f t="shared" si="29"/>
        <v>166</v>
      </c>
      <c r="BL503" s="2">
        <f t="shared" si="29"/>
        <v>75</v>
      </c>
    </row>
    <row r="504" spans="2:64" x14ac:dyDescent="0.25">
      <c r="B504" t="s">
        <v>69</v>
      </c>
      <c r="C504" s="2">
        <f t="shared" si="20"/>
        <v>32</v>
      </c>
      <c r="D504" s="2">
        <f t="shared" si="29"/>
        <v>21</v>
      </c>
      <c r="E504" s="2">
        <f t="shared" si="29"/>
        <v>22</v>
      </c>
      <c r="F504" s="2">
        <f t="shared" si="29"/>
        <v>6</v>
      </c>
      <c r="G504" s="2">
        <f t="shared" si="29"/>
        <v>2</v>
      </c>
      <c r="H504" s="2">
        <f t="shared" si="29"/>
        <v>0</v>
      </c>
      <c r="I504" s="2">
        <f t="shared" si="29"/>
        <v>0</v>
      </c>
      <c r="J504" s="2">
        <f t="shared" si="29"/>
        <v>0</v>
      </c>
      <c r="K504" s="2">
        <f t="shared" si="29"/>
        <v>0</v>
      </c>
      <c r="L504" s="2">
        <f t="shared" si="29"/>
        <v>0</v>
      </c>
      <c r="M504" s="2">
        <f t="shared" si="29"/>
        <v>0</v>
      </c>
      <c r="N504" s="2">
        <f t="shared" si="29"/>
        <v>0</v>
      </c>
      <c r="O504" s="2" t="str">
        <f t="shared" si="29"/>
        <v/>
      </c>
      <c r="P504" s="2" t="str">
        <f t="shared" si="29"/>
        <v/>
      </c>
      <c r="Q504" s="2" t="str">
        <f t="shared" si="29"/>
        <v/>
      </c>
      <c r="R504" s="2" t="str">
        <f t="shared" si="29"/>
        <v/>
      </c>
      <c r="S504" s="2" t="str">
        <f t="shared" si="29"/>
        <v/>
      </c>
      <c r="T504" s="2" t="str">
        <f t="shared" si="29"/>
        <v/>
      </c>
      <c r="U504" s="2" t="str">
        <f t="shared" si="29"/>
        <v/>
      </c>
      <c r="V504" s="2" t="str">
        <f t="shared" si="29"/>
        <v/>
      </c>
      <c r="W504" s="2" t="str">
        <f t="shared" si="29"/>
        <v/>
      </c>
      <c r="X504" s="2" t="str">
        <f t="shared" si="29"/>
        <v/>
      </c>
      <c r="Y504" s="2" t="str">
        <f t="shared" si="29"/>
        <v/>
      </c>
      <c r="Z504" s="2" t="str">
        <f t="shared" si="29"/>
        <v/>
      </c>
      <c r="AA504" s="2" t="str">
        <f t="shared" si="29"/>
        <v/>
      </c>
      <c r="AB504" s="2" t="str">
        <f t="shared" si="29"/>
        <v/>
      </c>
      <c r="AC504" s="2" t="str">
        <f t="shared" si="29"/>
        <v/>
      </c>
      <c r="AD504" s="2" t="str">
        <f t="shared" si="29"/>
        <v/>
      </c>
      <c r="AE504" s="2" t="str">
        <f t="shared" si="29"/>
        <v/>
      </c>
      <c r="AF504" s="2" t="str">
        <f t="shared" si="29"/>
        <v/>
      </c>
      <c r="AG504" s="2" t="str">
        <f t="shared" si="29"/>
        <v/>
      </c>
      <c r="AH504" s="2" t="str">
        <f t="shared" si="29"/>
        <v/>
      </c>
      <c r="AI504" s="2" t="str">
        <f t="shared" si="29"/>
        <v/>
      </c>
      <c r="AJ504" s="2" t="str">
        <f t="shared" si="29"/>
        <v/>
      </c>
      <c r="AK504" s="2" t="str">
        <f t="shared" si="29"/>
        <v/>
      </c>
      <c r="AL504" s="2" t="str">
        <f t="shared" si="29"/>
        <v/>
      </c>
      <c r="AM504" s="2" t="str">
        <f t="shared" si="29"/>
        <v/>
      </c>
      <c r="AN504" s="2" t="str">
        <f t="shared" si="29"/>
        <v/>
      </c>
      <c r="AO504" s="2" t="str">
        <f t="shared" si="29"/>
        <v/>
      </c>
      <c r="AP504" s="2" t="str">
        <f t="shared" si="29"/>
        <v/>
      </c>
      <c r="AQ504" s="2" t="str">
        <f t="shared" si="29"/>
        <v/>
      </c>
      <c r="AR504" s="2" t="str">
        <f t="shared" si="29"/>
        <v/>
      </c>
      <c r="AS504" s="2" t="str">
        <f t="shared" si="29"/>
        <v/>
      </c>
      <c r="AT504" s="2" t="str">
        <f t="shared" si="29"/>
        <v/>
      </c>
      <c r="AU504" s="2" t="str">
        <f t="shared" si="29"/>
        <v/>
      </c>
      <c r="AV504" s="2" t="str">
        <f t="shared" si="29"/>
        <v/>
      </c>
      <c r="AW504" s="2" t="str">
        <f t="shared" si="29"/>
        <v/>
      </c>
      <c r="AX504" s="2" t="str">
        <f t="shared" si="29"/>
        <v/>
      </c>
      <c r="AY504" s="2" t="str">
        <f t="shared" si="29"/>
        <v/>
      </c>
      <c r="AZ504" s="2" t="str">
        <f t="shared" si="29"/>
        <v/>
      </c>
      <c r="BA504" s="2" t="str">
        <f t="shared" si="29"/>
        <v/>
      </c>
      <c r="BB504" s="2" t="str">
        <f t="shared" si="29"/>
        <v/>
      </c>
      <c r="BC504" s="2" t="str">
        <f t="shared" si="29"/>
        <v/>
      </c>
      <c r="BD504" s="2" t="str">
        <f t="shared" si="29"/>
        <v/>
      </c>
      <c r="BE504" s="2" t="str">
        <f t="shared" si="29"/>
        <v/>
      </c>
      <c r="BF504" s="2" t="str">
        <f t="shared" si="29"/>
        <v/>
      </c>
      <c r="BG504" s="2" t="str">
        <f t="shared" si="29"/>
        <v/>
      </c>
      <c r="BH504" s="2" t="str">
        <f t="shared" si="29"/>
        <v/>
      </c>
      <c r="BI504" s="2" t="str">
        <f t="shared" si="29"/>
        <v/>
      </c>
      <c r="BJ504" s="2" t="str">
        <f t="shared" si="29"/>
        <v/>
      </c>
      <c r="BK504" s="2" t="str">
        <f t="shared" si="29"/>
        <v/>
      </c>
      <c r="BL504" s="2" t="str">
        <f t="shared" si="29"/>
        <v/>
      </c>
    </row>
    <row r="505" spans="2:64" x14ac:dyDescent="0.25">
      <c r="B505" t="s">
        <v>39</v>
      </c>
      <c r="C505" s="2" t="str">
        <f t="shared" si="20"/>
        <v/>
      </c>
      <c r="D505" s="2" t="str">
        <f t="shared" ref="D505:BL509" si="30">IF(AND(D109="",D307=0),"",MAX(D109,D307))</f>
        <v/>
      </c>
      <c r="E505" s="2" t="str">
        <f t="shared" si="30"/>
        <v/>
      </c>
      <c r="F505" s="2" t="str">
        <f t="shared" si="30"/>
        <v/>
      </c>
      <c r="G505" s="2">
        <f t="shared" si="30"/>
        <v>191</v>
      </c>
      <c r="H505" s="2">
        <f t="shared" si="30"/>
        <v>133</v>
      </c>
      <c r="I505" s="2">
        <f t="shared" si="30"/>
        <v>104</v>
      </c>
      <c r="J505" s="2">
        <f t="shared" si="30"/>
        <v>188</v>
      </c>
      <c r="K505" s="2">
        <f t="shared" si="30"/>
        <v>195</v>
      </c>
      <c r="L505" s="2">
        <f t="shared" si="30"/>
        <v>264</v>
      </c>
      <c r="M505" s="2">
        <f t="shared" si="30"/>
        <v>195</v>
      </c>
      <c r="N505" s="2">
        <f t="shared" si="30"/>
        <v>88</v>
      </c>
      <c r="O505" s="2">
        <f t="shared" si="30"/>
        <v>194</v>
      </c>
      <c r="P505" s="2">
        <f t="shared" si="30"/>
        <v>187</v>
      </c>
      <c r="Q505" s="2">
        <f t="shared" si="30"/>
        <v>148</v>
      </c>
      <c r="R505" s="2">
        <f t="shared" si="30"/>
        <v>175</v>
      </c>
      <c r="S505" s="2">
        <f t="shared" si="30"/>
        <v>194</v>
      </c>
      <c r="T505" s="2">
        <f t="shared" si="30"/>
        <v>118</v>
      </c>
      <c r="U505" s="2">
        <f t="shared" si="30"/>
        <v>111</v>
      </c>
      <c r="V505" s="2">
        <f t="shared" si="30"/>
        <v>144</v>
      </c>
      <c r="W505" s="2">
        <f t="shared" si="30"/>
        <v>143</v>
      </c>
      <c r="X505" s="2">
        <f t="shared" si="30"/>
        <v>131</v>
      </c>
      <c r="Y505" s="2">
        <f t="shared" si="30"/>
        <v>88</v>
      </c>
      <c r="Z505" s="2">
        <f t="shared" si="30"/>
        <v>45</v>
      </c>
      <c r="AA505" s="2">
        <f t="shared" si="30"/>
        <v>106</v>
      </c>
      <c r="AB505" s="2">
        <f t="shared" si="30"/>
        <v>61</v>
      </c>
      <c r="AC505" s="2">
        <f t="shared" si="30"/>
        <v>90</v>
      </c>
      <c r="AD505" s="2">
        <f t="shared" si="30"/>
        <v>119</v>
      </c>
      <c r="AE505" s="2">
        <f t="shared" si="30"/>
        <v>75</v>
      </c>
      <c r="AF505" s="2">
        <f t="shared" si="30"/>
        <v>74</v>
      </c>
      <c r="AG505" s="2">
        <f t="shared" si="30"/>
        <v>54</v>
      </c>
      <c r="AH505" s="2">
        <f t="shared" si="30"/>
        <v>80</v>
      </c>
      <c r="AI505" s="2">
        <f t="shared" si="30"/>
        <v>96</v>
      </c>
      <c r="AJ505" s="2">
        <f t="shared" si="30"/>
        <v>64</v>
      </c>
      <c r="AK505" s="2">
        <f t="shared" si="30"/>
        <v>59</v>
      </c>
      <c r="AL505" s="2">
        <f t="shared" si="30"/>
        <v>60</v>
      </c>
      <c r="AM505" s="2">
        <f t="shared" si="30"/>
        <v>44</v>
      </c>
      <c r="AN505" s="2">
        <f t="shared" si="30"/>
        <v>45</v>
      </c>
      <c r="AO505" s="2">
        <f t="shared" si="30"/>
        <v>76</v>
      </c>
      <c r="AP505" s="2">
        <f t="shared" si="30"/>
        <v>67</v>
      </c>
      <c r="AQ505" s="2">
        <f t="shared" si="30"/>
        <v>53</v>
      </c>
      <c r="AR505" s="2">
        <f t="shared" si="30"/>
        <v>45</v>
      </c>
      <c r="AS505" s="2">
        <f t="shared" si="30"/>
        <v>74</v>
      </c>
      <c r="AT505" s="2">
        <f t="shared" si="30"/>
        <v>67</v>
      </c>
      <c r="AU505" s="2">
        <f t="shared" si="30"/>
        <v>62</v>
      </c>
      <c r="AV505" s="2">
        <f t="shared" si="30"/>
        <v>56</v>
      </c>
      <c r="AW505" s="2">
        <f t="shared" si="30"/>
        <v>54</v>
      </c>
      <c r="AX505" s="2">
        <f t="shared" si="30"/>
        <v>54</v>
      </c>
      <c r="AY505" s="2">
        <f t="shared" si="30"/>
        <v>45</v>
      </c>
      <c r="AZ505" s="2">
        <f t="shared" si="30"/>
        <v>56</v>
      </c>
      <c r="BA505" s="2">
        <f t="shared" si="30"/>
        <v>64</v>
      </c>
      <c r="BB505" s="2">
        <f t="shared" si="30"/>
        <v>79</v>
      </c>
      <c r="BC505" s="2">
        <f t="shared" si="30"/>
        <v>114</v>
      </c>
      <c r="BD505" s="2">
        <f t="shared" si="30"/>
        <v>64</v>
      </c>
      <c r="BE505" s="2">
        <f t="shared" si="30"/>
        <v>35</v>
      </c>
      <c r="BF505" s="2">
        <f t="shared" si="30"/>
        <v>69</v>
      </c>
      <c r="BG505" s="2">
        <f t="shared" si="30"/>
        <v>48</v>
      </c>
      <c r="BH505" s="2">
        <f t="shared" si="30"/>
        <v>92</v>
      </c>
      <c r="BI505" s="2">
        <f t="shared" si="30"/>
        <v>75</v>
      </c>
      <c r="BJ505" s="2">
        <f t="shared" si="30"/>
        <v>25</v>
      </c>
      <c r="BK505" s="2">
        <f t="shared" si="30"/>
        <v>58</v>
      </c>
      <c r="BL505" s="2">
        <f t="shared" si="30"/>
        <v>29</v>
      </c>
    </row>
    <row r="506" spans="2:64" x14ac:dyDescent="0.25">
      <c r="B506" t="s">
        <v>17</v>
      </c>
      <c r="C506" s="2" t="str">
        <f t="shared" si="20"/>
        <v/>
      </c>
      <c r="D506" s="2" t="str">
        <f t="shared" si="30"/>
        <v/>
      </c>
      <c r="E506" s="2" t="str">
        <f t="shared" si="30"/>
        <v/>
      </c>
      <c r="F506" s="2" t="str">
        <f t="shared" si="30"/>
        <v/>
      </c>
      <c r="G506" s="2" t="str">
        <f t="shared" si="30"/>
        <v/>
      </c>
      <c r="H506" s="2" t="str">
        <f t="shared" si="30"/>
        <v/>
      </c>
      <c r="I506" s="2" t="str">
        <f t="shared" si="30"/>
        <v/>
      </c>
      <c r="J506" s="2" t="str">
        <f t="shared" si="30"/>
        <v/>
      </c>
      <c r="K506" s="2" t="str">
        <f t="shared" si="30"/>
        <v/>
      </c>
      <c r="L506" s="2" t="str">
        <f t="shared" si="30"/>
        <v/>
      </c>
      <c r="M506" s="2" t="str">
        <f t="shared" si="30"/>
        <v/>
      </c>
      <c r="N506" s="2" t="str">
        <f t="shared" si="30"/>
        <v/>
      </c>
      <c r="O506" s="2" t="str">
        <f t="shared" si="30"/>
        <v/>
      </c>
      <c r="P506" s="2" t="str">
        <f t="shared" si="30"/>
        <v/>
      </c>
      <c r="Q506" s="2" t="str">
        <f t="shared" si="30"/>
        <v/>
      </c>
      <c r="R506" s="2" t="str">
        <f t="shared" si="30"/>
        <v/>
      </c>
      <c r="S506" s="2" t="str">
        <f t="shared" si="30"/>
        <v/>
      </c>
      <c r="T506" s="2" t="str">
        <f t="shared" si="30"/>
        <v/>
      </c>
      <c r="U506" s="2">
        <f t="shared" si="30"/>
        <v>347</v>
      </c>
      <c r="V506" s="2">
        <f t="shared" si="30"/>
        <v>34</v>
      </c>
      <c r="W506" s="2">
        <f t="shared" si="30"/>
        <v>22</v>
      </c>
      <c r="X506" s="2">
        <f t="shared" si="30"/>
        <v>10</v>
      </c>
      <c r="Y506" s="2">
        <f t="shared" si="30"/>
        <v>17</v>
      </c>
      <c r="Z506" s="2">
        <f t="shared" si="30"/>
        <v>19</v>
      </c>
      <c r="AA506" s="2">
        <f t="shared" si="30"/>
        <v>63</v>
      </c>
      <c r="AB506" s="2">
        <f t="shared" si="30"/>
        <v>65</v>
      </c>
      <c r="AC506" s="2">
        <f t="shared" si="30"/>
        <v>37</v>
      </c>
      <c r="AD506" s="2">
        <f t="shared" si="30"/>
        <v>51</v>
      </c>
      <c r="AE506" s="2">
        <f t="shared" si="30"/>
        <v>52</v>
      </c>
      <c r="AF506" s="2">
        <f t="shared" si="30"/>
        <v>73</v>
      </c>
      <c r="AG506" s="2">
        <f t="shared" si="30"/>
        <v>52</v>
      </c>
      <c r="AH506" s="2">
        <f t="shared" si="30"/>
        <v>70</v>
      </c>
      <c r="AI506" s="2">
        <f t="shared" si="30"/>
        <v>44</v>
      </c>
      <c r="AJ506" s="2">
        <f t="shared" si="30"/>
        <v>32</v>
      </c>
      <c r="AK506" s="2">
        <f t="shared" si="30"/>
        <v>34</v>
      </c>
      <c r="AL506" s="2">
        <f t="shared" si="30"/>
        <v>33</v>
      </c>
      <c r="AM506" s="2">
        <f t="shared" si="30"/>
        <v>36</v>
      </c>
      <c r="AN506" s="2">
        <f t="shared" si="30"/>
        <v>21</v>
      </c>
      <c r="AO506" s="2">
        <f t="shared" si="30"/>
        <v>24</v>
      </c>
      <c r="AP506" s="2">
        <f t="shared" si="30"/>
        <v>63</v>
      </c>
      <c r="AQ506" s="2">
        <f t="shared" si="30"/>
        <v>44</v>
      </c>
      <c r="AR506" s="2">
        <f t="shared" si="30"/>
        <v>44</v>
      </c>
      <c r="AS506" s="2">
        <f t="shared" si="30"/>
        <v>50</v>
      </c>
      <c r="AT506" s="2">
        <f t="shared" si="30"/>
        <v>73</v>
      </c>
      <c r="AU506" s="2">
        <f t="shared" si="30"/>
        <v>44</v>
      </c>
      <c r="AV506" s="2">
        <f t="shared" si="30"/>
        <v>64</v>
      </c>
      <c r="AW506" s="2">
        <f t="shared" si="30"/>
        <v>36</v>
      </c>
      <c r="AX506" s="2">
        <f t="shared" si="30"/>
        <v>21</v>
      </c>
      <c r="AY506" s="2">
        <f t="shared" si="30"/>
        <v>29</v>
      </c>
      <c r="AZ506" s="2">
        <f t="shared" si="30"/>
        <v>33</v>
      </c>
      <c r="BA506" s="2">
        <f t="shared" si="30"/>
        <v>33</v>
      </c>
      <c r="BB506" s="2">
        <f t="shared" si="30"/>
        <v>47</v>
      </c>
      <c r="BC506" s="2">
        <f t="shared" si="30"/>
        <v>18</v>
      </c>
      <c r="BD506" s="2">
        <f t="shared" si="30"/>
        <v>16</v>
      </c>
      <c r="BE506" s="2">
        <f t="shared" si="30"/>
        <v>19</v>
      </c>
      <c r="BF506" s="2">
        <f t="shared" si="30"/>
        <v>21</v>
      </c>
      <c r="BG506" s="2">
        <f t="shared" si="30"/>
        <v>21</v>
      </c>
      <c r="BH506" s="2">
        <f t="shared" si="30"/>
        <v>58</v>
      </c>
      <c r="BI506" s="2">
        <f t="shared" si="30"/>
        <v>57</v>
      </c>
      <c r="BJ506" s="2">
        <f t="shared" si="30"/>
        <v>60</v>
      </c>
      <c r="BK506" s="2">
        <f t="shared" si="30"/>
        <v>216</v>
      </c>
      <c r="BL506" s="2">
        <f t="shared" si="30"/>
        <v>191</v>
      </c>
    </row>
    <row r="507" spans="2:64" x14ac:dyDescent="0.25">
      <c r="B507" t="s">
        <v>283</v>
      </c>
      <c r="C507" s="2" t="str">
        <f t="shared" si="20"/>
        <v/>
      </c>
      <c r="D507" s="2" t="str">
        <f t="shared" si="30"/>
        <v/>
      </c>
      <c r="E507" s="2" t="str">
        <f t="shared" si="30"/>
        <v/>
      </c>
      <c r="F507" s="2" t="str">
        <f t="shared" si="30"/>
        <v/>
      </c>
      <c r="G507" s="2" t="str">
        <f t="shared" si="30"/>
        <v/>
      </c>
      <c r="H507" s="2" t="str">
        <f t="shared" si="30"/>
        <v/>
      </c>
      <c r="I507" s="2" t="str">
        <f t="shared" si="30"/>
        <v/>
      </c>
      <c r="J507" s="2" t="str">
        <f t="shared" si="30"/>
        <v/>
      </c>
      <c r="K507" s="2" t="str">
        <f t="shared" si="30"/>
        <v/>
      </c>
      <c r="L507" s="2" t="str">
        <f t="shared" si="30"/>
        <v/>
      </c>
      <c r="M507" s="2" t="str">
        <f t="shared" si="30"/>
        <v/>
      </c>
      <c r="N507" s="2" t="str">
        <f t="shared" si="30"/>
        <v/>
      </c>
      <c r="O507" s="2" t="str">
        <f t="shared" si="30"/>
        <v/>
      </c>
      <c r="P507" s="2" t="str">
        <f t="shared" si="30"/>
        <v/>
      </c>
      <c r="Q507" s="2" t="str">
        <f t="shared" si="30"/>
        <v/>
      </c>
      <c r="R507" s="2" t="str">
        <f t="shared" si="30"/>
        <v/>
      </c>
      <c r="S507" s="2" t="str">
        <f t="shared" si="30"/>
        <v/>
      </c>
      <c r="T507" s="2" t="str">
        <f t="shared" si="30"/>
        <v/>
      </c>
      <c r="U507" s="2" t="str">
        <f t="shared" si="30"/>
        <v/>
      </c>
      <c r="V507" s="2" t="str">
        <f t="shared" si="30"/>
        <v/>
      </c>
      <c r="W507" s="2" t="str">
        <f t="shared" si="30"/>
        <v/>
      </c>
      <c r="X507" s="2" t="str">
        <f t="shared" si="30"/>
        <v/>
      </c>
      <c r="Y507" s="2" t="str">
        <f t="shared" si="30"/>
        <v/>
      </c>
      <c r="Z507" s="2" t="str">
        <f t="shared" si="30"/>
        <v/>
      </c>
      <c r="AA507" s="2" t="str">
        <f t="shared" si="30"/>
        <v/>
      </c>
      <c r="AB507" s="2" t="str">
        <f t="shared" si="30"/>
        <v/>
      </c>
      <c r="AC507" s="2" t="str">
        <f t="shared" si="30"/>
        <v/>
      </c>
      <c r="AD507" s="2" t="str">
        <f t="shared" si="30"/>
        <v/>
      </c>
      <c r="AE507" s="2">
        <f t="shared" si="30"/>
        <v>1</v>
      </c>
      <c r="AF507" s="2">
        <f t="shared" si="30"/>
        <v>0</v>
      </c>
      <c r="AG507" s="2">
        <f t="shared" si="30"/>
        <v>0</v>
      </c>
      <c r="AH507" s="2">
        <f t="shared" si="30"/>
        <v>0</v>
      </c>
      <c r="AI507" s="2">
        <f t="shared" si="30"/>
        <v>0</v>
      </c>
      <c r="AJ507" s="2">
        <f t="shared" si="30"/>
        <v>0</v>
      </c>
      <c r="AK507" s="2">
        <f t="shared" si="30"/>
        <v>0</v>
      </c>
      <c r="AL507" s="2">
        <f t="shared" si="30"/>
        <v>0</v>
      </c>
      <c r="AM507" s="2" t="str">
        <f t="shared" si="30"/>
        <v/>
      </c>
      <c r="AN507" s="2" t="str">
        <f t="shared" si="30"/>
        <v/>
      </c>
      <c r="AO507" s="2" t="str">
        <f t="shared" si="30"/>
        <v/>
      </c>
      <c r="AP507" s="2" t="str">
        <f t="shared" si="30"/>
        <v/>
      </c>
      <c r="AQ507" s="2" t="str">
        <f t="shared" si="30"/>
        <v/>
      </c>
      <c r="AR507" s="2" t="str">
        <f t="shared" si="30"/>
        <v/>
      </c>
      <c r="AS507" s="2" t="str">
        <f t="shared" si="30"/>
        <v/>
      </c>
      <c r="AT507" s="2" t="str">
        <f t="shared" si="30"/>
        <v/>
      </c>
      <c r="AU507" s="2" t="str">
        <f t="shared" si="30"/>
        <v/>
      </c>
      <c r="AV507" s="2" t="str">
        <f t="shared" si="30"/>
        <v/>
      </c>
      <c r="AW507" s="2" t="str">
        <f t="shared" si="30"/>
        <v/>
      </c>
      <c r="AX507" s="2" t="str">
        <f t="shared" si="30"/>
        <v/>
      </c>
      <c r="AY507" s="2" t="str">
        <f t="shared" si="30"/>
        <v/>
      </c>
      <c r="AZ507" s="2" t="str">
        <f t="shared" si="30"/>
        <v/>
      </c>
      <c r="BA507" s="2" t="str">
        <f t="shared" si="30"/>
        <v/>
      </c>
      <c r="BB507" s="2" t="str">
        <f t="shared" si="30"/>
        <v/>
      </c>
      <c r="BC507" s="2" t="str">
        <f t="shared" si="30"/>
        <v/>
      </c>
      <c r="BD507" s="2" t="str">
        <f t="shared" si="30"/>
        <v/>
      </c>
      <c r="BE507" s="2" t="str">
        <f t="shared" si="30"/>
        <v/>
      </c>
      <c r="BF507" s="2" t="str">
        <f t="shared" si="30"/>
        <v/>
      </c>
      <c r="BG507" s="2" t="str">
        <f t="shared" si="30"/>
        <v/>
      </c>
      <c r="BH507" s="2" t="str">
        <f t="shared" si="30"/>
        <v/>
      </c>
      <c r="BI507" s="2" t="str">
        <f t="shared" si="30"/>
        <v/>
      </c>
      <c r="BJ507" s="2" t="str">
        <f t="shared" si="30"/>
        <v/>
      </c>
      <c r="BK507" s="2" t="str">
        <f t="shared" si="30"/>
        <v/>
      </c>
      <c r="BL507" s="2" t="str">
        <f t="shared" si="30"/>
        <v/>
      </c>
    </row>
    <row r="508" spans="2:64" x14ac:dyDescent="0.25">
      <c r="B508" t="s">
        <v>47</v>
      </c>
      <c r="C508" s="2">
        <f t="shared" si="20"/>
        <v>86</v>
      </c>
      <c r="D508" s="2">
        <f t="shared" si="30"/>
        <v>126</v>
      </c>
      <c r="E508" s="2">
        <f t="shared" si="30"/>
        <v>126</v>
      </c>
      <c r="F508" s="2">
        <f t="shared" si="30"/>
        <v>50</v>
      </c>
      <c r="G508" s="2">
        <f t="shared" si="30"/>
        <v>54</v>
      </c>
      <c r="H508" s="2">
        <f t="shared" si="30"/>
        <v>54</v>
      </c>
      <c r="I508" s="2">
        <f t="shared" si="30"/>
        <v>57</v>
      </c>
      <c r="J508" s="2">
        <f t="shared" si="30"/>
        <v>38</v>
      </c>
      <c r="K508" s="2">
        <f t="shared" si="30"/>
        <v>21</v>
      </c>
      <c r="L508" s="2">
        <f t="shared" si="30"/>
        <v>43</v>
      </c>
      <c r="M508" s="2">
        <f t="shared" si="30"/>
        <v>22</v>
      </c>
      <c r="N508" s="2">
        <f t="shared" si="30"/>
        <v>13</v>
      </c>
      <c r="O508" s="2">
        <f t="shared" si="30"/>
        <v>24</v>
      </c>
      <c r="P508" s="2">
        <f t="shared" si="30"/>
        <v>26</v>
      </c>
      <c r="Q508" s="2">
        <f t="shared" si="30"/>
        <v>13</v>
      </c>
      <c r="R508" s="2">
        <f t="shared" si="30"/>
        <v>12</v>
      </c>
      <c r="S508" s="2">
        <f t="shared" si="30"/>
        <v>14</v>
      </c>
      <c r="T508" s="2">
        <f t="shared" si="30"/>
        <v>10</v>
      </c>
      <c r="U508" s="2">
        <f t="shared" si="30"/>
        <v>9</v>
      </c>
      <c r="V508" s="2">
        <f t="shared" si="30"/>
        <v>19</v>
      </c>
      <c r="W508" s="2">
        <f t="shared" si="30"/>
        <v>19</v>
      </c>
      <c r="X508" s="2">
        <f t="shared" si="30"/>
        <v>88</v>
      </c>
      <c r="Y508" s="2">
        <f t="shared" si="30"/>
        <v>85</v>
      </c>
      <c r="Z508" s="2">
        <f t="shared" si="30"/>
        <v>47</v>
      </c>
      <c r="AA508" s="2">
        <f t="shared" si="30"/>
        <v>160</v>
      </c>
      <c r="AB508" s="2">
        <f t="shared" si="30"/>
        <v>157</v>
      </c>
      <c r="AC508" s="2">
        <f t="shared" si="30"/>
        <v>153</v>
      </c>
      <c r="AD508" s="2">
        <f t="shared" si="30"/>
        <v>136</v>
      </c>
      <c r="AE508" s="2">
        <f t="shared" si="30"/>
        <v>145</v>
      </c>
      <c r="AF508" s="2">
        <f t="shared" si="30"/>
        <v>130</v>
      </c>
      <c r="AG508" s="2">
        <f t="shared" si="30"/>
        <v>177</v>
      </c>
      <c r="AH508" s="2">
        <f t="shared" si="30"/>
        <v>233</v>
      </c>
      <c r="AI508" s="2">
        <f t="shared" si="30"/>
        <v>145</v>
      </c>
      <c r="AJ508" s="2">
        <f t="shared" si="30"/>
        <v>260</v>
      </c>
      <c r="AK508" s="2">
        <f t="shared" si="30"/>
        <v>204</v>
      </c>
      <c r="AL508" s="2">
        <f t="shared" si="30"/>
        <v>206</v>
      </c>
      <c r="AM508" s="2">
        <f t="shared" si="30"/>
        <v>110</v>
      </c>
      <c r="AN508" s="2">
        <f t="shared" si="30"/>
        <v>121</v>
      </c>
      <c r="AO508" s="2">
        <f t="shared" si="30"/>
        <v>168</v>
      </c>
      <c r="AP508" s="2">
        <f t="shared" si="30"/>
        <v>181</v>
      </c>
      <c r="AQ508" s="2">
        <f t="shared" si="30"/>
        <v>196</v>
      </c>
      <c r="AR508" s="2">
        <f t="shared" si="30"/>
        <v>203</v>
      </c>
      <c r="AS508" s="2">
        <f t="shared" si="30"/>
        <v>174</v>
      </c>
      <c r="AT508" s="2">
        <f t="shared" si="30"/>
        <v>145</v>
      </c>
      <c r="AU508" s="2">
        <f t="shared" si="30"/>
        <v>112</v>
      </c>
      <c r="AV508" s="2">
        <f t="shared" si="30"/>
        <v>170</v>
      </c>
      <c r="AW508" s="2">
        <f t="shared" si="30"/>
        <v>136</v>
      </c>
      <c r="AX508" s="2">
        <f t="shared" si="30"/>
        <v>131</v>
      </c>
      <c r="AY508" s="2">
        <f t="shared" si="30"/>
        <v>176</v>
      </c>
      <c r="AZ508" s="2">
        <f t="shared" si="30"/>
        <v>140</v>
      </c>
      <c r="BA508" s="2">
        <f t="shared" si="30"/>
        <v>142</v>
      </c>
      <c r="BB508" s="2">
        <f t="shared" si="30"/>
        <v>170</v>
      </c>
      <c r="BC508" s="2">
        <f t="shared" si="30"/>
        <v>152</v>
      </c>
      <c r="BD508" s="2">
        <f t="shared" si="30"/>
        <v>153</v>
      </c>
      <c r="BE508" s="2">
        <f t="shared" si="30"/>
        <v>84</v>
      </c>
      <c r="BF508" s="2">
        <f t="shared" si="30"/>
        <v>127</v>
      </c>
      <c r="BG508" s="2">
        <f t="shared" si="30"/>
        <v>67</v>
      </c>
      <c r="BH508" s="2">
        <f t="shared" si="30"/>
        <v>56</v>
      </c>
      <c r="BI508" s="2">
        <f t="shared" si="30"/>
        <v>135</v>
      </c>
      <c r="BJ508" s="2">
        <f t="shared" si="30"/>
        <v>76</v>
      </c>
      <c r="BK508" s="2">
        <f t="shared" si="30"/>
        <v>75</v>
      </c>
      <c r="BL508" s="2">
        <f t="shared" si="30"/>
        <v>74</v>
      </c>
    </row>
    <row r="509" spans="2:64" x14ac:dyDescent="0.25">
      <c r="B509" t="s">
        <v>284</v>
      </c>
      <c r="C509" s="2" t="str">
        <f t="shared" si="20"/>
        <v/>
      </c>
      <c r="D509" s="2" t="str">
        <f t="shared" si="30"/>
        <v/>
      </c>
      <c r="E509" s="2" t="str">
        <f t="shared" si="30"/>
        <v/>
      </c>
      <c r="F509" s="2" t="str">
        <f t="shared" si="30"/>
        <v/>
      </c>
      <c r="G509" s="2" t="str">
        <f t="shared" si="30"/>
        <v/>
      </c>
      <c r="H509" s="2" t="str">
        <f t="shared" si="30"/>
        <v/>
      </c>
      <c r="I509" s="2" t="str">
        <f t="shared" si="30"/>
        <v/>
      </c>
      <c r="J509" s="2" t="str">
        <f t="shared" si="30"/>
        <v/>
      </c>
      <c r="K509" s="2" t="str">
        <f t="shared" si="30"/>
        <v/>
      </c>
      <c r="L509" s="2" t="str">
        <f t="shared" si="30"/>
        <v/>
      </c>
      <c r="M509" s="2" t="str">
        <f t="shared" si="30"/>
        <v/>
      </c>
      <c r="N509" s="2" t="str">
        <f t="shared" si="30"/>
        <v/>
      </c>
      <c r="O509" s="2" t="str">
        <f t="shared" ref="D509:BL513" si="31">IF(AND(O113="",O311=0),"",MAX(O113,O311))</f>
        <v/>
      </c>
      <c r="P509" s="2" t="str">
        <f t="shared" si="31"/>
        <v/>
      </c>
      <c r="Q509" s="2" t="str">
        <f t="shared" si="31"/>
        <v/>
      </c>
      <c r="R509" s="2" t="str">
        <f t="shared" si="31"/>
        <v/>
      </c>
      <c r="S509" s="2" t="str">
        <f t="shared" si="31"/>
        <v/>
      </c>
      <c r="T509" s="2" t="str">
        <f t="shared" si="31"/>
        <v/>
      </c>
      <c r="U509" s="2" t="str">
        <f t="shared" si="31"/>
        <v/>
      </c>
      <c r="V509" s="2" t="str">
        <f t="shared" si="31"/>
        <v/>
      </c>
      <c r="W509" s="2" t="str">
        <f t="shared" si="31"/>
        <v/>
      </c>
      <c r="X509" s="2" t="str">
        <f t="shared" si="31"/>
        <v/>
      </c>
      <c r="Y509" s="2" t="str">
        <f t="shared" si="31"/>
        <v/>
      </c>
      <c r="Z509" s="2" t="str">
        <f t="shared" si="31"/>
        <v/>
      </c>
      <c r="AA509" s="2" t="str">
        <f t="shared" si="31"/>
        <v/>
      </c>
      <c r="AB509" s="2" t="str">
        <f t="shared" si="31"/>
        <v/>
      </c>
      <c r="AC509" s="2" t="str">
        <f t="shared" si="31"/>
        <v/>
      </c>
      <c r="AD509" s="2" t="str">
        <f t="shared" si="31"/>
        <v/>
      </c>
      <c r="AE509" s="2" t="str">
        <f t="shared" si="31"/>
        <v/>
      </c>
      <c r="AF509" s="2" t="str">
        <f t="shared" si="31"/>
        <v/>
      </c>
      <c r="AG509" s="2" t="str">
        <f t="shared" si="31"/>
        <v/>
      </c>
      <c r="AH509" s="2" t="str">
        <f t="shared" si="31"/>
        <v/>
      </c>
      <c r="AI509" s="2" t="str">
        <f t="shared" si="31"/>
        <v/>
      </c>
      <c r="AJ509" s="2" t="str">
        <f t="shared" si="31"/>
        <v/>
      </c>
      <c r="AK509" s="2" t="str">
        <f t="shared" si="31"/>
        <v/>
      </c>
      <c r="AL509" s="2" t="str">
        <f t="shared" si="31"/>
        <v/>
      </c>
      <c r="AM509" s="2">
        <f t="shared" si="31"/>
        <v>18</v>
      </c>
      <c r="AN509" s="2">
        <f t="shared" si="31"/>
        <v>24</v>
      </c>
      <c r="AO509" s="2">
        <f t="shared" si="31"/>
        <v>23</v>
      </c>
      <c r="AP509" s="2">
        <f t="shared" si="31"/>
        <v>31</v>
      </c>
      <c r="AQ509" s="2">
        <f t="shared" si="31"/>
        <v>25</v>
      </c>
      <c r="AR509" s="2">
        <f t="shared" si="31"/>
        <v>29</v>
      </c>
      <c r="AS509" s="2">
        <f t="shared" si="31"/>
        <v>9</v>
      </c>
      <c r="AT509" s="2">
        <f t="shared" si="31"/>
        <v>64</v>
      </c>
      <c r="AU509" s="2">
        <f t="shared" si="31"/>
        <v>23</v>
      </c>
      <c r="AV509" s="2">
        <f t="shared" si="31"/>
        <v>26</v>
      </c>
      <c r="AW509" s="2">
        <f t="shared" si="31"/>
        <v>29</v>
      </c>
      <c r="AX509" s="2">
        <f t="shared" si="31"/>
        <v>21</v>
      </c>
      <c r="AY509" s="2">
        <f t="shared" si="31"/>
        <v>19</v>
      </c>
      <c r="AZ509" s="2">
        <f t="shared" si="31"/>
        <v>20</v>
      </c>
      <c r="BA509" s="2">
        <f t="shared" si="31"/>
        <v>9</v>
      </c>
      <c r="BB509" s="2">
        <f t="shared" si="31"/>
        <v>19</v>
      </c>
      <c r="BC509" s="2">
        <f t="shared" si="31"/>
        <v>19</v>
      </c>
      <c r="BD509" s="2">
        <f t="shared" si="31"/>
        <v>15</v>
      </c>
      <c r="BE509" s="2">
        <f t="shared" si="31"/>
        <v>15</v>
      </c>
      <c r="BF509" s="2">
        <f t="shared" si="31"/>
        <v>19</v>
      </c>
      <c r="BG509" s="2">
        <f t="shared" si="31"/>
        <v>21</v>
      </c>
      <c r="BH509" s="2">
        <f t="shared" si="31"/>
        <v>9</v>
      </c>
      <c r="BI509" s="2">
        <f t="shared" si="31"/>
        <v>5</v>
      </c>
      <c r="BJ509" s="2">
        <f t="shared" si="31"/>
        <v>2</v>
      </c>
      <c r="BK509" s="2">
        <f t="shared" si="31"/>
        <v>2</v>
      </c>
      <c r="BL509" s="2">
        <f t="shared" si="31"/>
        <v>8</v>
      </c>
    </row>
    <row r="510" spans="2:64" x14ac:dyDescent="0.25">
      <c r="B510" t="s">
        <v>29</v>
      </c>
      <c r="C510" s="2">
        <f t="shared" si="20"/>
        <v>186</v>
      </c>
      <c r="D510" s="2">
        <f t="shared" si="31"/>
        <v>169</v>
      </c>
      <c r="E510" s="2">
        <f t="shared" si="31"/>
        <v>133</v>
      </c>
      <c r="F510" s="2">
        <f t="shared" si="31"/>
        <v>128</v>
      </c>
      <c r="G510" s="2">
        <f t="shared" si="31"/>
        <v>198</v>
      </c>
      <c r="H510" s="2">
        <f t="shared" si="31"/>
        <v>156</v>
      </c>
      <c r="I510" s="2">
        <f t="shared" si="31"/>
        <v>128</v>
      </c>
      <c r="J510" s="2">
        <f t="shared" si="31"/>
        <v>96</v>
      </c>
      <c r="K510" s="2">
        <f t="shared" si="31"/>
        <v>51</v>
      </c>
      <c r="L510" s="2">
        <f t="shared" si="31"/>
        <v>80</v>
      </c>
      <c r="M510" s="2">
        <f t="shared" si="31"/>
        <v>107</v>
      </c>
      <c r="N510" s="2">
        <f t="shared" si="31"/>
        <v>67</v>
      </c>
      <c r="O510" s="2">
        <f t="shared" si="31"/>
        <v>180</v>
      </c>
      <c r="P510" s="2">
        <f t="shared" si="31"/>
        <v>91</v>
      </c>
      <c r="Q510" s="2">
        <f t="shared" si="31"/>
        <v>72</v>
      </c>
      <c r="R510" s="2">
        <f t="shared" si="31"/>
        <v>98</v>
      </c>
      <c r="S510" s="2">
        <f t="shared" si="31"/>
        <v>137</v>
      </c>
      <c r="T510" s="2">
        <f t="shared" si="31"/>
        <v>73</v>
      </c>
      <c r="U510" s="2">
        <f t="shared" si="31"/>
        <v>71</v>
      </c>
      <c r="V510" s="2">
        <f t="shared" si="31"/>
        <v>90</v>
      </c>
      <c r="W510" s="2">
        <f t="shared" si="31"/>
        <v>77</v>
      </c>
      <c r="X510" s="2">
        <f t="shared" si="31"/>
        <v>62</v>
      </c>
      <c r="Y510" s="2">
        <f t="shared" si="31"/>
        <v>36</v>
      </c>
      <c r="Z510" s="2">
        <f t="shared" si="31"/>
        <v>33</v>
      </c>
      <c r="AA510" s="2">
        <f t="shared" si="31"/>
        <v>75</v>
      </c>
      <c r="AB510" s="2">
        <f t="shared" si="31"/>
        <v>60</v>
      </c>
      <c r="AC510" s="2">
        <f t="shared" si="31"/>
        <v>35</v>
      </c>
      <c r="AD510" s="2">
        <f t="shared" si="31"/>
        <v>29</v>
      </c>
      <c r="AE510" s="2">
        <f t="shared" si="31"/>
        <v>33</v>
      </c>
      <c r="AF510" s="2">
        <f t="shared" si="31"/>
        <v>48</v>
      </c>
      <c r="AG510" s="2">
        <f t="shared" si="31"/>
        <v>15</v>
      </c>
      <c r="AH510" s="2">
        <f t="shared" si="31"/>
        <v>32</v>
      </c>
      <c r="AI510" s="2">
        <f t="shared" si="31"/>
        <v>101</v>
      </c>
      <c r="AJ510" s="2">
        <f t="shared" si="31"/>
        <v>39</v>
      </c>
      <c r="AK510" s="2">
        <f t="shared" si="31"/>
        <v>62</v>
      </c>
      <c r="AL510" s="2">
        <f t="shared" si="31"/>
        <v>60</v>
      </c>
      <c r="AM510" s="2">
        <f t="shared" si="31"/>
        <v>34</v>
      </c>
      <c r="AN510" s="2">
        <f t="shared" si="31"/>
        <v>52</v>
      </c>
      <c r="AO510" s="2">
        <f t="shared" si="31"/>
        <v>54</v>
      </c>
      <c r="AP510" s="2">
        <f t="shared" si="31"/>
        <v>25</v>
      </c>
      <c r="AQ510" s="2">
        <f t="shared" si="31"/>
        <v>36</v>
      </c>
      <c r="AR510" s="2">
        <f t="shared" si="31"/>
        <v>26</v>
      </c>
      <c r="AS510" s="2">
        <f t="shared" si="31"/>
        <v>27</v>
      </c>
      <c r="AT510" s="2">
        <f t="shared" si="31"/>
        <v>52</v>
      </c>
      <c r="AU510" s="2">
        <f t="shared" si="31"/>
        <v>34</v>
      </c>
      <c r="AV510" s="2">
        <f t="shared" si="31"/>
        <v>41</v>
      </c>
      <c r="AW510" s="2">
        <f t="shared" si="31"/>
        <v>38</v>
      </c>
      <c r="AX510" s="2">
        <f t="shared" si="31"/>
        <v>41</v>
      </c>
      <c r="AY510" s="2">
        <f t="shared" si="31"/>
        <v>26</v>
      </c>
      <c r="AZ510" s="2">
        <f t="shared" si="31"/>
        <v>36</v>
      </c>
      <c r="BA510" s="2">
        <f t="shared" si="31"/>
        <v>29</v>
      </c>
      <c r="BB510" s="2">
        <f t="shared" si="31"/>
        <v>31</v>
      </c>
      <c r="BC510" s="2">
        <f t="shared" si="31"/>
        <v>20</v>
      </c>
      <c r="BD510" s="2">
        <f t="shared" si="31"/>
        <v>21</v>
      </c>
      <c r="BE510" s="2">
        <f t="shared" si="31"/>
        <v>24</v>
      </c>
      <c r="BF510" s="2">
        <f t="shared" si="31"/>
        <v>31</v>
      </c>
      <c r="BG510" s="2">
        <f t="shared" si="31"/>
        <v>18</v>
      </c>
      <c r="BH510" s="2">
        <f t="shared" si="31"/>
        <v>20</v>
      </c>
      <c r="BI510" s="2">
        <f t="shared" si="31"/>
        <v>22</v>
      </c>
      <c r="BJ510" s="2">
        <f t="shared" si="31"/>
        <v>20</v>
      </c>
      <c r="BK510" s="2">
        <f t="shared" si="31"/>
        <v>18</v>
      </c>
      <c r="BL510" s="2">
        <f t="shared" si="31"/>
        <v>25</v>
      </c>
    </row>
    <row r="511" spans="2:64" x14ac:dyDescent="0.25">
      <c r="B511" t="s">
        <v>285</v>
      </c>
      <c r="C511" s="2" t="str">
        <f t="shared" si="20"/>
        <v/>
      </c>
      <c r="D511" s="2" t="str">
        <f t="shared" si="31"/>
        <v/>
      </c>
      <c r="E511" s="2" t="str">
        <f t="shared" si="31"/>
        <v/>
      </c>
      <c r="F511" s="2" t="str">
        <f t="shared" si="31"/>
        <v/>
      </c>
      <c r="G511" s="2" t="str">
        <f t="shared" si="31"/>
        <v/>
      </c>
      <c r="H511" s="2" t="str">
        <f t="shared" si="31"/>
        <v/>
      </c>
      <c r="I511" s="2" t="str">
        <f t="shared" si="31"/>
        <v/>
      </c>
      <c r="J511" s="2" t="str">
        <f t="shared" si="31"/>
        <v/>
      </c>
      <c r="K511" s="2" t="str">
        <f t="shared" si="31"/>
        <v/>
      </c>
      <c r="L511" s="2" t="str">
        <f t="shared" si="31"/>
        <v/>
      </c>
      <c r="M511" s="2" t="str">
        <f t="shared" si="31"/>
        <v/>
      </c>
      <c r="N511" s="2" t="str">
        <f t="shared" si="31"/>
        <v/>
      </c>
      <c r="O511" s="2" t="str">
        <f t="shared" si="31"/>
        <v/>
      </c>
      <c r="P511" s="2" t="str">
        <f t="shared" si="31"/>
        <v/>
      </c>
      <c r="Q511" s="2" t="str">
        <f t="shared" si="31"/>
        <v/>
      </c>
      <c r="R511" s="2" t="str">
        <f t="shared" si="31"/>
        <v/>
      </c>
      <c r="S511" s="2" t="str">
        <f t="shared" si="31"/>
        <v/>
      </c>
      <c r="T511" s="2" t="str">
        <f t="shared" si="31"/>
        <v/>
      </c>
      <c r="U511" s="2" t="str">
        <f t="shared" si="31"/>
        <v/>
      </c>
      <c r="V511" s="2" t="str">
        <f t="shared" si="31"/>
        <v/>
      </c>
      <c r="W511" s="2" t="str">
        <f t="shared" si="31"/>
        <v/>
      </c>
      <c r="X511" s="2" t="str">
        <f t="shared" si="31"/>
        <v/>
      </c>
      <c r="Y511" s="2" t="str">
        <f t="shared" si="31"/>
        <v/>
      </c>
      <c r="Z511" s="2" t="str">
        <f t="shared" si="31"/>
        <v/>
      </c>
      <c r="AA511" s="2" t="str">
        <f t="shared" si="31"/>
        <v/>
      </c>
      <c r="AB511" s="2" t="str">
        <f t="shared" si="31"/>
        <v/>
      </c>
      <c r="AC511" s="2" t="str">
        <f t="shared" si="31"/>
        <v/>
      </c>
      <c r="AD511" s="2" t="str">
        <f t="shared" si="31"/>
        <v/>
      </c>
      <c r="AE511" s="2" t="str">
        <f t="shared" si="31"/>
        <v/>
      </c>
      <c r="AF511" s="2" t="str">
        <f t="shared" si="31"/>
        <v/>
      </c>
      <c r="AG511" s="2" t="str">
        <f t="shared" si="31"/>
        <v/>
      </c>
      <c r="AH511" s="2" t="str">
        <f t="shared" si="31"/>
        <v/>
      </c>
      <c r="AI511" s="2" t="str">
        <f t="shared" si="31"/>
        <v/>
      </c>
      <c r="AJ511" s="2" t="str">
        <f t="shared" si="31"/>
        <v/>
      </c>
      <c r="AK511" s="2">
        <f t="shared" si="31"/>
        <v>1</v>
      </c>
      <c r="AL511" s="2">
        <f t="shared" si="31"/>
        <v>0</v>
      </c>
      <c r="AM511" s="2" t="str">
        <f t="shared" si="31"/>
        <v/>
      </c>
      <c r="AN511" s="2" t="str">
        <f t="shared" si="31"/>
        <v/>
      </c>
      <c r="AO511" s="2" t="str">
        <f t="shared" si="31"/>
        <v/>
      </c>
      <c r="AP511" s="2" t="str">
        <f t="shared" si="31"/>
        <v/>
      </c>
      <c r="AQ511" s="2" t="str">
        <f t="shared" si="31"/>
        <v/>
      </c>
      <c r="AR511" s="2" t="str">
        <f t="shared" si="31"/>
        <v/>
      </c>
      <c r="AS511" s="2" t="str">
        <f t="shared" si="31"/>
        <v/>
      </c>
      <c r="AT511" s="2" t="str">
        <f t="shared" si="31"/>
        <v/>
      </c>
      <c r="AU511" s="2" t="str">
        <f t="shared" si="31"/>
        <v/>
      </c>
      <c r="AV511" s="2" t="str">
        <f t="shared" si="31"/>
        <v/>
      </c>
      <c r="AW511" s="2" t="str">
        <f t="shared" si="31"/>
        <v/>
      </c>
      <c r="AX511" s="2" t="str">
        <f t="shared" si="31"/>
        <v/>
      </c>
      <c r="AY511" s="2" t="str">
        <f t="shared" si="31"/>
        <v/>
      </c>
      <c r="AZ511" s="2" t="str">
        <f t="shared" si="31"/>
        <v/>
      </c>
      <c r="BA511" s="2" t="str">
        <f t="shared" si="31"/>
        <v/>
      </c>
      <c r="BB511" s="2" t="str">
        <f t="shared" si="31"/>
        <v/>
      </c>
      <c r="BC511" s="2" t="str">
        <f t="shared" si="31"/>
        <v/>
      </c>
      <c r="BD511" s="2" t="str">
        <f t="shared" si="31"/>
        <v/>
      </c>
      <c r="BE511" s="2" t="str">
        <f t="shared" si="31"/>
        <v/>
      </c>
      <c r="BF511" s="2" t="str">
        <f t="shared" si="31"/>
        <v/>
      </c>
      <c r="BG511" s="2" t="str">
        <f t="shared" si="31"/>
        <v/>
      </c>
      <c r="BH511" s="2" t="str">
        <f t="shared" si="31"/>
        <v/>
      </c>
      <c r="BI511" s="2" t="str">
        <f t="shared" si="31"/>
        <v/>
      </c>
      <c r="BJ511" s="2" t="str">
        <f t="shared" si="31"/>
        <v/>
      </c>
      <c r="BK511" s="2" t="str">
        <f t="shared" si="31"/>
        <v/>
      </c>
      <c r="BL511" s="2" t="str">
        <f t="shared" si="31"/>
        <v/>
      </c>
    </row>
    <row r="512" spans="2:64" x14ac:dyDescent="0.25">
      <c r="B512" t="s">
        <v>286</v>
      </c>
      <c r="C512" s="2">
        <f t="shared" si="20"/>
        <v>8</v>
      </c>
      <c r="D512" s="2">
        <f t="shared" si="31"/>
        <v>24</v>
      </c>
      <c r="E512" s="2">
        <f t="shared" si="31"/>
        <v>25</v>
      </c>
      <c r="F512" s="2">
        <f t="shared" si="31"/>
        <v>61</v>
      </c>
      <c r="G512" s="2">
        <f t="shared" si="31"/>
        <v>13</v>
      </c>
      <c r="H512" s="2">
        <f t="shared" si="31"/>
        <v>9</v>
      </c>
      <c r="I512" s="2">
        <f t="shared" si="31"/>
        <v>11</v>
      </c>
      <c r="J512" s="2">
        <f t="shared" si="31"/>
        <v>81</v>
      </c>
      <c r="K512" s="2">
        <f t="shared" si="31"/>
        <v>34</v>
      </c>
      <c r="L512" s="2">
        <f t="shared" si="31"/>
        <v>86</v>
      </c>
      <c r="M512" s="2">
        <f t="shared" si="31"/>
        <v>41</v>
      </c>
      <c r="N512" s="2">
        <f t="shared" si="31"/>
        <v>14</v>
      </c>
      <c r="O512" s="2">
        <f t="shared" si="31"/>
        <v>12</v>
      </c>
      <c r="P512" s="2">
        <f t="shared" si="31"/>
        <v>8</v>
      </c>
      <c r="Q512" s="2">
        <f t="shared" si="31"/>
        <v>2</v>
      </c>
      <c r="R512" s="2">
        <f t="shared" si="31"/>
        <v>2</v>
      </c>
      <c r="S512" s="2">
        <f t="shared" si="31"/>
        <v>0</v>
      </c>
      <c r="T512" s="2">
        <f t="shared" si="31"/>
        <v>2</v>
      </c>
      <c r="U512" s="2">
        <f t="shared" si="31"/>
        <v>0</v>
      </c>
      <c r="V512" s="2">
        <f t="shared" si="31"/>
        <v>4</v>
      </c>
      <c r="W512" s="2">
        <f t="shared" si="31"/>
        <v>0</v>
      </c>
      <c r="X512" s="2">
        <f t="shared" si="31"/>
        <v>21</v>
      </c>
      <c r="Y512" s="2">
        <f t="shared" si="31"/>
        <v>34</v>
      </c>
      <c r="Z512" s="2">
        <f t="shared" si="31"/>
        <v>3</v>
      </c>
      <c r="AA512" s="2">
        <f t="shared" si="31"/>
        <v>4</v>
      </c>
      <c r="AB512" s="2">
        <f t="shared" si="31"/>
        <v>11</v>
      </c>
      <c r="AC512" s="2">
        <f t="shared" si="31"/>
        <v>8</v>
      </c>
      <c r="AD512" s="2">
        <f t="shared" si="31"/>
        <v>27</v>
      </c>
      <c r="AE512" s="2">
        <f t="shared" si="31"/>
        <v>34</v>
      </c>
      <c r="AF512" s="2">
        <f t="shared" si="31"/>
        <v>10</v>
      </c>
      <c r="AG512" s="2">
        <f t="shared" si="31"/>
        <v>7</v>
      </c>
      <c r="AH512" s="2">
        <f t="shared" si="31"/>
        <v>50</v>
      </c>
      <c r="AI512" s="2">
        <f t="shared" si="31"/>
        <v>30</v>
      </c>
      <c r="AJ512" s="2">
        <f t="shared" si="31"/>
        <v>73</v>
      </c>
      <c r="AK512" s="2">
        <f t="shared" si="31"/>
        <v>17</v>
      </c>
      <c r="AL512" s="2">
        <f t="shared" si="31"/>
        <v>38</v>
      </c>
      <c r="AM512" s="2">
        <f t="shared" si="31"/>
        <v>60</v>
      </c>
      <c r="AN512" s="2">
        <f t="shared" si="31"/>
        <v>54</v>
      </c>
      <c r="AO512" s="2">
        <f t="shared" si="31"/>
        <v>87</v>
      </c>
      <c r="AP512" s="2">
        <f t="shared" si="31"/>
        <v>61</v>
      </c>
      <c r="AQ512" s="2">
        <f t="shared" si="31"/>
        <v>37</v>
      </c>
      <c r="AR512" s="2">
        <f t="shared" si="31"/>
        <v>43</v>
      </c>
      <c r="AS512" s="2">
        <f t="shared" si="31"/>
        <v>32</v>
      </c>
      <c r="AT512" s="2">
        <f t="shared" si="31"/>
        <v>49</v>
      </c>
      <c r="AU512" s="2">
        <f t="shared" si="31"/>
        <v>52</v>
      </c>
      <c r="AV512" s="2">
        <f t="shared" si="31"/>
        <v>25</v>
      </c>
      <c r="AW512" s="2">
        <f t="shared" si="31"/>
        <v>11</v>
      </c>
      <c r="AX512" s="2">
        <f t="shared" si="31"/>
        <v>59</v>
      </c>
      <c r="AY512" s="2">
        <f t="shared" si="31"/>
        <v>45</v>
      </c>
      <c r="AZ512" s="2">
        <f t="shared" si="31"/>
        <v>42</v>
      </c>
      <c r="BA512" s="2">
        <f t="shared" si="31"/>
        <v>31</v>
      </c>
      <c r="BB512" s="2">
        <f t="shared" si="31"/>
        <v>28</v>
      </c>
      <c r="BC512" s="2">
        <f t="shared" si="31"/>
        <v>12</v>
      </c>
      <c r="BD512" s="2">
        <f t="shared" si="31"/>
        <v>33</v>
      </c>
      <c r="BE512" s="2">
        <f t="shared" si="31"/>
        <v>8</v>
      </c>
      <c r="BF512" s="2">
        <f t="shared" si="31"/>
        <v>23</v>
      </c>
      <c r="BG512" s="2">
        <f t="shared" si="31"/>
        <v>41</v>
      </c>
      <c r="BH512" s="2">
        <f t="shared" si="31"/>
        <v>37</v>
      </c>
      <c r="BI512" s="2">
        <f t="shared" si="31"/>
        <v>28</v>
      </c>
      <c r="BJ512" s="2">
        <f t="shared" si="31"/>
        <v>7</v>
      </c>
      <c r="BK512" s="2">
        <f t="shared" si="31"/>
        <v>20</v>
      </c>
      <c r="BL512" s="2">
        <f t="shared" si="31"/>
        <v>24</v>
      </c>
    </row>
    <row r="513" spans="2:64" x14ac:dyDescent="0.25">
      <c r="B513" t="s">
        <v>287</v>
      </c>
      <c r="C513" s="2" t="str">
        <f t="shared" si="20"/>
        <v/>
      </c>
      <c r="D513" s="2" t="str">
        <f t="shared" si="31"/>
        <v/>
      </c>
      <c r="E513" s="2" t="str">
        <f t="shared" si="31"/>
        <v/>
      </c>
      <c r="F513" s="2" t="str">
        <f t="shared" si="31"/>
        <v/>
      </c>
      <c r="G513" s="2" t="str">
        <f t="shared" si="31"/>
        <v/>
      </c>
      <c r="H513" s="2" t="str">
        <f t="shared" si="31"/>
        <v/>
      </c>
      <c r="I513" s="2" t="str">
        <f t="shared" si="31"/>
        <v/>
      </c>
      <c r="J513" s="2" t="str">
        <f t="shared" si="31"/>
        <v/>
      </c>
      <c r="K513" s="2" t="str">
        <f t="shared" si="31"/>
        <v/>
      </c>
      <c r="L513" s="2" t="str">
        <f t="shared" si="31"/>
        <v/>
      </c>
      <c r="M513" s="2" t="str">
        <f t="shared" si="31"/>
        <v/>
      </c>
      <c r="N513" s="2" t="str">
        <f t="shared" si="31"/>
        <v/>
      </c>
      <c r="O513" s="2" t="str">
        <f t="shared" si="31"/>
        <v/>
      </c>
      <c r="P513" s="2" t="str">
        <f t="shared" si="31"/>
        <v/>
      </c>
      <c r="Q513" s="2" t="str">
        <f t="shared" si="31"/>
        <v/>
      </c>
      <c r="R513" s="2" t="str">
        <f t="shared" si="31"/>
        <v/>
      </c>
      <c r="S513" s="2" t="str">
        <f t="shared" si="31"/>
        <v/>
      </c>
      <c r="T513" s="2" t="str">
        <f t="shared" si="31"/>
        <v/>
      </c>
      <c r="U513" s="2" t="str">
        <f t="shared" si="31"/>
        <v/>
      </c>
      <c r="V513" s="2" t="str">
        <f t="shared" si="31"/>
        <v/>
      </c>
      <c r="W513" s="2" t="str">
        <f t="shared" si="31"/>
        <v/>
      </c>
      <c r="X513" s="2" t="str">
        <f t="shared" si="31"/>
        <v/>
      </c>
      <c r="Y513" s="2" t="str">
        <f t="shared" si="31"/>
        <v/>
      </c>
      <c r="Z513" s="2" t="str">
        <f t="shared" ref="D513:BL517" si="32">IF(AND(Z117="",Z315=0),"",MAX(Z117,Z315))</f>
        <v/>
      </c>
      <c r="AA513" s="2" t="str">
        <f t="shared" si="32"/>
        <v/>
      </c>
      <c r="AB513" s="2" t="str">
        <f t="shared" si="32"/>
        <v/>
      </c>
      <c r="AC513" s="2" t="str">
        <f t="shared" si="32"/>
        <v/>
      </c>
      <c r="AD513" s="2" t="str">
        <f t="shared" si="32"/>
        <v/>
      </c>
      <c r="AE513" s="2" t="str">
        <f t="shared" si="32"/>
        <v/>
      </c>
      <c r="AF513" s="2" t="str">
        <f t="shared" si="32"/>
        <v/>
      </c>
      <c r="AG513" s="2" t="str">
        <f t="shared" si="32"/>
        <v/>
      </c>
      <c r="AH513" s="2" t="str">
        <f t="shared" si="32"/>
        <v/>
      </c>
      <c r="AI513" s="2" t="str">
        <f t="shared" si="32"/>
        <v/>
      </c>
      <c r="AJ513" s="2" t="str">
        <f t="shared" si="32"/>
        <v/>
      </c>
      <c r="AK513" s="2" t="str">
        <f t="shared" si="32"/>
        <v/>
      </c>
      <c r="AL513" s="2" t="str">
        <f t="shared" si="32"/>
        <v/>
      </c>
      <c r="AM513" s="2">
        <f t="shared" si="32"/>
        <v>2</v>
      </c>
      <c r="AN513" s="2">
        <f t="shared" si="32"/>
        <v>3</v>
      </c>
      <c r="AO513" s="2" t="str">
        <f t="shared" si="32"/>
        <v/>
      </c>
      <c r="AP513" s="2">
        <f t="shared" si="32"/>
        <v>9</v>
      </c>
      <c r="AQ513" s="2">
        <f t="shared" si="32"/>
        <v>0</v>
      </c>
      <c r="AR513" s="2">
        <f t="shared" si="32"/>
        <v>1</v>
      </c>
      <c r="AS513" s="2">
        <f t="shared" si="32"/>
        <v>0</v>
      </c>
      <c r="AT513" s="2">
        <f t="shared" si="32"/>
        <v>1</v>
      </c>
      <c r="AU513" s="2">
        <f t="shared" si="32"/>
        <v>0</v>
      </c>
      <c r="AV513" s="2">
        <f t="shared" si="32"/>
        <v>1</v>
      </c>
      <c r="AW513" s="2">
        <f t="shared" si="32"/>
        <v>6</v>
      </c>
      <c r="AX513" s="2">
        <f t="shared" si="32"/>
        <v>4</v>
      </c>
      <c r="AY513" s="2">
        <f t="shared" si="32"/>
        <v>3</v>
      </c>
      <c r="AZ513" s="2">
        <f t="shared" si="32"/>
        <v>3</v>
      </c>
      <c r="BA513" s="2">
        <f t="shared" si="32"/>
        <v>1</v>
      </c>
      <c r="BB513" s="2">
        <f t="shared" si="32"/>
        <v>6</v>
      </c>
      <c r="BC513" s="2">
        <f t="shared" si="32"/>
        <v>10</v>
      </c>
      <c r="BD513" s="2">
        <f t="shared" si="32"/>
        <v>1</v>
      </c>
      <c r="BE513" s="2">
        <f t="shared" si="32"/>
        <v>3</v>
      </c>
      <c r="BF513" s="2">
        <f t="shared" si="32"/>
        <v>4</v>
      </c>
      <c r="BG513" s="2">
        <f t="shared" si="32"/>
        <v>2</v>
      </c>
      <c r="BH513" s="2">
        <f t="shared" si="32"/>
        <v>1</v>
      </c>
      <c r="BI513" s="2">
        <f t="shared" si="32"/>
        <v>4</v>
      </c>
      <c r="BJ513" s="2">
        <f t="shared" si="32"/>
        <v>4</v>
      </c>
      <c r="BK513" s="2">
        <f t="shared" si="32"/>
        <v>1</v>
      </c>
      <c r="BL513" s="2">
        <f t="shared" si="32"/>
        <v>2</v>
      </c>
    </row>
    <row r="514" spans="2:64" x14ac:dyDescent="0.25">
      <c r="B514" t="s">
        <v>288</v>
      </c>
      <c r="C514" s="2" t="str">
        <f t="shared" si="20"/>
        <v/>
      </c>
      <c r="D514" s="2" t="str">
        <f t="shared" si="32"/>
        <v/>
      </c>
      <c r="E514" s="2" t="str">
        <f t="shared" si="32"/>
        <v/>
      </c>
      <c r="F514" s="2" t="str">
        <f t="shared" si="32"/>
        <v/>
      </c>
      <c r="G514" s="2" t="str">
        <f t="shared" si="32"/>
        <v/>
      </c>
      <c r="H514" s="2" t="str">
        <f t="shared" si="32"/>
        <v/>
      </c>
      <c r="I514" s="2" t="str">
        <f t="shared" si="32"/>
        <v/>
      </c>
      <c r="J514" s="2" t="str">
        <f t="shared" si="32"/>
        <v/>
      </c>
      <c r="K514" s="2" t="str">
        <f t="shared" si="32"/>
        <v/>
      </c>
      <c r="L514" s="2" t="str">
        <f t="shared" si="32"/>
        <v/>
      </c>
      <c r="M514" s="2" t="str">
        <f t="shared" si="32"/>
        <v/>
      </c>
      <c r="N514" s="2" t="str">
        <f t="shared" si="32"/>
        <v/>
      </c>
      <c r="O514" s="2" t="str">
        <f t="shared" si="32"/>
        <v/>
      </c>
      <c r="P514" s="2" t="str">
        <f t="shared" si="32"/>
        <v/>
      </c>
      <c r="Q514" s="2" t="str">
        <f t="shared" si="32"/>
        <v/>
      </c>
      <c r="R514" s="2" t="str">
        <f t="shared" si="32"/>
        <v/>
      </c>
      <c r="S514" s="2" t="str">
        <f t="shared" si="32"/>
        <v/>
      </c>
      <c r="T514" s="2" t="str">
        <f t="shared" si="32"/>
        <v/>
      </c>
      <c r="U514" s="2" t="str">
        <f t="shared" si="32"/>
        <v/>
      </c>
      <c r="V514" s="2" t="str">
        <f t="shared" si="32"/>
        <v/>
      </c>
      <c r="W514" s="2" t="str">
        <f t="shared" si="32"/>
        <v/>
      </c>
      <c r="X514" s="2" t="str">
        <f t="shared" si="32"/>
        <v/>
      </c>
      <c r="Y514" s="2" t="str">
        <f t="shared" si="32"/>
        <v/>
      </c>
      <c r="Z514" s="2" t="str">
        <f t="shared" si="32"/>
        <v/>
      </c>
      <c r="AA514" s="2" t="str">
        <f t="shared" si="32"/>
        <v/>
      </c>
      <c r="AB514" s="2" t="str">
        <f t="shared" si="32"/>
        <v/>
      </c>
      <c r="AC514" s="2" t="str">
        <f t="shared" si="32"/>
        <v/>
      </c>
      <c r="AD514" s="2" t="str">
        <f t="shared" si="32"/>
        <v/>
      </c>
      <c r="AE514" s="2" t="str">
        <f t="shared" si="32"/>
        <v/>
      </c>
      <c r="AF514" s="2" t="str">
        <f t="shared" si="32"/>
        <v/>
      </c>
      <c r="AG514" s="2" t="str">
        <f t="shared" si="32"/>
        <v/>
      </c>
      <c r="AH514" s="2" t="str">
        <f t="shared" si="32"/>
        <v/>
      </c>
      <c r="AI514" s="2" t="str">
        <f t="shared" si="32"/>
        <v/>
      </c>
      <c r="AJ514" s="2" t="str">
        <f t="shared" si="32"/>
        <v/>
      </c>
      <c r="AK514" s="2" t="str">
        <f t="shared" si="32"/>
        <v/>
      </c>
      <c r="AL514" s="2" t="str">
        <f t="shared" si="32"/>
        <v/>
      </c>
      <c r="AM514" s="2">
        <f t="shared" si="32"/>
        <v>6</v>
      </c>
      <c r="AN514" s="2" t="str">
        <f t="shared" si="32"/>
        <v/>
      </c>
      <c r="AO514" s="2" t="str">
        <f t="shared" si="32"/>
        <v/>
      </c>
      <c r="AP514" s="2" t="str">
        <f t="shared" si="32"/>
        <v/>
      </c>
      <c r="AQ514" s="2" t="str">
        <f t="shared" si="32"/>
        <v/>
      </c>
      <c r="AR514" s="2" t="str">
        <f t="shared" si="32"/>
        <v/>
      </c>
      <c r="AS514" s="2" t="str">
        <f t="shared" si="32"/>
        <v/>
      </c>
      <c r="AT514" s="2" t="str">
        <f t="shared" si="32"/>
        <v/>
      </c>
      <c r="AU514" s="2" t="str">
        <f t="shared" si="32"/>
        <v/>
      </c>
      <c r="AV514" s="2" t="str">
        <f t="shared" si="32"/>
        <v/>
      </c>
      <c r="AW514" s="2" t="str">
        <f t="shared" si="32"/>
        <v/>
      </c>
      <c r="AX514" s="2" t="str">
        <f t="shared" si="32"/>
        <v/>
      </c>
      <c r="AY514" s="2">
        <f t="shared" si="32"/>
        <v>30</v>
      </c>
      <c r="AZ514" s="2">
        <f t="shared" si="32"/>
        <v>13</v>
      </c>
      <c r="BA514" s="2">
        <f t="shared" si="32"/>
        <v>12</v>
      </c>
      <c r="BB514" s="2">
        <f t="shared" si="32"/>
        <v>12</v>
      </c>
      <c r="BC514" s="2">
        <f t="shared" si="32"/>
        <v>11</v>
      </c>
      <c r="BD514" s="2">
        <f t="shared" si="32"/>
        <v>12</v>
      </c>
      <c r="BE514" s="2">
        <f t="shared" si="32"/>
        <v>5</v>
      </c>
      <c r="BF514" s="2">
        <f t="shared" si="32"/>
        <v>16</v>
      </c>
      <c r="BG514" s="2">
        <f t="shared" si="32"/>
        <v>9</v>
      </c>
      <c r="BH514" s="2">
        <f t="shared" si="32"/>
        <v>3</v>
      </c>
      <c r="BI514" s="2">
        <f t="shared" si="32"/>
        <v>4</v>
      </c>
      <c r="BJ514" s="2">
        <f t="shared" si="32"/>
        <v>6</v>
      </c>
      <c r="BK514" s="2">
        <f t="shared" si="32"/>
        <v>33</v>
      </c>
      <c r="BL514" s="2">
        <f t="shared" si="32"/>
        <v>15</v>
      </c>
    </row>
    <row r="515" spans="2:64" x14ac:dyDescent="0.25">
      <c r="B515" t="s">
        <v>289</v>
      </c>
      <c r="C515" s="2" t="str">
        <f t="shared" si="20"/>
        <v/>
      </c>
      <c r="D515" s="2" t="str">
        <f t="shared" si="32"/>
        <v/>
      </c>
      <c r="E515" s="2" t="str">
        <f t="shared" si="32"/>
        <v/>
      </c>
      <c r="F515" s="2" t="str">
        <f t="shared" si="32"/>
        <v/>
      </c>
      <c r="G515" s="2" t="str">
        <f t="shared" si="32"/>
        <v/>
      </c>
      <c r="H515" s="2" t="str">
        <f t="shared" si="32"/>
        <v/>
      </c>
      <c r="I515" s="2" t="str">
        <f t="shared" si="32"/>
        <v/>
      </c>
      <c r="J515" s="2" t="str">
        <f t="shared" si="32"/>
        <v/>
      </c>
      <c r="K515" s="2" t="str">
        <f t="shared" si="32"/>
        <v/>
      </c>
      <c r="L515" s="2" t="str">
        <f t="shared" si="32"/>
        <v/>
      </c>
      <c r="M515" s="2" t="str">
        <f t="shared" si="32"/>
        <v/>
      </c>
      <c r="N515" s="2" t="str">
        <f t="shared" si="32"/>
        <v/>
      </c>
      <c r="O515" s="2" t="str">
        <f t="shared" si="32"/>
        <v/>
      </c>
      <c r="P515" s="2" t="str">
        <f t="shared" si="32"/>
        <v/>
      </c>
      <c r="Q515" s="2" t="str">
        <f t="shared" si="32"/>
        <v/>
      </c>
      <c r="R515" s="2" t="str">
        <f t="shared" si="32"/>
        <v/>
      </c>
      <c r="S515" s="2" t="str">
        <f t="shared" si="32"/>
        <v/>
      </c>
      <c r="T515" s="2" t="str">
        <f t="shared" si="32"/>
        <v/>
      </c>
      <c r="U515" s="2" t="str">
        <f t="shared" si="32"/>
        <v/>
      </c>
      <c r="V515" s="2" t="str">
        <f t="shared" si="32"/>
        <v/>
      </c>
      <c r="W515" s="2" t="str">
        <f t="shared" si="32"/>
        <v/>
      </c>
      <c r="X515" s="2" t="str">
        <f t="shared" si="32"/>
        <v/>
      </c>
      <c r="Y515" s="2" t="str">
        <f t="shared" si="32"/>
        <v/>
      </c>
      <c r="Z515" s="2" t="str">
        <f t="shared" si="32"/>
        <v/>
      </c>
      <c r="AA515" s="2" t="str">
        <f t="shared" si="32"/>
        <v/>
      </c>
      <c r="AB515" s="2" t="str">
        <f t="shared" si="32"/>
        <v/>
      </c>
      <c r="AC515" s="2" t="str">
        <f t="shared" si="32"/>
        <v/>
      </c>
      <c r="AD515" s="2" t="str">
        <f t="shared" si="32"/>
        <v/>
      </c>
      <c r="AE515" s="2" t="str">
        <f t="shared" si="32"/>
        <v/>
      </c>
      <c r="AF515" s="2" t="str">
        <f t="shared" si="32"/>
        <v/>
      </c>
      <c r="AG515" s="2" t="str">
        <f t="shared" si="32"/>
        <v/>
      </c>
      <c r="AH515" s="2" t="str">
        <f t="shared" si="32"/>
        <v/>
      </c>
      <c r="AI515" s="2" t="str">
        <f t="shared" si="32"/>
        <v/>
      </c>
      <c r="AJ515" s="2" t="str">
        <f t="shared" si="32"/>
        <v/>
      </c>
      <c r="AK515" s="2" t="str">
        <f t="shared" si="32"/>
        <v/>
      </c>
      <c r="AL515" s="2" t="str">
        <f t="shared" si="32"/>
        <v/>
      </c>
      <c r="AM515" s="2" t="str">
        <f t="shared" si="32"/>
        <v/>
      </c>
      <c r="AN515" s="2" t="str">
        <f t="shared" si="32"/>
        <v/>
      </c>
      <c r="AO515" s="2" t="str">
        <f t="shared" si="32"/>
        <v/>
      </c>
      <c r="AP515" s="2" t="str">
        <f t="shared" si="32"/>
        <v/>
      </c>
      <c r="AQ515" s="2" t="str">
        <f t="shared" si="32"/>
        <v/>
      </c>
      <c r="AR515" s="2" t="str">
        <f t="shared" si="32"/>
        <v/>
      </c>
      <c r="AS515" s="2" t="str">
        <f t="shared" si="32"/>
        <v/>
      </c>
      <c r="AT515" s="2" t="str">
        <f t="shared" si="32"/>
        <v/>
      </c>
      <c r="AU515" s="2" t="str">
        <f t="shared" si="32"/>
        <v/>
      </c>
      <c r="AV515" s="2" t="str">
        <f t="shared" si="32"/>
        <v/>
      </c>
      <c r="AW515" s="2" t="str">
        <f t="shared" si="32"/>
        <v/>
      </c>
      <c r="AX515" s="2" t="str">
        <f t="shared" si="32"/>
        <v/>
      </c>
      <c r="AY515" s="2">
        <f t="shared" si="32"/>
        <v>4</v>
      </c>
      <c r="AZ515" s="2">
        <f t="shared" si="32"/>
        <v>0</v>
      </c>
      <c r="BA515" s="2">
        <f t="shared" si="32"/>
        <v>0</v>
      </c>
      <c r="BB515" s="2">
        <f t="shared" si="32"/>
        <v>0</v>
      </c>
      <c r="BC515" s="2">
        <f t="shared" si="32"/>
        <v>0</v>
      </c>
      <c r="BD515" s="2">
        <f t="shared" si="32"/>
        <v>0</v>
      </c>
      <c r="BE515" s="2">
        <f t="shared" si="32"/>
        <v>0</v>
      </c>
      <c r="BF515" s="2">
        <f t="shared" si="32"/>
        <v>0</v>
      </c>
      <c r="BG515" s="2">
        <f t="shared" si="32"/>
        <v>0</v>
      </c>
      <c r="BH515" s="2">
        <f t="shared" si="32"/>
        <v>0</v>
      </c>
      <c r="BI515" s="2">
        <f t="shared" si="32"/>
        <v>0</v>
      </c>
      <c r="BJ515" s="2">
        <f t="shared" si="32"/>
        <v>0</v>
      </c>
      <c r="BK515" s="2" t="str">
        <f t="shared" si="32"/>
        <v/>
      </c>
      <c r="BL515" s="2" t="str">
        <f t="shared" si="32"/>
        <v/>
      </c>
    </row>
    <row r="516" spans="2:64" x14ac:dyDescent="0.25">
      <c r="B516" t="s">
        <v>290</v>
      </c>
      <c r="C516" s="2" t="str">
        <f t="shared" si="20"/>
        <v/>
      </c>
      <c r="D516" s="2" t="str">
        <f t="shared" si="32"/>
        <v/>
      </c>
      <c r="E516" s="2" t="str">
        <f t="shared" si="32"/>
        <v/>
      </c>
      <c r="F516" s="2" t="str">
        <f t="shared" si="32"/>
        <v/>
      </c>
      <c r="G516" s="2" t="str">
        <f t="shared" si="32"/>
        <v/>
      </c>
      <c r="H516" s="2" t="str">
        <f t="shared" si="32"/>
        <v/>
      </c>
      <c r="I516" s="2" t="str">
        <f t="shared" si="32"/>
        <v/>
      </c>
      <c r="J516" s="2" t="str">
        <f t="shared" si="32"/>
        <v/>
      </c>
      <c r="K516" s="2" t="str">
        <f t="shared" si="32"/>
        <v/>
      </c>
      <c r="L516" s="2" t="str">
        <f t="shared" si="32"/>
        <v/>
      </c>
      <c r="M516" s="2" t="str">
        <f t="shared" si="32"/>
        <v/>
      </c>
      <c r="N516" s="2" t="str">
        <f t="shared" si="32"/>
        <v/>
      </c>
      <c r="O516" s="2" t="str">
        <f t="shared" si="32"/>
        <v/>
      </c>
      <c r="P516" s="2" t="str">
        <f t="shared" si="32"/>
        <v/>
      </c>
      <c r="Q516" s="2" t="str">
        <f t="shared" si="32"/>
        <v/>
      </c>
      <c r="R516" s="2" t="str">
        <f t="shared" si="32"/>
        <v/>
      </c>
      <c r="S516" s="2" t="str">
        <f t="shared" si="32"/>
        <v/>
      </c>
      <c r="T516" s="2" t="str">
        <f t="shared" si="32"/>
        <v/>
      </c>
      <c r="U516" s="2" t="str">
        <f t="shared" si="32"/>
        <v/>
      </c>
      <c r="V516" s="2" t="str">
        <f t="shared" si="32"/>
        <v/>
      </c>
      <c r="W516" s="2" t="str">
        <f t="shared" si="32"/>
        <v/>
      </c>
      <c r="X516" s="2">
        <f t="shared" si="32"/>
        <v>20</v>
      </c>
      <c r="Y516" s="2">
        <f t="shared" si="32"/>
        <v>23</v>
      </c>
      <c r="Z516" s="2">
        <f t="shared" si="32"/>
        <v>32</v>
      </c>
      <c r="AA516" s="2">
        <f t="shared" si="32"/>
        <v>15</v>
      </c>
      <c r="AB516" s="2">
        <f t="shared" si="32"/>
        <v>27</v>
      </c>
      <c r="AC516" s="2">
        <f t="shared" si="32"/>
        <v>145</v>
      </c>
      <c r="AD516" s="2">
        <f t="shared" si="32"/>
        <v>85</v>
      </c>
      <c r="AE516" s="2">
        <f t="shared" si="32"/>
        <v>67</v>
      </c>
      <c r="AF516" s="2">
        <f t="shared" si="32"/>
        <v>45</v>
      </c>
      <c r="AG516" s="2">
        <f t="shared" si="32"/>
        <v>47</v>
      </c>
      <c r="AH516" s="2">
        <f t="shared" si="32"/>
        <v>45</v>
      </c>
      <c r="AI516" s="2">
        <f t="shared" si="32"/>
        <v>25</v>
      </c>
      <c r="AJ516" s="2">
        <f t="shared" si="32"/>
        <v>18</v>
      </c>
      <c r="AK516" s="2">
        <f t="shared" si="32"/>
        <v>27</v>
      </c>
      <c r="AL516" s="2">
        <f t="shared" si="32"/>
        <v>30</v>
      </c>
      <c r="AM516" s="2">
        <f t="shared" si="32"/>
        <v>31</v>
      </c>
      <c r="AN516" s="2" t="str">
        <f t="shared" si="32"/>
        <v/>
      </c>
      <c r="AO516" s="2" t="str">
        <f t="shared" si="32"/>
        <v/>
      </c>
      <c r="AP516" s="2" t="str">
        <f t="shared" si="32"/>
        <v/>
      </c>
      <c r="AQ516" s="2" t="str">
        <f t="shared" si="32"/>
        <v/>
      </c>
      <c r="AR516" s="2" t="str">
        <f t="shared" si="32"/>
        <v/>
      </c>
      <c r="AS516" s="2" t="str">
        <f t="shared" si="32"/>
        <v/>
      </c>
      <c r="AT516" s="2" t="str">
        <f t="shared" si="32"/>
        <v/>
      </c>
      <c r="AU516" s="2" t="str">
        <f t="shared" si="32"/>
        <v/>
      </c>
      <c r="AV516" s="2" t="str">
        <f t="shared" si="32"/>
        <v/>
      </c>
      <c r="AW516" s="2" t="str">
        <f t="shared" si="32"/>
        <v/>
      </c>
      <c r="AX516" s="2" t="str">
        <f t="shared" si="32"/>
        <v/>
      </c>
      <c r="AY516" s="2" t="str">
        <f t="shared" si="32"/>
        <v/>
      </c>
      <c r="AZ516" s="2" t="str">
        <f t="shared" si="32"/>
        <v/>
      </c>
      <c r="BA516" s="2" t="str">
        <f t="shared" si="32"/>
        <v/>
      </c>
      <c r="BB516" s="2" t="str">
        <f t="shared" si="32"/>
        <v/>
      </c>
      <c r="BC516" s="2" t="str">
        <f t="shared" si="32"/>
        <v/>
      </c>
      <c r="BD516" s="2" t="str">
        <f t="shared" si="32"/>
        <v/>
      </c>
      <c r="BE516" s="2" t="str">
        <f t="shared" si="32"/>
        <v/>
      </c>
      <c r="BF516" s="2" t="str">
        <f t="shared" si="32"/>
        <v/>
      </c>
      <c r="BG516" s="2" t="str">
        <f t="shared" si="32"/>
        <v/>
      </c>
      <c r="BH516" s="2">
        <f t="shared" si="32"/>
        <v>286</v>
      </c>
      <c r="BI516" s="2">
        <f t="shared" si="32"/>
        <v>42</v>
      </c>
      <c r="BJ516" s="2">
        <f t="shared" si="32"/>
        <v>48</v>
      </c>
      <c r="BK516" s="2" t="str">
        <f t="shared" si="32"/>
        <v/>
      </c>
      <c r="BL516" s="2" t="str">
        <f t="shared" si="32"/>
        <v/>
      </c>
    </row>
    <row r="517" spans="2:64" x14ac:dyDescent="0.25">
      <c r="B517" t="s">
        <v>291</v>
      </c>
      <c r="C517" s="2">
        <f t="shared" si="20"/>
        <v>4</v>
      </c>
      <c r="D517" s="2">
        <f t="shared" si="32"/>
        <v>6</v>
      </c>
      <c r="E517" s="2">
        <f t="shared" si="32"/>
        <v>6</v>
      </c>
      <c r="F517" s="2">
        <f t="shared" si="32"/>
        <v>0</v>
      </c>
      <c r="G517" s="2">
        <f t="shared" si="32"/>
        <v>5</v>
      </c>
      <c r="H517" s="2">
        <f t="shared" si="32"/>
        <v>12</v>
      </c>
      <c r="I517" s="2">
        <f t="shared" si="32"/>
        <v>3</v>
      </c>
      <c r="J517" s="2">
        <f t="shared" si="32"/>
        <v>11</v>
      </c>
      <c r="K517" s="2">
        <f t="shared" si="32"/>
        <v>2</v>
      </c>
      <c r="L517" s="2">
        <f t="shared" si="32"/>
        <v>8</v>
      </c>
      <c r="M517" s="2">
        <f t="shared" si="32"/>
        <v>15</v>
      </c>
      <c r="N517" s="2">
        <f t="shared" si="32"/>
        <v>26</v>
      </c>
      <c r="O517" s="2">
        <f t="shared" si="32"/>
        <v>34</v>
      </c>
      <c r="P517" s="2">
        <f t="shared" si="32"/>
        <v>20</v>
      </c>
      <c r="Q517" s="2">
        <f t="shared" si="32"/>
        <v>28</v>
      </c>
      <c r="R517" s="2">
        <f t="shared" si="32"/>
        <v>60</v>
      </c>
      <c r="S517" s="2">
        <f t="shared" si="32"/>
        <v>65</v>
      </c>
      <c r="T517" s="2">
        <f t="shared" si="32"/>
        <v>33</v>
      </c>
      <c r="U517" s="2">
        <f t="shared" si="32"/>
        <v>52</v>
      </c>
      <c r="V517" s="2">
        <f t="shared" si="32"/>
        <v>82</v>
      </c>
      <c r="W517" s="2">
        <f t="shared" si="32"/>
        <v>49</v>
      </c>
      <c r="X517" s="2">
        <f t="shared" si="32"/>
        <v>68</v>
      </c>
      <c r="Y517" s="2">
        <f t="shared" si="32"/>
        <v>53</v>
      </c>
      <c r="Z517" s="2">
        <f t="shared" si="32"/>
        <v>30</v>
      </c>
      <c r="AA517" s="2">
        <f t="shared" si="32"/>
        <v>46</v>
      </c>
      <c r="AB517" s="2">
        <f t="shared" si="32"/>
        <v>21</v>
      </c>
      <c r="AC517" s="2">
        <f t="shared" si="32"/>
        <v>71</v>
      </c>
      <c r="AD517" s="2">
        <f t="shared" si="32"/>
        <v>41</v>
      </c>
      <c r="AE517" s="2">
        <f t="shared" si="32"/>
        <v>35</v>
      </c>
      <c r="AF517" s="2">
        <f t="shared" si="32"/>
        <v>24</v>
      </c>
      <c r="AG517" s="2">
        <f t="shared" si="32"/>
        <v>35</v>
      </c>
      <c r="AH517" s="2">
        <f t="shared" si="32"/>
        <v>38</v>
      </c>
      <c r="AI517" s="2">
        <f t="shared" si="32"/>
        <v>45</v>
      </c>
      <c r="AJ517" s="2">
        <f t="shared" si="32"/>
        <v>108</v>
      </c>
      <c r="AK517" s="2">
        <f t="shared" ref="D517:BL521" si="33">IF(AND(AK121="",AK319=0),"",MAX(AK121,AK319))</f>
        <v>23</v>
      </c>
      <c r="AL517" s="2">
        <f t="shared" si="33"/>
        <v>33</v>
      </c>
      <c r="AM517" s="2">
        <f t="shared" si="33"/>
        <v>9</v>
      </c>
      <c r="AN517" s="2">
        <f t="shared" si="33"/>
        <v>30</v>
      </c>
      <c r="AO517" s="2">
        <f t="shared" si="33"/>
        <v>14</v>
      </c>
      <c r="AP517" s="2">
        <f t="shared" si="33"/>
        <v>16</v>
      </c>
      <c r="AQ517" s="2">
        <f t="shared" si="33"/>
        <v>11</v>
      </c>
      <c r="AR517" s="2">
        <f t="shared" si="33"/>
        <v>15</v>
      </c>
      <c r="AS517" s="2">
        <f t="shared" si="33"/>
        <v>19</v>
      </c>
      <c r="AT517" s="2">
        <f t="shared" si="33"/>
        <v>30</v>
      </c>
      <c r="AU517" s="2">
        <f t="shared" si="33"/>
        <v>39</v>
      </c>
      <c r="AV517" s="2">
        <f t="shared" si="33"/>
        <v>73</v>
      </c>
      <c r="AW517" s="2">
        <f t="shared" si="33"/>
        <v>2</v>
      </c>
      <c r="AX517" s="2">
        <f t="shared" si="33"/>
        <v>2</v>
      </c>
      <c r="AY517" s="2">
        <f t="shared" si="33"/>
        <v>2</v>
      </c>
      <c r="AZ517" s="2">
        <f t="shared" si="33"/>
        <v>3</v>
      </c>
      <c r="BA517" s="2">
        <f t="shared" si="33"/>
        <v>11</v>
      </c>
      <c r="BB517" s="2">
        <f t="shared" si="33"/>
        <v>7</v>
      </c>
      <c r="BC517" s="2">
        <f t="shared" si="33"/>
        <v>4</v>
      </c>
      <c r="BD517" s="2">
        <f t="shared" si="33"/>
        <v>10</v>
      </c>
      <c r="BE517" s="2">
        <f t="shared" si="33"/>
        <v>4</v>
      </c>
      <c r="BF517" s="2">
        <f t="shared" si="33"/>
        <v>20</v>
      </c>
      <c r="BG517" s="2">
        <f t="shared" si="33"/>
        <v>5</v>
      </c>
      <c r="BH517" s="2">
        <f t="shared" si="33"/>
        <v>3</v>
      </c>
      <c r="BI517" s="2">
        <f t="shared" si="33"/>
        <v>1</v>
      </c>
      <c r="BJ517" s="2">
        <f t="shared" si="33"/>
        <v>48</v>
      </c>
      <c r="BK517" s="2">
        <f t="shared" si="33"/>
        <v>26</v>
      </c>
      <c r="BL517" s="2">
        <f t="shared" si="33"/>
        <v>15</v>
      </c>
    </row>
    <row r="518" spans="2:64" x14ac:dyDescent="0.25">
      <c r="B518" t="s">
        <v>292</v>
      </c>
      <c r="C518" s="2" t="str">
        <f t="shared" si="20"/>
        <v/>
      </c>
      <c r="D518" s="2" t="str">
        <f t="shared" si="33"/>
        <v/>
      </c>
      <c r="E518" s="2" t="str">
        <f t="shared" si="33"/>
        <v/>
      </c>
      <c r="F518" s="2" t="str">
        <f t="shared" si="33"/>
        <v/>
      </c>
      <c r="G518" s="2" t="str">
        <f t="shared" si="33"/>
        <v/>
      </c>
      <c r="H518" s="2" t="str">
        <f t="shared" si="33"/>
        <v/>
      </c>
      <c r="I518" s="2" t="str">
        <f t="shared" si="33"/>
        <v/>
      </c>
      <c r="J518" s="2" t="str">
        <f t="shared" si="33"/>
        <v/>
      </c>
      <c r="K518" s="2" t="str">
        <f t="shared" si="33"/>
        <v/>
      </c>
      <c r="L518" s="2" t="str">
        <f t="shared" si="33"/>
        <v/>
      </c>
      <c r="M518" s="2" t="str">
        <f t="shared" si="33"/>
        <v/>
      </c>
      <c r="N518" s="2" t="str">
        <f t="shared" si="33"/>
        <v/>
      </c>
      <c r="O518" s="2" t="str">
        <f t="shared" si="33"/>
        <v/>
      </c>
      <c r="P518" s="2" t="str">
        <f t="shared" si="33"/>
        <v/>
      </c>
      <c r="Q518" s="2" t="str">
        <f t="shared" si="33"/>
        <v/>
      </c>
      <c r="R518" s="2" t="str">
        <f t="shared" si="33"/>
        <v/>
      </c>
      <c r="S518" s="2" t="str">
        <f t="shared" si="33"/>
        <v/>
      </c>
      <c r="T518" s="2" t="str">
        <f t="shared" si="33"/>
        <v/>
      </c>
      <c r="U518" s="2" t="str">
        <f t="shared" si="33"/>
        <v/>
      </c>
      <c r="V518" s="2" t="str">
        <f t="shared" si="33"/>
        <v/>
      </c>
      <c r="W518" s="2" t="str">
        <f t="shared" si="33"/>
        <v/>
      </c>
      <c r="X518" s="2" t="str">
        <f t="shared" si="33"/>
        <v/>
      </c>
      <c r="Y518" s="2" t="str">
        <f t="shared" si="33"/>
        <v/>
      </c>
      <c r="Z518" s="2" t="str">
        <f t="shared" si="33"/>
        <v/>
      </c>
      <c r="AA518" s="2">
        <f t="shared" si="33"/>
        <v>2</v>
      </c>
      <c r="AB518" s="2">
        <f t="shared" si="33"/>
        <v>4</v>
      </c>
      <c r="AC518" s="2">
        <f t="shared" si="33"/>
        <v>1</v>
      </c>
      <c r="AD518" s="2">
        <f t="shared" si="33"/>
        <v>1</v>
      </c>
      <c r="AE518" s="2">
        <f t="shared" si="33"/>
        <v>0</v>
      </c>
      <c r="AF518" s="2">
        <f t="shared" si="33"/>
        <v>0</v>
      </c>
      <c r="AG518" s="2">
        <f t="shared" si="33"/>
        <v>0</v>
      </c>
      <c r="AH518" s="2">
        <f t="shared" si="33"/>
        <v>0</v>
      </c>
      <c r="AI518" s="2">
        <f t="shared" si="33"/>
        <v>0</v>
      </c>
      <c r="AJ518" s="2">
        <f t="shared" si="33"/>
        <v>0</v>
      </c>
      <c r="AK518" s="2">
        <f t="shared" si="33"/>
        <v>0</v>
      </c>
      <c r="AL518" s="2">
        <f t="shared" si="33"/>
        <v>0</v>
      </c>
      <c r="AM518" s="2" t="str">
        <f t="shared" si="33"/>
        <v/>
      </c>
      <c r="AN518" s="2" t="str">
        <f t="shared" si="33"/>
        <v/>
      </c>
      <c r="AO518" s="2" t="str">
        <f t="shared" si="33"/>
        <v/>
      </c>
      <c r="AP518" s="2" t="str">
        <f t="shared" si="33"/>
        <v/>
      </c>
      <c r="AQ518" s="2" t="str">
        <f t="shared" si="33"/>
        <v/>
      </c>
      <c r="AR518" s="2" t="str">
        <f t="shared" si="33"/>
        <v/>
      </c>
      <c r="AS518" s="2" t="str">
        <f t="shared" si="33"/>
        <v/>
      </c>
      <c r="AT518" s="2" t="str">
        <f t="shared" si="33"/>
        <v/>
      </c>
      <c r="AU518" s="2" t="str">
        <f t="shared" si="33"/>
        <v/>
      </c>
      <c r="AV518" s="2" t="str">
        <f t="shared" si="33"/>
        <v/>
      </c>
      <c r="AW518" s="2" t="str">
        <f t="shared" si="33"/>
        <v/>
      </c>
      <c r="AX518" s="2" t="str">
        <f t="shared" si="33"/>
        <v/>
      </c>
      <c r="AY518" s="2" t="str">
        <f t="shared" si="33"/>
        <v/>
      </c>
      <c r="AZ518" s="2" t="str">
        <f t="shared" si="33"/>
        <v/>
      </c>
      <c r="BA518" s="2" t="str">
        <f t="shared" si="33"/>
        <v/>
      </c>
      <c r="BB518" s="2" t="str">
        <f t="shared" si="33"/>
        <v/>
      </c>
      <c r="BC518" s="2" t="str">
        <f t="shared" si="33"/>
        <v/>
      </c>
      <c r="BD518" s="2" t="str">
        <f t="shared" si="33"/>
        <v/>
      </c>
      <c r="BE518" s="2" t="str">
        <f t="shared" si="33"/>
        <v/>
      </c>
      <c r="BF518" s="2" t="str">
        <f t="shared" si="33"/>
        <v/>
      </c>
      <c r="BG518" s="2" t="str">
        <f t="shared" si="33"/>
        <v/>
      </c>
      <c r="BH518" s="2" t="str">
        <f t="shared" si="33"/>
        <v/>
      </c>
      <c r="BI518" s="2" t="str">
        <f t="shared" si="33"/>
        <v/>
      </c>
      <c r="BJ518" s="2" t="str">
        <f t="shared" si="33"/>
        <v/>
      </c>
      <c r="BK518" s="2" t="str">
        <f t="shared" si="33"/>
        <v/>
      </c>
      <c r="BL518" s="2" t="str">
        <f t="shared" si="33"/>
        <v/>
      </c>
    </row>
    <row r="519" spans="2:64" x14ac:dyDescent="0.25">
      <c r="B519" t="s">
        <v>293</v>
      </c>
      <c r="C519" s="2" t="str">
        <f t="shared" si="20"/>
        <v/>
      </c>
      <c r="D519" s="2" t="str">
        <f t="shared" si="33"/>
        <v/>
      </c>
      <c r="E519" s="2" t="str">
        <f t="shared" si="33"/>
        <v/>
      </c>
      <c r="F519" s="2" t="str">
        <f t="shared" si="33"/>
        <v/>
      </c>
      <c r="G519" s="2" t="str">
        <f t="shared" si="33"/>
        <v/>
      </c>
      <c r="H519" s="2" t="str">
        <f t="shared" si="33"/>
        <v/>
      </c>
      <c r="I519" s="2" t="str">
        <f t="shared" si="33"/>
        <v/>
      </c>
      <c r="J519" s="2" t="str">
        <f t="shared" si="33"/>
        <v/>
      </c>
      <c r="K519" s="2" t="str">
        <f t="shared" si="33"/>
        <v/>
      </c>
      <c r="L519" s="2" t="str">
        <f t="shared" si="33"/>
        <v/>
      </c>
      <c r="M519" s="2" t="str">
        <f t="shared" si="33"/>
        <v/>
      </c>
      <c r="N519" s="2" t="str">
        <f t="shared" si="33"/>
        <v/>
      </c>
      <c r="O519" s="2" t="str">
        <f t="shared" si="33"/>
        <v/>
      </c>
      <c r="P519" s="2" t="str">
        <f t="shared" si="33"/>
        <v/>
      </c>
      <c r="Q519" s="2" t="str">
        <f t="shared" si="33"/>
        <v/>
      </c>
      <c r="R519" s="2" t="str">
        <f t="shared" si="33"/>
        <v/>
      </c>
      <c r="S519" s="2" t="str">
        <f t="shared" si="33"/>
        <v/>
      </c>
      <c r="T519" s="2" t="str">
        <f t="shared" si="33"/>
        <v/>
      </c>
      <c r="U519" s="2" t="str">
        <f t="shared" si="33"/>
        <v/>
      </c>
      <c r="V519" s="2" t="str">
        <f t="shared" si="33"/>
        <v/>
      </c>
      <c r="W519" s="2" t="str">
        <f t="shared" si="33"/>
        <v/>
      </c>
      <c r="X519" s="2" t="str">
        <f t="shared" si="33"/>
        <v/>
      </c>
      <c r="Y519" s="2" t="str">
        <f t="shared" si="33"/>
        <v/>
      </c>
      <c r="Z519" s="2" t="str">
        <f t="shared" si="33"/>
        <v/>
      </c>
      <c r="AA519" s="2" t="str">
        <f t="shared" si="33"/>
        <v/>
      </c>
      <c r="AB519" s="2" t="str">
        <f t="shared" si="33"/>
        <v/>
      </c>
      <c r="AC519" s="2" t="str">
        <f t="shared" si="33"/>
        <v/>
      </c>
      <c r="AD519" s="2" t="str">
        <f t="shared" si="33"/>
        <v/>
      </c>
      <c r="AE519" s="2" t="str">
        <f t="shared" si="33"/>
        <v/>
      </c>
      <c r="AF519" s="2" t="str">
        <f t="shared" si="33"/>
        <v/>
      </c>
      <c r="AG519" s="2" t="str">
        <f t="shared" si="33"/>
        <v/>
      </c>
      <c r="AH519" s="2" t="str">
        <f t="shared" si="33"/>
        <v/>
      </c>
      <c r="AI519" s="2" t="str">
        <f t="shared" si="33"/>
        <v/>
      </c>
      <c r="AJ519" s="2" t="str">
        <f t="shared" si="33"/>
        <v/>
      </c>
      <c r="AK519" s="2" t="str">
        <f t="shared" si="33"/>
        <v/>
      </c>
      <c r="AL519" s="2" t="str">
        <f t="shared" si="33"/>
        <v/>
      </c>
      <c r="AM519" s="2" t="str">
        <f t="shared" si="33"/>
        <v/>
      </c>
      <c r="AN519" s="2" t="str">
        <f t="shared" si="33"/>
        <v/>
      </c>
      <c r="AO519" s="2" t="str">
        <f t="shared" si="33"/>
        <v/>
      </c>
      <c r="AP519" s="2" t="str">
        <f t="shared" si="33"/>
        <v/>
      </c>
      <c r="AQ519" s="2" t="str">
        <f t="shared" si="33"/>
        <v/>
      </c>
      <c r="AR519" s="2" t="str">
        <f t="shared" si="33"/>
        <v/>
      </c>
      <c r="AS519" s="2" t="str">
        <f t="shared" si="33"/>
        <v/>
      </c>
      <c r="AT519" s="2" t="str">
        <f t="shared" si="33"/>
        <v/>
      </c>
      <c r="AU519" s="2">
        <f t="shared" si="33"/>
        <v>86</v>
      </c>
      <c r="AV519" s="2">
        <f t="shared" si="33"/>
        <v>15</v>
      </c>
      <c r="AW519" s="2">
        <f t="shared" si="33"/>
        <v>27</v>
      </c>
      <c r="AX519" s="2">
        <f t="shared" si="33"/>
        <v>43</v>
      </c>
      <c r="AY519" s="2">
        <f t="shared" si="33"/>
        <v>25</v>
      </c>
      <c r="AZ519" s="2">
        <f t="shared" si="33"/>
        <v>30</v>
      </c>
      <c r="BA519" s="2">
        <f t="shared" si="33"/>
        <v>54</v>
      </c>
      <c r="BB519" s="2">
        <f t="shared" si="33"/>
        <v>37</v>
      </c>
      <c r="BC519" s="2">
        <f t="shared" si="33"/>
        <v>29</v>
      </c>
      <c r="BD519" s="2">
        <f t="shared" si="33"/>
        <v>37</v>
      </c>
      <c r="BE519" s="2">
        <f t="shared" si="33"/>
        <v>11</v>
      </c>
      <c r="BF519" s="2">
        <f t="shared" si="33"/>
        <v>20</v>
      </c>
      <c r="BG519" s="2">
        <f t="shared" si="33"/>
        <v>30</v>
      </c>
      <c r="BH519" s="2">
        <f t="shared" si="33"/>
        <v>13</v>
      </c>
      <c r="BI519" s="2">
        <f t="shared" si="33"/>
        <v>33</v>
      </c>
      <c r="BJ519" s="2">
        <f t="shared" si="33"/>
        <v>29</v>
      </c>
      <c r="BK519" s="2">
        <f t="shared" si="33"/>
        <v>11</v>
      </c>
      <c r="BL519" s="2">
        <f t="shared" si="33"/>
        <v>16</v>
      </c>
    </row>
    <row r="520" spans="2:64" x14ac:dyDescent="0.25">
      <c r="B520" t="s">
        <v>294</v>
      </c>
      <c r="C520" s="2">
        <f t="shared" si="20"/>
        <v>2</v>
      </c>
      <c r="D520" s="2">
        <f t="shared" si="33"/>
        <v>5</v>
      </c>
      <c r="E520" s="2">
        <f t="shared" si="33"/>
        <v>5</v>
      </c>
      <c r="F520" s="2">
        <f t="shared" si="33"/>
        <v>2</v>
      </c>
      <c r="G520" s="2">
        <f t="shared" si="33"/>
        <v>0</v>
      </c>
      <c r="H520" s="2">
        <f t="shared" si="33"/>
        <v>1</v>
      </c>
      <c r="I520" s="2">
        <f t="shared" si="33"/>
        <v>2</v>
      </c>
      <c r="J520" s="2">
        <f t="shared" si="33"/>
        <v>2</v>
      </c>
      <c r="K520" s="2">
        <f t="shared" si="33"/>
        <v>2</v>
      </c>
      <c r="L520" s="2">
        <f t="shared" si="33"/>
        <v>2</v>
      </c>
      <c r="M520" s="2">
        <f t="shared" si="33"/>
        <v>0</v>
      </c>
      <c r="N520" s="2">
        <f t="shared" si="33"/>
        <v>3</v>
      </c>
      <c r="O520" s="2">
        <f t="shared" si="33"/>
        <v>3</v>
      </c>
      <c r="P520" s="2">
        <f t="shared" si="33"/>
        <v>1</v>
      </c>
      <c r="Q520" s="2">
        <f t="shared" si="33"/>
        <v>2</v>
      </c>
      <c r="R520" s="2">
        <f t="shared" si="33"/>
        <v>0</v>
      </c>
      <c r="S520" s="2">
        <f t="shared" si="33"/>
        <v>1</v>
      </c>
      <c r="T520" s="2">
        <f t="shared" si="33"/>
        <v>1</v>
      </c>
      <c r="U520" s="2">
        <f t="shared" si="33"/>
        <v>0</v>
      </c>
      <c r="V520" s="2">
        <f t="shared" si="33"/>
        <v>0</v>
      </c>
      <c r="W520" s="2">
        <f t="shared" si="33"/>
        <v>1</v>
      </c>
      <c r="X520" s="2">
        <f t="shared" si="33"/>
        <v>1</v>
      </c>
      <c r="Y520" s="2">
        <f t="shared" si="33"/>
        <v>1</v>
      </c>
      <c r="Z520" s="2">
        <f t="shared" si="33"/>
        <v>2</v>
      </c>
      <c r="AA520" s="2">
        <f t="shared" si="33"/>
        <v>1</v>
      </c>
      <c r="AB520" s="2">
        <f t="shared" si="33"/>
        <v>0</v>
      </c>
      <c r="AC520" s="2">
        <f t="shared" si="33"/>
        <v>1</v>
      </c>
      <c r="AD520" s="2">
        <f t="shared" si="33"/>
        <v>0</v>
      </c>
      <c r="AE520" s="2">
        <f t="shared" si="33"/>
        <v>0</v>
      </c>
      <c r="AF520" s="2">
        <f t="shared" si="33"/>
        <v>0</v>
      </c>
      <c r="AG520" s="2">
        <f t="shared" si="33"/>
        <v>0</v>
      </c>
      <c r="AH520" s="2">
        <f t="shared" si="33"/>
        <v>0</v>
      </c>
      <c r="AI520" s="2">
        <f t="shared" si="33"/>
        <v>0</v>
      </c>
      <c r="AJ520" s="2">
        <f t="shared" si="33"/>
        <v>0</v>
      </c>
      <c r="AK520" s="2">
        <f t="shared" si="33"/>
        <v>0</v>
      </c>
      <c r="AL520" s="2">
        <f t="shared" si="33"/>
        <v>0</v>
      </c>
      <c r="AM520" s="2" t="str">
        <f t="shared" si="33"/>
        <v/>
      </c>
      <c r="AN520" s="2" t="str">
        <f t="shared" si="33"/>
        <v/>
      </c>
      <c r="AO520" s="2" t="str">
        <f t="shared" si="33"/>
        <v/>
      </c>
      <c r="AP520" s="2" t="str">
        <f t="shared" si="33"/>
        <v/>
      </c>
      <c r="AQ520" s="2" t="str">
        <f t="shared" si="33"/>
        <v/>
      </c>
      <c r="AR520" s="2" t="str">
        <f t="shared" si="33"/>
        <v/>
      </c>
      <c r="AS520" s="2" t="str">
        <f t="shared" si="33"/>
        <v/>
      </c>
      <c r="AT520" s="2" t="str">
        <f t="shared" si="33"/>
        <v/>
      </c>
      <c r="AU520" s="2" t="str">
        <f t="shared" si="33"/>
        <v/>
      </c>
      <c r="AV520" s="2" t="str">
        <f t="shared" si="33"/>
        <v/>
      </c>
      <c r="AW520" s="2" t="str">
        <f t="shared" si="33"/>
        <v/>
      </c>
      <c r="AX520" s="2" t="str">
        <f t="shared" si="33"/>
        <v/>
      </c>
      <c r="AY520" s="2" t="str">
        <f t="shared" si="33"/>
        <v/>
      </c>
      <c r="AZ520" s="2" t="str">
        <f t="shared" si="33"/>
        <v/>
      </c>
      <c r="BA520" s="2" t="str">
        <f t="shared" si="33"/>
        <v/>
      </c>
      <c r="BB520" s="2" t="str">
        <f t="shared" si="33"/>
        <v/>
      </c>
      <c r="BC520" s="2" t="str">
        <f t="shared" si="33"/>
        <v/>
      </c>
      <c r="BD520" s="2" t="str">
        <f t="shared" si="33"/>
        <v/>
      </c>
      <c r="BE520" s="2" t="str">
        <f t="shared" si="33"/>
        <v/>
      </c>
      <c r="BF520" s="2" t="str">
        <f t="shared" si="33"/>
        <v/>
      </c>
      <c r="BG520" s="2" t="str">
        <f t="shared" si="33"/>
        <v/>
      </c>
      <c r="BH520" s="2" t="str">
        <f t="shared" si="33"/>
        <v/>
      </c>
      <c r="BI520" s="2" t="str">
        <f t="shared" si="33"/>
        <v/>
      </c>
      <c r="BJ520" s="2" t="str">
        <f t="shared" si="33"/>
        <v/>
      </c>
      <c r="BK520" s="2" t="str">
        <f t="shared" si="33"/>
        <v/>
      </c>
      <c r="BL520" s="2" t="str">
        <f t="shared" si="33"/>
        <v/>
      </c>
    </row>
    <row r="521" spans="2:64" x14ac:dyDescent="0.25">
      <c r="B521" t="s">
        <v>295</v>
      </c>
      <c r="C521" s="2">
        <f t="shared" si="20"/>
        <v>34</v>
      </c>
      <c r="D521" s="2">
        <f t="shared" si="33"/>
        <v>51</v>
      </c>
      <c r="E521" s="2">
        <f t="shared" si="33"/>
        <v>52</v>
      </c>
      <c r="F521" s="2">
        <f t="shared" si="33"/>
        <v>32</v>
      </c>
      <c r="G521" s="2">
        <f t="shared" si="33"/>
        <v>52</v>
      </c>
      <c r="H521" s="2">
        <f t="shared" si="33"/>
        <v>96</v>
      </c>
      <c r="I521" s="2">
        <f t="shared" si="33"/>
        <v>61</v>
      </c>
      <c r="J521" s="2">
        <f t="shared" si="33"/>
        <v>46</v>
      </c>
      <c r="K521" s="2">
        <f t="shared" si="33"/>
        <v>26</v>
      </c>
      <c r="L521" s="2">
        <f t="shared" si="33"/>
        <v>46</v>
      </c>
      <c r="M521" s="2">
        <f t="shared" si="33"/>
        <v>19</v>
      </c>
      <c r="N521" s="2">
        <f t="shared" si="33"/>
        <v>16</v>
      </c>
      <c r="O521" s="2">
        <f t="shared" si="33"/>
        <v>19</v>
      </c>
      <c r="P521" s="2">
        <f t="shared" si="33"/>
        <v>11</v>
      </c>
      <c r="Q521" s="2">
        <f t="shared" si="33"/>
        <v>26</v>
      </c>
      <c r="R521" s="2">
        <f t="shared" si="33"/>
        <v>19</v>
      </c>
      <c r="S521" s="2">
        <f t="shared" si="33"/>
        <v>7</v>
      </c>
      <c r="T521" s="2">
        <f t="shared" si="33"/>
        <v>10</v>
      </c>
      <c r="U521" s="2">
        <f t="shared" si="33"/>
        <v>39</v>
      </c>
      <c r="V521" s="2">
        <f t="shared" si="33"/>
        <v>36</v>
      </c>
      <c r="W521" s="2">
        <f t="shared" si="33"/>
        <v>11</v>
      </c>
      <c r="X521" s="2">
        <f t="shared" si="33"/>
        <v>20</v>
      </c>
      <c r="Y521" s="2">
        <f t="shared" si="33"/>
        <v>16</v>
      </c>
      <c r="Z521" s="2">
        <f t="shared" si="33"/>
        <v>9</v>
      </c>
      <c r="AA521" s="2">
        <f t="shared" si="33"/>
        <v>10</v>
      </c>
      <c r="AB521" s="2">
        <f t="shared" si="33"/>
        <v>7</v>
      </c>
      <c r="AC521" s="2">
        <f t="shared" si="33"/>
        <v>5</v>
      </c>
      <c r="AD521" s="2">
        <f t="shared" si="33"/>
        <v>10</v>
      </c>
      <c r="AE521" s="2">
        <f t="shared" si="33"/>
        <v>12</v>
      </c>
      <c r="AF521" s="2">
        <f t="shared" si="33"/>
        <v>9</v>
      </c>
      <c r="AG521" s="2">
        <f t="shared" si="33"/>
        <v>7</v>
      </c>
      <c r="AH521" s="2">
        <f t="shared" si="33"/>
        <v>5</v>
      </c>
      <c r="AI521" s="2">
        <f t="shared" si="33"/>
        <v>6</v>
      </c>
      <c r="AJ521" s="2">
        <f t="shared" si="33"/>
        <v>11</v>
      </c>
      <c r="AK521" s="2">
        <f t="shared" si="33"/>
        <v>1</v>
      </c>
      <c r="AL521" s="2">
        <f t="shared" si="33"/>
        <v>10</v>
      </c>
      <c r="AM521" s="2">
        <f t="shared" si="33"/>
        <v>8</v>
      </c>
      <c r="AN521" s="2">
        <f t="shared" si="33"/>
        <v>15</v>
      </c>
      <c r="AO521" s="2">
        <f t="shared" si="33"/>
        <v>12</v>
      </c>
      <c r="AP521" s="2">
        <f t="shared" si="33"/>
        <v>8</v>
      </c>
      <c r="AQ521" s="2">
        <f t="shared" si="33"/>
        <v>8</v>
      </c>
      <c r="AR521" s="2">
        <f t="shared" si="33"/>
        <v>6</v>
      </c>
      <c r="AS521" s="2">
        <f t="shared" si="33"/>
        <v>8</v>
      </c>
      <c r="AT521" s="2">
        <f t="shared" si="33"/>
        <v>5</v>
      </c>
      <c r="AU521" s="2">
        <f t="shared" si="33"/>
        <v>10</v>
      </c>
      <c r="AV521" s="2">
        <f t="shared" ref="D521:BL525" si="34">IF(AND(AV125="",AV323=0),"",MAX(AV125,AV323))</f>
        <v>30</v>
      </c>
      <c r="AW521" s="2">
        <f t="shared" si="34"/>
        <v>0</v>
      </c>
      <c r="AX521" s="2">
        <f t="shared" si="34"/>
        <v>0</v>
      </c>
      <c r="AY521" s="2">
        <f t="shared" si="34"/>
        <v>1</v>
      </c>
      <c r="AZ521" s="2">
        <f t="shared" si="34"/>
        <v>1</v>
      </c>
      <c r="BA521" s="2">
        <f t="shared" si="34"/>
        <v>44</v>
      </c>
      <c r="BB521" s="2">
        <f t="shared" si="34"/>
        <v>9</v>
      </c>
      <c r="BC521" s="2">
        <f t="shared" si="34"/>
        <v>12</v>
      </c>
      <c r="BD521" s="2">
        <f t="shared" si="34"/>
        <v>6</v>
      </c>
      <c r="BE521" s="2">
        <f t="shared" si="34"/>
        <v>8</v>
      </c>
      <c r="BF521" s="2">
        <f t="shared" si="34"/>
        <v>23</v>
      </c>
      <c r="BG521" s="2">
        <f t="shared" si="34"/>
        <v>24</v>
      </c>
      <c r="BH521" s="2">
        <f t="shared" si="34"/>
        <v>9</v>
      </c>
      <c r="BI521" s="2">
        <f t="shared" si="34"/>
        <v>12</v>
      </c>
      <c r="BJ521" s="2">
        <f t="shared" si="34"/>
        <v>4</v>
      </c>
      <c r="BK521" s="2">
        <f t="shared" si="34"/>
        <v>5</v>
      </c>
      <c r="BL521" s="2">
        <f t="shared" si="34"/>
        <v>7</v>
      </c>
    </row>
    <row r="522" spans="2:64" x14ac:dyDescent="0.25">
      <c r="B522" t="s">
        <v>296</v>
      </c>
      <c r="C522" s="2" t="str">
        <f t="shared" si="20"/>
        <v/>
      </c>
      <c r="D522" s="2" t="str">
        <f t="shared" si="34"/>
        <v/>
      </c>
      <c r="E522" s="2" t="str">
        <f t="shared" si="34"/>
        <v/>
      </c>
      <c r="F522" s="2" t="str">
        <f t="shared" si="34"/>
        <v/>
      </c>
      <c r="G522" s="2" t="str">
        <f t="shared" si="34"/>
        <v/>
      </c>
      <c r="H522" s="2" t="str">
        <f t="shared" si="34"/>
        <v/>
      </c>
      <c r="I522" s="2" t="str">
        <f t="shared" si="34"/>
        <v/>
      </c>
      <c r="J522" s="2" t="str">
        <f t="shared" si="34"/>
        <v/>
      </c>
      <c r="K522" s="2" t="str">
        <f t="shared" si="34"/>
        <v/>
      </c>
      <c r="L522" s="2" t="str">
        <f t="shared" si="34"/>
        <v/>
      </c>
      <c r="M522" s="2" t="str">
        <f t="shared" si="34"/>
        <v/>
      </c>
      <c r="N522" s="2" t="str">
        <f t="shared" si="34"/>
        <v/>
      </c>
      <c r="O522" s="2" t="str">
        <f t="shared" si="34"/>
        <v/>
      </c>
      <c r="P522" s="2" t="str">
        <f t="shared" si="34"/>
        <v/>
      </c>
      <c r="Q522" s="2" t="str">
        <f t="shared" si="34"/>
        <v/>
      </c>
      <c r="R522" s="2" t="str">
        <f t="shared" si="34"/>
        <v/>
      </c>
      <c r="S522" s="2" t="str">
        <f t="shared" si="34"/>
        <v/>
      </c>
      <c r="T522" s="2" t="str">
        <f t="shared" si="34"/>
        <v/>
      </c>
      <c r="U522" s="2" t="str">
        <f t="shared" si="34"/>
        <v/>
      </c>
      <c r="V522" s="2" t="str">
        <f t="shared" si="34"/>
        <v/>
      </c>
      <c r="W522" s="2" t="str">
        <f t="shared" si="34"/>
        <v/>
      </c>
      <c r="X522" s="2" t="str">
        <f t="shared" si="34"/>
        <v/>
      </c>
      <c r="Y522" s="2" t="str">
        <f t="shared" si="34"/>
        <v/>
      </c>
      <c r="Z522" s="2" t="str">
        <f t="shared" si="34"/>
        <v/>
      </c>
      <c r="AA522" s="2" t="str">
        <f t="shared" si="34"/>
        <v/>
      </c>
      <c r="AB522" s="2" t="str">
        <f t="shared" si="34"/>
        <v/>
      </c>
      <c r="AC522" s="2" t="str">
        <f t="shared" si="34"/>
        <v/>
      </c>
      <c r="AD522" s="2" t="str">
        <f t="shared" si="34"/>
        <v/>
      </c>
      <c r="AE522" s="2" t="str">
        <f t="shared" si="34"/>
        <v/>
      </c>
      <c r="AF522" s="2" t="str">
        <f t="shared" si="34"/>
        <v/>
      </c>
      <c r="AG522" s="2" t="str">
        <f t="shared" si="34"/>
        <v/>
      </c>
      <c r="AH522" s="2" t="str">
        <f t="shared" si="34"/>
        <v/>
      </c>
      <c r="AI522" s="2" t="str">
        <f t="shared" si="34"/>
        <v/>
      </c>
      <c r="AJ522" s="2" t="str">
        <f t="shared" si="34"/>
        <v/>
      </c>
      <c r="AK522" s="2" t="str">
        <f t="shared" si="34"/>
        <v/>
      </c>
      <c r="AL522" s="2" t="str">
        <f t="shared" si="34"/>
        <v/>
      </c>
      <c r="AM522" s="2" t="str">
        <f t="shared" si="34"/>
        <v/>
      </c>
      <c r="AN522" s="2" t="str">
        <f t="shared" si="34"/>
        <v/>
      </c>
      <c r="AO522" s="2" t="str">
        <f t="shared" si="34"/>
        <v/>
      </c>
      <c r="AP522" s="2" t="str">
        <f t="shared" si="34"/>
        <v/>
      </c>
      <c r="AQ522" s="2" t="str">
        <f t="shared" si="34"/>
        <v/>
      </c>
      <c r="AR522" s="2" t="str">
        <f t="shared" si="34"/>
        <v/>
      </c>
      <c r="AS522" s="2" t="str">
        <f t="shared" si="34"/>
        <v/>
      </c>
      <c r="AT522" s="2" t="str">
        <f t="shared" si="34"/>
        <v/>
      </c>
      <c r="AU522" s="2" t="str">
        <f t="shared" si="34"/>
        <v/>
      </c>
      <c r="AV522" s="2" t="str">
        <f t="shared" si="34"/>
        <v/>
      </c>
      <c r="AW522" s="2" t="str">
        <f t="shared" si="34"/>
        <v/>
      </c>
      <c r="AX522" s="2" t="str">
        <f t="shared" si="34"/>
        <v/>
      </c>
      <c r="AY522" s="2" t="str">
        <f t="shared" si="34"/>
        <v/>
      </c>
      <c r="AZ522" s="2" t="str">
        <f t="shared" si="34"/>
        <v/>
      </c>
      <c r="BA522" s="2" t="str">
        <f t="shared" si="34"/>
        <v/>
      </c>
      <c r="BB522" s="2">
        <f t="shared" si="34"/>
        <v>1</v>
      </c>
      <c r="BC522" s="2">
        <f t="shared" si="34"/>
        <v>29</v>
      </c>
      <c r="BD522" s="2">
        <f t="shared" si="34"/>
        <v>6</v>
      </c>
      <c r="BE522" s="2">
        <f t="shared" si="34"/>
        <v>7</v>
      </c>
      <c r="BF522" s="2">
        <f t="shared" si="34"/>
        <v>18</v>
      </c>
      <c r="BG522" s="2">
        <f t="shared" si="34"/>
        <v>16</v>
      </c>
      <c r="BH522" s="2">
        <f t="shared" si="34"/>
        <v>12</v>
      </c>
      <c r="BI522" s="2">
        <f t="shared" si="34"/>
        <v>14</v>
      </c>
      <c r="BJ522" s="2">
        <f t="shared" si="34"/>
        <v>10</v>
      </c>
      <c r="BK522" s="2" t="str">
        <f t="shared" si="34"/>
        <v/>
      </c>
      <c r="BL522" s="2">
        <f t="shared" si="34"/>
        <v>11</v>
      </c>
    </row>
    <row r="523" spans="2:64" x14ac:dyDescent="0.25">
      <c r="B523" t="s">
        <v>53</v>
      </c>
      <c r="C523" s="2" t="str">
        <f t="shared" si="20"/>
        <v/>
      </c>
      <c r="D523" s="2" t="str">
        <f t="shared" si="34"/>
        <v/>
      </c>
      <c r="E523" s="2" t="str">
        <f t="shared" si="34"/>
        <v/>
      </c>
      <c r="F523" s="2" t="str">
        <f t="shared" si="34"/>
        <v/>
      </c>
      <c r="G523" s="2" t="str">
        <f t="shared" si="34"/>
        <v/>
      </c>
      <c r="H523" s="2" t="str">
        <f t="shared" si="34"/>
        <v/>
      </c>
      <c r="I523" s="2" t="str">
        <f t="shared" si="34"/>
        <v/>
      </c>
      <c r="J523" s="2" t="str">
        <f t="shared" si="34"/>
        <v/>
      </c>
      <c r="K523" s="2" t="str">
        <f t="shared" si="34"/>
        <v/>
      </c>
      <c r="L523" s="2" t="str">
        <f t="shared" si="34"/>
        <v/>
      </c>
      <c r="M523" s="2" t="str">
        <f t="shared" si="34"/>
        <v/>
      </c>
      <c r="N523" s="2" t="str">
        <f t="shared" si="34"/>
        <v/>
      </c>
      <c r="O523" s="2" t="str">
        <f t="shared" si="34"/>
        <v/>
      </c>
      <c r="P523" s="2" t="str">
        <f t="shared" si="34"/>
        <v/>
      </c>
      <c r="Q523" s="2" t="str">
        <f t="shared" si="34"/>
        <v/>
      </c>
      <c r="R523" s="2" t="str">
        <f t="shared" si="34"/>
        <v/>
      </c>
      <c r="S523" s="2" t="str">
        <f t="shared" si="34"/>
        <v/>
      </c>
      <c r="T523" s="2" t="str">
        <f t="shared" si="34"/>
        <v/>
      </c>
      <c r="U523" s="2" t="str">
        <f t="shared" si="34"/>
        <v/>
      </c>
      <c r="V523" s="2" t="str">
        <f t="shared" si="34"/>
        <v/>
      </c>
      <c r="W523" s="2" t="str">
        <f t="shared" si="34"/>
        <v/>
      </c>
      <c r="X523" s="2" t="str">
        <f t="shared" si="34"/>
        <v/>
      </c>
      <c r="Y523" s="2" t="str">
        <f t="shared" si="34"/>
        <v/>
      </c>
      <c r="Z523" s="2" t="str">
        <f t="shared" si="34"/>
        <v/>
      </c>
      <c r="AA523" s="2" t="str">
        <f t="shared" si="34"/>
        <v/>
      </c>
      <c r="AB523" s="2" t="str">
        <f t="shared" si="34"/>
        <v/>
      </c>
      <c r="AC523" s="2">
        <f t="shared" si="34"/>
        <v>16</v>
      </c>
      <c r="AD523" s="2">
        <f t="shared" si="34"/>
        <v>7</v>
      </c>
      <c r="AE523" s="2">
        <f t="shared" si="34"/>
        <v>2</v>
      </c>
      <c r="AF523" s="2">
        <f t="shared" si="34"/>
        <v>42</v>
      </c>
      <c r="AG523" s="2">
        <f t="shared" si="34"/>
        <v>41</v>
      </c>
      <c r="AH523" s="2">
        <f t="shared" si="34"/>
        <v>34</v>
      </c>
      <c r="AI523" s="2">
        <f t="shared" si="34"/>
        <v>43</v>
      </c>
      <c r="AJ523" s="2">
        <f t="shared" si="34"/>
        <v>58</v>
      </c>
      <c r="AK523" s="2">
        <f t="shared" si="34"/>
        <v>102</v>
      </c>
      <c r="AL523" s="2">
        <f t="shared" si="34"/>
        <v>88</v>
      </c>
      <c r="AM523" s="2">
        <f t="shared" si="34"/>
        <v>79</v>
      </c>
      <c r="AN523" s="2">
        <f t="shared" si="34"/>
        <v>54</v>
      </c>
      <c r="AO523" s="2">
        <f t="shared" si="34"/>
        <v>228</v>
      </c>
      <c r="AP523" s="2">
        <f t="shared" si="34"/>
        <v>154</v>
      </c>
      <c r="AQ523" s="2">
        <f t="shared" si="34"/>
        <v>103</v>
      </c>
      <c r="AR523" s="2">
        <f t="shared" si="34"/>
        <v>431</v>
      </c>
      <c r="AS523" s="2">
        <f t="shared" si="34"/>
        <v>24</v>
      </c>
      <c r="AT523" s="2">
        <f t="shared" si="34"/>
        <v>22</v>
      </c>
      <c r="AU523" s="2">
        <f t="shared" si="34"/>
        <v>112</v>
      </c>
      <c r="AV523" s="2">
        <f t="shared" si="34"/>
        <v>77</v>
      </c>
      <c r="AW523" s="2">
        <f t="shared" si="34"/>
        <v>121</v>
      </c>
      <c r="AX523" s="2">
        <f t="shared" si="34"/>
        <v>229</v>
      </c>
      <c r="AY523" s="2">
        <f t="shared" si="34"/>
        <v>197</v>
      </c>
      <c r="AZ523" s="2">
        <f t="shared" si="34"/>
        <v>50</v>
      </c>
      <c r="BA523" s="2">
        <f t="shared" si="34"/>
        <v>291</v>
      </c>
      <c r="BB523" s="2">
        <f t="shared" si="34"/>
        <v>230</v>
      </c>
      <c r="BC523" s="2">
        <f t="shared" si="34"/>
        <v>64</v>
      </c>
      <c r="BD523" s="2">
        <f t="shared" si="34"/>
        <v>398</v>
      </c>
      <c r="BE523" s="2">
        <f t="shared" si="34"/>
        <v>79</v>
      </c>
      <c r="BF523" s="2">
        <f t="shared" si="34"/>
        <v>15</v>
      </c>
      <c r="BG523" s="2">
        <f t="shared" si="34"/>
        <v>158</v>
      </c>
      <c r="BH523" s="2">
        <f t="shared" si="34"/>
        <v>161</v>
      </c>
      <c r="BI523" s="2">
        <f t="shared" si="34"/>
        <v>100</v>
      </c>
      <c r="BJ523" s="2">
        <f t="shared" si="34"/>
        <v>75</v>
      </c>
      <c r="BK523" s="2">
        <f t="shared" si="34"/>
        <v>240</v>
      </c>
      <c r="BL523" s="2">
        <f t="shared" si="34"/>
        <v>279</v>
      </c>
    </row>
    <row r="524" spans="2:64" x14ac:dyDescent="0.25">
      <c r="B524" t="s">
        <v>150</v>
      </c>
      <c r="C524" s="2" t="str">
        <f t="shared" si="20"/>
        <v/>
      </c>
      <c r="D524" s="2" t="str">
        <f t="shared" si="34"/>
        <v/>
      </c>
      <c r="E524" s="2" t="str">
        <f t="shared" si="34"/>
        <v/>
      </c>
      <c r="F524" s="2" t="str">
        <f t="shared" si="34"/>
        <v/>
      </c>
      <c r="G524" s="2">
        <f t="shared" si="34"/>
        <v>2</v>
      </c>
      <c r="H524" s="2">
        <f t="shared" si="34"/>
        <v>0</v>
      </c>
      <c r="I524" s="2">
        <f t="shared" si="34"/>
        <v>0</v>
      </c>
      <c r="J524" s="2" t="str">
        <f t="shared" si="34"/>
        <v/>
      </c>
      <c r="K524" s="2" t="str">
        <f t="shared" si="34"/>
        <v/>
      </c>
      <c r="L524" s="2" t="str">
        <f t="shared" si="34"/>
        <v/>
      </c>
      <c r="M524" s="2" t="str">
        <f t="shared" si="34"/>
        <v/>
      </c>
      <c r="N524" s="2" t="str">
        <f t="shared" si="34"/>
        <v/>
      </c>
      <c r="O524" s="2" t="str">
        <f t="shared" si="34"/>
        <v/>
      </c>
      <c r="P524" s="2">
        <f t="shared" si="34"/>
        <v>1</v>
      </c>
      <c r="Q524" s="2">
        <f t="shared" si="34"/>
        <v>0</v>
      </c>
      <c r="R524" s="2">
        <f t="shared" si="34"/>
        <v>0</v>
      </c>
      <c r="S524" s="2">
        <f t="shared" si="34"/>
        <v>0</v>
      </c>
      <c r="T524" s="2">
        <f t="shared" si="34"/>
        <v>0</v>
      </c>
      <c r="U524" s="2">
        <f t="shared" si="34"/>
        <v>0</v>
      </c>
      <c r="V524" s="2" t="str">
        <f t="shared" si="34"/>
        <v/>
      </c>
      <c r="W524" s="2">
        <f t="shared" si="34"/>
        <v>1</v>
      </c>
      <c r="X524" s="2" t="str">
        <f t="shared" si="34"/>
        <v/>
      </c>
      <c r="Y524" s="2" t="str">
        <f t="shared" si="34"/>
        <v/>
      </c>
      <c r="Z524" s="2">
        <f t="shared" si="34"/>
        <v>1</v>
      </c>
      <c r="AA524" s="2" t="str">
        <f t="shared" si="34"/>
        <v/>
      </c>
      <c r="AB524" s="2" t="str">
        <f t="shared" si="34"/>
        <v/>
      </c>
      <c r="AC524" s="2" t="str">
        <f t="shared" si="34"/>
        <v/>
      </c>
      <c r="AD524" s="2" t="str">
        <f t="shared" si="34"/>
        <v/>
      </c>
      <c r="AE524" s="2" t="str">
        <f t="shared" si="34"/>
        <v/>
      </c>
      <c r="AF524" s="2" t="str">
        <f t="shared" si="34"/>
        <v/>
      </c>
      <c r="AG524" s="2" t="str">
        <f t="shared" si="34"/>
        <v/>
      </c>
      <c r="AH524" s="2" t="str">
        <f t="shared" si="34"/>
        <v/>
      </c>
      <c r="AI524" s="2" t="str">
        <f t="shared" si="34"/>
        <v/>
      </c>
      <c r="AJ524" s="2" t="str">
        <f t="shared" si="34"/>
        <v/>
      </c>
      <c r="AK524" s="2" t="str">
        <f t="shared" si="34"/>
        <v/>
      </c>
      <c r="AL524" s="2" t="str">
        <f t="shared" si="34"/>
        <v/>
      </c>
      <c r="AM524" s="2" t="str">
        <f t="shared" si="34"/>
        <v/>
      </c>
      <c r="AN524" s="2" t="str">
        <f t="shared" si="34"/>
        <v/>
      </c>
      <c r="AO524" s="2" t="str">
        <f t="shared" si="34"/>
        <v/>
      </c>
      <c r="AP524" s="2" t="str">
        <f t="shared" si="34"/>
        <v/>
      </c>
      <c r="AQ524" s="2" t="str">
        <f t="shared" si="34"/>
        <v/>
      </c>
      <c r="AR524" s="2" t="str">
        <f t="shared" si="34"/>
        <v/>
      </c>
      <c r="AS524" s="2" t="str">
        <f t="shared" si="34"/>
        <v/>
      </c>
      <c r="AT524" s="2" t="str">
        <f t="shared" si="34"/>
        <v/>
      </c>
      <c r="AU524" s="2" t="str">
        <f t="shared" si="34"/>
        <v/>
      </c>
      <c r="AV524" s="2" t="str">
        <f t="shared" si="34"/>
        <v/>
      </c>
      <c r="AW524" s="2" t="str">
        <f t="shared" si="34"/>
        <v/>
      </c>
      <c r="AX524" s="2" t="str">
        <f t="shared" si="34"/>
        <v/>
      </c>
      <c r="AY524" s="2" t="str">
        <f t="shared" si="34"/>
        <v/>
      </c>
      <c r="AZ524" s="2" t="str">
        <f t="shared" si="34"/>
        <v/>
      </c>
      <c r="BA524" s="2" t="str">
        <f t="shared" si="34"/>
        <v/>
      </c>
      <c r="BB524" s="2" t="str">
        <f t="shared" si="34"/>
        <v/>
      </c>
      <c r="BC524" s="2" t="str">
        <f t="shared" si="34"/>
        <v/>
      </c>
      <c r="BD524" s="2" t="str">
        <f t="shared" si="34"/>
        <v/>
      </c>
      <c r="BE524" s="2" t="str">
        <f t="shared" si="34"/>
        <v/>
      </c>
      <c r="BF524" s="2" t="str">
        <f t="shared" si="34"/>
        <v/>
      </c>
      <c r="BG524" s="2" t="str">
        <f t="shared" si="34"/>
        <v/>
      </c>
      <c r="BH524" s="2" t="str">
        <f t="shared" si="34"/>
        <v/>
      </c>
      <c r="BI524" s="2" t="str">
        <f t="shared" si="34"/>
        <v/>
      </c>
      <c r="BJ524" s="2" t="str">
        <f t="shared" si="34"/>
        <v/>
      </c>
      <c r="BK524" s="2" t="str">
        <f t="shared" si="34"/>
        <v/>
      </c>
      <c r="BL524" s="2" t="str">
        <f t="shared" si="34"/>
        <v/>
      </c>
    </row>
    <row r="525" spans="2:64" x14ac:dyDescent="0.25">
      <c r="B525" t="s">
        <v>297</v>
      </c>
      <c r="C525" s="2" t="str">
        <f t="shared" si="20"/>
        <v/>
      </c>
      <c r="D525" s="2" t="str">
        <f t="shared" si="34"/>
        <v/>
      </c>
      <c r="E525" s="2" t="str">
        <f t="shared" si="34"/>
        <v/>
      </c>
      <c r="F525" s="2" t="str">
        <f t="shared" si="34"/>
        <v/>
      </c>
      <c r="G525" s="2" t="str">
        <f t="shared" si="34"/>
        <v/>
      </c>
      <c r="H525" s="2" t="str">
        <f t="shared" si="34"/>
        <v/>
      </c>
      <c r="I525" s="2" t="str">
        <f t="shared" si="34"/>
        <v/>
      </c>
      <c r="J525" s="2" t="str">
        <f t="shared" si="34"/>
        <v/>
      </c>
      <c r="K525" s="2" t="str">
        <f t="shared" si="34"/>
        <v/>
      </c>
      <c r="L525" s="2" t="str">
        <f t="shared" si="34"/>
        <v/>
      </c>
      <c r="M525" s="2" t="str">
        <f t="shared" si="34"/>
        <v/>
      </c>
      <c r="N525" s="2" t="str">
        <f t="shared" si="34"/>
        <v/>
      </c>
      <c r="O525" s="2" t="str">
        <f t="shared" si="34"/>
        <v/>
      </c>
      <c r="P525" s="2" t="str">
        <f t="shared" si="34"/>
        <v/>
      </c>
      <c r="Q525" s="2" t="str">
        <f t="shared" si="34"/>
        <v/>
      </c>
      <c r="R525" s="2" t="str">
        <f t="shared" si="34"/>
        <v/>
      </c>
      <c r="S525" s="2" t="str">
        <f t="shared" si="34"/>
        <v/>
      </c>
      <c r="T525" s="2" t="str">
        <f t="shared" si="34"/>
        <v/>
      </c>
      <c r="U525" s="2" t="str">
        <f t="shared" si="34"/>
        <v/>
      </c>
      <c r="V525" s="2" t="str">
        <f t="shared" si="34"/>
        <v/>
      </c>
      <c r="W525" s="2" t="str">
        <f t="shared" si="34"/>
        <v/>
      </c>
      <c r="X525" s="2" t="str">
        <f t="shared" si="34"/>
        <v/>
      </c>
      <c r="Y525" s="2" t="str">
        <f t="shared" si="34"/>
        <v/>
      </c>
      <c r="Z525" s="2" t="str">
        <f t="shared" si="34"/>
        <v/>
      </c>
      <c r="AA525" s="2" t="str">
        <f t="shared" si="34"/>
        <v/>
      </c>
      <c r="AB525" s="2" t="str">
        <f t="shared" si="34"/>
        <v/>
      </c>
      <c r="AC525" s="2" t="str">
        <f t="shared" si="34"/>
        <v/>
      </c>
      <c r="AD525" s="2" t="str">
        <f t="shared" si="34"/>
        <v/>
      </c>
      <c r="AE525" s="2" t="str">
        <f t="shared" si="34"/>
        <v/>
      </c>
      <c r="AF525" s="2" t="str">
        <f t="shared" si="34"/>
        <v/>
      </c>
      <c r="AG525" s="2" t="str">
        <f t="shared" si="34"/>
        <v/>
      </c>
      <c r="AH525" s="2" t="str">
        <f t="shared" si="34"/>
        <v/>
      </c>
      <c r="AI525" s="2" t="str">
        <f t="shared" si="34"/>
        <v/>
      </c>
      <c r="AJ525" s="2" t="str">
        <f t="shared" si="34"/>
        <v/>
      </c>
      <c r="AK525" s="2" t="str">
        <f t="shared" si="34"/>
        <v/>
      </c>
      <c r="AL525" s="2" t="str">
        <f t="shared" si="34"/>
        <v/>
      </c>
      <c r="AM525" s="2" t="str">
        <f t="shared" si="34"/>
        <v/>
      </c>
      <c r="AN525" s="2" t="str">
        <f t="shared" si="34"/>
        <v/>
      </c>
      <c r="AO525" s="2" t="str">
        <f t="shared" si="34"/>
        <v/>
      </c>
      <c r="AP525" s="2" t="str">
        <f t="shared" si="34"/>
        <v/>
      </c>
      <c r="AQ525" s="2" t="str">
        <f t="shared" si="34"/>
        <v/>
      </c>
      <c r="AR525" s="2">
        <f t="shared" si="34"/>
        <v>1</v>
      </c>
      <c r="AS525" s="2">
        <f t="shared" si="34"/>
        <v>0</v>
      </c>
      <c r="AT525" s="2" t="str">
        <f t="shared" si="34"/>
        <v/>
      </c>
      <c r="AU525" s="2" t="str">
        <f t="shared" si="34"/>
        <v/>
      </c>
      <c r="AV525" s="2" t="str">
        <f t="shared" si="34"/>
        <v/>
      </c>
      <c r="AW525" s="2" t="str">
        <f t="shared" si="34"/>
        <v/>
      </c>
      <c r="AX525" s="2" t="str">
        <f t="shared" si="34"/>
        <v/>
      </c>
      <c r="AY525" s="2" t="str">
        <f t="shared" si="34"/>
        <v/>
      </c>
      <c r="AZ525" s="2" t="str">
        <f t="shared" si="34"/>
        <v/>
      </c>
      <c r="BA525" s="2" t="str">
        <f t="shared" si="34"/>
        <v/>
      </c>
      <c r="BB525" s="2" t="str">
        <f t="shared" si="34"/>
        <v/>
      </c>
      <c r="BC525" s="2" t="str">
        <f t="shared" si="34"/>
        <v/>
      </c>
      <c r="BD525" s="2" t="str">
        <f t="shared" si="34"/>
        <v/>
      </c>
      <c r="BE525" s="2" t="str">
        <f t="shared" si="34"/>
        <v/>
      </c>
      <c r="BF525" s="2" t="str">
        <f t="shared" si="34"/>
        <v/>
      </c>
      <c r="BG525" s="2" t="str">
        <f t="shared" ref="D525:BL530" si="35">IF(AND(BG129="",BG327=0),"",MAX(BG129,BG327))</f>
        <v/>
      </c>
      <c r="BH525" s="2" t="str">
        <f t="shared" si="35"/>
        <v/>
      </c>
      <c r="BI525" s="2" t="str">
        <f t="shared" si="35"/>
        <v/>
      </c>
      <c r="BJ525" s="2" t="str">
        <f t="shared" si="35"/>
        <v/>
      </c>
      <c r="BK525" s="2" t="str">
        <f t="shared" si="35"/>
        <v/>
      </c>
      <c r="BL525" s="2" t="str">
        <f t="shared" si="35"/>
        <v/>
      </c>
    </row>
    <row r="526" spans="2:64" x14ac:dyDescent="0.25">
      <c r="B526" t="s">
        <v>298</v>
      </c>
      <c r="C526" s="2" t="str">
        <f t="shared" si="20"/>
        <v/>
      </c>
      <c r="D526" s="2" t="str">
        <f t="shared" si="35"/>
        <v/>
      </c>
      <c r="E526" s="2" t="str">
        <f t="shared" si="35"/>
        <v/>
      </c>
      <c r="F526" s="2" t="str">
        <f t="shared" si="35"/>
        <v/>
      </c>
      <c r="G526" s="2" t="str">
        <f t="shared" si="35"/>
        <v/>
      </c>
      <c r="H526" s="2" t="str">
        <f t="shared" si="35"/>
        <v/>
      </c>
      <c r="I526" s="2" t="str">
        <f t="shared" si="35"/>
        <v/>
      </c>
      <c r="J526" s="2" t="str">
        <f t="shared" si="35"/>
        <v/>
      </c>
      <c r="K526" s="2" t="str">
        <f t="shared" si="35"/>
        <v/>
      </c>
      <c r="L526" s="2" t="str">
        <f t="shared" si="35"/>
        <v/>
      </c>
      <c r="M526" s="2" t="str">
        <f t="shared" si="35"/>
        <v/>
      </c>
      <c r="N526" s="2" t="str">
        <f t="shared" si="35"/>
        <v/>
      </c>
      <c r="O526" s="2" t="str">
        <f t="shared" si="35"/>
        <v/>
      </c>
      <c r="P526" s="2" t="str">
        <f t="shared" si="35"/>
        <v/>
      </c>
      <c r="Q526" s="2" t="str">
        <f t="shared" si="35"/>
        <v/>
      </c>
      <c r="R526" s="2" t="str">
        <f t="shared" si="35"/>
        <v/>
      </c>
      <c r="S526" s="2" t="str">
        <f t="shared" si="35"/>
        <v/>
      </c>
      <c r="T526" s="2" t="str">
        <f t="shared" si="35"/>
        <v/>
      </c>
      <c r="U526" s="2" t="str">
        <f t="shared" si="35"/>
        <v/>
      </c>
      <c r="V526" s="2" t="str">
        <f t="shared" si="35"/>
        <v/>
      </c>
      <c r="W526" s="2" t="str">
        <f t="shared" si="35"/>
        <v/>
      </c>
      <c r="X526" s="2" t="str">
        <f t="shared" si="35"/>
        <v/>
      </c>
      <c r="Y526" s="2">
        <f t="shared" si="35"/>
        <v>1</v>
      </c>
      <c r="Z526" s="2">
        <f t="shared" si="35"/>
        <v>0</v>
      </c>
      <c r="AA526" s="2" t="str">
        <f t="shared" si="35"/>
        <v/>
      </c>
      <c r="AB526" s="2" t="str">
        <f t="shared" si="35"/>
        <v/>
      </c>
      <c r="AC526" s="2" t="str">
        <f t="shared" si="35"/>
        <v/>
      </c>
      <c r="AD526" s="2" t="str">
        <f t="shared" si="35"/>
        <v/>
      </c>
      <c r="AE526" s="2" t="str">
        <f t="shared" si="35"/>
        <v/>
      </c>
      <c r="AF526" s="2" t="str">
        <f t="shared" si="35"/>
        <v/>
      </c>
      <c r="AG526" s="2" t="str">
        <f t="shared" si="35"/>
        <v/>
      </c>
      <c r="AH526" s="2" t="str">
        <f t="shared" si="35"/>
        <v/>
      </c>
      <c r="AI526" s="2" t="str">
        <f t="shared" si="35"/>
        <v/>
      </c>
      <c r="AJ526" s="2" t="str">
        <f t="shared" si="35"/>
        <v/>
      </c>
      <c r="AK526" s="2" t="str">
        <f t="shared" si="35"/>
        <v/>
      </c>
      <c r="AL526" s="2" t="str">
        <f t="shared" si="35"/>
        <v/>
      </c>
      <c r="AM526" s="2" t="str">
        <f t="shared" si="35"/>
        <v/>
      </c>
      <c r="AN526" s="2" t="str">
        <f t="shared" si="35"/>
        <v/>
      </c>
      <c r="AO526" s="2" t="str">
        <f t="shared" si="35"/>
        <v/>
      </c>
      <c r="AP526" s="2" t="str">
        <f t="shared" si="35"/>
        <v/>
      </c>
      <c r="AQ526" s="2" t="str">
        <f t="shared" si="35"/>
        <v/>
      </c>
      <c r="AR526" s="2" t="str">
        <f t="shared" si="35"/>
        <v/>
      </c>
      <c r="AS526" s="2" t="str">
        <f t="shared" si="35"/>
        <v/>
      </c>
      <c r="AT526" s="2" t="str">
        <f t="shared" si="35"/>
        <v/>
      </c>
      <c r="AU526" s="2" t="str">
        <f t="shared" si="35"/>
        <v/>
      </c>
      <c r="AV526" s="2" t="str">
        <f t="shared" si="35"/>
        <v/>
      </c>
      <c r="AW526" s="2" t="str">
        <f t="shared" si="35"/>
        <v/>
      </c>
      <c r="AX526" s="2" t="str">
        <f t="shared" si="35"/>
        <v/>
      </c>
      <c r="AY526" s="2" t="str">
        <f t="shared" si="35"/>
        <v/>
      </c>
      <c r="AZ526" s="2" t="str">
        <f t="shared" si="35"/>
        <v/>
      </c>
      <c r="BA526" s="2" t="str">
        <f t="shared" si="35"/>
        <v/>
      </c>
      <c r="BB526" s="2" t="str">
        <f t="shared" si="35"/>
        <v/>
      </c>
      <c r="BC526" s="2" t="str">
        <f t="shared" si="35"/>
        <v/>
      </c>
      <c r="BD526" s="2" t="str">
        <f t="shared" si="35"/>
        <v/>
      </c>
      <c r="BE526" s="2" t="str">
        <f t="shared" si="35"/>
        <v/>
      </c>
      <c r="BF526" s="2" t="str">
        <f t="shared" si="35"/>
        <v/>
      </c>
      <c r="BG526" s="2" t="str">
        <f t="shared" si="35"/>
        <v/>
      </c>
      <c r="BH526" s="2" t="str">
        <f t="shared" si="35"/>
        <v/>
      </c>
      <c r="BI526" s="2" t="str">
        <f t="shared" si="35"/>
        <v/>
      </c>
      <c r="BJ526" s="2" t="str">
        <f t="shared" si="35"/>
        <v/>
      </c>
      <c r="BK526" s="2" t="str">
        <f t="shared" si="35"/>
        <v/>
      </c>
      <c r="BL526" s="2" t="str">
        <f t="shared" si="35"/>
        <v/>
      </c>
    </row>
    <row r="527" spans="2:64" x14ac:dyDescent="0.25">
      <c r="B527" t="s">
        <v>299</v>
      </c>
      <c r="C527" s="2" t="str">
        <f t="shared" si="20"/>
        <v/>
      </c>
      <c r="D527" s="2" t="str">
        <f t="shared" si="35"/>
        <v/>
      </c>
      <c r="E527" s="2" t="str">
        <f t="shared" si="35"/>
        <v/>
      </c>
      <c r="F527" s="2" t="str">
        <f t="shared" si="35"/>
        <v/>
      </c>
      <c r="G527" s="2" t="str">
        <f t="shared" si="35"/>
        <v/>
      </c>
      <c r="H527" s="2" t="str">
        <f t="shared" si="35"/>
        <v/>
      </c>
      <c r="I527" s="2" t="str">
        <f t="shared" si="35"/>
        <v/>
      </c>
      <c r="J527" s="2">
        <f t="shared" si="35"/>
        <v>53</v>
      </c>
      <c r="K527" s="2">
        <f t="shared" si="35"/>
        <v>32</v>
      </c>
      <c r="L527" s="2">
        <f t="shared" si="35"/>
        <v>68</v>
      </c>
      <c r="M527" s="2">
        <f t="shared" si="35"/>
        <v>49</v>
      </c>
      <c r="N527" s="2">
        <f t="shared" si="35"/>
        <v>62</v>
      </c>
      <c r="O527" s="2">
        <f t="shared" si="35"/>
        <v>82</v>
      </c>
      <c r="P527" s="2">
        <f t="shared" si="35"/>
        <v>87</v>
      </c>
      <c r="Q527" s="2">
        <f t="shared" si="35"/>
        <v>39</v>
      </c>
      <c r="R527" s="2">
        <f t="shared" si="35"/>
        <v>69</v>
      </c>
      <c r="S527" s="2">
        <f t="shared" si="35"/>
        <v>41</v>
      </c>
      <c r="T527" s="2">
        <f t="shared" si="35"/>
        <v>24</v>
      </c>
      <c r="U527" s="2">
        <f t="shared" si="35"/>
        <v>27</v>
      </c>
      <c r="V527" s="2">
        <f t="shared" si="35"/>
        <v>39</v>
      </c>
      <c r="W527" s="2">
        <f t="shared" si="35"/>
        <v>36</v>
      </c>
      <c r="X527" s="2">
        <f t="shared" si="35"/>
        <v>27</v>
      </c>
      <c r="Y527" s="2">
        <f t="shared" si="35"/>
        <v>31</v>
      </c>
      <c r="Z527" s="2">
        <f t="shared" si="35"/>
        <v>42</v>
      </c>
      <c r="AA527" s="2">
        <f t="shared" si="35"/>
        <v>8</v>
      </c>
      <c r="AB527" s="2">
        <f t="shared" si="35"/>
        <v>20</v>
      </c>
      <c r="AC527" s="2">
        <f t="shared" si="35"/>
        <v>20</v>
      </c>
      <c r="AD527" s="2">
        <f t="shared" si="35"/>
        <v>18</v>
      </c>
      <c r="AE527" s="2">
        <f t="shared" si="35"/>
        <v>17</v>
      </c>
      <c r="AF527" s="2">
        <f t="shared" si="35"/>
        <v>14</v>
      </c>
      <c r="AG527" s="2">
        <f t="shared" si="35"/>
        <v>30</v>
      </c>
      <c r="AH527" s="2">
        <f t="shared" si="35"/>
        <v>35</v>
      </c>
      <c r="AI527" s="2">
        <f t="shared" si="35"/>
        <v>24</v>
      </c>
      <c r="AJ527" s="2">
        <f t="shared" si="35"/>
        <v>19</v>
      </c>
      <c r="AK527" s="2">
        <f t="shared" si="35"/>
        <v>17</v>
      </c>
      <c r="AL527" s="2">
        <f t="shared" si="35"/>
        <v>19</v>
      </c>
      <c r="AM527" s="2">
        <f t="shared" si="35"/>
        <v>16</v>
      </c>
      <c r="AN527" s="2">
        <f t="shared" si="35"/>
        <v>6</v>
      </c>
      <c r="AO527" s="2">
        <f t="shared" si="35"/>
        <v>15</v>
      </c>
      <c r="AP527" s="2">
        <f t="shared" si="35"/>
        <v>6</v>
      </c>
      <c r="AQ527" s="2">
        <f t="shared" si="35"/>
        <v>15</v>
      </c>
      <c r="AR527" s="2">
        <f t="shared" si="35"/>
        <v>14</v>
      </c>
      <c r="AS527" s="2">
        <f t="shared" si="35"/>
        <v>20</v>
      </c>
      <c r="AT527" s="2">
        <f t="shared" si="35"/>
        <v>20</v>
      </c>
      <c r="AU527" s="2">
        <f t="shared" si="35"/>
        <v>18</v>
      </c>
      <c r="AV527" s="2">
        <f t="shared" si="35"/>
        <v>19</v>
      </c>
      <c r="AW527" s="2">
        <f t="shared" si="35"/>
        <v>12</v>
      </c>
      <c r="AX527" s="2">
        <f t="shared" si="35"/>
        <v>10</v>
      </c>
      <c r="AY527" s="2">
        <f t="shared" si="35"/>
        <v>9</v>
      </c>
      <c r="AZ527" s="2">
        <f t="shared" si="35"/>
        <v>10</v>
      </c>
      <c r="BA527" s="2">
        <f t="shared" si="35"/>
        <v>16</v>
      </c>
      <c r="BB527" s="2">
        <f t="shared" si="35"/>
        <v>18</v>
      </c>
      <c r="BC527" s="2">
        <f t="shared" si="35"/>
        <v>12</v>
      </c>
      <c r="BD527" s="2">
        <f t="shared" si="35"/>
        <v>20</v>
      </c>
      <c r="BE527" s="2">
        <f t="shared" si="35"/>
        <v>13</v>
      </c>
      <c r="BF527" s="2">
        <f t="shared" si="35"/>
        <v>8</v>
      </c>
      <c r="BG527" s="2">
        <f t="shared" si="35"/>
        <v>19</v>
      </c>
      <c r="BH527" s="2">
        <f t="shared" si="35"/>
        <v>11</v>
      </c>
      <c r="BI527" s="2">
        <f t="shared" si="35"/>
        <v>13</v>
      </c>
      <c r="BJ527" s="2">
        <f t="shared" si="35"/>
        <v>24</v>
      </c>
      <c r="BK527" s="2">
        <f t="shared" si="35"/>
        <v>10</v>
      </c>
      <c r="BL527" s="2">
        <f t="shared" si="35"/>
        <v>7</v>
      </c>
    </row>
    <row r="528" spans="2:64" x14ac:dyDescent="0.25">
      <c r="B528" t="s">
        <v>147</v>
      </c>
      <c r="C528" s="2">
        <f t="shared" si="20"/>
        <v>100</v>
      </c>
      <c r="D528" s="2">
        <f t="shared" si="35"/>
        <v>112</v>
      </c>
      <c r="E528" s="2">
        <f t="shared" si="35"/>
        <v>111</v>
      </c>
      <c r="F528" s="2">
        <f t="shared" si="35"/>
        <v>104</v>
      </c>
      <c r="G528" s="2">
        <f t="shared" si="35"/>
        <v>77</v>
      </c>
      <c r="H528" s="2">
        <f t="shared" si="35"/>
        <v>56</v>
      </c>
      <c r="I528" s="2">
        <f t="shared" si="35"/>
        <v>76</v>
      </c>
      <c r="J528" s="2">
        <f t="shared" si="35"/>
        <v>72</v>
      </c>
      <c r="K528" s="2">
        <f t="shared" si="35"/>
        <v>57</v>
      </c>
      <c r="L528" s="2">
        <f t="shared" si="35"/>
        <v>82</v>
      </c>
      <c r="M528" s="2">
        <f t="shared" si="35"/>
        <v>61</v>
      </c>
      <c r="N528" s="2">
        <f t="shared" si="35"/>
        <v>40</v>
      </c>
      <c r="O528" s="2">
        <f t="shared" si="35"/>
        <v>30</v>
      </c>
      <c r="P528" s="2">
        <f t="shared" si="35"/>
        <v>34</v>
      </c>
      <c r="Q528" s="2">
        <f t="shared" si="35"/>
        <v>66</v>
      </c>
      <c r="R528" s="2">
        <f t="shared" si="35"/>
        <v>94</v>
      </c>
      <c r="S528" s="2">
        <f t="shared" si="35"/>
        <v>69</v>
      </c>
      <c r="T528" s="2">
        <f t="shared" si="35"/>
        <v>49</v>
      </c>
      <c r="U528" s="2">
        <f t="shared" si="35"/>
        <v>43</v>
      </c>
      <c r="V528" s="2">
        <f t="shared" si="35"/>
        <v>34</v>
      </c>
      <c r="W528" s="2">
        <f t="shared" si="35"/>
        <v>37</v>
      </c>
      <c r="X528" s="2">
        <f t="shared" si="35"/>
        <v>37</v>
      </c>
      <c r="Y528" s="2">
        <f t="shared" si="35"/>
        <v>41</v>
      </c>
      <c r="Z528" s="2">
        <f t="shared" si="35"/>
        <v>36</v>
      </c>
      <c r="AA528" s="2">
        <f t="shared" si="35"/>
        <v>21</v>
      </c>
      <c r="AB528" s="2">
        <f t="shared" si="35"/>
        <v>38</v>
      </c>
      <c r="AC528" s="2">
        <f t="shared" si="35"/>
        <v>33</v>
      </c>
      <c r="AD528" s="2">
        <f t="shared" si="35"/>
        <v>34</v>
      </c>
      <c r="AE528" s="2">
        <f t="shared" si="35"/>
        <v>27</v>
      </c>
      <c r="AF528" s="2">
        <f t="shared" si="35"/>
        <v>21</v>
      </c>
      <c r="AG528" s="2">
        <f t="shared" si="35"/>
        <v>24</v>
      </c>
      <c r="AH528" s="2">
        <f t="shared" si="35"/>
        <v>33</v>
      </c>
      <c r="AI528" s="2">
        <f t="shared" si="35"/>
        <v>26</v>
      </c>
      <c r="AJ528" s="2">
        <f t="shared" si="35"/>
        <v>37</v>
      </c>
      <c r="AK528" s="2">
        <f t="shared" si="35"/>
        <v>16</v>
      </c>
      <c r="AL528" s="2">
        <f t="shared" si="35"/>
        <v>48</v>
      </c>
      <c r="AM528" s="2">
        <f t="shared" si="35"/>
        <v>65</v>
      </c>
      <c r="AN528" s="2">
        <f t="shared" si="35"/>
        <v>55</v>
      </c>
      <c r="AO528" s="2">
        <f t="shared" si="35"/>
        <v>82</v>
      </c>
      <c r="AP528" s="2">
        <f t="shared" si="35"/>
        <v>106</v>
      </c>
      <c r="AQ528" s="2">
        <f t="shared" si="35"/>
        <v>111</v>
      </c>
      <c r="AR528" s="2">
        <f t="shared" si="35"/>
        <v>143</v>
      </c>
      <c r="AS528" s="2">
        <f t="shared" si="35"/>
        <v>31</v>
      </c>
      <c r="AT528" s="2">
        <f t="shared" si="35"/>
        <v>219</v>
      </c>
      <c r="AU528" s="2">
        <f t="shared" si="35"/>
        <v>99</v>
      </c>
      <c r="AV528" s="2">
        <f t="shared" si="35"/>
        <v>86</v>
      </c>
      <c r="AW528" s="2">
        <f t="shared" si="35"/>
        <v>70</v>
      </c>
      <c r="AX528" s="2">
        <f t="shared" si="35"/>
        <v>72</v>
      </c>
      <c r="AY528" s="2">
        <f t="shared" si="35"/>
        <v>63</v>
      </c>
      <c r="AZ528" s="2">
        <f t="shared" si="35"/>
        <v>71</v>
      </c>
      <c r="BA528" s="2">
        <f t="shared" si="35"/>
        <v>83</v>
      </c>
      <c r="BB528" s="2">
        <f t="shared" si="35"/>
        <v>103</v>
      </c>
      <c r="BC528" s="2">
        <f t="shared" si="35"/>
        <v>60</v>
      </c>
      <c r="BD528" s="2">
        <f t="shared" si="35"/>
        <v>118</v>
      </c>
      <c r="BE528" s="2">
        <f t="shared" si="35"/>
        <v>86</v>
      </c>
      <c r="BF528" s="2">
        <f t="shared" si="35"/>
        <v>69</v>
      </c>
      <c r="BG528" s="2">
        <f t="shared" si="35"/>
        <v>103</v>
      </c>
      <c r="BH528" s="2">
        <f t="shared" si="35"/>
        <v>77</v>
      </c>
      <c r="BI528" s="2">
        <f t="shared" si="35"/>
        <v>94</v>
      </c>
      <c r="BJ528" s="2">
        <f t="shared" si="35"/>
        <v>61</v>
      </c>
      <c r="BK528" s="2">
        <f t="shared" si="35"/>
        <v>62</v>
      </c>
      <c r="BL528" s="2">
        <f t="shared" si="35"/>
        <v>55</v>
      </c>
    </row>
    <row r="529" spans="2:64" x14ac:dyDescent="0.25">
      <c r="B529" t="s">
        <v>191</v>
      </c>
      <c r="C529" s="2" t="str">
        <f t="shared" ref="C529:R573" si="36">IF(AND(C133="",C331=0),"",MAX(C133,C331))</f>
        <v/>
      </c>
      <c r="D529" s="2" t="str">
        <f t="shared" si="36"/>
        <v/>
      </c>
      <c r="E529" s="2" t="str">
        <f t="shared" si="36"/>
        <v/>
      </c>
      <c r="F529" s="2" t="str">
        <f t="shared" si="36"/>
        <v/>
      </c>
      <c r="G529" s="2" t="str">
        <f t="shared" si="36"/>
        <v/>
      </c>
      <c r="H529" s="2" t="str">
        <f t="shared" si="36"/>
        <v/>
      </c>
      <c r="I529" s="2" t="str">
        <f t="shared" si="36"/>
        <v/>
      </c>
      <c r="J529" s="2" t="str">
        <f t="shared" si="36"/>
        <v/>
      </c>
      <c r="K529" s="2" t="str">
        <f t="shared" si="36"/>
        <v/>
      </c>
      <c r="L529" s="2" t="str">
        <f t="shared" si="36"/>
        <v/>
      </c>
      <c r="M529" s="2" t="str">
        <f t="shared" si="36"/>
        <v/>
      </c>
      <c r="N529" s="2">
        <f t="shared" si="36"/>
        <v>5</v>
      </c>
      <c r="O529" s="2" t="str">
        <f t="shared" si="36"/>
        <v/>
      </c>
      <c r="P529" s="2">
        <f t="shared" si="36"/>
        <v>35</v>
      </c>
      <c r="Q529" s="2">
        <f t="shared" si="36"/>
        <v>25</v>
      </c>
      <c r="R529" s="2">
        <f t="shared" si="36"/>
        <v>46</v>
      </c>
      <c r="S529" s="2">
        <f t="shared" si="35"/>
        <v>48</v>
      </c>
      <c r="T529" s="2">
        <f t="shared" si="35"/>
        <v>32</v>
      </c>
      <c r="U529" s="2">
        <f t="shared" si="35"/>
        <v>18</v>
      </c>
      <c r="V529" s="2">
        <f t="shared" si="35"/>
        <v>17</v>
      </c>
      <c r="W529" s="2">
        <f t="shared" si="35"/>
        <v>20</v>
      </c>
      <c r="X529" s="2">
        <f t="shared" si="35"/>
        <v>19</v>
      </c>
      <c r="Y529" s="2">
        <f t="shared" si="35"/>
        <v>61</v>
      </c>
      <c r="Z529" s="2">
        <f t="shared" si="35"/>
        <v>63</v>
      </c>
      <c r="AA529" s="2">
        <f t="shared" si="35"/>
        <v>33</v>
      </c>
      <c r="AB529" s="2">
        <f t="shared" si="35"/>
        <v>62</v>
      </c>
      <c r="AC529" s="2">
        <f t="shared" si="35"/>
        <v>70</v>
      </c>
      <c r="AD529" s="2">
        <f t="shared" si="35"/>
        <v>96</v>
      </c>
      <c r="AE529" s="2">
        <f t="shared" si="35"/>
        <v>75</v>
      </c>
      <c r="AF529" s="2">
        <f t="shared" si="35"/>
        <v>65</v>
      </c>
      <c r="AG529" s="2">
        <f t="shared" si="35"/>
        <v>81</v>
      </c>
      <c r="AH529" s="2">
        <f t="shared" si="35"/>
        <v>54</v>
      </c>
      <c r="AI529" s="2">
        <f t="shared" si="35"/>
        <v>41</v>
      </c>
      <c r="AJ529" s="2">
        <f t="shared" si="35"/>
        <v>57</v>
      </c>
      <c r="AK529" s="2">
        <f t="shared" si="35"/>
        <v>46</v>
      </c>
      <c r="AL529" s="2">
        <f t="shared" si="35"/>
        <v>58</v>
      </c>
      <c r="AM529" s="2">
        <f t="shared" si="35"/>
        <v>16</v>
      </c>
      <c r="AN529" s="2">
        <f t="shared" si="35"/>
        <v>29</v>
      </c>
      <c r="AO529" s="2">
        <f t="shared" si="35"/>
        <v>44</v>
      </c>
      <c r="AP529" s="2">
        <f t="shared" si="35"/>
        <v>45</v>
      </c>
      <c r="AQ529" s="2">
        <f t="shared" si="35"/>
        <v>53</v>
      </c>
      <c r="AR529" s="2">
        <f t="shared" si="35"/>
        <v>49</v>
      </c>
      <c r="AS529" s="2">
        <f t="shared" si="35"/>
        <v>34</v>
      </c>
      <c r="AT529" s="2">
        <f t="shared" si="35"/>
        <v>35</v>
      </c>
      <c r="AU529" s="2">
        <f t="shared" si="35"/>
        <v>49</v>
      </c>
      <c r="AV529" s="2">
        <f t="shared" si="35"/>
        <v>46</v>
      </c>
      <c r="AW529" s="2">
        <f t="shared" si="35"/>
        <v>15</v>
      </c>
      <c r="AX529" s="2">
        <f t="shared" si="35"/>
        <v>44</v>
      </c>
      <c r="AY529" s="2">
        <f t="shared" si="35"/>
        <v>22</v>
      </c>
      <c r="AZ529" s="2">
        <f t="shared" si="35"/>
        <v>24</v>
      </c>
      <c r="BA529" s="2">
        <f t="shared" si="35"/>
        <v>46</v>
      </c>
      <c r="BB529" s="2">
        <f t="shared" si="35"/>
        <v>51</v>
      </c>
      <c r="BC529" s="2">
        <f t="shared" si="35"/>
        <v>52</v>
      </c>
      <c r="BD529" s="2">
        <f t="shared" si="35"/>
        <v>49</v>
      </c>
      <c r="BE529" s="2">
        <f t="shared" si="35"/>
        <v>34</v>
      </c>
      <c r="BF529" s="2">
        <f t="shared" si="35"/>
        <v>29</v>
      </c>
      <c r="BG529" s="2">
        <f t="shared" si="35"/>
        <v>26</v>
      </c>
      <c r="BH529" s="2">
        <f t="shared" si="35"/>
        <v>22</v>
      </c>
      <c r="BI529" s="2">
        <f t="shared" si="35"/>
        <v>34</v>
      </c>
      <c r="BJ529" s="2">
        <f t="shared" si="35"/>
        <v>39</v>
      </c>
      <c r="BK529" s="2">
        <f t="shared" si="35"/>
        <v>22</v>
      </c>
      <c r="BL529" s="2">
        <f t="shared" si="35"/>
        <v>21</v>
      </c>
    </row>
    <row r="530" spans="2:64" x14ac:dyDescent="0.25">
      <c r="B530" t="s">
        <v>300</v>
      </c>
      <c r="C530" s="2" t="str">
        <f t="shared" si="36"/>
        <v/>
      </c>
      <c r="D530" s="2" t="str">
        <f t="shared" si="35"/>
        <v/>
      </c>
      <c r="E530" s="2" t="str">
        <f t="shared" si="35"/>
        <v/>
      </c>
      <c r="F530" s="2" t="str">
        <f t="shared" si="35"/>
        <v/>
      </c>
      <c r="G530" s="2" t="str">
        <f t="shared" si="35"/>
        <v/>
      </c>
      <c r="H530" s="2" t="str">
        <f t="shared" si="35"/>
        <v/>
      </c>
      <c r="I530" s="2" t="str">
        <f t="shared" si="35"/>
        <v/>
      </c>
      <c r="J530" s="2" t="str">
        <f t="shared" si="35"/>
        <v/>
      </c>
      <c r="K530" s="2" t="str">
        <f t="shared" si="35"/>
        <v/>
      </c>
      <c r="L530" s="2" t="str">
        <f t="shared" si="35"/>
        <v/>
      </c>
      <c r="M530" s="2" t="str">
        <f t="shared" si="35"/>
        <v/>
      </c>
      <c r="N530" s="2" t="str">
        <f t="shared" si="35"/>
        <v/>
      </c>
      <c r="O530" s="2" t="str">
        <f t="shared" si="35"/>
        <v/>
      </c>
      <c r="P530" s="2" t="str">
        <f t="shared" si="35"/>
        <v/>
      </c>
      <c r="Q530" s="2" t="str">
        <f t="shared" si="35"/>
        <v/>
      </c>
      <c r="R530" s="2" t="str">
        <f t="shared" si="35"/>
        <v/>
      </c>
      <c r="S530" s="2" t="str">
        <f t="shared" si="35"/>
        <v/>
      </c>
      <c r="T530" s="2" t="str">
        <f t="shared" si="35"/>
        <v/>
      </c>
      <c r="U530" s="2" t="str">
        <f t="shared" si="35"/>
        <v/>
      </c>
      <c r="V530" s="2" t="str">
        <f t="shared" si="35"/>
        <v/>
      </c>
      <c r="W530" s="2" t="str">
        <f t="shared" si="35"/>
        <v/>
      </c>
      <c r="X530" s="2" t="str">
        <f t="shared" ref="D530:BL534" si="37">IF(AND(X134="",X332=0),"",MAX(X134,X332))</f>
        <v/>
      </c>
      <c r="Y530" s="2" t="str">
        <f t="shared" si="37"/>
        <v/>
      </c>
      <c r="Z530" s="2" t="str">
        <f t="shared" si="37"/>
        <v/>
      </c>
      <c r="AA530" s="2" t="str">
        <f t="shared" si="37"/>
        <v/>
      </c>
      <c r="AB530" s="2" t="str">
        <f t="shared" si="37"/>
        <v/>
      </c>
      <c r="AC530" s="2" t="str">
        <f t="shared" si="37"/>
        <v/>
      </c>
      <c r="AD530" s="2" t="str">
        <f t="shared" si="37"/>
        <v/>
      </c>
      <c r="AE530" s="2" t="str">
        <f t="shared" si="37"/>
        <v/>
      </c>
      <c r="AF530" s="2" t="str">
        <f t="shared" si="37"/>
        <v/>
      </c>
      <c r="AG530" s="2" t="str">
        <f t="shared" si="37"/>
        <v/>
      </c>
      <c r="AH530" s="2" t="str">
        <f t="shared" si="37"/>
        <v/>
      </c>
      <c r="AI530" s="2" t="str">
        <f t="shared" si="37"/>
        <v/>
      </c>
      <c r="AJ530" s="2" t="str">
        <f t="shared" si="37"/>
        <v/>
      </c>
      <c r="AK530" s="2" t="str">
        <f t="shared" si="37"/>
        <v/>
      </c>
      <c r="AL530" s="2" t="str">
        <f t="shared" si="37"/>
        <v/>
      </c>
      <c r="AM530" s="2" t="str">
        <f t="shared" si="37"/>
        <v/>
      </c>
      <c r="AN530" s="2" t="str">
        <f t="shared" si="37"/>
        <v/>
      </c>
      <c r="AO530" s="2">
        <f t="shared" si="37"/>
        <v>1</v>
      </c>
      <c r="AP530" s="2">
        <f t="shared" si="37"/>
        <v>2</v>
      </c>
      <c r="AQ530" s="2">
        <f t="shared" si="37"/>
        <v>0</v>
      </c>
      <c r="AR530" s="2">
        <f t="shared" si="37"/>
        <v>0</v>
      </c>
      <c r="AS530" s="2">
        <f t="shared" si="37"/>
        <v>0</v>
      </c>
      <c r="AT530" s="2">
        <f t="shared" si="37"/>
        <v>0</v>
      </c>
      <c r="AU530" s="2">
        <f t="shared" si="37"/>
        <v>1</v>
      </c>
      <c r="AV530" s="2">
        <f t="shared" si="37"/>
        <v>0</v>
      </c>
      <c r="AW530" s="2">
        <f t="shared" si="37"/>
        <v>3</v>
      </c>
      <c r="AX530" s="2">
        <f t="shared" si="37"/>
        <v>2</v>
      </c>
      <c r="AY530" s="2">
        <f t="shared" si="37"/>
        <v>1</v>
      </c>
      <c r="AZ530" s="2">
        <f t="shared" si="37"/>
        <v>1</v>
      </c>
      <c r="BA530" s="2">
        <f t="shared" si="37"/>
        <v>1</v>
      </c>
      <c r="BB530" s="2">
        <f t="shared" si="37"/>
        <v>1</v>
      </c>
      <c r="BC530" s="2">
        <f t="shared" si="37"/>
        <v>0</v>
      </c>
      <c r="BD530" s="2">
        <f t="shared" si="37"/>
        <v>1</v>
      </c>
      <c r="BE530" s="2">
        <f t="shared" si="37"/>
        <v>0</v>
      </c>
      <c r="BF530" s="2">
        <f t="shared" si="37"/>
        <v>0</v>
      </c>
      <c r="BG530" s="2">
        <f t="shared" si="37"/>
        <v>0</v>
      </c>
      <c r="BH530" s="2">
        <f t="shared" si="37"/>
        <v>0</v>
      </c>
      <c r="BI530" s="2">
        <f t="shared" si="37"/>
        <v>0</v>
      </c>
      <c r="BJ530" s="2">
        <f t="shared" si="37"/>
        <v>0</v>
      </c>
      <c r="BK530" s="2" t="str">
        <f t="shared" si="37"/>
        <v/>
      </c>
      <c r="BL530" s="2" t="str">
        <f t="shared" si="37"/>
        <v/>
      </c>
    </row>
    <row r="531" spans="2:64" x14ac:dyDescent="0.25">
      <c r="B531" t="s">
        <v>301</v>
      </c>
      <c r="C531" s="2">
        <f t="shared" si="36"/>
        <v>3</v>
      </c>
      <c r="D531" s="2">
        <f t="shared" si="37"/>
        <v>4</v>
      </c>
      <c r="E531" s="2">
        <f t="shared" si="37"/>
        <v>4</v>
      </c>
      <c r="F531" s="2">
        <f t="shared" si="37"/>
        <v>3</v>
      </c>
      <c r="G531" s="2">
        <f t="shared" si="37"/>
        <v>9</v>
      </c>
      <c r="H531" s="2">
        <f t="shared" si="37"/>
        <v>4</v>
      </c>
      <c r="I531" s="2">
        <f t="shared" si="37"/>
        <v>1</v>
      </c>
      <c r="J531" s="2">
        <f t="shared" si="37"/>
        <v>9</v>
      </c>
      <c r="K531" s="2">
        <f t="shared" si="37"/>
        <v>5</v>
      </c>
      <c r="L531" s="2">
        <f t="shared" si="37"/>
        <v>3</v>
      </c>
      <c r="M531" s="2">
        <f t="shared" si="37"/>
        <v>0</v>
      </c>
      <c r="N531" s="2">
        <f t="shared" si="37"/>
        <v>3</v>
      </c>
      <c r="O531" s="2">
        <f t="shared" si="37"/>
        <v>1</v>
      </c>
      <c r="P531" s="2">
        <f t="shared" si="37"/>
        <v>0</v>
      </c>
      <c r="Q531" s="2">
        <f t="shared" si="37"/>
        <v>7</v>
      </c>
      <c r="R531" s="2">
        <f t="shared" si="37"/>
        <v>3</v>
      </c>
      <c r="S531" s="2">
        <f t="shared" si="37"/>
        <v>1</v>
      </c>
      <c r="T531" s="2">
        <f t="shared" si="37"/>
        <v>1</v>
      </c>
      <c r="U531" s="2">
        <f t="shared" si="37"/>
        <v>3</v>
      </c>
      <c r="V531" s="2">
        <f t="shared" si="37"/>
        <v>1</v>
      </c>
      <c r="W531" s="2">
        <f t="shared" si="37"/>
        <v>5</v>
      </c>
      <c r="X531" s="2">
        <f t="shared" si="37"/>
        <v>4</v>
      </c>
      <c r="Y531" s="2">
        <f t="shared" si="37"/>
        <v>0</v>
      </c>
      <c r="Z531" s="2">
        <f t="shared" si="37"/>
        <v>3</v>
      </c>
      <c r="AA531" s="2">
        <f t="shared" si="37"/>
        <v>2</v>
      </c>
      <c r="AB531" s="2">
        <f t="shared" si="37"/>
        <v>2</v>
      </c>
      <c r="AC531" s="2">
        <f t="shared" si="37"/>
        <v>0</v>
      </c>
      <c r="AD531" s="2">
        <f t="shared" si="37"/>
        <v>0</v>
      </c>
      <c r="AE531" s="2">
        <f t="shared" si="37"/>
        <v>1</v>
      </c>
      <c r="AF531" s="2">
        <f t="shared" si="37"/>
        <v>1</v>
      </c>
      <c r="AG531" s="2">
        <f t="shared" si="37"/>
        <v>1</v>
      </c>
      <c r="AH531" s="2">
        <f t="shared" si="37"/>
        <v>2</v>
      </c>
      <c r="AI531" s="2">
        <f t="shared" si="37"/>
        <v>0</v>
      </c>
      <c r="AJ531" s="2">
        <f t="shared" si="37"/>
        <v>1</v>
      </c>
      <c r="AK531" s="2">
        <f t="shared" si="37"/>
        <v>0</v>
      </c>
      <c r="AL531" s="2">
        <f t="shared" si="37"/>
        <v>0</v>
      </c>
      <c r="AM531" s="2" t="str">
        <f t="shared" si="37"/>
        <v/>
      </c>
      <c r="AN531" s="2">
        <f t="shared" si="37"/>
        <v>3</v>
      </c>
      <c r="AO531" s="2">
        <f t="shared" si="37"/>
        <v>2</v>
      </c>
      <c r="AP531" s="2">
        <f t="shared" si="37"/>
        <v>4</v>
      </c>
      <c r="AQ531" s="2">
        <f t="shared" si="37"/>
        <v>26</v>
      </c>
      <c r="AR531" s="2">
        <f t="shared" si="37"/>
        <v>16</v>
      </c>
      <c r="AS531" s="2">
        <f t="shared" si="37"/>
        <v>8</v>
      </c>
      <c r="AT531" s="2">
        <f t="shared" si="37"/>
        <v>7</v>
      </c>
      <c r="AU531" s="2">
        <f t="shared" si="37"/>
        <v>16</v>
      </c>
      <c r="AV531" s="2">
        <f t="shared" si="37"/>
        <v>8</v>
      </c>
      <c r="AW531" s="2">
        <f t="shared" si="37"/>
        <v>6</v>
      </c>
      <c r="AX531" s="2">
        <f t="shared" si="37"/>
        <v>14</v>
      </c>
      <c r="AY531" s="2">
        <f t="shared" si="37"/>
        <v>5</v>
      </c>
      <c r="AZ531" s="2">
        <f t="shared" si="37"/>
        <v>10</v>
      </c>
      <c r="BA531" s="2">
        <f t="shared" si="37"/>
        <v>5</v>
      </c>
      <c r="BB531" s="2">
        <f t="shared" si="37"/>
        <v>10</v>
      </c>
      <c r="BC531" s="2">
        <f t="shared" si="37"/>
        <v>6</v>
      </c>
      <c r="BD531" s="2">
        <f t="shared" si="37"/>
        <v>4</v>
      </c>
      <c r="BE531" s="2">
        <f t="shared" si="37"/>
        <v>1</v>
      </c>
      <c r="BF531" s="2">
        <f t="shared" si="37"/>
        <v>1</v>
      </c>
      <c r="BG531" s="2">
        <f t="shared" si="37"/>
        <v>4</v>
      </c>
      <c r="BH531" s="2">
        <f t="shared" si="37"/>
        <v>2</v>
      </c>
      <c r="BI531" s="2">
        <f t="shared" si="37"/>
        <v>2</v>
      </c>
      <c r="BJ531" s="2">
        <f t="shared" si="37"/>
        <v>1</v>
      </c>
      <c r="BK531" s="2">
        <f t="shared" si="37"/>
        <v>1</v>
      </c>
      <c r="BL531" s="2">
        <f t="shared" si="37"/>
        <v>0</v>
      </c>
    </row>
    <row r="532" spans="2:64" x14ac:dyDescent="0.25">
      <c r="B532" t="s">
        <v>302</v>
      </c>
      <c r="C532" s="2" t="str">
        <f t="shared" si="36"/>
        <v/>
      </c>
      <c r="D532" s="2" t="str">
        <f t="shared" si="37"/>
        <v/>
      </c>
      <c r="E532" s="2" t="str">
        <f t="shared" si="37"/>
        <v/>
      </c>
      <c r="F532" s="2" t="str">
        <f t="shared" si="37"/>
        <v/>
      </c>
      <c r="G532" s="2" t="str">
        <f t="shared" si="37"/>
        <v/>
      </c>
      <c r="H532" s="2" t="str">
        <f t="shared" si="37"/>
        <v/>
      </c>
      <c r="I532" s="2" t="str">
        <f t="shared" si="37"/>
        <v/>
      </c>
      <c r="J532" s="2" t="str">
        <f t="shared" si="37"/>
        <v/>
      </c>
      <c r="K532" s="2" t="str">
        <f t="shared" si="37"/>
        <v/>
      </c>
      <c r="L532" s="2" t="str">
        <f t="shared" si="37"/>
        <v/>
      </c>
      <c r="M532" s="2" t="str">
        <f t="shared" si="37"/>
        <v/>
      </c>
      <c r="N532" s="2" t="str">
        <f t="shared" si="37"/>
        <v/>
      </c>
      <c r="O532" s="2" t="str">
        <f t="shared" si="37"/>
        <v/>
      </c>
      <c r="P532" s="2" t="str">
        <f t="shared" si="37"/>
        <v/>
      </c>
      <c r="Q532" s="2" t="str">
        <f t="shared" si="37"/>
        <v/>
      </c>
      <c r="R532" s="2" t="str">
        <f t="shared" si="37"/>
        <v/>
      </c>
      <c r="S532" s="2" t="str">
        <f t="shared" si="37"/>
        <v/>
      </c>
      <c r="T532" s="2" t="str">
        <f t="shared" si="37"/>
        <v/>
      </c>
      <c r="U532" s="2" t="str">
        <f t="shared" si="37"/>
        <v/>
      </c>
      <c r="V532" s="2" t="str">
        <f t="shared" si="37"/>
        <v/>
      </c>
      <c r="W532" s="2" t="str">
        <f t="shared" si="37"/>
        <v/>
      </c>
      <c r="X532" s="2" t="str">
        <f t="shared" si="37"/>
        <v/>
      </c>
      <c r="Y532" s="2" t="str">
        <f t="shared" si="37"/>
        <v/>
      </c>
      <c r="Z532" s="2" t="str">
        <f t="shared" si="37"/>
        <v/>
      </c>
      <c r="AA532" s="2" t="str">
        <f t="shared" si="37"/>
        <v/>
      </c>
      <c r="AB532" s="2" t="str">
        <f t="shared" si="37"/>
        <v/>
      </c>
      <c r="AC532" s="2" t="str">
        <f t="shared" si="37"/>
        <v/>
      </c>
      <c r="AD532" s="2" t="str">
        <f t="shared" si="37"/>
        <v/>
      </c>
      <c r="AE532" s="2" t="str">
        <f t="shared" si="37"/>
        <v/>
      </c>
      <c r="AF532" s="2" t="str">
        <f t="shared" si="37"/>
        <v/>
      </c>
      <c r="AG532" s="2" t="str">
        <f t="shared" si="37"/>
        <v/>
      </c>
      <c r="AH532" s="2" t="str">
        <f t="shared" si="37"/>
        <v/>
      </c>
      <c r="AI532" s="2" t="str">
        <f t="shared" si="37"/>
        <v/>
      </c>
      <c r="AJ532" s="2" t="str">
        <f t="shared" si="37"/>
        <v/>
      </c>
      <c r="AK532" s="2" t="str">
        <f t="shared" si="37"/>
        <v/>
      </c>
      <c r="AL532" s="2" t="str">
        <f t="shared" si="37"/>
        <v/>
      </c>
      <c r="AM532" s="2" t="str">
        <f t="shared" si="37"/>
        <v/>
      </c>
      <c r="AN532" s="2" t="str">
        <f t="shared" si="37"/>
        <v/>
      </c>
      <c r="AO532" s="2" t="str">
        <f t="shared" si="37"/>
        <v/>
      </c>
      <c r="AP532" s="2" t="str">
        <f t="shared" si="37"/>
        <v/>
      </c>
      <c r="AQ532" s="2" t="str">
        <f t="shared" si="37"/>
        <v/>
      </c>
      <c r="AR532" s="2" t="str">
        <f t="shared" si="37"/>
        <v/>
      </c>
      <c r="AS532" s="2" t="str">
        <f t="shared" si="37"/>
        <v/>
      </c>
      <c r="AT532" s="2" t="str">
        <f t="shared" si="37"/>
        <v/>
      </c>
      <c r="AU532" s="2" t="str">
        <f t="shared" si="37"/>
        <v/>
      </c>
      <c r="AV532" s="2" t="str">
        <f t="shared" si="37"/>
        <v/>
      </c>
      <c r="AW532" s="2" t="str">
        <f t="shared" si="37"/>
        <v/>
      </c>
      <c r="AX532" s="2" t="str">
        <f t="shared" si="37"/>
        <v/>
      </c>
      <c r="AY532" s="2">
        <f t="shared" si="37"/>
        <v>8</v>
      </c>
      <c r="AZ532" s="2">
        <f t="shared" si="37"/>
        <v>8</v>
      </c>
      <c r="BA532" s="2">
        <f t="shared" si="37"/>
        <v>4</v>
      </c>
      <c r="BB532" s="2">
        <f t="shared" si="37"/>
        <v>6</v>
      </c>
      <c r="BC532" s="2" t="str">
        <f t="shared" si="37"/>
        <v/>
      </c>
      <c r="BD532" s="2" t="str">
        <f t="shared" si="37"/>
        <v/>
      </c>
      <c r="BE532" s="2" t="str">
        <f t="shared" si="37"/>
        <v/>
      </c>
      <c r="BF532" s="2" t="str">
        <f t="shared" si="37"/>
        <v/>
      </c>
      <c r="BG532" s="2" t="str">
        <f t="shared" si="37"/>
        <v/>
      </c>
      <c r="BH532" s="2" t="str">
        <f t="shared" si="37"/>
        <v/>
      </c>
      <c r="BI532" s="2" t="str">
        <f t="shared" si="37"/>
        <v/>
      </c>
      <c r="BJ532" s="2" t="str">
        <f t="shared" si="37"/>
        <v/>
      </c>
      <c r="BK532" s="2" t="str">
        <f t="shared" si="37"/>
        <v/>
      </c>
      <c r="BL532" s="2">
        <f t="shared" si="37"/>
        <v>1</v>
      </c>
    </row>
    <row r="533" spans="2:64" x14ac:dyDescent="0.25">
      <c r="B533" t="s">
        <v>303</v>
      </c>
      <c r="C533" s="2" t="str">
        <f t="shared" si="36"/>
        <v/>
      </c>
      <c r="D533" s="2" t="str">
        <f t="shared" si="37"/>
        <v/>
      </c>
      <c r="E533" s="2" t="str">
        <f t="shared" si="37"/>
        <v/>
      </c>
      <c r="F533" s="2" t="str">
        <f t="shared" si="37"/>
        <v/>
      </c>
      <c r="G533" s="2" t="str">
        <f t="shared" si="37"/>
        <v/>
      </c>
      <c r="H533" s="2">
        <f t="shared" si="37"/>
        <v>1</v>
      </c>
      <c r="I533" s="2">
        <f t="shared" si="37"/>
        <v>0</v>
      </c>
      <c r="J533" s="2">
        <f t="shared" si="37"/>
        <v>0</v>
      </c>
      <c r="K533" s="2">
        <f t="shared" si="37"/>
        <v>0</v>
      </c>
      <c r="L533" s="2">
        <f t="shared" si="37"/>
        <v>0</v>
      </c>
      <c r="M533" s="2">
        <f t="shared" si="37"/>
        <v>0</v>
      </c>
      <c r="N533" s="2">
        <f t="shared" si="37"/>
        <v>0</v>
      </c>
      <c r="O533" s="2" t="str">
        <f t="shared" si="37"/>
        <v/>
      </c>
      <c r="P533" s="2" t="str">
        <f t="shared" si="37"/>
        <v/>
      </c>
      <c r="Q533" s="2" t="str">
        <f t="shared" si="37"/>
        <v/>
      </c>
      <c r="R533" s="2" t="str">
        <f t="shared" si="37"/>
        <v/>
      </c>
      <c r="S533" s="2" t="str">
        <f t="shared" si="37"/>
        <v/>
      </c>
      <c r="T533" s="2" t="str">
        <f t="shared" si="37"/>
        <v/>
      </c>
      <c r="U533" s="2" t="str">
        <f t="shared" si="37"/>
        <v/>
      </c>
      <c r="V533" s="2" t="str">
        <f t="shared" si="37"/>
        <v/>
      </c>
      <c r="W533" s="2" t="str">
        <f t="shared" si="37"/>
        <v/>
      </c>
      <c r="X533" s="2" t="str">
        <f t="shared" si="37"/>
        <v/>
      </c>
      <c r="Y533" s="2" t="str">
        <f t="shared" si="37"/>
        <v/>
      </c>
      <c r="Z533" s="2" t="str">
        <f t="shared" si="37"/>
        <v/>
      </c>
      <c r="AA533" s="2" t="str">
        <f t="shared" si="37"/>
        <v/>
      </c>
      <c r="AB533" s="2" t="str">
        <f t="shared" si="37"/>
        <v/>
      </c>
      <c r="AC533" s="2" t="str">
        <f t="shared" si="37"/>
        <v/>
      </c>
      <c r="AD533" s="2" t="str">
        <f t="shared" si="37"/>
        <v/>
      </c>
      <c r="AE533" s="2" t="str">
        <f t="shared" si="37"/>
        <v/>
      </c>
      <c r="AF533" s="2" t="str">
        <f t="shared" si="37"/>
        <v/>
      </c>
      <c r="AG533" s="2" t="str">
        <f t="shared" si="37"/>
        <v/>
      </c>
      <c r="AH533" s="2" t="str">
        <f t="shared" si="37"/>
        <v/>
      </c>
      <c r="AI533" s="2" t="str">
        <f t="shared" si="37"/>
        <v/>
      </c>
      <c r="AJ533" s="2" t="str">
        <f t="shared" si="37"/>
        <v/>
      </c>
      <c r="AK533" s="2" t="str">
        <f t="shared" si="37"/>
        <v/>
      </c>
      <c r="AL533" s="2" t="str">
        <f t="shared" si="37"/>
        <v/>
      </c>
      <c r="AM533" s="2" t="str">
        <f t="shared" si="37"/>
        <v/>
      </c>
      <c r="AN533" s="2" t="str">
        <f t="shared" si="37"/>
        <v/>
      </c>
      <c r="AO533" s="2" t="str">
        <f t="shared" si="37"/>
        <v/>
      </c>
      <c r="AP533" s="2" t="str">
        <f t="shared" si="37"/>
        <v/>
      </c>
      <c r="AQ533" s="2" t="str">
        <f t="shared" si="37"/>
        <v/>
      </c>
      <c r="AR533" s="2" t="str">
        <f t="shared" si="37"/>
        <v/>
      </c>
      <c r="AS533" s="2" t="str">
        <f t="shared" si="37"/>
        <v/>
      </c>
      <c r="AT533" s="2" t="str">
        <f t="shared" si="37"/>
        <v/>
      </c>
      <c r="AU533" s="2" t="str">
        <f t="shared" si="37"/>
        <v/>
      </c>
      <c r="AV533" s="2" t="str">
        <f t="shared" si="37"/>
        <v/>
      </c>
      <c r="AW533" s="2" t="str">
        <f t="shared" si="37"/>
        <v/>
      </c>
      <c r="AX533" s="2" t="str">
        <f t="shared" si="37"/>
        <v/>
      </c>
      <c r="AY533" s="2" t="str">
        <f t="shared" si="37"/>
        <v/>
      </c>
      <c r="AZ533" s="2" t="str">
        <f t="shared" si="37"/>
        <v/>
      </c>
      <c r="BA533" s="2" t="str">
        <f t="shared" si="37"/>
        <v/>
      </c>
      <c r="BB533" s="2" t="str">
        <f t="shared" si="37"/>
        <v/>
      </c>
      <c r="BC533" s="2" t="str">
        <f t="shared" si="37"/>
        <v/>
      </c>
      <c r="BD533" s="2" t="str">
        <f t="shared" si="37"/>
        <v/>
      </c>
      <c r="BE533" s="2" t="str">
        <f t="shared" si="37"/>
        <v/>
      </c>
      <c r="BF533" s="2" t="str">
        <f t="shared" si="37"/>
        <v/>
      </c>
      <c r="BG533" s="2" t="str">
        <f t="shared" si="37"/>
        <v/>
      </c>
      <c r="BH533" s="2" t="str">
        <f t="shared" si="37"/>
        <v/>
      </c>
      <c r="BI533" s="2" t="str">
        <f t="shared" si="37"/>
        <v/>
      </c>
      <c r="BJ533" s="2" t="str">
        <f t="shared" si="37"/>
        <v/>
      </c>
      <c r="BK533" s="2" t="str">
        <f t="shared" si="37"/>
        <v/>
      </c>
      <c r="BL533" s="2" t="str">
        <f t="shared" si="37"/>
        <v/>
      </c>
    </row>
    <row r="534" spans="2:64" x14ac:dyDescent="0.25">
      <c r="B534" t="s">
        <v>304</v>
      </c>
      <c r="C534" s="2">
        <f t="shared" si="36"/>
        <v>9</v>
      </c>
      <c r="D534" s="2">
        <f t="shared" si="37"/>
        <v>9</v>
      </c>
      <c r="E534" s="2">
        <f t="shared" si="37"/>
        <v>9</v>
      </c>
      <c r="F534" s="2">
        <f t="shared" si="37"/>
        <v>9</v>
      </c>
      <c r="G534" s="2">
        <f t="shared" si="37"/>
        <v>8</v>
      </c>
      <c r="H534" s="2">
        <f t="shared" si="37"/>
        <v>10</v>
      </c>
      <c r="I534" s="2">
        <f t="shared" si="37"/>
        <v>10</v>
      </c>
      <c r="J534" s="2">
        <f t="shared" si="37"/>
        <v>9</v>
      </c>
      <c r="K534" s="2">
        <f t="shared" si="37"/>
        <v>13</v>
      </c>
      <c r="L534" s="2">
        <f t="shared" si="37"/>
        <v>10</v>
      </c>
      <c r="M534" s="2">
        <f t="shared" si="37"/>
        <v>5</v>
      </c>
      <c r="N534" s="2">
        <f t="shared" si="37"/>
        <v>10</v>
      </c>
      <c r="O534" s="2">
        <f t="shared" si="37"/>
        <v>7</v>
      </c>
      <c r="P534" s="2">
        <f t="shared" si="37"/>
        <v>6</v>
      </c>
      <c r="Q534" s="2">
        <f t="shared" si="37"/>
        <v>3</v>
      </c>
      <c r="R534" s="2">
        <f t="shared" si="37"/>
        <v>10</v>
      </c>
      <c r="S534" s="2">
        <f t="shared" si="37"/>
        <v>15</v>
      </c>
      <c r="T534" s="2">
        <f t="shared" si="37"/>
        <v>17</v>
      </c>
      <c r="U534" s="2">
        <f t="shared" si="37"/>
        <v>6</v>
      </c>
      <c r="V534" s="2">
        <f t="shared" si="37"/>
        <v>10</v>
      </c>
      <c r="W534" s="2">
        <f t="shared" si="37"/>
        <v>11</v>
      </c>
      <c r="X534" s="2">
        <f t="shared" si="37"/>
        <v>12</v>
      </c>
      <c r="Y534" s="2">
        <f t="shared" si="37"/>
        <v>14</v>
      </c>
      <c r="Z534" s="2">
        <f t="shared" si="37"/>
        <v>13</v>
      </c>
      <c r="AA534" s="2" t="str">
        <f t="shared" si="37"/>
        <v/>
      </c>
      <c r="AB534" s="2" t="str">
        <f t="shared" si="37"/>
        <v/>
      </c>
      <c r="AC534" s="2" t="str">
        <f t="shared" si="37"/>
        <v/>
      </c>
      <c r="AD534" s="2" t="str">
        <f t="shared" si="37"/>
        <v/>
      </c>
      <c r="AE534" s="2" t="str">
        <f t="shared" si="37"/>
        <v/>
      </c>
      <c r="AF534" s="2" t="str">
        <f t="shared" si="37"/>
        <v/>
      </c>
      <c r="AG534" s="2" t="str">
        <f t="shared" si="37"/>
        <v/>
      </c>
      <c r="AH534" s="2" t="str">
        <f t="shared" si="37"/>
        <v/>
      </c>
      <c r="AI534" s="2" t="str">
        <f t="shared" ref="D534:BL538" si="38">IF(AND(AI138="",AI336=0),"",MAX(AI138,AI336))</f>
        <v/>
      </c>
      <c r="AJ534" s="2" t="str">
        <f t="shared" si="38"/>
        <v/>
      </c>
      <c r="AK534" s="2" t="str">
        <f t="shared" si="38"/>
        <v/>
      </c>
      <c r="AL534" s="2" t="str">
        <f t="shared" si="38"/>
        <v/>
      </c>
      <c r="AM534" s="2" t="str">
        <f t="shared" si="38"/>
        <v/>
      </c>
      <c r="AN534" s="2" t="str">
        <f t="shared" si="38"/>
        <v/>
      </c>
      <c r="AO534" s="2" t="str">
        <f t="shared" si="38"/>
        <v/>
      </c>
      <c r="AP534" s="2" t="str">
        <f t="shared" si="38"/>
        <v/>
      </c>
      <c r="AQ534" s="2" t="str">
        <f t="shared" si="38"/>
        <v/>
      </c>
      <c r="AR534" s="2" t="str">
        <f t="shared" si="38"/>
        <v/>
      </c>
      <c r="AS534" s="2" t="str">
        <f t="shared" si="38"/>
        <v/>
      </c>
      <c r="AT534" s="2" t="str">
        <f t="shared" si="38"/>
        <v/>
      </c>
      <c r="AU534" s="2" t="str">
        <f t="shared" si="38"/>
        <v/>
      </c>
      <c r="AV534" s="2" t="str">
        <f t="shared" si="38"/>
        <v/>
      </c>
      <c r="AW534" s="2" t="str">
        <f t="shared" si="38"/>
        <v/>
      </c>
      <c r="AX534" s="2" t="str">
        <f t="shared" si="38"/>
        <v/>
      </c>
      <c r="AY534" s="2" t="str">
        <f t="shared" si="38"/>
        <v/>
      </c>
      <c r="AZ534" s="2" t="str">
        <f t="shared" si="38"/>
        <v/>
      </c>
      <c r="BA534" s="2" t="str">
        <f t="shared" si="38"/>
        <v/>
      </c>
      <c r="BB534" s="2" t="str">
        <f t="shared" si="38"/>
        <v/>
      </c>
      <c r="BC534" s="2" t="str">
        <f t="shared" si="38"/>
        <v/>
      </c>
      <c r="BD534" s="2" t="str">
        <f t="shared" si="38"/>
        <v/>
      </c>
      <c r="BE534" s="2" t="str">
        <f t="shared" si="38"/>
        <v/>
      </c>
      <c r="BF534" s="2" t="str">
        <f t="shared" si="38"/>
        <v/>
      </c>
      <c r="BG534" s="2" t="str">
        <f t="shared" si="38"/>
        <v/>
      </c>
      <c r="BH534" s="2" t="str">
        <f t="shared" si="38"/>
        <v/>
      </c>
      <c r="BI534" s="2" t="str">
        <f t="shared" si="38"/>
        <v/>
      </c>
      <c r="BJ534" s="2" t="str">
        <f t="shared" si="38"/>
        <v/>
      </c>
      <c r="BK534" s="2" t="str">
        <f t="shared" si="38"/>
        <v/>
      </c>
      <c r="BL534" s="2" t="str">
        <f t="shared" si="38"/>
        <v/>
      </c>
    </row>
    <row r="535" spans="2:64" x14ac:dyDescent="0.25">
      <c r="B535" t="s">
        <v>305</v>
      </c>
      <c r="C535" s="2">
        <f t="shared" si="36"/>
        <v>9</v>
      </c>
      <c r="D535" s="2">
        <f t="shared" si="38"/>
        <v>5</v>
      </c>
      <c r="E535" s="2">
        <f t="shared" si="38"/>
        <v>6</v>
      </c>
      <c r="F535" s="2">
        <f t="shared" si="38"/>
        <v>3</v>
      </c>
      <c r="G535" s="2">
        <f t="shared" si="38"/>
        <v>6</v>
      </c>
      <c r="H535" s="2">
        <f t="shared" si="38"/>
        <v>8</v>
      </c>
      <c r="I535" s="2">
        <f t="shared" si="38"/>
        <v>6</v>
      </c>
      <c r="J535" s="2">
        <f t="shared" si="38"/>
        <v>4</v>
      </c>
      <c r="K535" s="2">
        <f t="shared" si="38"/>
        <v>1</v>
      </c>
      <c r="L535" s="2">
        <f t="shared" si="38"/>
        <v>12</v>
      </c>
      <c r="M535" s="2">
        <f t="shared" si="38"/>
        <v>56</v>
      </c>
      <c r="N535" s="2">
        <f t="shared" si="38"/>
        <v>5</v>
      </c>
      <c r="O535" s="2">
        <f t="shared" si="38"/>
        <v>22</v>
      </c>
      <c r="P535" s="2">
        <f t="shared" si="38"/>
        <v>10</v>
      </c>
      <c r="Q535" s="2">
        <f t="shared" si="38"/>
        <v>4</v>
      </c>
      <c r="R535" s="2">
        <f t="shared" si="38"/>
        <v>0</v>
      </c>
      <c r="S535" s="2">
        <f t="shared" si="38"/>
        <v>5</v>
      </c>
      <c r="T535" s="2">
        <f t="shared" si="38"/>
        <v>3</v>
      </c>
      <c r="U535" s="2">
        <f t="shared" si="38"/>
        <v>3</v>
      </c>
      <c r="V535" s="2">
        <f t="shared" si="38"/>
        <v>6</v>
      </c>
      <c r="W535" s="2">
        <f t="shared" si="38"/>
        <v>4</v>
      </c>
      <c r="X535" s="2">
        <f t="shared" si="38"/>
        <v>3</v>
      </c>
      <c r="Y535" s="2">
        <f t="shared" si="38"/>
        <v>2</v>
      </c>
      <c r="Z535" s="2">
        <f t="shared" si="38"/>
        <v>10</v>
      </c>
      <c r="AA535" s="2">
        <f t="shared" si="38"/>
        <v>2</v>
      </c>
      <c r="AB535" s="2">
        <f t="shared" si="38"/>
        <v>2</v>
      </c>
      <c r="AC535" s="2">
        <f t="shared" si="38"/>
        <v>3</v>
      </c>
      <c r="AD535" s="2">
        <f t="shared" si="38"/>
        <v>0</v>
      </c>
      <c r="AE535" s="2">
        <f t="shared" si="38"/>
        <v>9</v>
      </c>
      <c r="AF535" s="2">
        <f t="shared" si="38"/>
        <v>0</v>
      </c>
      <c r="AG535" s="2">
        <f t="shared" si="38"/>
        <v>3</v>
      </c>
      <c r="AH535" s="2">
        <f t="shared" si="38"/>
        <v>0</v>
      </c>
      <c r="AI535" s="2">
        <f t="shared" si="38"/>
        <v>1</v>
      </c>
      <c r="AJ535" s="2">
        <f t="shared" si="38"/>
        <v>1</v>
      </c>
      <c r="AK535" s="2">
        <f t="shared" si="38"/>
        <v>3</v>
      </c>
      <c r="AL535" s="2">
        <f t="shared" si="38"/>
        <v>0</v>
      </c>
      <c r="AM535" s="2" t="str">
        <f t="shared" si="38"/>
        <v/>
      </c>
      <c r="AN535" s="2">
        <f t="shared" si="38"/>
        <v>4</v>
      </c>
      <c r="AO535" s="2">
        <f t="shared" si="38"/>
        <v>1</v>
      </c>
      <c r="AP535" s="2">
        <f t="shared" si="38"/>
        <v>0</v>
      </c>
      <c r="AQ535" s="2">
        <f t="shared" si="38"/>
        <v>0</v>
      </c>
      <c r="AR535" s="2">
        <f t="shared" si="38"/>
        <v>1</v>
      </c>
      <c r="AS535" s="2">
        <f t="shared" si="38"/>
        <v>0</v>
      </c>
      <c r="AT535" s="2">
        <f t="shared" si="38"/>
        <v>0</v>
      </c>
      <c r="AU535" s="2">
        <f t="shared" si="38"/>
        <v>0</v>
      </c>
      <c r="AV535" s="2">
        <f t="shared" si="38"/>
        <v>3</v>
      </c>
      <c r="AW535" s="2">
        <f t="shared" si="38"/>
        <v>0</v>
      </c>
      <c r="AX535" s="2">
        <f t="shared" si="38"/>
        <v>1</v>
      </c>
      <c r="AY535" s="2" t="str">
        <f t="shared" si="38"/>
        <v/>
      </c>
      <c r="AZ535" s="2" t="str">
        <f t="shared" si="38"/>
        <v/>
      </c>
      <c r="BA535" s="2" t="str">
        <f t="shared" si="38"/>
        <v/>
      </c>
      <c r="BB535" s="2" t="str">
        <f t="shared" si="38"/>
        <v/>
      </c>
      <c r="BC535" s="2" t="str">
        <f t="shared" si="38"/>
        <v/>
      </c>
      <c r="BD535" s="2" t="str">
        <f t="shared" si="38"/>
        <v/>
      </c>
      <c r="BE535" s="2" t="str">
        <f t="shared" si="38"/>
        <v/>
      </c>
      <c r="BF535" s="2" t="str">
        <f t="shared" si="38"/>
        <v/>
      </c>
      <c r="BG535" s="2" t="str">
        <f t="shared" si="38"/>
        <v/>
      </c>
      <c r="BH535" s="2" t="str">
        <f t="shared" si="38"/>
        <v/>
      </c>
      <c r="BI535" s="2" t="str">
        <f t="shared" si="38"/>
        <v/>
      </c>
      <c r="BJ535" s="2" t="str">
        <f t="shared" si="38"/>
        <v/>
      </c>
      <c r="BK535" s="2" t="str">
        <f t="shared" si="38"/>
        <v/>
      </c>
      <c r="BL535" s="2" t="str">
        <f t="shared" si="38"/>
        <v/>
      </c>
    </row>
    <row r="536" spans="2:64" x14ac:dyDescent="0.25">
      <c r="B536" t="s">
        <v>306</v>
      </c>
      <c r="C536" s="2" t="str">
        <f t="shared" si="36"/>
        <v/>
      </c>
      <c r="D536" s="2" t="str">
        <f t="shared" si="38"/>
        <v/>
      </c>
      <c r="E536" s="2" t="str">
        <f t="shared" si="38"/>
        <v/>
      </c>
      <c r="F536" s="2" t="str">
        <f t="shared" si="38"/>
        <v/>
      </c>
      <c r="G536" s="2" t="str">
        <f t="shared" si="38"/>
        <v/>
      </c>
      <c r="H536" s="2" t="str">
        <f t="shared" si="38"/>
        <v/>
      </c>
      <c r="I536" s="2" t="str">
        <f t="shared" si="38"/>
        <v/>
      </c>
      <c r="J536" s="2" t="str">
        <f t="shared" si="38"/>
        <v/>
      </c>
      <c r="K536" s="2" t="str">
        <f t="shared" si="38"/>
        <v/>
      </c>
      <c r="L536" s="2" t="str">
        <f t="shared" si="38"/>
        <v/>
      </c>
      <c r="M536" s="2" t="str">
        <f t="shared" si="38"/>
        <v/>
      </c>
      <c r="N536" s="2" t="str">
        <f t="shared" si="38"/>
        <v/>
      </c>
      <c r="O536" s="2" t="str">
        <f t="shared" si="38"/>
        <v/>
      </c>
      <c r="P536" s="2" t="str">
        <f t="shared" si="38"/>
        <v/>
      </c>
      <c r="Q536" s="2" t="str">
        <f t="shared" si="38"/>
        <v/>
      </c>
      <c r="R536" s="2" t="str">
        <f t="shared" si="38"/>
        <v/>
      </c>
      <c r="S536" s="2" t="str">
        <f t="shared" si="38"/>
        <v/>
      </c>
      <c r="T536" s="2" t="str">
        <f t="shared" si="38"/>
        <v/>
      </c>
      <c r="U536" s="2" t="str">
        <f t="shared" si="38"/>
        <v/>
      </c>
      <c r="V536" s="2" t="str">
        <f t="shared" si="38"/>
        <v/>
      </c>
      <c r="W536" s="2" t="str">
        <f t="shared" si="38"/>
        <v/>
      </c>
      <c r="X536" s="2" t="str">
        <f t="shared" si="38"/>
        <v/>
      </c>
      <c r="Y536" s="2" t="str">
        <f t="shared" si="38"/>
        <v/>
      </c>
      <c r="Z536" s="2" t="str">
        <f t="shared" si="38"/>
        <v/>
      </c>
      <c r="AA536" s="2" t="str">
        <f t="shared" si="38"/>
        <v/>
      </c>
      <c r="AB536" s="2" t="str">
        <f t="shared" si="38"/>
        <v/>
      </c>
      <c r="AC536" s="2" t="str">
        <f t="shared" si="38"/>
        <v/>
      </c>
      <c r="AD536" s="2" t="str">
        <f t="shared" si="38"/>
        <v/>
      </c>
      <c r="AE536" s="2" t="str">
        <f t="shared" si="38"/>
        <v/>
      </c>
      <c r="AF536" s="2" t="str">
        <f t="shared" si="38"/>
        <v/>
      </c>
      <c r="AG536" s="2" t="str">
        <f t="shared" si="38"/>
        <v/>
      </c>
      <c r="AH536" s="2" t="str">
        <f t="shared" si="38"/>
        <v/>
      </c>
      <c r="AI536" s="2" t="str">
        <f t="shared" si="38"/>
        <v/>
      </c>
      <c r="AJ536" s="2" t="str">
        <f t="shared" si="38"/>
        <v/>
      </c>
      <c r="AK536" s="2" t="str">
        <f t="shared" si="38"/>
        <v/>
      </c>
      <c r="AL536" s="2" t="str">
        <f t="shared" si="38"/>
        <v/>
      </c>
      <c r="AM536" s="2" t="str">
        <f t="shared" si="38"/>
        <v/>
      </c>
      <c r="AN536" s="2" t="str">
        <f t="shared" si="38"/>
        <v/>
      </c>
      <c r="AO536" s="2" t="str">
        <f t="shared" si="38"/>
        <v/>
      </c>
      <c r="AP536" s="2" t="str">
        <f t="shared" si="38"/>
        <v/>
      </c>
      <c r="AQ536" s="2" t="str">
        <f t="shared" si="38"/>
        <v/>
      </c>
      <c r="AR536" s="2" t="str">
        <f t="shared" si="38"/>
        <v/>
      </c>
      <c r="AS536" s="2" t="str">
        <f t="shared" si="38"/>
        <v/>
      </c>
      <c r="AT536" s="2" t="str">
        <f t="shared" si="38"/>
        <v/>
      </c>
      <c r="AU536" s="2" t="str">
        <f t="shared" si="38"/>
        <v/>
      </c>
      <c r="AV536" s="2" t="str">
        <f t="shared" si="38"/>
        <v/>
      </c>
      <c r="AW536" s="2" t="str">
        <f t="shared" si="38"/>
        <v/>
      </c>
      <c r="AX536" s="2" t="str">
        <f t="shared" si="38"/>
        <v/>
      </c>
      <c r="AY536" s="2" t="str">
        <f t="shared" si="38"/>
        <v/>
      </c>
      <c r="AZ536" s="2" t="str">
        <f t="shared" si="38"/>
        <v/>
      </c>
      <c r="BA536" s="2" t="str">
        <f t="shared" si="38"/>
        <v/>
      </c>
      <c r="BB536" s="2" t="str">
        <f t="shared" si="38"/>
        <v/>
      </c>
      <c r="BC536" s="2" t="str">
        <f t="shared" si="38"/>
        <v/>
      </c>
      <c r="BD536" s="2" t="str">
        <f t="shared" si="38"/>
        <v/>
      </c>
      <c r="BE536" s="2" t="str">
        <f t="shared" si="38"/>
        <v/>
      </c>
      <c r="BF536" s="2" t="str">
        <f t="shared" si="38"/>
        <v/>
      </c>
      <c r="BG536" s="2" t="str">
        <f t="shared" si="38"/>
        <v/>
      </c>
      <c r="BH536" s="2" t="str">
        <f t="shared" si="38"/>
        <v/>
      </c>
      <c r="BI536" s="2">
        <f t="shared" si="38"/>
        <v>83</v>
      </c>
      <c r="BJ536" s="2">
        <f t="shared" si="38"/>
        <v>138</v>
      </c>
      <c r="BK536" s="2">
        <f t="shared" si="38"/>
        <v>35</v>
      </c>
      <c r="BL536" s="2">
        <f t="shared" si="38"/>
        <v>138</v>
      </c>
    </row>
    <row r="537" spans="2:64" x14ac:dyDescent="0.25">
      <c r="B537" t="s">
        <v>20</v>
      </c>
      <c r="C537" s="2">
        <f t="shared" si="36"/>
        <v>158</v>
      </c>
      <c r="D537" s="2" t="str">
        <f t="shared" si="38"/>
        <v/>
      </c>
      <c r="E537" s="2" t="str">
        <f t="shared" si="38"/>
        <v/>
      </c>
      <c r="F537" s="2" t="str">
        <f t="shared" si="38"/>
        <v/>
      </c>
      <c r="G537" s="2" t="str">
        <f t="shared" si="38"/>
        <v/>
      </c>
      <c r="H537" s="2" t="str">
        <f t="shared" si="38"/>
        <v/>
      </c>
      <c r="I537" s="2" t="str">
        <f t="shared" si="38"/>
        <v/>
      </c>
      <c r="J537" s="2" t="str">
        <f t="shared" si="38"/>
        <v/>
      </c>
      <c r="K537" s="2" t="str">
        <f t="shared" si="38"/>
        <v/>
      </c>
      <c r="L537" s="2" t="str">
        <f t="shared" si="38"/>
        <v/>
      </c>
      <c r="M537" s="2" t="str">
        <f t="shared" si="38"/>
        <v/>
      </c>
      <c r="N537" s="2" t="str">
        <f t="shared" si="38"/>
        <v/>
      </c>
      <c r="O537" s="2" t="str">
        <f t="shared" si="38"/>
        <v/>
      </c>
      <c r="P537" s="2" t="str">
        <f t="shared" si="38"/>
        <v/>
      </c>
      <c r="Q537" s="2" t="str">
        <f t="shared" si="38"/>
        <v/>
      </c>
      <c r="R537" s="2" t="str">
        <f t="shared" si="38"/>
        <v/>
      </c>
      <c r="S537" s="2" t="str">
        <f t="shared" si="38"/>
        <v/>
      </c>
      <c r="T537" s="2" t="str">
        <f t="shared" si="38"/>
        <v/>
      </c>
      <c r="U537" s="2" t="str">
        <f t="shared" si="38"/>
        <v/>
      </c>
      <c r="V537" s="2" t="str">
        <f t="shared" si="38"/>
        <v/>
      </c>
      <c r="W537" s="2" t="str">
        <f t="shared" si="38"/>
        <v/>
      </c>
      <c r="X537" s="2" t="str">
        <f t="shared" si="38"/>
        <v/>
      </c>
      <c r="Y537" s="2" t="str">
        <f t="shared" si="38"/>
        <v/>
      </c>
      <c r="Z537" s="2" t="str">
        <f t="shared" si="38"/>
        <v/>
      </c>
      <c r="AA537" s="2" t="str">
        <f t="shared" si="38"/>
        <v/>
      </c>
      <c r="AB537" s="2" t="str">
        <f t="shared" si="38"/>
        <v/>
      </c>
      <c r="AC537" s="2" t="str">
        <f t="shared" si="38"/>
        <v/>
      </c>
      <c r="AD537" s="2" t="str">
        <f t="shared" si="38"/>
        <v/>
      </c>
      <c r="AE537" s="2" t="str">
        <f t="shared" si="38"/>
        <v/>
      </c>
      <c r="AF537" s="2" t="str">
        <f t="shared" si="38"/>
        <v/>
      </c>
      <c r="AG537" s="2" t="str">
        <f t="shared" si="38"/>
        <v/>
      </c>
      <c r="AH537" s="2" t="str">
        <f t="shared" si="38"/>
        <v/>
      </c>
      <c r="AI537" s="2" t="str">
        <f t="shared" si="38"/>
        <v/>
      </c>
      <c r="AJ537" s="2" t="str">
        <f t="shared" si="38"/>
        <v/>
      </c>
      <c r="AK537" s="2" t="str">
        <f t="shared" si="38"/>
        <v/>
      </c>
      <c r="AL537" s="2" t="str">
        <f t="shared" si="38"/>
        <v/>
      </c>
      <c r="AM537" s="2">
        <f t="shared" si="38"/>
        <v>108</v>
      </c>
      <c r="AN537" s="2">
        <f t="shared" si="38"/>
        <v>57</v>
      </c>
      <c r="AO537" s="2">
        <f t="shared" si="38"/>
        <v>62</v>
      </c>
      <c r="AP537" s="2">
        <f t="shared" si="38"/>
        <v>50</v>
      </c>
      <c r="AQ537" s="2">
        <f t="shared" si="38"/>
        <v>32</v>
      </c>
      <c r="AR537" s="2">
        <f t="shared" si="38"/>
        <v>43</v>
      </c>
      <c r="AS537" s="2">
        <f t="shared" si="38"/>
        <v>45</v>
      </c>
      <c r="AT537" s="2">
        <f t="shared" si="38"/>
        <v>31</v>
      </c>
      <c r="AU537" s="2">
        <f t="shared" si="38"/>
        <v>44</v>
      </c>
      <c r="AV537" s="2">
        <f t="shared" si="38"/>
        <v>54</v>
      </c>
      <c r="AW537" s="2">
        <f t="shared" si="38"/>
        <v>24</v>
      </c>
      <c r="AX537" s="2">
        <f t="shared" si="38"/>
        <v>16</v>
      </c>
      <c r="AY537" s="2">
        <f t="shared" si="38"/>
        <v>59</v>
      </c>
      <c r="AZ537" s="2">
        <f t="shared" si="38"/>
        <v>52</v>
      </c>
      <c r="BA537" s="2">
        <f t="shared" si="38"/>
        <v>62</v>
      </c>
      <c r="BB537" s="2">
        <f t="shared" si="38"/>
        <v>37</v>
      </c>
      <c r="BC537" s="2">
        <f t="shared" si="38"/>
        <v>34</v>
      </c>
      <c r="BD537" s="2">
        <f t="shared" si="38"/>
        <v>28</v>
      </c>
      <c r="BE537" s="2">
        <f t="shared" si="38"/>
        <v>15</v>
      </c>
      <c r="BF537" s="2">
        <f t="shared" si="38"/>
        <v>31</v>
      </c>
      <c r="BG537" s="2">
        <f t="shared" si="38"/>
        <v>37</v>
      </c>
      <c r="BH537" s="2">
        <f t="shared" si="38"/>
        <v>6</v>
      </c>
      <c r="BI537" s="2">
        <f t="shared" si="38"/>
        <v>37</v>
      </c>
      <c r="BJ537" s="2">
        <f t="shared" si="38"/>
        <v>20</v>
      </c>
      <c r="BK537" s="2">
        <f t="shared" si="38"/>
        <v>16</v>
      </c>
      <c r="BL537" s="2">
        <f t="shared" si="38"/>
        <v>30</v>
      </c>
    </row>
    <row r="538" spans="2:64" x14ac:dyDescent="0.25">
      <c r="B538" t="s">
        <v>307</v>
      </c>
      <c r="C538" s="2" t="str">
        <f t="shared" si="36"/>
        <v/>
      </c>
      <c r="D538" s="2" t="str">
        <f t="shared" si="38"/>
        <v/>
      </c>
      <c r="E538" s="2" t="str">
        <f t="shared" si="38"/>
        <v/>
      </c>
      <c r="F538" s="2" t="str">
        <f t="shared" si="38"/>
        <v/>
      </c>
      <c r="G538" s="2" t="str">
        <f t="shared" si="38"/>
        <v/>
      </c>
      <c r="H538" s="2" t="str">
        <f t="shared" si="38"/>
        <v/>
      </c>
      <c r="I538" s="2" t="str">
        <f t="shared" si="38"/>
        <v/>
      </c>
      <c r="J538" s="2" t="str">
        <f t="shared" si="38"/>
        <v/>
      </c>
      <c r="K538" s="2" t="str">
        <f t="shared" si="38"/>
        <v/>
      </c>
      <c r="L538" s="2" t="str">
        <f t="shared" si="38"/>
        <v/>
      </c>
      <c r="M538" s="2" t="str">
        <f t="shared" si="38"/>
        <v/>
      </c>
      <c r="N538" s="2" t="str">
        <f t="shared" si="38"/>
        <v/>
      </c>
      <c r="O538" s="2" t="str">
        <f t="shared" si="38"/>
        <v/>
      </c>
      <c r="P538" s="2" t="str">
        <f t="shared" si="38"/>
        <v/>
      </c>
      <c r="Q538" s="2" t="str">
        <f t="shared" si="38"/>
        <v/>
      </c>
      <c r="R538" s="2" t="str">
        <f t="shared" si="38"/>
        <v/>
      </c>
      <c r="S538" s="2" t="str">
        <f t="shared" si="38"/>
        <v/>
      </c>
      <c r="T538" s="2" t="str">
        <f t="shared" si="38"/>
        <v/>
      </c>
      <c r="U538" s="2" t="str">
        <f t="shared" si="38"/>
        <v/>
      </c>
      <c r="V538" s="2" t="str">
        <f t="shared" si="38"/>
        <v/>
      </c>
      <c r="W538" s="2" t="str">
        <f t="shared" si="38"/>
        <v/>
      </c>
      <c r="X538" s="2" t="str">
        <f t="shared" si="38"/>
        <v/>
      </c>
      <c r="Y538" s="2" t="str">
        <f t="shared" si="38"/>
        <v/>
      </c>
      <c r="Z538" s="2" t="str">
        <f t="shared" si="38"/>
        <v/>
      </c>
      <c r="AA538" s="2" t="str">
        <f t="shared" si="38"/>
        <v/>
      </c>
      <c r="AB538" s="2" t="str">
        <f t="shared" si="38"/>
        <v/>
      </c>
      <c r="AC538" s="2" t="str">
        <f t="shared" si="38"/>
        <v/>
      </c>
      <c r="AD538" s="2" t="str">
        <f t="shared" si="38"/>
        <v/>
      </c>
      <c r="AE538" s="2" t="str">
        <f t="shared" si="38"/>
        <v/>
      </c>
      <c r="AF538" s="2" t="str">
        <f t="shared" si="38"/>
        <v/>
      </c>
      <c r="AG538" s="2">
        <f t="shared" si="38"/>
        <v>2</v>
      </c>
      <c r="AH538" s="2">
        <f t="shared" si="38"/>
        <v>0</v>
      </c>
      <c r="AI538" s="2">
        <f t="shared" si="38"/>
        <v>0</v>
      </c>
      <c r="AJ538" s="2">
        <f t="shared" si="38"/>
        <v>0</v>
      </c>
      <c r="AK538" s="2">
        <f t="shared" si="38"/>
        <v>0</v>
      </c>
      <c r="AL538" s="2">
        <f t="shared" si="38"/>
        <v>0</v>
      </c>
      <c r="AM538" s="2" t="str">
        <f t="shared" si="38"/>
        <v/>
      </c>
      <c r="AN538" s="2" t="str">
        <f t="shared" si="38"/>
        <v/>
      </c>
      <c r="AO538" s="2" t="str">
        <f t="shared" si="38"/>
        <v/>
      </c>
      <c r="AP538" s="2" t="str">
        <f t="shared" si="38"/>
        <v/>
      </c>
      <c r="AQ538" s="2" t="str">
        <f t="shared" si="38"/>
        <v/>
      </c>
      <c r="AR538" s="2" t="str">
        <f t="shared" si="38"/>
        <v/>
      </c>
      <c r="AS538" s="2" t="str">
        <f t="shared" si="38"/>
        <v/>
      </c>
      <c r="AT538" s="2" t="str">
        <f t="shared" ref="D538:BL542" si="39">IF(AND(AT142="",AT340=0),"",MAX(AT142,AT340))</f>
        <v/>
      </c>
      <c r="AU538" s="2" t="str">
        <f t="shared" si="39"/>
        <v/>
      </c>
      <c r="AV538" s="2" t="str">
        <f t="shared" si="39"/>
        <v/>
      </c>
      <c r="AW538" s="2" t="str">
        <f t="shared" si="39"/>
        <v/>
      </c>
      <c r="AX538" s="2" t="str">
        <f t="shared" si="39"/>
        <v/>
      </c>
      <c r="AY538" s="2" t="str">
        <f t="shared" si="39"/>
        <v/>
      </c>
      <c r="AZ538" s="2" t="str">
        <f t="shared" si="39"/>
        <v/>
      </c>
      <c r="BA538" s="2" t="str">
        <f t="shared" si="39"/>
        <v/>
      </c>
      <c r="BB538" s="2" t="str">
        <f t="shared" si="39"/>
        <v/>
      </c>
      <c r="BC538" s="2" t="str">
        <f t="shared" si="39"/>
        <v/>
      </c>
      <c r="BD538" s="2" t="str">
        <f t="shared" si="39"/>
        <v/>
      </c>
      <c r="BE538" s="2" t="str">
        <f t="shared" si="39"/>
        <v/>
      </c>
      <c r="BF538" s="2" t="str">
        <f t="shared" si="39"/>
        <v/>
      </c>
      <c r="BG538" s="2" t="str">
        <f t="shared" si="39"/>
        <v/>
      </c>
      <c r="BH538" s="2" t="str">
        <f t="shared" si="39"/>
        <v/>
      </c>
      <c r="BI538" s="2" t="str">
        <f t="shared" si="39"/>
        <v/>
      </c>
      <c r="BJ538" s="2" t="str">
        <f t="shared" si="39"/>
        <v/>
      </c>
      <c r="BK538" s="2" t="str">
        <f t="shared" si="39"/>
        <v/>
      </c>
      <c r="BL538" s="2" t="str">
        <f t="shared" si="39"/>
        <v/>
      </c>
    </row>
    <row r="539" spans="2:64" x14ac:dyDescent="0.25">
      <c r="B539" t="s">
        <v>308</v>
      </c>
      <c r="C539" s="2" t="str">
        <f t="shared" si="36"/>
        <v/>
      </c>
      <c r="D539" s="2" t="str">
        <f t="shared" si="39"/>
        <v/>
      </c>
      <c r="E539" s="2" t="str">
        <f t="shared" si="39"/>
        <v/>
      </c>
      <c r="F539" s="2" t="str">
        <f t="shared" si="39"/>
        <v/>
      </c>
      <c r="G539" s="2" t="str">
        <f t="shared" si="39"/>
        <v/>
      </c>
      <c r="H539" s="2" t="str">
        <f t="shared" si="39"/>
        <v/>
      </c>
      <c r="I539" s="2" t="str">
        <f t="shared" si="39"/>
        <v/>
      </c>
      <c r="J539" s="2" t="str">
        <f t="shared" si="39"/>
        <v/>
      </c>
      <c r="K539" s="2" t="str">
        <f t="shared" si="39"/>
        <v/>
      </c>
      <c r="L539" s="2" t="str">
        <f t="shared" si="39"/>
        <v/>
      </c>
      <c r="M539" s="2" t="str">
        <f t="shared" si="39"/>
        <v/>
      </c>
      <c r="N539" s="2" t="str">
        <f t="shared" si="39"/>
        <v/>
      </c>
      <c r="O539" s="2" t="str">
        <f t="shared" si="39"/>
        <v/>
      </c>
      <c r="P539" s="2" t="str">
        <f t="shared" si="39"/>
        <v/>
      </c>
      <c r="Q539" s="2" t="str">
        <f t="shared" si="39"/>
        <v/>
      </c>
      <c r="R539" s="2" t="str">
        <f t="shared" si="39"/>
        <v/>
      </c>
      <c r="S539" s="2" t="str">
        <f t="shared" si="39"/>
        <v/>
      </c>
      <c r="T539" s="2" t="str">
        <f t="shared" si="39"/>
        <v/>
      </c>
      <c r="U539" s="2" t="str">
        <f t="shared" si="39"/>
        <v/>
      </c>
      <c r="V539" s="2" t="str">
        <f t="shared" si="39"/>
        <v/>
      </c>
      <c r="W539" s="2">
        <f t="shared" si="39"/>
        <v>1</v>
      </c>
      <c r="X539" s="2">
        <f t="shared" si="39"/>
        <v>0</v>
      </c>
      <c r="Y539" s="2">
        <f t="shared" si="39"/>
        <v>0</v>
      </c>
      <c r="Z539" s="2">
        <f t="shared" si="39"/>
        <v>0</v>
      </c>
      <c r="AA539" s="2" t="str">
        <f t="shared" si="39"/>
        <v/>
      </c>
      <c r="AB539" s="2" t="str">
        <f t="shared" si="39"/>
        <v/>
      </c>
      <c r="AC539" s="2" t="str">
        <f t="shared" si="39"/>
        <v/>
      </c>
      <c r="AD539" s="2" t="str">
        <f t="shared" si="39"/>
        <v/>
      </c>
      <c r="AE539" s="2" t="str">
        <f t="shared" si="39"/>
        <v/>
      </c>
      <c r="AF539" s="2" t="str">
        <f t="shared" si="39"/>
        <v/>
      </c>
      <c r="AG539" s="2" t="str">
        <f t="shared" si="39"/>
        <v/>
      </c>
      <c r="AH539" s="2" t="str">
        <f t="shared" si="39"/>
        <v/>
      </c>
      <c r="AI539" s="2" t="str">
        <f t="shared" si="39"/>
        <v/>
      </c>
      <c r="AJ539" s="2" t="str">
        <f t="shared" si="39"/>
        <v/>
      </c>
      <c r="AK539" s="2" t="str">
        <f t="shared" si="39"/>
        <v/>
      </c>
      <c r="AL539" s="2" t="str">
        <f t="shared" si="39"/>
        <v/>
      </c>
      <c r="AM539" s="2" t="str">
        <f t="shared" si="39"/>
        <v/>
      </c>
      <c r="AN539" s="2" t="str">
        <f t="shared" si="39"/>
        <v/>
      </c>
      <c r="AO539" s="2" t="str">
        <f t="shared" si="39"/>
        <v/>
      </c>
      <c r="AP539" s="2" t="str">
        <f t="shared" si="39"/>
        <v/>
      </c>
      <c r="AQ539" s="2" t="str">
        <f t="shared" si="39"/>
        <v/>
      </c>
      <c r="AR539" s="2" t="str">
        <f t="shared" si="39"/>
        <v/>
      </c>
      <c r="AS539" s="2" t="str">
        <f t="shared" si="39"/>
        <v/>
      </c>
      <c r="AT539" s="2" t="str">
        <f t="shared" si="39"/>
        <v/>
      </c>
      <c r="AU539" s="2" t="str">
        <f t="shared" si="39"/>
        <v/>
      </c>
      <c r="AV539" s="2" t="str">
        <f t="shared" si="39"/>
        <v/>
      </c>
      <c r="AW539" s="2" t="str">
        <f t="shared" si="39"/>
        <v/>
      </c>
      <c r="AX539" s="2" t="str">
        <f t="shared" si="39"/>
        <v/>
      </c>
      <c r="AY539" s="2" t="str">
        <f t="shared" si="39"/>
        <v/>
      </c>
      <c r="AZ539" s="2" t="str">
        <f t="shared" si="39"/>
        <v/>
      </c>
      <c r="BA539" s="2" t="str">
        <f t="shared" si="39"/>
        <v/>
      </c>
      <c r="BB539" s="2" t="str">
        <f t="shared" si="39"/>
        <v/>
      </c>
      <c r="BC539" s="2" t="str">
        <f t="shared" si="39"/>
        <v/>
      </c>
      <c r="BD539" s="2" t="str">
        <f t="shared" si="39"/>
        <v/>
      </c>
      <c r="BE539" s="2" t="str">
        <f t="shared" si="39"/>
        <v/>
      </c>
      <c r="BF539" s="2" t="str">
        <f t="shared" si="39"/>
        <v/>
      </c>
      <c r="BG539" s="2" t="str">
        <f t="shared" si="39"/>
        <v/>
      </c>
      <c r="BH539" s="2" t="str">
        <f t="shared" si="39"/>
        <v/>
      </c>
      <c r="BI539" s="2" t="str">
        <f t="shared" si="39"/>
        <v/>
      </c>
      <c r="BJ539" s="2" t="str">
        <f t="shared" si="39"/>
        <v/>
      </c>
      <c r="BK539" s="2" t="str">
        <f t="shared" si="39"/>
        <v/>
      </c>
      <c r="BL539" s="2" t="str">
        <f t="shared" si="39"/>
        <v/>
      </c>
    </row>
    <row r="540" spans="2:64" x14ac:dyDescent="0.25">
      <c r="B540" t="s">
        <v>44</v>
      </c>
      <c r="C540" s="2" t="str">
        <f t="shared" si="36"/>
        <v/>
      </c>
      <c r="D540" s="2" t="str">
        <f t="shared" si="39"/>
        <v/>
      </c>
      <c r="E540" s="2" t="str">
        <f t="shared" si="39"/>
        <v/>
      </c>
      <c r="F540" s="2" t="str">
        <f t="shared" si="39"/>
        <v/>
      </c>
      <c r="G540" s="2" t="str">
        <f t="shared" si="39"/>
        <v/>
      </c>
      <c r="H540" s="2" t="str">
        <f t="shared" si="39"/>
        <v/>
      </c>
      <c r="I540" s="2" t="str">
        <f t="shared" si="39"/>
        <v/>
      </c>
      <c r="J540" s="2" t="str">
        <f t="shared" si="39"/>
        <v/>
      </c>
      <c r="K540" s="2" t="str">
        <f t="shared" si="39"/>
        <v/>
      </c>
      <c r="L540" s="2" t="str">
        <f t="shared" si="39"/>
        <v/>
      </c>
      <c r="M540" s="2" t="str">
        <f t="shared" si="39"/>
        <v/>
      </c>
      <c r="N540" s="2" t="str">
        <f t="shared" si="39"/>
        <v/>
      </c>
      <c r="O540" s="2" t="str">
        <f t="shared" si="39"/>
        <v/>
      </c>
      <c r="P540" s="2" t="str">
        <f t="shared" si="39"/>
        <v/>
      </c>
      <c r="Q540" s="2" t="str">
        <f t="shared" si="39"/>
        <v/>
      </c>
      <c r="R540" s="2" t="str">
        <f t="shared" si="39"/>
        <v/>
      </c>
      <c r="S540" s="2" t="str">
        <f t="shared" si="39"/>
        <v/>
      </c>
      <c r="T540" s="2" t="str">
        <f t="shared" si="39"/>
        <v/>
      </c>
      <c r="U540" s="2">
        <f t="shared" si="39"/>
        <v>5</v>
      </c>
      <c r="V540" s="2">
        <f t="shared" si="39"/>
        <v>184</v>
      </c>
      <c r="W540" s="2">
        <f t="shared" si="39"/>
        <v>616</v>
      </c>
      <c r="X540" s="2">
        <f t="shared" si="39"/>
        <v>98</v>
      </c>
      <c r="Y540" s="2">
        <f t="shared" si="39"/>
        <v>527</v>
      </c>
      <c r="Z540" s="2">
        <f t="shared" si="39"/>
        <v>553</v>
      </c>
      <c r="AA540" s="2">
        <f t="shared" si="39"/>
        <v>132</v>
      </c>
      <c r="AB540" s="2">
        <f t="shared" si="39"/>
        <v>431</v>
      </c>
      <c r="AC540" s="2">
        <f t="shared" si="39"/>
        <v>1493</v>
      </c>
      <c r="AD540" s="2">
        <f t="shared" si="39"/>
        <v>171</v>
      </c>
      <c r="AE540" s="2">
        <f t="shared" si="39"/>
        <v>371</v>
      </c>
      <c r="AF540" s="2">
        <f t="shared" si="39"/>
        <v>536</v>
      </c>
      <c r="AG540" s="2">
        <f t="shared" si="39"/>
        <v>114</v>
      </c>
      <c r="AH540" s="2">
        <f t="shared" si="39"/>
        <v>183</v>
      </c>
      <c r="AI540" s="2">
        <f t="shared" si="39"/>
        <v>104</v>
      </c>
      <c r="AJ540" s="2">
        <f t="shared" si="39"/>
        <v>36</v>
      </c>
      <c r="AK540" s="2">
        <f t="shared" si="39"/>
        <v>202</v>
      </c>
      <c r="AL540" s="2">
        <f t="shared" si="39"/>
        <v>267</v>
      </c>
      <c r="AM540" s="2">
        <f t="shared" si="39"/>
        <v>71</v>
      </c>
      <c r="AN540" s="2">
        <f t="shared" si="39"/>
        <v>321</v>
      </c>
      <c r="AO540" s="2">
        <f t="shared" si="39"/>
        <v>1140</v>
      </c>
      <c r="AP540" s="2">
        <f t="shared" si="39"/>
        <v>230</v>
      </c>
      <c r="AQ540" s="2">
        <f t="shared" si="39"/>
        <v>346</v>
      </c>
      <c r="AR540" s="2">
        <f t="shared" si="39"/>
        <v>566</v>
      </c>
      <c r="AS540" s="2">
        <f t="shared" si="39"/>
        <v>222</v>
      </c>
      <c r="AT540" s="2">
        <f t="shared" si="39"/>
        <v>220</v>
      </c>
      <c r="AU540" s="2">
        <f t="shared" si="39"/>
        <v>127</v>
      </c>
      <c r="AV540" s="2">
        <f t="shared" si="39"/>
        <v>198</v>
      </c>
      <c r="AW540" s="2">
        <f t="shared" si="39"/>
        <v>225</v>
      </c>
      <c r="AX540" s="2">
        <f t="shared" si="39"/>
        <v>373</v>
      </c>
      <c r="AY540" s="2">
        <f t="shared" si="39"/>
        <v>105</v>
      </c>
      <c r="AZ540" s="2">
        <f t="shared" si="39"/>
        <v>113</v>
      </c>
      <c r="BA540" s="2">
        <f t="shared" si="39"/>
        <v>487</v>
      </c>
      <c r="BB540" s="2">
        <f t="shared" si="39"/>
        <v>96</v>
      </c>
      <c r="BC540" s="2">
        <f t="shared" si="39"/>
        <v>156</v>
      </c>
      <c r="BD540" s="2">
        <f t="shared" si="39"/>
        <v>284</v>
      </c>
      <c r="BE540" s="2">
        <f t="shared" si="39"/>
        <v>43</v>
      </c>
      <c r="BF540" s="2">
        <f t="shared" si="39"/>
        <v>170</v>
      </c>
      <c r="BG540" s="2">
        <f t="shared" si="39"/>
        <v>247</v>
      </c>
      <c r="BH540" s="2">
        <f t="shared" si="39"/>
        <v>39</v>
      </c>
      <c r="BI540" s="2">
        <f t="shared" si="39"/>
        <v>48</v>
      </c>
      <c r="BJ540" s="2">
        <f t="shared" si="39"/>
        <v>263</v>
      </c>
      <c r="BK540" s="2">
        <f t="shared" si="39"/>
        <v>367</v>
      </c>
      <c r="BL540" s="2">
        <f t="shared" si="39"/>
        <v>55</v>
      </c>
    </row>
    <row r="541" spans="2:64" x14ac:dyDescent="0.25">
      <c r="B541" t="s">
        <v>309</v>
      </c>
      <c r="C541" s="2">
        <f t="shared" si="36"/>
        <v>2</v>
      </c>
      <c r="D541" s="2">
        <f t="shared" si="39"/>
        <v>2</v>
      </c>
      <c r="E541" s="2">
        <f t="shared" si="39"/>
        <v>2</v>
      </c>
      <c r="F541" s="2">
        <f t="shared" si="39"/>
        <v>4</v>
      </c>
      <c r="G541" s="2">
        <f t="shared" si="39"/>
        <v>3</v>
      </c>
      <c r="H541" s="2">
        <f t="shared" si="39"/>
        <v>5</v>
      </c>
      <c r="I541" s="2">
        <f t="shared" si="39"/>
        <v>3</v>
      </c>
      <c r="J541" s="2">
        <f t="shared" si="39"/>
        <v>3</v>
      </c>
      <c r="K541" s="2">
        <f t="shared" si="39"/>
        <v>3</v>
      </c>
      <c r="L541" s="2">
        <f t="shared" si="39"/>
        <v>3</v>
      </c>
      <c r="M541" s="2">
        <f t="shared" si="39"/>
        <v>0</v>
      </c>
      <c r="N541" s="2">
        <f t="shared" si="39"/>
        <v>2</v>
      </c>
      <c r="O541" s="2" t="str">
        <f t="shared" si="39"/>
        <v/>
      </c>
      <c r="P541" s="2" t="str">
        <f t="shared" si="39"/>
        <v/>
      </c>
      <c r="Q541" s="2">
        <f t="shared" si="39"/>
        <v>1</v>
      </c>
      <c r="R541" s="2">
        <f t="shared" si="39"/>
        <v>1</v>
      </c>
      <c r="S541" s="2">
        <f t="shared" si="39"/>
        <v>0</v>
      </c>
      <c r="T541" s="2">
        <f t="shared" si="39"/>
        <v>0</v>
      </c>
      <c r="U541" s="2">
        <f t="shared" si="39"/>
        <v>0</v>
      </c>
      <c r="V541" s="2">
        <f t="shared" si="39"/>
        <v>1</v>
      </c>
      <c r="W541" s="2">
        <f t="shared" si="39"/>
        <v>0</v>
      </c>
      <c r="X541" s="2">
        <f t="shared" si="39"/>
        <v>0</v>
      </c>
      <c r="Y541" s="2">
        <f t="shared" si="39"/>
        <v>0</v>
      </c>
      <c r="Z541" s="2">
        <f t="shared" si="39"/>
        <v>0</v>
      </c>
      <c r="AA541" s="2" t="str">
        <f t="shared" si="39"/>
        <v/>
      </c>
      <c r="AB541" s="2" t="str">
        <f t="shared" si="39"/>
        <v/>
      </c>
      <c r="AC541" s="2" t="str">
        <f t="shared" si="39"/>
        <v/>
      </c>
      <c r="AD541" s="2" t="str">
        <f t="shared" si="39"/>
        <v/>
      </c>
      <c r="AE541" s="2">
        <f t="shared" si="39"/>
        <v>2</v>
      </c>
      <c r="AF541" s="2">
        <f t="shared" si="39"/>
        <v>0</v>
      </c>
      <c r="AG541" s="2">
        <f t="shared" si="39"/>
        <v>0</v>
      </c>
      <c r="AH541" s="2">
        <f t="shared" si="39"/>
        <v>0</v>
      </c>
      <c r="AI541" s="2">
        <f t="shared" si="39"/>
        <v>0</v>
      </c>
      <c r="AJ541" s="2">
        <f t="shared" si="39"/>
        <v>0</v>
      </c>
      <c r="AK541" s="2">
        <f t="shared" si="39"/>
        <v>0</v>
      </c>
      <c r="AL541" s="2">
        <f t="shared" si="39"/>
        <v>0</v>
      </c>
      <c r="AM541" s="2" t="str">
        <f t="shared" si="39"/>
        <v/>
      </c>
      <c r="AN541" s="2" t="str">
        <f t="shared" si="39"/>
        <v/>
      </c>
      <c r="AO541" s="2" t="str">
        <f t="shared" si="39"/>
        <v/>
      </c>
      <c r="AP541" s="2" t="str">
        <f t="shared" si="39"/>
        <v/>
      </c>
      <c r="AQ541" s="2" t="str">
        <f t="shared" si="39"/>
        <v/>
      </c>
      <c r="AR541" s="2" t="str">
        <f t="shared" si="39"/>
        <v/>
      </c>
      <c r="AS541" s="2" t="str">
        <f t="shared" si="39"/>
        <v/>
      </c>
      <c r="AT541" s="2" t="str">
        <f t="shared" si="39"/>
        <v/>
      </c>
      <c r="AU541" s="2" t="str">
        <f t="shared" si="39"/>
        <v/>
      </c>
      <c r="AV541" s="2" t="str">
        <f t="shared" si="39"/>
        <v/>
      </c>
      <c r="AW541" s="2" t="str">
        <f t="shared" si="39"/>
        <v/>
      </c>
      <c r="AX541" s="2" t="str">
        <f t="shared" si="39"/>
        <v/>
      </c>
      <c r="AY541" s="2" t="str">
        <f t="shared" si="39"/>
        <v/>
      </c>
      <c r="AZ541" s="2" t="str">
        <f t="shared" si="39"/>
        <v/>
      </c>
      <c r="BA541" s="2" t="str">
        <f t="shared" si="39"/>
        <v/>
      </c>
      <c r="BB541" s="2" t="str">
        <f t="shared" si="39"/>
        <v/>
      </c>
      <c r="BC541" s="2" t="str">
        <f t="shared" si="39"/>
        <v/>
      </c>
      <c r="BD541" s="2" t="str">
        <f t="shared" si="39"/>
        <v/>
      </c>
      <c r="BE541" s="2" t="str">
        <f t="shared" si="39"/>
        <v/>
      </c>
      <c r="BF541" s="2" t="str">
        <f t="shared" si="39"/>
        <v/>
      </c>
      <c r="BG541" s="2" t="str">
        <f t="shared" si="39"/>
        <v/>
      </c>
      <c r="BH541" s="2" t="str">
        <f t="shared" si="39"/>
        <v/>
      </c>
      <c r="BI541" s="2" t="str">
        <f t="shared" si="39"/>
        <v/>
      </c>
      <c r="BJ541" s="2" t="str">
        <f t="shared" si="39"/>
        <v/>
      </c>
      <c r="BK541" s="2" t="str">
        <f t="shared" si="39"/>
        <v/>
      </c>
      <c r="BL541" s="2" t="str">
        <f t="shared" si="39"/>
        <v/>
      </c>
    </row>
    <row r="542" spans="2:64" x14ac:dyDescent="0.25">
      <c r="B542" t="s">
        <v>310</v>
      </c>
      <c r="C542" s="2" t="str">
        <f t="shared" si="36"/>
        <v/>
      </c>
      <c r="D542" s="2" t="str">
        <f t="shared" si="39"/>
        <v/>
      </c>
      <c r="E542" s="2">
        <f t="shared" si="39"/>
        <v>4</v>
      </c>
      <c r="F542" s="2">
        <f t="shared" si="39"/>
        <v>2</v>
      </c>
      <c r="G542" s="2">
        <f t="shared" si="39"/>
        <v>1</v>
      </c>
      <c r="H542" s="2">
        <f t="shared" si="39"/>
        <v>1</v>
      </c>
      <c r="I542" s="2">
        <f t="shared" si="39"/>
        <v>0</v>
      </c>
      <c r="J542" s="2">
        <f t="shared" si="39"/>
        <v>5</v>
      </c>
      <c r="K542" s="2">
        <f t="shared" si="39"/>
        <v>3</v>
      </c>
      <c r="L542" s="2">
        <f t="shared" si="39"/>
        <v>0</v>
      </c>
      <c r="M542" s="2">
        <f t="shared" si="39"/>
        <v>0</v>
      </c>
      <c r="N542" s="2">
        <f t="shared" si="39"/>
        <v>1</v>
      </c>
      <c r="O542" s="2">
        <f t="shared" si="39"/>
        <v>1</v>
      </c>
      <c r="P542" s="2">
        <f t="shared" si="39"/>
        <v>1</v>
      </c>
      <c r="Q542" s="2">
        <f t="shared" si="39"/>
        <v>0</v>
      </c>
      <c r="R542" s="2">
        <f t="shared" si="39"/>
        <v>1</v>
      </c>
      <c r="S542" s="2">
        <f t="shared" si="39"/>
        <v>0</v>
      </c>
      <c r="T542" s="2">
        <f t="shared" si="39"/>
        <v>1</v>
      </c>
      <c r="U542" s="2">
        <f t="shared" si="39"/>
        <v>0</v>
      </c>
      <c r="V542" s="2">
        <f t="shared" si="39"/>
        <v>0</v>
      </c>
      <c r="W542" s="2">
        <f t="shared" si="39"/>
        <v>0</v>
      </c>
      <c r="X542" s="2">
        <f t="shared" si="39"/>
        <v>0</v>
      </c>
      <c r="Y542" s="2">
        <f t="shared" si="39"/>
        <v>4</v>
      </c>
      <c r="Z542" s="2">
        <f t="shared" si="39"/>
        <v>0</v>
      </c>
      <c r="AA542" s="2" t="str">
        <f t="shared" si="39"/>
        <v/>
      </c>
      <c r="AB542" s="2" t="str">
        <f t="shared" si="39"/>
        <v/>
      </c>
      <c r="AC542" s="2" t="str">
        <f t="shared" si="39"/>
        <v/>
      </c>
      <c r="AD542" s="2" t="str">
        <f t="shared" si="39"/>
        <v/>
      </c>
      <c r="AE542" s="2" t="str">
        <f t="shared" si="39"/>
        <v/>
      </c>
      <c r="AF542" s="2" t="str">
        <f t="shared" si="39"/>
        <v/>
      </c>
      <c r="AG542" s="2" t="str">
        <f t="shared" si="39"/>
        <v/>
      </c>
      <c r="AH542" s="2" t="str">
        <f t="shared" si="39"/>
        <v/>
      </c>
      <c r="AI542" s="2" t="str">
        <f t="shared" si="39"/>
        <v/>
      </c>
      <c r="AJ542" s="2" t="str">
        <f t="shared" si="39"/>
        <v/>
      </c>
      <c r="AK542" s="2" t="str">
        <f t="shared" si="39"/>
        <v/>
      </c>
      <c r="AL542" s="2" t="str">
        <f t="shared" si="39"/>
        <v/>
      </c>
      <c r="AM542" s="2" t="str">
        <f t="shared" si="39"/>
        <v/>
      </c>
      <c r="AN542" s="2" t="str">
        <f t="shared" si="39"/>
        <v/>
      </c>
      <c r="AO542" s="2" t="str">
        <f t="shared" si="39"/>
        <v/>
      </c>
      <c r="AP542" s="2" t="str">
        <f t="shared" si="39"/>
        <v/>
      </c>
      <c r="AQ542" s="2" t="str">
        <f t="shared" si="39"/>
        <v/>
      </c>
      <c r="AR542" s="2" t="str">
        <f t="shared" si="39"/>
        <v/>
      </c>
      <c r="AS542" s="2" t="str">
        <f t="shared" si="39"/>
        <v/>
      </c>
      <c r="AT542" s="2" t="str">
        <f t="shared" si="39"/>
        <v/>
      </c>
      <c r="AU542" s="2" t="str">
        <f t="shared" si="39"/>
        <v/>
      </c>
      <c r="AV542" s="2" t="str">
        <f t="shared" si="39"/>
        <v/>
      </c>
      <c r="AW542" s="2" t="str">
        <f t="shared" si="39"/>
        <v/>
      </c>
      <c r="AX542" s="2" t="str">
        <f t="shared" si="39"/>
        <v/>
      </c>
      <c r="AY542" s="2" t="str">
        <f t="shared" si="39"/>
        <v/>
      </c>
      <c r="AZ542" s="2" t="str">
        <f t="shared" si="39"/>
        <v/>
      </c>
      <c r="BA542" s="2" t="str">
        <f t="shared" si="39"/>
        <v/>
      </c>
      <c r="BB542" s="2" t="str">
        <f t="shared" si="39"/>
        <v/>
      </c>
      <c r="BC542" s="2" t="str">
        <f t="shared" si="39"/>
        <v/>
      </c>
      <c r="BD542" s="2" t="str">
        <f t="shared" si="39"/>
        <v/>
      </c>
      <c r="BE542" s="2" t="str">
        <f t="shared" ref="D542:BL547" si="40">IF(AND(BE146="",BE344=0),"",MAX(BE146,BE344))</f>
        <v/>
      </c>
      <c r="BF542" s="2" t="str">
        <f t="shared" si="40"/>
        <v/>
      </c>
      <c r="BG542" s="2" t="str">
        <f t="shared" si="40"/>
        <v/>
      </c>
      <c r="BH542" s="2" t="str">
        <f t="shared" si="40"/>
        <v/>
      </c>
      <c r="BI542" s="2" t="str">
        <f t="shared" si="40"/>
        <v/>
      </c>
      <c r="BJ542" s="2" t="str">
        <f t="shared" si="40"/>
        <v/>
      </c>
      <c r="BK542" s="2" t="str">
        <f t="shared" si="40"/>
        <v/>
      </c>
      <c r="BL542" s="2" t="str">
        <f t="shared" si="40"/>
        <v/>
      </c>
    </row>
    <row r="543" spans="2:64" x14ac:dyDescent="0.25">
      <c r="B543" t="s">
        <v>311</v>
      </c>
      <c r="C543" s="2" t="str">
        <f t="shared" si="36"/>
        <v/>
      </c>
      <c r="D543" s="2" t="str">
        <f t="shared" si="40"/>
        <v/>
      </c>
      <c r="E543" s="2" t="str">
        <f t="shared" si="40"/>
        <v/>
      </c>
      <c r="F543" s="2" t="str">
        <f t="shared" si="40"/>
        <v/>
      </c>
      <c r="G543" s="2" t="str">
        <f t="shared" si="40"/>
        <v/>
      </c>
      <c r="H543" s="2" t="str">
        <f t="shared" si="40"/>
        <v/>
      </c>
      <c r="I543" s="2">
        <f t="shared" si="40"/>
        <v>1</v>
      </c>
      <c r="J543" s="2">
        <f t="shared" si="40"/>
        <v>0</v>
      </c>
      <c r="K543" s="2">
        <f t="shared" si="40"/>
        <v>0</v>
      </c>
      <c r="L543" s="2">
        <f t="shared" si="40"/>
        <v>0</v>
      </c>
      <c r="M543" s="2">
        <f t="shared" si="40"/>
        <v>0</v>
      </c>
      <c r="N543" s="2">
        <f t="shared" si="40"/>
        <v>0</v>
      </c>
      <c r="O543" s="2" t="str">
        <f t="shared" si="40"/>
        <v/>
      </c>
      <c r="P543" s="2" t="str">
        <f t="shared" si="40"/>
        <v/>
      </c>
      <c r="Q543" s="2" t="str">
        <f t="shared" si="40"/>
        <v/>
      </c>
      <c r="R543" s="2" t="str">
        <f t="shared" si="40"/>
        <v/>
      </c>
      <c r="S543" s="2" t="str">
        <f t="shared" si="40"/>
        <v/>
      </c>
      <c r="T543" s="2" t="str">
        <f t="shared" si="40"/>
        <v/>
      </c>
      <c r="U543" s="2" t="str">
        <f t="shared" si="40"/>
        <v/>
      </c>
      <c r="V543" s="2" t="str">
        <f t="shared" si="40"/>
        <v/>
      </c>
      <c r="W543" s="2" t="str">
        <f t="shared" si="40"/>
        <v/>
      </c>
      <c r="X543" s="2" t="str">
        <f t="shared" si="40"/>
        <v/>
      </c>
      <c r="Y543" s="2" t="str">
        <f t="shared" si="40"/>
        <v/>
      </c>
      <c r="Z543" s="2" t="str">
        <f t="shared" si="40"/>
        <v/>
      </c>
      <c r="AA543" s="2" t="str">
        <f t="shared" si="40"/>
        <v/>
      </c>
      <c r="AB543" s="2" t="str">
        <f t="shared" si="40"/>
        <v/>
      </c>
      <c r="AC543" s="2" t="str">
        <f t="shared" si="40"/>
        <v/>
      </c>
      <c r="AD543" s="2" t="str">
        <f t="shared" si="40"/>
        <v/>
      </c>
      <c r="AE543" s="2" t="str">
        <f t="shared" si="40"/>
        <v/>
      </c>
      <c r="AF543" s="2" t="str">
        <f t="shared" si="40"/>
        <v/>
      </c>
      <c r="AG543" s="2" t="str">
        <f t="shared" si="40"/>
        <v/>
      </c>
      <c r="AH543" s="2" t="str">
        <f t="shared" si="40"/>
        <v/>
      </c>
      <c r="AI543" s="2" t="str">
        <f t="shared" si="40"/>
        <v/>
      </c>
      <c r="AJ543" s="2" t="str">
        <f t="shared" si="40"/>
        <v/>
      </c>
      <c r="AK543" s="2" t="str">
        <f t="shared" si="40"/>
        <v/>
      </c>
      <c r="AL543" s="2" t="str">
        <f t="shared" si="40"/>
        <v/>
      </c>
      <c r="AM543" s="2" t="str">
        <f t="shared" si="40"/>
        <v/>
      </c>
      <c r="AN543" s="2" t="str">
        <f t="shared" si="40"/>
        <v/>
      </c>
      <c r="AO543" s="2" t="str">
        <f t="shared" si="40"/>
        <v/>
      </c>
      <c r="AP543" s="2" t="str">
        <f t="shared" si="40"/>
        <v/>
      </c>
      <c r="AQ543" s="2" t="str">
        <f t="shared" si="40"/>
        <v/>
      </c>
      <c r="AR543" s="2" t="str">
        <f t="shared" si="40"/>
        <v/>
      </c>
      <c r="AS543" s="2" t="str">
        <f t="shared" si="40"/>
        <v/>
      </c>
      <c r="AT543" s="2" t="str">
        <f t="shared" si="40"/>
        <v/>
      </c>
      <c r="AU543" s="2" t="str">
        <f t="shared" si="40"/>
        <v/>
      </c>
      <c r="AV543" s="2" t="str">
        <f t="shared" si="40"/>
        <v/>
      </c>
      <c r="AW543" s="2" t="str">
        <f t="shared" si="40"/>
        <v/>
      </c>
      <c r="AX543" s="2" t="str">
        <f t="shared" si="40"/>
        <v/>
      </c>
      <c r="AY543" s="2" t="str">
        <f t="shared" si="40"/>
        <v/>
      </c>
      <c r="AZ543" s="2" t="str">
        <f t="shared" si="40"/>
        <v/>
      </c>
      <c r="BA543" s="2" t="str">
        <f t="shared" si="40"/>
        <v/>
      </c>
      <c r="BB543" s="2" t="str">
        <f t="shared" si="40"/>
        <v/>
      </c>
      <c r="BC543" s="2" t="str">
        <f t="shared" si="40"/>
        <v/>
      </c>
      <c r="BD543" s="2" t="str">
        <f t="shared" si="40"/>
        <v/>
      </c>
      <c r="BE543" s="2" t="str">
        <f t="shared" si="40"/>
        <v/>
      </c>
      <c r="BF543" s="2" t="str">
        <f t="shared" si="40"/>
        <v/>
      </c>
      <c r="BG543" s="2" t="str">
        <f t="shared" si="40"/>
        <v/>
      </c>
      <c r="BH543" s="2" t="str">
        <f t="shared" si="40"/>
        <v/>
      </c>
      <c r="BI543" s="2" t="str">
        <f t="shared" si="40"/>
        <v/>
      </c>
      <c r="BJ543" s="2" t="str">
        <f t="shared" si="40"/>
        <v/>
      </c>
      <c r="BK543" s="2" t="str">
        <f t="shared" si="40"/>
        <v/>
      </c>
      <c r="BL543" s="2" t="str">
        <f t="shared" si="40"/>
        <v/>
      </c>
    </row>
    <row r="544" spans="2:64" x14ac:dyDescent="0.25">
      <c r="B544" t="s">
        <v>312</v>
      </c>
      <c r="C544" s="2" t="str">
        <f t="shared" si="36"/>
        <v/>
      </c>
      <c r="D544" s="2" t="str">
        <f t="shared" si="40"/>
        <v/>
      </c>
      <c r="E544" s="2" t="str">
        <f t="shared" si="40"/>
        <v/>
      </c>
      <c r="F544" s="2" t="str">
        <f t="shared" si="40"/>
        <v/>
      </c>
      <c r="G544" s="2" t="str">
        <f t="shared" si="40"/>
        <v/>
      </c>
      <c r="H544" s="2" t="str">
        <f t="shared" si="40"/>
        <v/>
      </c>
      <c r="I544" s="2" t="str">
        <f t="shared" si="40"/>
        <v/>
      </c>
      <c r="J544" s="2" t="str">
        <f t="shared" si="40"/>
        <v/>
      </c>
      <c r="K544" s="2" t="str">
        <f t="shared" si="40"/>
        <v/>
      </c>
      <c r="L544" s="2" t="str">
        <f t="shared" si="40"/>
        <v/>
      </c>
      <c r="M544" s="2" t="str">
        <f t="shared" si="40"/>
        <v/>
      </c>
      <c r="N544" s="2" t="str">
        <f t="shared" si="40"/>
        <v/>
      </c>
      <c r="O544" s="2" t="str">
        <f t="shared" si="40"/>
        <v/>
      </c>
      <c r="P544" s="2" t="str">
        <f t="shared" si="40"/>
        <v/>
      </c>
      <c r="Q544" s="2" t="str">
        <f t="shared" si="40"/>
        <v/>
      </c>
      <c r="R544" s="2" t="str">
        <f t="shared" si="40"/>
        <v/>
      </c>
      <c r="S544" s="2" t="str">
        <f t="shared" si="40"/>
        <v/>
      </c>
      <c r="T544" s="2" t="str">
        <f t="shared" si="40"/>
        <v/>
      </c>
      <c r="U544" s="2" t="str">
        <f t="shared" si="40"/>
        <v/>
      </c>
      <c r="V544" s="2" t="str">
        <f t="shared" si="40"/>
        <v/>
      </c>
      <c r="W544" s="2" t="str">
        <f t="shared" si="40"/>
        <v/>
      </c>
      <c r="X544" s="2" t="str">
        <f t="shared" si="40"/>
        <v/>
      </c>
      <c r="Y544" s="2" t="str">
        <f t="shared" si="40"/>
        <v/>
      </c>
      <c r="Z544" s="2" t="str">
        <f t="shared" si="40"/>
        <v/>
      </c>
      <c r="AA544" s="2" t="str">
        <f t="shared" si="40"/>
        <v/>
      </c>
      <c r="AB544" s="2" t="str">
        <f t="shared" si="40"/>
        <v/>
      </c>
      <c r="AC544" s="2" t="str">
        <f t="shared" si="40"/>
        <v/>
      </c>
      <c r="AD544" s="2" t="str">
        <f t="shared" si="40"/>
        <v/>
      </c>
      <c r="AE544" s="2" t="str">
        <f t="shared" si="40"/>
        <v/>
      </c>
      <c r="AF544" s="2" t="str">
        <f t="shared" si="40"/>
        <v/>
      </c>
      <c r="AG544" s="2" t="str">
        <f t="shared" si="40"/>
        <v/>
      </c>
      <c r="AH544" s="2" t="str">
        <f t="shared" si="40"/>
        <v/>
      </c>
      <c r="AI544" s="2" t="str">
        <f t="shared" si="40"/>
        <v/>
      </c>
      <c r="AJ544" s="2" t="str">
        <f t="shared" si="40"/>
        <v/>
      </c>
      <c r="AK544" s="2" t="str">
        <f t="shared" si="40"/>
        <v/>
      </c>
      <c r="AL544" s="2" t="str">
        <f t="shared" si="40"/>
        <v/>
      </c>
      <c r="AM544" s="2" t="str">
        <f t="shared" si="40"/>
        <v/>
      </c>
      <c r="AN544" s="2" t="str">
        <f t="shared" si="40"/>
        <v/>
      </c>
      <c r="AO544" s="2" t="str">
        <f t="shared" si="40"/>
        <v/>
      </c>
      <c r="AP544" s="2" t="str">
        <f t="shared" si="40"/>
        <v/>
      </c>
      <c r="AQ544" s="2" t="str">
        <f t="shared" si="40"/>
        <v/>
      </c>
      <c r="AR544" s="2" t="str">
        <f t="shared" si="40"/>
        <v/>
      </c>
      <c r="AS544" s="2" t="str">
        <f t="shared" si="40"/>
        <v/>
      </c>
      <c r="AT544" s="2" t="str">
        <f t="shared" si="40"/>
        <v/>
      </c>
      <c r="AU544" s="2" t="str">
        <f t="shared" si="40"/>
        <v/>
      </c>
      <c r="AV544" s="2" t="str">
        <f t="shared" si="40"/>
        <v/>
      </c>
      <c r="AW544" s="2" t="str">
        <f t="shared" si="40"/>
        <v/>
      </c>
      <c r="AX544" s="2" t="str">
        <f t="shared" si="40"/>
        <v/>
      </c>
      <c r="AY544" s="2">
        <f t="shared" si="40"/>
        <v>1</v>
      </c>
      <c r="AZ544" s="2" t="str">
        <f t="shared" si="40"/>
        <v/>
      </c>
      <c r="BA544" s="2" t="str">
        <f t="shared" si="40"/>
        <v/>
      </c>
      <c r="BB544" s="2" t="str">
        <f t="shared" si="40"/>
        <v/>
      </c>
      <c r="BC544" s="2" t="str">
        <f t="shared" si="40"/>
        <v/>
      </c>
      <c r="BD544" s="2" t="str">
        <f t="shared" si="40"/>
        <v/>
      </c>
      <c r="BE544" s="2" t="str">
        <f t="shared" si="40"/>
        <v/>
      </c>
      <c r="BF544" s="2" t="str">
        <f t="shared" si="40"/>
        <v/>
      </c>
      <c r="BG544" s="2" t="str">
        <f t="shared" si="40"/>
        <v/>
      </c>
      <c r="BH544" s="2" t="str">
        <f t="shared" si="40"/>
        <v/>
      </c>
      <c r="BI544" s="2" t="str">
        <f t="shared" si="40"/>
        <v/>
      </c>
      <c r="BJ544" s="2" t="str">
        <f t="shared" si="40"/>
        <v/>
      </c>
      <c r="BK544" s="2" t="str">
        <f t="shared" si="40"/>
        <v/>
      </c>
      <c r="BL544" s="2" t="str">
        <f t="shared" si="40"/>
        <v/>
      </c>
    </row>
    <row r="545" spans="2:64" x14ac:dyDescent="0.25">
      <c r="B545" t="s">
        <v>6</v>
      </c>
      <c r="C545" s="2">
        <f t="shared" si="36"/>
        <v>184</v>
      </c>
      <c r="D545" s="2">
        <f t="shared" si="40"/>
        <v>219</v>
      </c>
      <c r="E545" s="2">
        <f t="shared" si="40"/>
        <v>263</v>
      </c>
      <c r="F545" s="2">
        <f t="shared" si="40"/>
        <v>208</v>
      </c>
      <c r="G545" s="2">
        <f t="shared" si="40"/>
        <v>299</v>
      </c>
      <c r="H545" s="2">
        <f t="shared" si="40"/>
        <v>208</v>
      </c>
      <c r="I545" s="2">
        <f t="shared" si="40"/>
        <v>245</v>
      </c>
      <c r="J545" s="2">
        <f t="shared" si="40"/>
        <v>171</v>
      </c>
      <c r="K545" s="2">
        <f t="shared" si="40"/>
        <v>173</v>
      </c>
      <c r="L545" s="2">
        <f t="shared" si="40"/>
        <v>224</v>
      </c>
      <c r="M545" s="2">
        <f t="shared" si="40"/>
        <v>199</v>
      </c>
      <c r="N545" s="2">
        <f t="shared" si="40"/>
        <v>162</v>
      </c>
      <c r="O545" s="2">
        <f t="shared" si="40"/>
        <v>169</v>
      </c>
      <c r="P545" s="2">
        <f t="shared" si="40"/>
        <v>410</v>
      </c>
      <c r="Q545" s="2">
        <f t="shared" si="40"/>
        <v>400</v>
      </c>
      <c r="R545" s="2">
        <f t="shared" si="40"/>
        <v>431</v>
      </c>
      <c r="S545" s="2">
        <f t="shared" si="40"/>
        <v>397</v>
      </c>
      <c r="T545" s="2">
        <f t="shared" si="40"/>
        <v>269</v>
      </c>
      <c r="U545" s="2">
        <f t="shared" si="40"/>
        <v>257</v>
      </c>
      <c r="V545" s="2">
        <f t="shared" si="40"/>
        <v>459</v>
      </c>
      <c r="W545" s="2">
        <f t="shared" si="40"/>
        <v>511</v>
      </c>
      <c r="X545" s="2">
        <f t="shared" si="40"/>
        <v>679</v>
      </c>
      <c r="Y545" s="2">
        <f t="shared" si="40"/>
        <v>525</v>
      </c>
      <c r="Z545" s="2">
        <f t="shared" si="40"/>
        <v>311</v>
      </c>
      <c r="AA545" s="2">
        <f t="shared" si="40"/>
        <v>563</v>
      </c>
      <c r="AB545" s="2">
        <f t="shared" si="40"/>
        <v>453</v>
      </c>
      <c r="AC545" s="2">
        <f t="shared" si="40"/>
        <v>472</v>
      </c>
      <c r="AD545" s="2">
        <f t="shared" si="40"/>
        <v>418</v>
      </c>
      <c r="AE545" s="2">
        <f t="shared" si="40"/>
        <v>408</v>
      </c>
      <c r="AF545" s="2">
        <f t="shared" si="40"/>
        <v>399</v>
      </c>
      <c r="AG545" s="2">
        <f t="shared" si="40"/>
        <v>456</v>
      </c>
      <c r="AH545" s="2">
        <f t="shared" si="40"/>
        <v>461</v>
      </c>
      <c r="AI545" s="2">
        <f t="shared" si="40"/>
        <v>537</v>
      </c>
      <c r="AJ545" s="2">
        <f t="shared" si="40"/>
        <v>480</v>
      </c>
      <c r="AK545" s="2">
        <f t="shared" si="40"/>
        <v>381</v>
      </c>
      <c r="AL545" s="2">
        <f t="shared" si="40"/>
        <v>357</v>
      </c>
      <c r="AM545" s="2">
        <f t="shared" si="40"/>
        <v>313</v>
      </c>
      <c r="AN545" s="2">
        <f t="shared" si="40"/>
        <v>365</v>
      </c>
      <c r="AO545" s="2">
        <f t="shared" si="40"/>
        <v>486</v>
      </c>
      <c r="AP545" s="2">
        <f t="shared" si="40"/>
        <v>509</v>
      </c>
      <c r="AQ545" s="2">
        <f t="shared" si="40"/>
        <v>352</v>
      </c>
      <c r="AR545" s="2">
        <f t="shared" si="40"/>
        <v>336</v>
      </c>
      <c r="AS545" s="2">
        <f t="shared" si="40"/>
        <v>294</v>
      </c>
      <c r="AT545" s="2">
        <f t="shared" si="40"/>
        <v>412</v>
      </c>
      <c r="AU545" s="2">
        <f t="shared" si="40"/>
        <v>535</v>
      </c>
      <c r="AV545" s="2">
        <f t="shared" si="40"/>
        <v>574</v>
      </c>
      <c r="AW545" s="2">
        <f t="shared" si="40"/>
        <v>450</v>
      </c>
      <c r="AX545" s="2">
        <f t="shared" si="40"/>
        <v>264</v>
      </c>
      <c r="AY545" s="2">
        <f t="shared" si="40"/>
        <v>300</v>
      </c>
      <c r="AZ545" s="2">
        <f t="shared" si="40"/>
        <v>332</v>
      </c>
      <c r="BA545" s="2">
        <f t="shared" si="40"/>
        <v>507</v>
      </c>
      <c r="BB545" s="2">
        <f t="shared" si="40"/>
        <v>428</v>
      </c>
      <c r="BC545" s="2">
        <f t="shared" si="40"/>
        <v>448</v>
      </c>
      <c r="BD545" s="2">
        <f t="shared" si="40"/>
        <v>435</v>
      </c>
      <c r="BE545" s="2">
        <f t="shared" si="40"/>
        <v>251</v>
      </c>
      <c r="BF545" s="2">
        <f t="shared" si="40"/>
        <v>361</v>
      </c>
      <c r="BG545" s="2">
        <f t="shared" si="40"/>
        <v>492</v>
      </c>
      <c r="BH545" s="2">
        <f t="shared" si="40"/>
        <v>339</v>
      </c>
      <c r="BI545" s="2">
        <f t="shared" si="40"/>
        <v>320</v>
      </c>
      <c r="BJ545" s="2">
        <f t="shared" si="40"/>
        <v>206</v>
      </c>
      <c r="BK545" s="2">
        <f t="shared" si="40"/>
        <v>280</v>
      </c>
      <c r="BL545" s="2">
        <f t="shared" si="40"/>
        <v>289</v>
      </c>
    </row>
    <row r="546" spans="2:64" x14ac:dyDescent="0.25">
      <c r="B546" t="s">
        <v>313</v>
      </c>
      <c r="C546" s="2">
        <f t="shared" si="36"/>
        <v>47</v>
      </c>
      <c r="D546" s="2">
        <f t="shared" si="40"/>
        <v>42</v>
      </c>
      <c r="E546" s="2">
        <f t="shared" si="40"/>
        <v>42</v>
      </c>
      <c r="F546" s="2">
        <f t="shared" si="40"/>
        <v>56</v>
      </c>
      <c r="G546" s="2">
        <f t="shared" si="40"/>
        <v>50</v>
      </c>
      <c r="H546" s="2">
        <f t="shared" si="40"/>
        <v>38</v>
      </c>
      <c r="I546" s="2">
        <f t="shared" si="40"/>
        <v>68</v>
      </c>
      <c r="J546" s="2">
        <f t="shared" si="40"/>
        <v>70</v>
      </c>
      <c r="K546" s="2">
        <f t="shared" si="40"/>
        <v>47</v>
      </c>
      <c r="L546" s="2">
        <f t="shared" si="40"/>
        <v>54</v>
      </c>
      <c r="M546" s="2">
        <f t="shared" si="40"/>
        <v>65</v>
      </c>
      <c r="N546" s="2">
        <f t="shared" si="40"/>
        <v>17</v>
      </c>
      <c r="O546" s="2">
        <f t="shared" si="40"/>
        <v>49</v>
      </c>
      <c r="P546" s="2">
        <f t="shared" si="40"/>
        <v>35</v>
      </c>
      <c r="Q546" s="2">
        <f t="shared" si="40"/>
        <v>30</v>
      </c>
      <c r="R546" s="2">
        <f t="shared" si="40"/>
        <v>23</v>
      </c>
      <c r="S546" s="2">
        <f t="shared" si="40"/>
        <v>21</v>
      </c>
      <c r="T546" s="2">
        <f t="shared" si="40"/>
        <v>21</v>
      </c>
      <c r="U546" s="2">
        <f t="shared" si="40"/>
        <v>21</v>
      </c>
      <c r="V546" s="2">
        <f t="shared" si="40"/>
        <v>33</v>
      </c>
      <c r="W546" s="2">
        <f t="shared" si="40"/>
        <v>22</v>
      </c>
      <c r="X546" s="2">
        <f t="shared" si="40"/>
        <v>31</v>
      </c>
      <c r="Y546" s="2">
        <f t="shared" si="40"/>
        <v>20</v>
      </c>
      <c r="Z546" s="2">
        <f t="shared" si="40"/>
        <v>10</v>
      </c>
      <c r="AA546" s="2">
        <f t="shared" si="40"/>
        <v>12</v>
      </c>
      <c r="AB546" s="2">
        <f t="shared" si="40"/>
        <v>16</v>
      </c>
      <c r="AC546" s="2">
        <f t="shared" si="40"/>
        <v>19</v>
      </c>
      <c r="AD546" s="2">
        <f t="shared" si="40"/>
        <v>17</v>
      </c>
      <c r="AE546" s="2">
        <f t="shared" si="40"/>
        <v>14</v>
      </c>
      <c r="AF546" s="2">
        <f t="shared" si="40"/>
        <v>15</v>
      </c>
      <c r="AG546" s="2">
        <f t="shared" si="40"/>
        <v>11</v>
      </c>
      <c r="AH546" s="2">
        <f t="shared" si="40"/>
        <v>53</v>
      </c>
      <c r="AI546" s="2">
        <f t="shared" si="40"/>
        <v>42</v>
      </c>
      <c r="AJ546" s="2">
        <f t="shared" si="40"/>
        <v>40</v>
      </c>
      <c r="AK546" s="2">
        <f t="shared" si="40"/>
        <v>85</v>
      </c>
      <c r="AL546" s="2">
        <f t="shared" si="40"/>
        <v>67</v>
      </c>
      <c r="AM546" s="2">
        <f t="shared" si="40"/>
        <v>41</v>
      </c>
      <c r="AN546" s="2">
        <f t="shared" si="40"/>
        <v>38</v>
      </c>
      <c r="AO546" s="2">
        <f t="shared" si="40"/>
        <v>40</v>
      </c>
      <c r="AP546" s="2">
        <f t="shared" si="40"/>
        <v>20</v>
      </c>
      <c r="AQ546" s="2">
        <f t="shared" si="40"/>
        <v>46</v>
      </c>
      <c r="AR546" s="2">
        <f t="shared" si="40"/>
        <v>6</v>
      </c>
      <c r="AS546" s="2">
        <f t="shared" si="40"/>
        <v>39</v>
      </c>
      <c r="AT546" s="2">
        <f t="shared" si="40"/>
        <v>18</v>
      </c>
      <c r="AU546" s="2">
        <f t="shared" si="40"/>
        <v>21</v>
      </c>
      <c r="AV546" s="2">
        <f t="shared" si="40"/>
        <v>21</v>
      </c>
      <c r="AW546" s="2">
        <f t="shared" si="40"/>
        <v>13</v>
      </c>
      <c r="AX546" s="2">
        <f t="shared" si="40"/>
        <v>6</v>
      </c>
      <c r="AY546" s="2">
        <f t="shared" si="40"/>
        <v>18</v>
      </c>
      <c r="AZ546" s="2">
        <f t="shared" si="40"/>
        <v>12</v>
      </c>
      <c r="BA546" s="2">
        <f t="shared" si="40"/>
        <v>14</v>
      </c>
      <c r="BB546" s="2">
        <f t="shared" si="40"/>
        <v>7</v>
      </c>
      <c r="BC546" s="2">
        <f t="shared" si="40"/>
        <v>17</v>
      </c>
      <c r="BD546" s="2">
        <f t="shared" si="40"/>
        <v>16</v>
      </c>
      <c r="BE546" s="2">
        <f t="shared" si="40"/>
        <v>6</v>
      </c>
      <c r="BF546" s="2">
        <f t="shared" si="40"/>
        <v>10</v>
      </c>
      <c r="BG546" s="2">
        <f t="shared" si="40"/>
        <v>12</v>
      </c>
      <c r="BH546" s="2">
        <f t="shared" si="40"/>
        <v>8</v>
      </c>
      <c r="BI546" s="2">
        <f t="shared" si="40"/>
        <v>9</v>
      </c>
      <c r="BJ546" s="2">
        <f t="shared" si="40"/>
        <v>13</v>
      </c>
      <c r="BK546" s="2">
        <f t="shared" si="40"/>
        <v>5</v>
      </c>
      <c r="BL546" s="2">
        <f t="shared" si="40"/>
        <v>5</v>
      </c>
    </row>
    <row r="547" spans="2:64" x14ac:dyDescent="0.25">
      <c r="B547" t="s">
        <v>63</v>
      </c>
      <c r="C547" s="2" t="str">
        <f t="shared" si="36"/>
        <v/>
      </c>
      <c r="D547" s="2" t="str">
        <f t="shared" si="40"/>
        <v/>
      </c>
      <c r="E547" s="2" t="str">
        <f t="shared" si="40"/>
        <v/>
      </c>
      <c r="F547" s="2" t="str">
        <f t="shared" si="40"/>
        <v/>
      </c>
      <c r="G547" s="2" t="str">
        <f t="shared" ref="D547:BL551" si="41">IF(AND(G151="",G349=0),"",MAX(G151,G349))</f>
        <v/>
      </c>
      <c r="H547" s="2" t="str">
        <f t="shared" si="41"/>
        <v/>
      </c>
      <c r="I547" s="2" t="str">
        <f t="shared" si="41"/>
        <v/>
      </c>
      <c r="J547" s="2" t="str">
        <f t="shared" si="41"/>
        <v/>
      </c>
      <c r="K547" s="2" t="str">
        <f t="shared" si="41"/>
        <v/>
      </c>
      <c r="L547" s="2" t="str">
        <f t="shared" si="41"/>
        <v/>
      </c>
      <c r="M547" s="2" t="str">
        <f t="shared" si="41"/>
        <v/>
      </c>
      <c r="N547" s="2" t="str">
        <f t="shared" si="41"/>
        <v/>
      </c>
      <c r="O547" s="2" t="str">
        <f t="shared" si="41"/>
        <v/>
      </c>
      <c r="P547" s="2" t="str">
        <f t="shared" si="41"/>
        <v/>
      </c>
      <c r="Q547" s="2" t="str">
        <f t="shared" si="41"/>
        <v/>
      </c>
      <c r="R547" s="2" t="str">
        <f t="shared" si="41"/>
        <v/>
      </c>
      <c r="S547" s="2" t="str">
        <f t="shared" si="41"/>
        <v/>
      </c>
      <c r="T547" s="2" t="str">
        <f t="shared" si="41"/>
        <v/>
      </c>
      <c r="U547" s="2" t="str">
        <f t="shared" si="41"/>
        <v/>
      </c>
      <c r="V547" s="2" t="str">
        <f t="shared" si="41"/>
        <v/>
      </c>
      <c r="W547" s="2" t="str">
        <f t="shared" si="41"/>
        <v/>
      </c>
      <c r="X547" s="2" t="str">
        <f t="shared" si="41"/>
        <v/>
      </c>
      <c r="Y547" s="2" t="str">
        <f t="shared" si="41"/>
        <v/>
      </c>
      <c r="Z547" s="2" t="str">
        <f t="shared" si="41"/>
        <v/>
      </c>
      <c r="AA547" s="2" t="str">
        <f t="shared" si="41"/>
        <v/>
      </c>
      <c r="AB547" s="2" t="str">
        <f t="shared" si="41"/>
        <v/>
      </c>
      <c r="AC547" s="2" t="str">
        <f t="shared" si="41"/>
        <v/>
      </c>
      <c r="AD547" s="2" t="str">
        <f t="shared" si="41"/>
        <v/>
      </c>
      <c r="AE547" s="2" t="str">
        <f t="shared" si="41"/>
        <v/>
      </c>
      <c r="AF547" s="2" t="str">
        <f t="shared" si="41"/>
        <v/>
      </c>
      <c r="AG547" s="2" t="str">
        <f t="shared" si="41"/>
        <v/>
      </c>
      <c r="AH547" s="2" t="str">
        <f t="shared" si="41"/>
        <v/>
      </c>
      <c r="AI547" s="2" t="str">
        <f t="shared" si="41"/>
        <v/>
      </c>
      <c r="AJ547" s="2" t="str">
        <f t="shared" si="41"/>
        <v/>
      </c>
      <c r="AK547" s="2" t="str">
        <f t="shared" si="41"/>
        <v/>
      </c>
      <c r="AL547" s="2" t="str">
        <f t="shared" si="41"/>
        <v/>
      </c>
      <c r="AM547" s="2" t="str">
        <f t="shared" si="41"/>
        <v/>
      </c>
      <c r="AN547" s="2" t="str">
        <f t="shared" si="41"/>
        <v/>
      </c>
      <c r="AO547" s="2" t="str">
        <f t="shared" si="41"/>
        <v/>
      </c>
      <c r="AP547" s="2" t="str">
        <f t="shared" si="41"/>
        <v/>
      </c>
      <c r="AQ547" s="2" t="str">
        <f t="shared" si="41"/>
        <v/>
      </c>
      <c r="AR547" s="2" t="str">
        <f t="shared" si="41"/>
        <v/>
      </c>
      <c r="AS547" s="2" t="str">
        <f t="shared" si="41"/>
        <v/>
      </c>
      <c r="AT547" s="2" t="str">
        <f t="shared" si="41"/>
        <v/>
      </c>
      <c r="AU547" s="2" t="str">
        <f t="shared" si="41"/>
        <v/>
      </c>
      <c r="AV547" s="2" t="str">
        <f t="shared" si="41"/>
        <v/>
      </c>
      <c r="AW547" s="2" t="str">
        <f t="shared" si="41"/>
        <v/>
      </c>
      <c r="AX547" s="2" t="str">
        <f t="shared" si="41"/>
        <v/>
      </c>
      <c r="AY547" s="2" t="str">
        <f t="shared" si="41"/>
        <v/>
      </c>
      <c r="AZ547" s="2" t="str">
        <f t="shared" si="41"/>
        <v/>
      </c>
      <c r="BA547" s="2" t="str">
        <f t="shared" si="41"/>
        <v/>
      </c>
      <c r="BB547" s="2" t="str">
        <f t="shared" si="41"/>
        <v/>
      </c>
      <c r="BC547" s="2" t="str">
        <f t="shared" si="41"/>
        <v/>
      </c>
      <c r="BD547" s="2" t="str">
        <f t="shared" si="41"/>
        <v/>
      </c>
      <c r="BE547" s="2" t="str">
        <f t="shared" si="41"/>
        <v/>
      </c>
      <c r="BF547" s="2" t="str">
        <f t="shared" si="41"/>
        <v/>
      </c>
      <c r="BG547" s="2" t="str">
        <f t="shared" si="41"/>
        <v/>
      </c>
      <c r="BH547" s="2" t="str">
        <f t="shared" si="41"/>
        <v/>
      </c>
      <c r="BI547" s="2">
        <f t="shared" si="41"/>
        <v>8</v>
      </c>
      <c r="BJ547" s="2">
        <f t="shared" si="41"/>
        <v>179</v>
      </c>
      <c r="BK547" s="2">
        <f t="shared" si="41"/>
        <v>246</v>
      </c>
      <c r="BL547" s="2">
        <f t="shared" si="41"/>
        <v>252</v>
      </c>
    </row>
    <row r="548" spans="2:64" x14ac:dyDescent="0.25">
      <c r="B548" t="s">
        <v>314</v>
      </c>
      <c r="C548" s="2">
        <f t="shared" si="36"/>
        <v>10</v>
      </c>
      <c r="D548" s="2">
        <f t="shared" si="41"/>
        <v>19</v>
      </c>
      <c r="E548" s="2">
        <f t="shared" si="41"/>
        <v>18</v>
      </c>
      <c r="F548" s="2">
        <f t="shared" si="41"/>
        <v>16</v>
      </c>
      <c r="G548" s="2">
        <f t="shared" si="41"/>
        <v>6</v>
      </c>
      <c r="H548" s="2">
        <f t="shared" si="41"/>
        <v>13</v>
      </c>
      <c r="I548" s="2">
        <f t="shared" si="41"/>
        <v>3</v>
      </c>
      <c r="J548" s="2">
        <f t="shared" si="41"/>
        <v>9</v>
      </c>
      <c r="K548" s="2">
        <f t="shared" si="41"/>
        <v>6</v>
      </c>
      <c r="L548" s="2">
        <f t="shared" si="41"/>
        <v>10</v>
      </c>
      <c r="M548" s="2">
        <f t="shared" si="41"/>
        <v>8</v>
      </c>
      <c r="N548" s="2">
        <f t="shared" si="41"/>
        <v>1</v>
      </c>
      <c r="O548" s="2">
        <f t="shared" si="41"/>
        <v>7</v>
      </c>
      <c r="P548" s="2">
        <f t="shared" si="41"/>
        <v>5</v>
      </c>
      <c r="Q548" s="2">
        <f t="shared" si="41"/>
        <v>4</v>
      </c>
      <c r="R548" s="2">
        <f t="shared" si="41"/>
        <v>4</v>
      </c>
      <c r="S548" s="2">
        <f t="shared" si="41"/>
        <v>1</v>
      </c>
      <c r="T548" s="2">
        <f t="shared" si="41"/>
        <v>3</v>
      </c>
      <c r="U548" s="2">
        <f t="shared" si="41"/>
        <v>4</v>
      </c>
      <c r="V548" s="2">
        <f t="shared" si="41"/>
        <v>2</v>
      </c>
      <c r="W548" s="2">
        <f t="shared" si="41"/>
        <v>5</v>
      </c>
      <c r="X548" s="2">
        <f t="shared" si="41"/>
        <v>3</v>
      </c>
      <c r="Y548" s="2">
        <f t="shared" si="41"/>
        <v>0</v>
      </c>
      <c r="Z548" s="2">
        <f t="shared" si="41"/>
        <v>0</v>
      </c>
      <c r="AA548" s="2">
        <f t="shared" si="41"/>
        <v>2</v>
      </c>
      <c r="AB548" s="2">
        <f t="shared" si="41"/>
        <v>2</v>
      </c>
      <c r="AC548" s="2">
        <f t="shared" si="41"/>
        <v>1</v>
      </c>
      <c r="AD548" s="2">
        <f t="shared" si="41"/>
        <v>0</v>
      </c>
      <c r="AE548" s="2">
        <f t="shared" si="41"/>
        <v>1</v>
      </c>
      <c r="AF548" s="2">
        <f t="shared" si="41"/>
        <v>0</v>
      </c>
      <c r="AG548" s="2">
        <f t="shared" si="41"/>
        <v>1</v>
      </c>
      <c r="AH548" s="2">
        <f t="shared" si="41"/>
        <v>1</v>
      </c>
      <c r="AI548" s="2">
        <f t="shared" si="41"/>
        <v>0</v>
      </c>
      <c r="AJ548" s="2">
        <f t="shared" si="41"/>
        <v>0</v>
      </c>
      <c r="AK548" s="2">
        <f t="shared" si="41"/>
        <v>0</v>
      </c>
      <c r="AL548" s="2">
        <f t="shared" si="41"/>
        <v>0</v>
      </c>
      <c r="AM548" s="2" t="str">
        <f t="shared" si="41"/>
        <v/>
      </c>
      <c r="AN548" s="2">
        <f t="shared" si="41"/>
        <v>1</v>
      </c>
      <c r="AO548" s="2">
        <f t="shared" si="41"/>
        <v>0</v>
      </c>
      <c r="AP548" s="2">
        <f t="shared" si="41"/>
        <v>0</v>
      </c>
      <c r="AQ548" s="2">
        <f t="shared" si="41"/>
        <v>0</v>
      </c>
      <c r="AR548" s="2">
        <f t="shared" si="41"/>
        <v>0</v>
      </c>
      <c r="AS548" s="2">
        <f t="shared" si="41"/>
        <v>0</v>
      </c>
      <c r="AT548" s="2">
        <f t="shared" si="41"/>
        <v>0</v>
      </c>
      <c r="AU548" s="2">
        <f t="shared" si="41"/>
        <v>0</v>
      </c>
      <c r="AV548" s="2">
        <f t="shared" si="41"/>
        <v>0</v>
      </c>
      <c r="AW548" s="2">
        <f t="shared" si="41"/>
        <v>0</v>
      </c>
      <c r="AX548" s="2">
        <f t="shared" si="41"/>
        <v>0</v>
      </c>
      <c r="AY548" s="2" t="str">
        <f t="shared" si="41"/>
        <v/>
      </c>
      <c r="AZ548" s="2" t="str">
        <f t="shared" si="41"/>
        <v/>
      </c>
      <c r="BA548" s="2" t="str">
        <f t="shared" si="41"/>
        <v/>
      </c>
      <c r="BB548" s="2" t="str">
        <f t="shared" si="41"/>
        <v/>
      </c>
      <c r="BC548" s="2" t="str">
        <f t="shared" si="41"/>
        <v/>
      </c>
      <c r="BD548" s="2" t="str">
        <f t="shared" si="41"/>
        <v/>
      </c>
      <c r="BE548" s="2" t="str">
        <f t="shared" si="41"/>
        <v/>
      </c>
      <c r="BF548" s="2" t="str">
        <f t="shared" si="41"/>
        <v/>
      </c>
      <c r="BG548" s="2" t="str">
        <f t="shared" si="41"/>
        <v/>
      </c>
      <c r="BH548" s="2" t="str">
        <f t="shared" si="41"/>
        <v/>
      </c>
      <c r="BI548" s="2" t="str">
        <f t="shared" si="41"/>
        <v/>
      </c>
      <c r="BJ548" s="2" t="str">
        <f t="shared" si="41"/>
        <v/>
      </c>
      <c r="BK548" s="2" t="str">
        <f t="shared" si="41"/>
        <v/>
      </c>
      <c r="BL548" s="2" t="str">
        <f t="shared" si="41"/>
        <v/>
      </c>
    </row>
    <row r="549" spans="2:64" x14ac:dyDescent="0.25">
      <c r="B549" t="s">
        <v>315</v>
      </c>
      <c r="C549" s="2" t="str">
        <f t="shared" si="36"/>
        <v/>
      </c>
      <c r="D549" s="2" t="str">
        <f t="shared" si="41"/>
        <v/>
      </c>
      <c r="E549" s="2" t="str">
        <f t="shared" si="41"/>
        <v/>
      </c>
      <c r="F549" s="2" t="str">
        <f t="shared" si="41"/>
        <v/>
      </c>
      <c r="G549" s="2" t="str">
        <f t="shared" si="41"/>
        <v/>
      </c>
      <c r="H549" s="2" t="str">
        <f t="shared" si="41"/>
        <v/>
      </c>
      <c r="I549" s="2" t="str">
        <f t="shared" si="41"/>
        <v/>
      </c>
      <c r="J549" s="2" t="str">
        <f t="shared" si="41"/>
        <v/>
      </c>
      <c r="K549" s="2" t="str">
        <f t="shared" si="41"/>
        <v/>
      </c>
      <c r="L549" s="2" t="str">
        <f t="shared" si="41"/>
        <v/>
      </c>
      <c r="M549" s="2" t="str">
        <f t="shared" si="41"/>
        <v/>
      </c>
      <c r="N549" s="2" t="str">
        <f t="shared" si="41"/>
        <v/>
      </c>
      <c r="O549" s="2" t="str">
        <f t="shared" si="41"/>
        <v/>
      </c>
      <c r="P549" s="2" t="str">
        <f t="shared" si="41"/>
        <v/>
      </c>
      <c r="Q549" s="2" t="str">
        <f t="shared" si="41"/>
        <v/>
      </c>
      <c r="R549" s="2" t="str">
        <f t="shared" si="41"/>
        <v/>
      </c>
      <c r="S549" s="2" t="str">
        <f t="shared" si="41"/>
        <v/>
      </c>
      <c r="T549" s="2" t="str">
        <f t="shared" si="41"/>
        <v/>
      </c>
      <c r="U549" s="2" t="str">
        <f t="shared" si="41"/>
        <v/>
      </c>
      <c r="V549" s="2" t="str">
        <f t="shared" si="41"/>
        <v/>
      </c>
      <c r="W549" s="2" t="str">
        <f t="shared" si="41"/>
        <v/>
      </c>
      <c r="X549" s="2" t="str">
        <f t="shared" si="41"/>
        <v/>
      </c>
      <c r="Y549" s="2" t="str">
        <f t="shared" si="41"/>
        <v/>
      </c>
      <c r="Z549" s="2" t="str">
        <f t="shared" si="41"/>
        <v/>
      </c>
      <c r="AA549" s="2" t="str">
        <f t="shared" si="41"/>
        <v/>
      </c>
      <c r="AB549" s="2" t="str">
        <f t="shared" si="41"/>
        <v/>
      </c>
      <c r="AC549" s="2" t="str">
        <f t="shared" si="41"/>
        <v/>
      </c>
      <c r="AD549" s="2" t="str">
        <f t="shared" si="41"/>
        <v/>
      </c>
      <c r="AE549" s="2" t="str">
        <f t="shared" si="41"/>
        <v/>
      </c>
      <c r="AF549" s="2" t="str">
        <f t="shared" si="41"/>
        <v/>
      </c>
      <c r="AG549" s="2" t="str">
        <f t="shared" si="41"/>
        <v/>
      </c>
      <c r="AH549" s="2" t="str">
        <f t="shared" si="41"/>
        <v/>
      </c>
      <c r="AI549" s="2" t="str">
        <f t="shared" si="41"/>
        <v/>
      </c>
      <c r="AJ549" s="2" t="str">
        <f t="shared" si="41"/>
        <v/>
      </c>
      <c r="AK549" s="2" t="str">
        <f t="shared" si="41"/>
        <v/>
      </c>
      <c r="AL549" s="2" t="str">
        <f t="shared" si="41"/>
        <v/>
      </c>
      <c r="AM549" s="2" t="str">
        <f t="shared" si="41"/>
        <v/>
      </c>
      <c r="AN549" s="2" t="str">
        <f t="shared" si="41"/>
        <v/>
      </c>
      <c r="AO549" s="2" t="str">
        <f t="shared" si="41"/>
        <v/>
      </c>
      <c r="AP549" s="2" t="str">
        <f t="shared" si="41"/>
        <v/>
      </c>
      <c r="AQ549" s="2" t="str">
        <f t="shared" si="41"/>
        <v/>
      </c>
      <c r="AR549" s="2" t="str">
        <f t="shared" si="41"/>
        <v/>
      </c>
      <c r="AS549" s="2" t="str">
        <f t="shared" si="41"/>
        <v/>
      </c>
      <c r="AT549" s="2" t="str">
        <f t="shared" si="41"/>
        <v/>
      </c>
      <c r="AU549" s="2" t="str">
        <f t="shared" si="41"/>
        <v/>
      </c>
      <c r="AV549" s="2" t="str">
        <f t="shared" si="41"/>
        <v/>
      </c>
      <c r="AW549" s="2" t="str">
        <f t="shared" si="41"/>
        <v/>
      </c>
      <c r="AX549" s="2" t="str">
        <f t="shared" si="41"/>
        <v/>
      </c>
      <c r="AY549" s="2" t="str">
        <f t="shared" si="41"/>
        <v/>
      </c>
      <c r="AZ549" s="2">
        <f t="shared" si="41"/>
        <v>1</v>
      </c>
      <c r="BA549" s="2">
        <f t="shared" si="41"/>
        <v>0</v>
      </c>
      <c r="BB549" s="2">
        <f t="shared" si="41"/>
        <v>0</v>
      </c>
      <c r="BC549" s="2">
        <f t="shared" si="41"/>
        <v>0</v>
      </c>
      <c r="BD549" s="2">
        <f t="shared" si="41"/>
        <v>1</v>
      </c>
      <c r="BE549" s="2">
        <f t="shared" si="41"/>
        <v>0</v>
      </c>
      <c r="BF549" s="2">
        <f t="shared" si="41"/>
        <v>1</v>
      </c>
      <c r="BG549" s="2">
        <f t="shared" si="41"/>
        <v>1</v>
      </c>
      <c r="BH549" s="2">
        <f t="shared" si="41"/>
        <v>3</v>
      </c>
      <c r="BI549" s="2">
        <f t="shared" si="41"/>
        <v>0</v>
      </c>
      <c r="BJ549" s="2">
        <f t="shared" si="41"/>
        <v>3</v>
      </c>
      <c r="BK549" s="2" t="str">
        <f t="shared" si="41"/>
        <v/>
      </c>
      <c r="BL549" s="2" t="str">
        <f t="shared" si="41"/>
        <v/>
      </c>
    </row>
    <row r="550" spans="2:64" x14ac:dyDescent="0.25">
      <c r="B550" t="s">
        <v>24</v>
      </c>
      <c r="C550" s="2">
        <f t="shared" si="36"/>
        <v>102</v>
      </c>
      <c r="D550" s="2">
        <f t="shared" si="41"/>
        <v>112</v>
      </c>
      <c r="E550" s="2">
        <f t="shared" si="41"/>
        <v>112</v>
      </c>
      <c r="F550" s="2">
        <f t="shared" si="41"/>
        <v>169</v>
      </c>
      <c r="G550" s="2">
        <f t="shared" si="41"/>
        <v>134</v>
      </c>
      <c r="H550" s="2">
        <f t="shared" si="41"/>
        <v>144</v>
      </c>
      <c r="I550" s="2">
        <f t="shared" si="41"/>
        <v>113</v>
      </c>
      <c r="J550" s="2">
        <f t="shared" si="41"/>
        <v>220</v>
      </c>
      <c r="K550" s="2">
        <f t="shared" si="41"/>
        <v>324</v>
      </c>
      <c r="L550" s="2">
        <f t="shared" si="41"/>
        <v>351</v>
      </c>
      <c r="M550" s="2">
        <f t="shared" si="41"/>
        <v>279</v>
      </c>
      <c r="N550" s="2">
        <f t="shared" si="41"/>
        <v>188</v>
      </c>
      <c r="O550" s="2">
        <f t="shared" si="41"/>
        <v>248</v>
      </c>
      <c r="P550" s="2">
        <f t="shared" si="41"/>
        <v>197</v>
      </c>
      <c r="Q550" s="2">
        <f t="shared" si="41"/>
        <v>154</v>
      </c>
      <c r="R550" s="2">
        <f t="shared" si="41"/>
        <v>151</v>
      </c>
      <c r="S550" s="2">
        <f t="shared" si="41"/>
        <v>128</v>
      </c>
      <c r="T550" s="2">
        <f t="shared" si="41"/>
        <v>121</v>
      </c>
      <c r="U550" s="2">
        <f t="shared" si="41"/>
        <v>142</v>
      </c>
      <c r="V550" s="2">
        <f t="shared" si="41"/>
        <v>112</v>
      </c>
      <c r="W550" s="2">
        <f t="shared" si="41"/>
        <v>118</v>
      </c>
      <c r="X550" s="2">
        <f t="shared" si="41"/>
        <v>132</v>
      </c>
      <c r="Y550" s="2">
        <f t="shared" si="41"/>
        <v>87</v>
      </c>
      <c r="Z550" s="2">
        <f t="shared" si="41"/>
        <v>56</v>
      </c>
      <c r="AA550" s="2">
        <f t="shared" si="41"/>
        <v>95</v>
      </c>
      <c r="AB550" s="2">
        <f t="shared" si="41"/>
        <v>81</v>
      </c>
      <c r="AC550" s="2">
        <f t="shared" si="41"/>
        <v>101</v>
      </c>
      <c r="AD550" s="2">
        <f t="shared" si="41"/>
        <v>107</v>
      </c>
      <c r="AE550" s="2">
        <f t="shared" si="41"/>
        <v>99</v>
      </c>
      <c r="AF550" s="2">
        <f t="shared" si="41"/>
        <v>93</v>
      </c>
      <c r="AG550" s="2">
        <f t="shared" si="41"/>
        <v>62</v>
      </c>
      <c r="AH550" s="2">
        <f t="shared" si="41"/>
        <v>57</v>
      </c>
      <c r="AI550" s="2">
        <f t="shared" si="41"/>
        <v>76</v>
      </c>
      <c r="AJ550" s="2">
        <f t="shared" si="41"/>
        <v>76</v>
      </c>
      <c r="AK550" s="2">
        <f t="shared" si="41"/>
        <v>50</v>
      </c>
      <c r="AL550" s="2">
        <f t="shared" si="41"/>
        <v>38</v>
      </c>
      <c r="AM550" s="2">
        <f t="shared" si="41"/>
        <v>77</v>
      </c>
      <c r="AN550" s="2">
        <f t="shared" si="41"/>
        <v>110</v>
      </c>
      <c r="AO550" s="2">
        <f t="shared" si="41"/>
        <v>99</v>
      </c>
      <c r="AP550" s="2">
        <f t="shared" si="41"/>
        <v>72</v>
      </c>
      <c r="AQ550" s="2">
        <f t="shared" si="41"/>
        <v>75</v>
      </c>
      <c r="AR550" s="2">
        <f t="shared" si="41"/>
        <v>86</v>
      </c>
      <c r="AS550" s="2">
        <f t="shared" si="41"/>
        <v>76</v>
      </c>
      <c r="AT550" s="2">
        <f t="shared" si="41"/>
        <v>97</v>
      </c>
      <c r="AU550" s="2">
        <f t="shared" si="41"/>
        <v>108</v>
      </c>
      <c r="AV550" s="2">
        <f t="shared" si="41"/>
        <v>90</v>
      </c>
      <c r="AW550" s="2">
        <f t="shared" si="41"/>
        <v>81</v>
      </c>
      <c r="AX550" s="2">
        <f t="shared" si="41"/>
        <v>74</v>
      </c>
      <c r="AY550" s="2">
        <f t="shared" si="41"/>
        <v>55</v>
      </c>
      <c r="AZ550" s="2">
        <f t="shared" si="41"/>
        <v>124</v>
      </c>
      <c r="BA550" s="2">
        <f t="shared" si="41"/>
        <v>153</v>
      </c>
      <c r="BB550" s="2">
        <f t="shared" si="41"/>
        <v>195</v>
      </c>
      <c r="BC550" s="2">
        <f t="shared" si="41"/>
        <v>197</v>
      </c>
      <c r="BD550" s="2">
        <f t="shared" si="41"/>
        <v>246</v>
      </c>
      <c r="BE550" s="2">
        <f t="shared" si="41"/>
        <v>186</v>
      </c>
      <c r="BF550" s="2">
        <f t="shared" si="41"/>
        <v>183</v>
      </c>
      <c r="BG550" s="2">
        <f t="shared" si="41"/>
        <v>233</v>
      </c>
      <c r="BH550" s="2">
        <f t="shared" si="41"/>
        <v>166</v>
      </c>
      <c r="BI550" s="2">
        <f t="shared" si="41"/>
        <v>143</v>
      </c>
      <c r="BJ550" s="2">
        <f t="shared" si="41"/>
        <v>104</v>
      </c>
      <c r="BK550" s="2">
        <f t="shared" si="41"/>
        <v>160</v>
      </c>
      <c r="BL550" s="2">
        <f t="shared" si="41"/>
        <v>80</v>
      </c>
    </row>
    <row r="551" spans="2:64" x14ac:dyDescent="0.25">
      <c r="B551" t="s">
        <v>186</v>
      </c>
      <c r="C551" s="2">
        <f t="shared" si="36"/>
        <v>179</v>
      </c>
      <c r="D551" s="2">
        <f t="shared" si="41"/>
        <v>173</v>
      </c>
      <c r="E551" s="2">
        <f t="shared" si="41"/>
        <v>228</v>
      </c>
      <c r="F551" s="2">
        <f t="shared" si="41"/>
        <v>157</v>
      </c>
      <c r="G551" s="2">
        <f t="shared" si="41"/>
        <v>149</v>
      </c>
      <c r="H551" s="2">
        <f t="shared" si="41"/>
        <v>125</v>
      </c>
      <c r="I551" s="2">
        <f t="shared" si="41"/>
        <v>124</v>
      </c>
      <c r="J551" s="2" t="str">
        <f t="shared" si="41"/>
        <v/>
      </c>
      <c r="K551" s="2" t="str">
        <f t="shared" si="41"/>
        <v/>
      </c>
      <c r="L551" s="2" t="str">
        <f t="shared" si="41"/>
        <v/>
      </c>
      <c r="M551" s="2" t="str">
        <f t="shared" si="41"/>
        <v/>
      </c>
      <c r="N551" s="2" t="str">
        <f t="shared" si="41"/>
        <v/>
      </c>
      <c r="O551" s="2" t="str">
        <f t="shared" si="41"/>
        <v/>
      </c>
      <c r="P551" s="2" t="str">
        <f t="shared" si="41"/>
        <v/>
      </c>
      <c r="Q551" s="2" t="str">
        <f t="shared" si="41"/>
        <v/>
      </c>
      <c r="R551" s="2">
        <f t="shared" ref="D551:BL555" si="42">IF(AND(R155="",R353=0),"",MAX(R155,R353))</f>
        <v>410</v>
      </c>
      <c r="S551" s="2">
        <f t="shared" si="42"/>
        <v>356</v>
      </c>
      <c r="T551" s="2">
        <f t="shared" si="42"/>
        <v>448</v>
      </c>
      <c r="U551" s="2">
        <f t="shared" si="42"/>
        <v>423</v>
      </c>
      <c r="V551" s="2">
        <f t="shared" si="42"/>
        <v>368</v>
      </c>
      <c r="W551" s="2">
        <f t="shared" si="42"/>
        <v>312</v>
      </c>
      <c r="X551" s="2">
        <f t="shared" si="42"/>
        <v>300</v>
      </c>
      <c r="Y551" s="2">
        <f t="shared" si="42"/>
        <v>259</v>
      </c>
      <c r="Z551" s="2">
        <f t="shared" si="42"/>
        <v>185</v>
      </c>
      <c r="AA551" s="2">
        <f t="shared" si="42"/>
        <v>282</v>
      </c>
      <c r="AB551" s="2">
        <f t="shared" si="42"/>
        <v>342</v>
      </c>
      <c r="AC551" s="2">
        <f t="shared" si="42"/>
        <v>369</v>
      </c>
      <c r="AD551" s="2">
        <f t="shared" si="42"/>
        <v>274</v>
      </c>
      <c r="AE551" s="2">
        <f t="shared" si="42"/>
        <v>348</v>
      </c>
      <c r="AF551" s="2">
        <f t="shared" si="42"/>
        <v>308</v>
      </c>
      <c r="AG551" s="2">
        <f t="shared" si="42"/>
        <v>319</v>
      </c>
      <c r="AH551" s="2">
        <f t="shared" si="42"/>
        <v>301</v>
      </c>
      <c r="AI551" s="2">
        <f t="shared" si="42"/>
        <v>294</v>
      </c>
      <c r="AJ551" s="2">
        <f t="shared" si="42"/>
        <v>279</v>
      </c>
      <c r="AK551" s="2">
        <f t="shared" si="42"/>
        <v>294</v>
      </c>
      <c r="AL551" s="2">
        <f t="shared" si="42"/>
        <v>204</v>
      </c>
      <c r="AM551" s="2">
        <f t="shared" si="42"/>
        <v>535</v>
      </c>
      <c r="AN551" s="2">
        <f t="shared" si="42"/>
        <v>450</v>
      </c>
      <c r="AO551" s="2">
        <f t="shared" si="42"/>
        <v>385</v>
      </c>
      <c r="AP551" s="2">
        <f t="shared" si="42"/>
        <v>302</v>
      </c>
      <c r="AQ551" s="2">
        <f t="shared" si="42"/>
        <v>296</v>
      </c>
      <c r="AR551" s="2">
        <f t="shared" si="42"/>
        <v>368</v>
      </c>
      <c r="AS551" s="2">
        <f t="shared" si="42"/>
        <v>383</v>
      </c>
      <c r="AT551" s="2">
        <f t="shared" si="42"/>
        <v>314</v>
      </c>
      <c r="AU551" s="2">
        <f t="shared" si="42"/>
        <v>314</v>
      </c>
      <c r="AV551" s="2">
        <f t="shared" si="42"/>
        <v>232</v>
      </c>
      <c r="AW551" s="2">
        <f t="shared" si="42"/>
        <v>102</v>
      </c>
      <c r="AX551" s="2">
        <f t="shared" si="42"/>
        <v>74</v>
      </c>
      <c r="AY551" s="2">
        <f t="shared" si="42"/>
        <v>328</v>
      </c>
      <c r="AZ551" s="2">
        <f t="shared" si="42"/>
        <v>436</v>
      </c>
      <c r="BA551" s="2">
        <f t="shared" si="42"/>
        <v>304</v>
      </c>
      <c r="BB551" s="2">
        <f t="shared" si="42"/>
        <v>284</v>
      </c>
      <c r="BC551" s="2">
        <f t="shared" si="42"/>
        <v>414</v>
      </c>
      <c r="BD551" s="2">
        <f t="shared" si="42"/>
        <v>324</v>
      </c>
      <c r="BE551" s="2">
        <f t="shared" si="42"/>
        <v>277</v>
      </c>
      <c r="BF551" s="2">
        <f t="shared" si="42"/>
        <v>735</v>
      </c>
      <c r="BG551" s="2">
        <f t="shared" si="42"/>
        <v>581</v>
      </c>
      <c r="BH551" s="2">
        <f t="shared" si="42"/>
        <v>385</v>
      </c>
      <c r="BI551" s="2">
        <f t="shared" si="42"/>
        <v>513</v>
      </c>
      <c r="BJ551" s="2">
        <f t="shared" si="42"/>
        <v>374</v>
      </c>
      <c r="BK551" s="2">
        <f t="shared" si="42"/>
        <v>473</v>
      </c>
      <c r="BL551" s="2">
        <f t="shared" si="42"/>
        <v>396</v>
      </c>
    </row>
    <row r="552" spans="2:64" x14ac:dyDescent="0.25">
      <c r="B552" t="s">
        <v>316</v>
      </c>
      <c r="C552" s="2" t="str">
        <f t="shared" si="36"/>
        <v/>
      </c>
      <c r="D552" s="2" t="str">
        <f t="shared" si="42"/>
        <v/>
      </c>
      <c r="E552" s="2" t="str">
        <f t="shared" si="42"/>
        <v/>
      </c>
      <c r="F552" s="2" t="str">
        <f t="shared" si="42"/>
        <v/>
      </c>
      <c r="G552" s="2" t="str">
        <f t="shared" si="42"/>
        <v/>
      </c>
      <c r="H552" s="2" t="str">
        <f t="shared" si="42"/>
        <v/>
      </c>
      <c r="I552" s="2" t="str">
        <f t="shared" si="42"/>
        <v/>
      </c>
      <c r="J552" s="2" t="str">
        <f t="shared" si="42"/>
        <v/>
      </c>
      <c r="K552" s="2" t="str">
        <f t="shared" si="42"/>
        <v/>
      </c>
      <c r="L552" s="2" t="str">
        <f t="shared" si="42"/>
        <v/>
      </c>
      <c r="M552" s="2" t="str">
        <f t="shared" si="42"/>
        <v/>
      </c>
      <c r="N552" s="2" t="str">
        <f t="shared" si="42"/>
        <v/>
      </c>
      <c r="O552" s="2" t="str">
        <f t="shared" si="42"/>
        <v/>
      </c>
      <c r="P552" s="2" t="str">
        <f t="shared" si="42"/>
        <v/>
      </c>
      <c r="Q552" s="2" t="str">
        <f t="shared" si="42"/>
        <v/>
      </c>
      <c r="R552" s="2" t="str">
        <f t="shared" si="42"/>
        <v/>
      </c>
      <c r="S552" s="2" t="str">
        <f t="shared" si="42"/>
        <v/>
      </c>
      <c r="T552" s="2" t="str">
        <f t="shared" si="42"/>
        <v/>
      </c>
      <c r="U552" s="2" t="str">
        <f t="shared" si="42"/>
        <v/>
      </c>
      <c r="V552" s="2" t="str">
        <f t="shared" si="42"/>
        <v/>
      </c>
      <c r="W552" s="2" t="str">
        <f t="shared" si="42"/>
        <v/>
      </c>
      <c r="X552" s="2" t="str">
        <f t="shared" si="42"/>
        <v/>
      </c>
      <c r="Y552" s="2" t="str">
        <f t="shared" si="42"/>
        <v/>
      </c>
      <c r="Z552" s="2" t="str">
        <f t="shared" si="42"/>
        <v/>
      </c>
      <c r="AA552" s="2" t="str">
        <f t="shared" si="42"/>
        <v/>
      </c>
      <c r="AB552" s="2" t="str">
        <f t="shared" si="42"/>
        <v/>
      </c>
      <c r="AC552" s="2" t="str">
        <f t="shared" si="42"/>
        <v/>
      </c>
      <c r="AD552" s="2" t="str">
        <f t="shared" si="42"/>
        <v/>
      </c>
      <c r="AE552" s="2" t="str">
        <f t="shared" si="42"/>
        <v/>
      </c>
      <c r="AF552" s="2" t="str">
        <f t="shared" si="42"/>
        <v/>
      </c>
      <c r="AG552" s="2" t="str">
        <f t="shared" si="42"/>
        <v/>
      </c>
      <c r="AH552" s="2" t="str">
        <f t="shared" si="42"/>
        <v/>
      </c>
      <c r="AI552" s="2" t="str">
        <f t="shared" si="42"/>
        <v/>
      </c>
      <c r="AJ552" s="2" t="str">
        <f t="shared" si="42"/>
        <v/>
      </c>
      <c r="AK552" s="2" t="str">
        <f t="shared" si="42"/>
        <v/>
      </c>
      <c r="AL552" s="2" t="str">
        <f t="shared" si="42"/>
        <v/>
      </c>
      <c r="AM552" s="2" t="str">
        <f t="shared" si="42"/>
        <v/>
      </c>
      <c r="AN552" s="2" t="str">
        <f t="shared" si="42"/>
        <v/>
      </c>
      <c r="AO552" s="2" t="str">
        <f t="shared" si="42"/>
        <v/>
      </c>
      <c r="AP552" s="2" t="str">
        <f t="shared" si="42"/>
        <v/>
      </c>
      <c r="AQ552" s="2" t="str">
        <f t="shared" si="42"/>
        <v/>
      </c>
      <c r="AR552" s="2" t="str">
        <f t="shared" si="42"/>
        <v/>
      </c>
      <c r="AS552" s="2" t="str">
        <f t="shared" si="42"/>
        <v/>
      </c>
      <c r="AT552" s="2" t="str">
        <f t="shared" si="42"/>
        <v/>
      </c>
      <c r="AU552" s="2" t="str">
        <f t="shared" si="42"/>
        <v/>
      </c>
      <c r="AV552" s="2" t="str">
        <f t="shared" si="42"/>
        <v/>
      </c>
      <c r="AW552" s="2" t="str">
        <f t="shared" si="42"/>
        <v/>
      </c>
      <c r="AX552" s="2" t="str">
        <f t="shared" si="42"/>
        <v/>
      </c>
      <c r="AY552" s="2">
        <f t="shared" si="42"/>
        <v>1</v>
      </c>
      <c r="AZ552" s="2">
        <f t="shared" si="42"/>
        <v>0</v>
      </c>
      <c r="BA552" s="2">
        <f t="shared" si="42"/>
        <v>0</v>
      </c>
      <c r="BB552" s="2">
        <f t="shared" si="42"/>
        <v>0</v>
      </c>
      <c r="BC552" s="2" t="str">
        <f t="shared" si="42"/>
        <v/>
      </c>
      <c r="BD552" s="2" t="str">
        <f t="shared" si="42"/>
        <v/>
      </c>
      <c r="BE552" s="2" t="str">
        <f t="shared" si="42"/>
        <v/>
      </c>
      <c r="BF552" s="2" t="str">
        <f t="shared" si="42"/>
        <v/>
      </c>
      <c r="BG552" s="2" t="str">
        <f t="shared" si="42"/>
        <v/>
      </c>
      <c r="BH552" s="2" t="str">
        <f t="shared" si="42"/>
        <v/>
      </c>
      <c r="BI552" s="2" t="str">
        <f t="shared" si="42"/>
        <v/>
      </c>
      <c r="BJ552" s="2" t="str">
        <f t="shared" si="42"/>
        <v/>
      </c>
      <c r="BK552" s="2" t="str">
        <f t="shared" si="42"/>
        <v/>
      </c>
      <c r="BL552" s="2" t="str">
        <f t="shared" si="42"/>
        <v/>
      </c>
    </row>
    <row r="553" spans="2:64" x14ac:dyDescent="0.25">
      <c r="B553" t="s">
        <v>317</v>
      </c>
      <c r="C553" s="2">
        <f t="shared" si="36"/>
        <v>134</v>
      </c>
      <c r="D553" s="2">
        <f t="shared" si="42"/>
        <v>92</v>
      </c>
      <c r="E553" s="2">
        <f t="shared" si="42"/>
        <v>93</v>
      </c>
      <c r="F553" s="2">
        <f t="shared" si="42"/>
        <v>62</v>
      </c>
      <c r="G553" s="2">
        <f t="shared" si="42"/>
        <v>89</v>
      </c>
      <c r="H553" s="2">
        <f t="shared" si="42"/>
        <v>84</v>
      </c>
      <c r="I553" s="2">
        <f t="shared" si="42"/>
        <v>58</v>
      </c>
      <c r="J553" s="2">
        <f t="shared" si="42"/>
        <v>63</v>
      </c>
      <c r="K553" s="2">
        <f t="shared" si="42"/>
        <v>50</v>
      </c>
      <c r="L553" s="2">
        <f t="shared" si="42"/>
        <v>70</v>
      </c>
      <c r="M553" s="2">
        <f t="shared" si="42"/>
        <v>61</v>
      </c>
      <c r="N553" s="2">
        <f t="shared" si="42"/>
        <v>13</v>
      </c>
      <c r="O553" s="2">
        <f t="shared" si="42"/>
        <v>39</v>
      </c>
      <c r="P553" s="2">
        <f t="shared" si="42"/>
        <v>36</v>
      </c>
      <c r="Q553" s="2">
        <f t="shared" si="42"/>
        <v>37</v>
      </c>
      <c r="R553" s="2">
        <f t="shared" si="42"/>
        <v>43</v>
      </c>
      <c r="S553" s="2">
        <f t="shared" si="42"/>
        <v>43</v>
      </c>
      <c r="T553" s="2">
        <f t="shared" si="42"/>
        <v>26</v>
      </c>
      <c r="U553" s="2">
        <f t="shared" si="42"/>
        <v>42</v>
      </c>
      <c r="V553" s="2">
        <f t="shared" si="42"/>
        <v>38</v>
      </c>
      <c r="W553" s="2">
        <f t="shared" si="42"/>
        <v>25</v>
      </c>
      <c r="X553" s="2">
        <f t="shared" si="42"/>
        <v>28</v>
      </c>
      <c r="Y553" s="2">
        <f t="shared" si="42"/>
        <v>17</v>
      </c>
      <c r="Z553" s="2">
        <f t="shared" si="42"/>
        <v>16</v>
      </c>
      <c r="AA553" s="2">
        <f t="shared" si="42"/>
        <v>21</v>
      </c>
      <c r="AB553" s="2">
        <f t="shared" si="42"/>
        <v>15</v>
      </c>
      <c r="AC553" s="2">
        <f t="shared" si="42"/>
        <v>21</v>
      </c>
      <c r="AD553" s="2">
        <f t="shared" si="42"/>
        <v>18</v>
      </c>
      <c r="AE553" s="2">
        <f t="shared" si="42"/>
        <v>32</v>
      </c>
      <c r="AF553" s="2">
        <f t="shared" si="42"/>
        <v>18</v>
      </c>
      <c r="AG553" s="2">
        <f t="shared" si="42"/>
        <v>13</v>
      </c>
      <c r="AH553" s="2">
        <f t="shared" si="42"/>
        <v>16</v>
      </c>
      <c r="AI553" s="2">
        <f t="shared" si="42"/>
        <v>24</v>
      </c>
      <c r="AJ553" s="2">
        <f t="shared" si="42"/>
        <v>22</v>
      </c>
      <c r="AK553" s="2">
        <f t="shared" si="42"/>
        <v>9</v>
      </c>
      <c r="AL553" s="2">
        <f t="shared" si="42"/>
        <v>4</v>
      </c>
      <c r="AM553" s="2">
        <f t="shared" si="42"/>
        <v>15</v>
      </c>
      <c r="AN553" s="2">
        <f t="shared" si="42"/>
        <v>20</v>
      </c>
      <c r="AO553" s="2">
        <f t="shared" si="42"/>
        <v>13</v>
      </c>
      <c r="AP553" s="2">
        <f t="shared" si="42"/>
        <v>10</v>
      </c>
      <c r="AQ553" s="2">
        <f t="shared" si="42"/>
        <v>7</v>
      </c>
      <c r="AR553" s="2">
        <f t="shared" si="42"/>
        <v>8</v>
      </c>
      <c r="AS553" s="2">
        <f t="shared" si="42"/>
        <v>5</v>
      </c>
      <c r="AT553" s="2">
        <f t="shared" si="42"/>
        <v>3</v>
      </c>
      <c r="AU553" s="2">
        <f t="shared" si="42"/>
        <v>2</v>
      </c>
      <c r="AV553" s="2">
        <f t="shared" si="42"/>
        <v>0</v>
      </c>
      <c r="AW553" s="2">
        <f t="shared" si="42"/>
        <v>0</v>
      </c>
      <c r="AX553" s="2">
        <f t="shared" si="42"/>
        <v>0</v>
      </c>
      <c r="AY553" s="2" t="str">
        <f t="shared" si="42"/>
        <v/>
      </c>
      <c r="AZ553" s="2" t="str">
        <f t="shared" si="42"/>
        <v/>
      </c>
      <c r="BA553" s="2" t="str">
        <f t="shared" si="42"/>
        <v/>
      </c>
      <c r="BB553" s="2" t="str">
        <f t="shared" si="42"/>
        <v/>
      </c>
      <c r="BC553" s="2" t="str">
        <f t="shared" si="42"/>
        <v/>
      </c>
      <c r="BD553" s="2" t="str">
        <f t="shared" si="42"/>
        <v/>
      </c>
      <c r="BE553" s="2" t="str">
        <f t="shared" si="42"/>
        <v/>
      </c>
      <c r="BF553" s="2" t="str">
        <f t="shared" si="42"/>
        <v/>
      </c>
      <c r="BG553" s="2" t="str">
        <f t="shared" si="42"/>
        <v/>
      </c>
      <c r="BH553" s="2" t="str">
        <f t="shared" si="42"/>
        <v/>
      </c>
      <c r="BI553" s="2" t="str">
        <f t="shared" si="42"/>
        <v/>
      </c>
      <c r="BJ553" s="2" t="str">
        <f t="shared" si="42"/>
        <v/>
      </c>
      <c r="BK553" s="2" t="str">
        <f t="shared" si="42"/>
        <v/>
      </c>
      <c r="BL553" s="2" t="str">
        <f t="shared" si="42"/>
        <v/>
      </c>
    </row>
    <row r="554" spans="2:64" x14ac:dyDescent="0.25">
      <c r="B554" t="s">
        <v>23</v>
      </c>
      <c r="C554" s="2">
        <f t="shared" si="36"/>
        <v>381</v>
      </c>
      <c r="D554" s="2">
        <f t="shared" si="42"/>
        <v>309</v>
      </c>
      <c r="E554" s="2">
        <f t="shared" si="42"/>
        <v>368</v>
      </c>
      <c r="F554" s="2">
        <f t="shared" si="42"/>
        <v>289</v>
      </c>
      <c r="G554" s="2">
        <f t="shared" si="42"/>
        <v>256</v>
      </c>
      <c r="H554" s="2">
        <f t="shared" si="42"/>
        <v>213</v>
      </c>
      <c r="I554" s="2">
        <f t="shared" si="42"/>
        <v>212</v>
      </c>
      <c r="J554" s="2">
        <f t="shared" si="42"/>
        <v>453</v>
      </c>
      <c r="K554" s="2">
        <f t="shared" si="42"/>
        <v>274</v>
      </c>
      <c r="L554" s="2">
        <f t="shared" si="42"/>
        <v>460</v>
      </c>
      <c r="M554" s="2">
        <f t="shared" si="42"/>
        <v>366</v>
      </c>
      <c r="N554" s="2">
        <f t="shared" si="42"/>
        <v>134</v>
      </c>
      <c r="O554" s="2">
        <f t="shared" si="42"/>
        <v>403</v>
      </c>
      <c r="P554" s="2">
        <f t="shared" si="42"/>
        <v>390</v>
      </c>
      <c r="Q554" s="2">
        <f t="shared" si="42"/>
        <v>240</v>
      </c>
      <c r="R554" s="2">
        <f t="shared" si="42"/>
        <v>297</v>
      </c>
      <c r="S554" s="2">
        <f t="shared" si="42"/>
        <v>366</v>
      </c>
      <c r="T554" s="2">
        <f t="shared" si="42"/>
        <v>350</v>
      </c>
      <c r="U554" s="2">
        <f t="shared" si="42"/>
        <v>441</v>
      </c>
      <c r="V554" s="2">
        <f t="shared" si="42"/>
        <v>426</v>
      </c>
      <c r="W554" s="2">
        <f t="shared" si="42"/>
        <v>297</v>
      </c>
      <c r="X554" s="2">
        <f t="shared" si="42"/>
        <v>446</v>
      </c>
      <c r="Y554" s="2">
        <f t="shared" si="42"/>
        <v>383</v>
      </c>
      <c r="Z554" s="2">
        <f t="shared" si="42"/>
        <v>211</v>
      </c>
      <c r="AA554" s="2">
        <f t="shared" si="42"/>
        <v>351</v>
      </c>
      <c r="AB554" s="2">
        <f t="shared" si="42"/>
        <v>314</v>
      </c>
      <c r="AC554" s="2">
        <f t="shared" si="42"/>
        <v>304</v>
      </c>
      <c r="AD554" s="2">
        <f t="shared" si="42"/>
        <v>268</v>
      </c>
      <c r="AE554" s="2">
        <f t="shared" si="42"/>
        <v>378</v>
      </c>
      <c r="AF554" s="2">
        <f t="shared" si="42"/>
        <v>331</v>
      </c>
      <c r="AG554" s="2">
        <f t="shared" si="42"/>
        <v>289</v>
      </c>
      <c r="AH554" s="2">
        <f t="shared" si="42"/>
        <v>204</v>
      </c>
      <c r="AI554" s="2">
        <f t="shared" si="42"/>
        <v>339</v>
      </c>
      <c r="AJ554" s="2">
        <f t="shared" si="42"/>
        <v>440</v>
      </c>
      <c r="AK554" s="2">
        <f t="shared" si="42"/>
        <v>361</v>
      </c>
      <c r="AL554" s="2">
        <f t="shared" si="42"/>
        <v>312</v>
      </c>
      <c r="AM554" s="2">
        <f t="shared" si="42"/>
        <v>328</v>
      </c>
      <c r="AN554" s="2">
        <f t="shared" si="42"/>
        <v>338</v>
      </c>
      <c r="AO554" s="2">
        <f t="shared" si="42"/>
        <v>379</v>
      </c>
      <c r="AP554" s="2">
        <f t="shared" si="42"/>
        <v>330</v>
      </c>
      <c r="AQ554" s="2">
        <f t="shared" si="42"/>
        <v>371</v>
      </c>
      <c r="AR554" s="2">
        <f t="shared" si="42"/>
        <v>371</v>
      </c>
      <c r="AS554" s="2">
        <f t="shared" si="42"/>
        <v>401</v>
      </c>
      <c r="AT554" s="2">
        <f t="shared" si="42"/>
        <v>338</v>
      </c>
      <c r="AU554" s="2">
        <f t="shared" si="42"/>
        <v>364</v>
      </c>
      <c r="AV554" s="2">
        <f t="shared" si="42"/>
        <v>379</v>
      </c>
      <c r="AW554" s="2">
        <f t="shared" si="42"/>
        <v>334</v>
      </c>
      <c r="AX554" s="2">
        <f t="shared" si="42"/>
        <v>281</v>
      </c>
      <c r="AY554" s="2">
        <f t="shared" si="42"/>
        <v>317</v>
      </c>
      <c r="AZ554" s="2">
        <f t="shared" si="42"/>
        <v>296</v>
      </c>
      <c r="BA554" s="2">
        <f t="shared" si="42"/>
        <v>361</v>
      </c>
      <c r="BB554" s="2">
        <f t="shared" si="42"/>
        <v>362</v>
      </c>
      <c r="BC554" s="2">
        <f t="shared" si="42"/>
        <v>483</v>
      </c>
      <c r="BD554" s="2">
        <f t="shared" si="42"/>
        <v>391</v>
      </c>
      <c r="BE554" s="2">
        <f t="shared" si="42"/>
        <v>266</v>
      </c>
      <c r="BF554" s="2">
        <f t="shared" si="42"/>
        <v>410</v>
      </c>
      <c r="BG554" s="2">
        <f t="shared" si="42"/>
        <v>405</v>
      </c>
      <c r="BH554" s="2">
        <f t="shared" si="42"/>
        <v>353</v>
      </c>
      <c r="BI554" s="2">
        <f t="shared" si="42"/>
        <v>311</v>
      </c>
      <c r="BJ554" s="2">
        <f t="shared" si="42"/>
        <v>292</v>
      </c>
      <c r="BK554" s="2">
        <f t="shared" si="42"/>
        <v>343</v>
      </c>
      <c r="BL554" s="2">
        <f t="shared" si="42"/>
        <v>273</v>
      </c>
    </row>
    <row r="555" spans="2:64" x14ac:dyDescent="0.25">
      <c r="B555" t="s">
        <v>4</v>
      </c>
      <c r="C555" s="2">
        <f t="shared" si="36"/>
        <v>482</v>
      </c>
      <c r="D555" s="2">
        <f t="shared" si="42"/>
        <v>377</v>
      </c>
      <c r="E555" s="2">
        <f t="shared" si="42"/>
        <v>599</v>
      </c>
      <c r="F555" s="2">
        <f t="shared" si="42"/>
        <v>685</v>
      </c>
      <c r="G555" s="2">
        <f t="shared" si="42"/>
        <v>555</v>
      </c>
      <c r="H555" s="2">
        <f t="shared" si="42"/>
        <v>377</v>
      </c>
      <c r="I555" s="2">
        <f t="shared" si="42"/>
        <v>612</v>
      </c>
      <c r="J555" s="2">
        <f t="shared" si="42"/>
        <v>566</v>
      </c>
      <c r="K555" s="2">
        <f t="shared" si="42"/>
        <v>461</v>
      </c>
      <c r="L555" s="2">
        <f t="shared" si="42"/>
        <v>483</v>
      </c>
      <c r="M555" s="2">
        <f t="shared" si="42"/>
        <v>664</v>
      </c>
      <c r="N555" s="2">
        <f t="shared" si="42"/>
        <v>452</v>
      </c>
      <c r="O555" s="2">
        <f t="shared" si="42"/>
        <v>733</v>
      </c>
      <c r="P555" s="2">
        <f t="shared" si="42"/>
        <v>678</v>
      </c>
      <c r="Q555" s="2">
        <f t="shared" si="42"/>
        <v>555</v>
      </c>
      <c r="R555" s="2">
        <f t="shared" si="42"/>
        <v>903</v>
      </c>
      <c r="S555" s="2">
        <f t="shared" si="42"/>
        <v>512</v>
      </c>
      <c r="T555" s="2">
        <f t="shared" si="42"/>
        <v>550</v>
      </c>
      <c r="U555" s="2">
        <f t="shared" si="42"/>
        <v>587</v>
      </c>
      <c r="V555" s="2">
        <f t="shared" si="42"/>
        <v>514</v>
      </c>
      <c r="W555" s="2">
        <f t="shared" si="42"/>
        <v>561</v>
      </c>
      <c r="X555" s="2">
        <f t="shared" si="42"/>
        <v>646</v>
      </c>
      <c r="Y555" s="2">
        <f t="shared" si="42"/>
        <v>666</v>
      </c>
      <c r="Z555" s="2">
        <f t="shared" si="42"/>
        <v>461</v>
      </c>
      <c r="AA555" s="2">
        <f t="shared" si="42"/>
        <v>465</v>
      </c>
      <c r="AB555" s="2">
        <f t="shared" si="42"/>
        <v>488</v>
      </c>
      <c r="AC555" s="2">
        <f t="shared" ref="D555:BL559" si="43">IF(AND(AC159="",AC357=0),"",MAX(AC159,AC357))</f>
        <v>624</v>
      </c>
      <c r="AD555" s="2">
        <f t="shared" si="43"/>
        <v>766</v>
      </c>
      <c r="AE555" s="2">
        <f t="shared" si="43"/>
        <v>565</v>
      </c>
      <c r="AF555" s="2">
        <f t="shared" si="43"/>
        <v>723</v>
      </c>
      <c r="AG555" s="2">
        <f t="shared" si="43"/>
        <v>1136</v>
      </c>
      <c r="AH555" s="2">
        <f t="shared" si="43"/>
        <v>1075</v>
      </c>
      <c r="AI555" s="2">
        <f t="shared" si="43"/>
        <v>939</v>
      </c>
      <c r="AJ555" s="2">
        <f t="shared" si="43"/>
        <v>1038</v>
      </c>
      <c r="AK555" s="2">
        <f t="shared" si="43"/>
        <v>870</v>
      </c>
      <c r="AL555" s="2">
        <f t="shared" si="43"/>
        <v>990</v>
      </c>
      <c r="AM555" s="2">
        <f t="shared" si="43"/>
        <v>1313</v>
      </c>
      <c r="AN555" s="2">
        <f t="shared" si="43"/>
        <v>1199</v>
      </c>
      <c r="AO555" s="2">
        <f t="shared" si="43"/>
        <v>1421</v>
      </c>
      <c r="AP555" s="2">
        <f t="shared" si="43"/>
        <v>1595</v>
      </c>
      <c r="AQ555" s="2">
        <f t="shared" si="43"/>
        <v>1323</v>
      </c>
      <c r="AR555" s="2">
        <f t="shared" si="43"/>
        <v>1626</v>
      </c>
      <c r="AS555" s="2">
        <f t="shared" si="43"/>
        <v>1542</v>
      </c>
      <c r="AT555" s="2">
        <f t="shared" si="43"/>
        <v>1414</v>
      </c>
      <c r="AU555" s="2">
        <f t="shared" si="43"/>
        <v>1102</v>
      </c>
      <c r="AV555" s="2">
        <f t="shared" si="43"/>
        <v>1368</v>
      </c>
      <c r="AW555" s="2">
        <f t="shared" si="43"/>
        <v>1435</v>
      </c>
      <c r="AX555" s="2">
        <f t="shared" si="43"/>
        <v>1050</v>
      </c>
      <c r="AY555" s="2">
        <f t="shared" si="43"/>
        <v>998</v>
      </c>
      <c r="AZ555" s="2">
        <f t="shared" si="43"/>
        <v>1247</v>
      </c>
      <c r="BA555" s="2">
        <f t="shared" si="43"/>
        <v>1414</v>
      </c>
      <c r="BB555" s="2">
        <f t="shared" si="43"/>
        <v>1713</v>
      </c>
      <c r="BC555" s="2">
        <f t="shared" si="43"/>
        <v>1054</v>
      </c>
      <c r="BD555" s="2">
        <f t="shared" si="43"/>
        <v>1056</v>
      </c>
      <c r="BE555" s="2">
        <f t="shared" si="43"/>
        <v>972</v>
      </c>
      <c r="BF555" s="2">
        <f t="shared" si="43"/>
        <v>1214</v>
      </c>
      <c r="BG555" s="2">
        <f t="shared" si="43"/>
        <v>996</v>
      </c>
      <c r="BH555" s="2">
        <f t="shared" si="43"/>
        <v>858</v>
      </c>
      <c r="BI555" s="2">
        <f t="shared" si="43"/>
        <v>905</v>
      </c>
      <c r="BJ555" s="2">
        <f t="shared" si="43"/>
        <v>721</v>
      </c>
      <c r="BK555" s="2">
        <f t="shared" si="43"/>
        <v>738</v>
      </c>
      <c r="BL555" s="2">
        <f t="shared" si="43"/>
        <v>641</v>
      </c>
    </row>
    <row r="556" spans="2:64" x14ac:dyDescent="0.25">
      <c r="B556" t="s">
        <v>318</v>
      </c>
      <c r="C556" s="2">
        <f t="shared" si="36"/>
        <v>8</v>
      </c>
      <c r="D556" s="2">
        <f t="shared" si="43"/>
        <v>7</v>
      </c>
      <c r="E556" s="2">
        <f t="shared" si="43"/>
        <v>7</v>
      </c>
      <c r="F556" s="2">
        <f t="shared" si="43"/>
        <v>19</v>
      </c>
      <c r="G556" s="2">
        <f t="shared" si="43"/>
        <v>6</v>
      </c>
      <c r="H556" s="2">
        <f t="shared" si="43"/>
        <v>10</v>
      </c>
      <c r="I556" s="2">
        <f t="shared" si="43"/>
        <v>7</v>
      </c>
      <c r="J556" s="2">
        <f t="shared" si="43"/>
        <v>7</v>
      </c>
      <c r="K556" s="2">
        <f t="shared" si="43"/>
        <v>5</v>
      </c>
      <c r="L556" s="2">
        <f t="shared" si="43"/>
        <v>11</v>
      </c>
      <c r="M556" s="2">
        <f t="shared" si="43"/>
        <v>4</v>
      </c>
      <c r="N556" s="2">
        <f t="shared" si="43"/>
        <v>0</v>
      </c>
      <c r="O556" s="2" t="str">
        <f t="shared" si="43"/>
        <v/>
      </c>
      <c r="P556" s="2" t="str">
        <f t="shared" si="43"/>
        <v/>
      </c>
      <c r="Q556" s="2" t="str">
        <f t="shared" si="43"/>
        <v/>
      </c>
      <c r="R556" s="2">
        <f t="shared" si="43"/>
        <v>35</v>
      </c>
      <c r="S556" s="2">
        <f t="shared" si="43"/>
        <v>7</v>
      </c>
      <c r="T556" s="2">
        <f t="shared" si="43"/>
        <v>14</v>
      </c>
      <c r="U556" s="2">
        <f t="shared" si="43"/>
        <v>3</v>
      </c>
      <c r="V556" s="2">
        <f t="shared" si="43"/>
        <v>6</v>
      </c>
      <c r="W556" s="2">
        <f t="shared" si="43"/>
        <v>5</v>
      </c>
      <c r="X556" s="2">
        <f t="shared" si="43"/>
        <v>4</v>
      </c>
      <c r="Y556" s="2">
        <f t="shared" si="43"/>
        <v>15</v>
      </c>
      <c r="Z556" s="2">
        <f t="shared" si="43"/>
        <v>3</v>
      </c>
      <c r="AA556" s="2" t="str">
        <f t="shared" si="43"/>
        <v/>
      </c>
      <c r="AB556" s="2" t="str">
        <f t="shared" si="43"/>
        <v/>
      </c>
      <c r="AC556" s="2">
        <f t="shared" si="43"/>
        <v>2</v>
      </c>
      <c r="AD556" s="2">
        <f t="shared" si="43"/>
        <v>1</v>
      </c>
      <c r="AE556" s="2">
        <f t="shared" si="43"/>
        <v>3</v>
      </c>
      <c r="AF556" s="2">
        <f t="shared" si="43"/>
        <v>0</v>
      </c>
      <c r="AG556" s="2">
        <f t="shared" si="43"/>
        <v>0</v>
      </c>
      <c r="AH556" s="2">
        <f t="shared" si="43"/>
        <v>0</v>
      </c>
      <c r="AI556" s="2">
        <f t="shared" si="43"/>
        <v>0</v>
      </c>
      <c r="AJ556" s="2">
        <f t="shared" si="43"/>
        <v>0</v>
      </c>
      <c r="AK556" s="2">
        <f t="shared" si="43"/>
        <v>0</v>
      </c>
      <c r="AL556" s="2">
        <f t="shared" si="43"/>
        <v>0</v>
      </c>
      <c r="AM556" s="2" t="str">
        <f t="shared" si="43"/>
        <v/>
      </c>
      <c r="AN556" s="2" t="str">
        <f t="shared" si="43"/>
        <v/>
      </c>
      <c r="AO556" s="2" t="str">
        <f t="shared" si="43"/>
        <v/>
      </c>
      <c r="AP556" s="2" t="str">
        <f t="shared" si="43"/>
        <v/>
      </c>
      <c r="AQ556" s="2" t="str">
        <f t="shared" si="43"/>
        <v/>
      </c>
      <c r="AR556" s="2" t="str">
        <f t="shared" si="43"/>
        <v/>
      </c>
      <c r="AS556" s="2" t="str">
        <f t="shared" si="43"/>
        <v/>
      </c>
      <c r="AT556" s="2" t="str">
        <f t="shared" si="43"/>
        <v/>
      </c>
      <c r="AU556" s="2" t="str">
        <f t="shared" si="43"/>
        <v/>
      </c>
      <c r="AV556" s="2" t="str">
        <f t="shared" si="43"/>
        <v/>
      </c>
      <c r="AW556" s="2" t="str">
        <f t="shared" si="43"/>
        <v/>
      </c>
      <c r="AX556" s="2" t="str">
        <f t="shared" si="43"/>
        <v/>
      </c>
      <c r="AY556" s="2" t="str">
        <f t="shared" si="43"/>
        <v/>
      </c>
      <c r="AZ556" s="2" t="str">
        <f t="shared" si="43"/>
        <v/>
      </c>
      <c r="BA556" s="2" t="str">
        <f t="shared" si="43"/>
        <v/>
      </c>
      <c r="BB556" s="2" t="str">
        <f t="shared" si="43"/>
        <v/>
      </c>
      <c r="BC556" s="2" t="str">
        <f t="shared" si="43"/>
        <v/>
      </c>
      <c r="BD556" s="2" t="str">
        <f t="shared" si="43"/>
        <v/>
      </c>
      <c r="BE556" s="2" t="str">
        <f t="shared" si="43"/>
        <v/>
      </c>
      <c r="BF556" s="2" t="str">
        <f t="shared" si="43"/>
        <v/>
      </c>
      <c r="BG556" s="2" t="str">
        <f t="shared" si="43"/>
        <v/>
      </c>
      <c r="BH556" s="2" t="str">
        <f t="shared" si="43"/>
        <v/>
      </c>
      <c r="BI556" s="2" t="str">
        <f t="shared" si="43"/>
        <v/>
      </c>
      <c r="BJ556" s="2" t="str">
        <f t="shared" si="43"/>
        <v/>
      </c>
      <c r="BK556" s="2" t="str">
        <f t="shared" si="43"/>
        <v/>
      </c>
      <c r="BL556" s="2" t="str">
        <f t="shared" si="43"/>
        <v/>
      </c>
    </row>
    <row r="557" spans="2:64" x14ac:dyDescent="0.25">
      <c r="B557" t="s">
        <v>7</v>
      </c>
      <c r="C557" s="2">
        <f t="shared" si="36"/>
        <v>290</v>
      </c>
      <c r="D557" s="2">
        <f t="shared" si="43"/>
        <v>263</v>
      </c>
      <c r="E557" s="2">
        <f t="shared" si="43"/>
        <v>332</v>
      </c>
      <c r="F557" s="2">
        <f t="shared" si="43"/>
        <v>397</v>
      </c>
      <c r="G557" s="2">
        <f t="shared" si="43"/>
        <v>417</v>
      </c>
      <c r="H557" s="2">
        <f t="shared" si="43"/>
        <v>349</v>
      </c>
      <c r="I557" s="2">
        <f t="shared" si="43"/>
        <v>420</v>
      </c>
      <c r="J557" s="2">
        <f t="shared" si="43"/>
        <v>340</v>
      </c>
      <c r="K557" s="2">
        <f t="shared" si="43"/>
        <v>321</v>
      </c>
      <c r="L557" s="2">
        <f t="shared" si="43"/>
        <v>391</v>
      </c>
      <c r="M557" s="2">
        <f t="shared" si="43"/>
        <v>376</v>
      </c>
      <c r="N557" s="2">
        <f t="shared" si="43"/>
        <v>252</v>
      </c>
      <c r="O557" s="2">
        <f t="shared" si="43"/>
        <v>245</v>
      </c>
      <c r="P557" s="2">
        <f t="shared" si="43"/>
        <v>274</v>
      </c>
      <c r="Q557" s="2">
        <f t="shared" si="43"/>
        <v>258</v>
      </c>
      <c r="R557" s="2">
        <f t="shared" si="43"/>
        <v>324</v>
      </c>
      <c r="S557" s="2">
        <f t="shared" si="43"/>
        <v>256</v>
      </c>
      <c r="T557" s="2">
        <f t="shared" si="43"/>
        <v>281</v>
      </c>
      <c r="U557" s="2">
        <f t="shared" si="43"/>
        <v>222</v>
      </c>
      <c r="V557" s="2">
        <f t="shared" si="43"/>
        <v>226</v>
      </c>
      <c r="W557" s="2">
        <f t="shared" si="43"/>
        <v>250</v>
      </c>
      <c r="X557" s="2">
        <f t="shared" si="43"/>
        <v>239</v>
      </c>
      <c r="Y557" s="2">
        <f t="shared" si="43"/>
        <v>243</v>
      </c>
      <c r="Z557" s="2">
        <f t="shared" si="43"/>
        <v>179</v>
      </c>
      <c r="AA557" s="2">
        <f t="shared" si="43"/>
        <v>207</v>
      </c>
      <c r="AB557" s="2">
        <f t="shared" si="43"/>
        <v>211</v>
      </c>
      <c r="AC557" s="2">
        <f t="shared" si="43"/>
        <v>190</v>
      </c>
      <c r="AD557" s="2">
        <f t="shared" si="43"/>
        <v>290</v>
      </c>
      <c r="AE557" s="2">
        <f t="shared" si="43"/>
        <v>206</v>
      </c>
      <c r="AF557" s="2">
        <f t="shared" si="43"/>
        <v>195</v>
      </c>
      <c r="AG557" s="2">
        <f t="shared" si="43"/>
        <v>188</v>
      </c>
      <c r="AH557" s="2">
        <f t="shared" si="43"/>
        <v>169</v>
      </c>
      <c r="AI557" s="2">
        <f t="shared" si="43"/>
        <v>143</v>
      </c>
      <c r="AJ557" s="2">
        <f t="shared" si="43"/>
        <v>169</v>
      </c>
      <c r="AK557" s="2">
        <f t="shared" si="43"/>
        <v>167</v>
      </c>
      <c r="AL557" s="2">
        <f t="shared" si="43"/>
        <v>324</v>
      </c>
      <c r="AM557" s="2">
        <f t="shared" si="43"/>
        <v>254</v>
      </c>
      <c r="AN557" s="2">
        <f t="shared" si="43"/>
        <v>204</v>
      </c>
      <c r="AO557" s="2">
        <f t="shared" si="43"/>
        <v>229</v>
      </c>
      <c r="AP557" s="2">
        <f t="shared" si="43"/>
        <v>354</v>
      </c>
      <c r="AQ557" s="2">
        <f t="shared" si="43"/>
        <v>236</v>
      </c>
      <c r="AR557" s="2">
        <f t="shared" si="43"/>
        <v>308</v>
      </c>
      <c r="AS557" s="2">
        <f t="shared" si="43"/>
        <v>356</v>
      </c>
      <c r="AT557" s="2">
        <f t="shared" si="43"/>
        <v>240</v>
      </c>
      <c r="AU557" s="2">
        <f t="shared" si="43"/>
        <v>184</v>
      </c>
      <c r="AV557" s="2">
        <f t="shared" si="43"/>
        <v>286</v>
      </c>
      <c r="AW557" s="2">
        <f t="shared" si="43"/>
        <v>358</v>
      </c>
      <c r="AX557" s="2">
        <f t="shared" si="43"/>
        <v>198</v>
      </c>
      <c r="AY557" s="2">
        <f t="shared" si="43"/>
        <v>236</v>
      </c>
      <c r="AZ557" s="2">
        <f t="shared" si="43"/>
        <v>310</v>
      </c>
      <c r="BA557" s="2">
        <f t="shared" si="43"/>
        <v>372</v>
      </c>
      <c r="BB557" s="2">
        <f t="shared" si="43"/>
        <v>684</v>
      </c>
      <c r="BC557" s="2">
        <f t="shared" si="43"/>
        <v>530</v>
      </c>
      <c r="BD557" s="2">
        <f t="shared" si="43"/>
        <v>463</v>
      </c>
      <c r="BE557" s="2">
        <f t="shared" si="43"/>
        <v>444</v>
      </c>
      <c r="BF557" s="2">
        <f t="shared" si="43"/>
        <v>358</v>
      </c>
      <c r="BG557" s="2">
        <f t="shared" si="43"/>
        <v>314</v>
      </c>
      <c r="BH557" s="2">
        <f t="shared" si="43"/>
        <v>487</v>
      </c>
      <c r="BI557" s="2">
        <f t="shared" si="43"/>
        <v>316</v>
      </c>
      <c r="BJ557" s="2">
        <f t="shared" si="43"/>
        <v>299</v>
      </c>
      <c r="BK557" s="2">
        <f t="shared" si="43"/>
        <v>515</v>
      </c>
      <c r="BL557" s="2">
        <f t="shared" si="43"/>
        <v>533</v>
      </c>
    </row>
    <row r="558" spans="2:64" x14ac:dyDescent="0.25">
      <c r="B558" t="s">
        <v>12</v>
      </c>
      <c r="C558" s="2">
        <f t="shared" si="36"/>
        <v>179</v>
      </c>
      <c r="D558" s="2">
        <f t="shared" si="43"/>
        <v>198</v>
      </c>
      <c r="E558" s="2">
        <f t="shared" si="43"/>
        <v>136</v>
      </c>
      <c r="F558" s="2">
        <f t="shared" si="43"/>
        <v>257</v>
      </c>
      <c r="G558" s="2">
        <f t="shared" si="43"/>
        <v>119</v>
      </c>
      <c r="H558" s="2">
        <f t="shared" si="43"/>
        <v>110</v>
      </c>
      <c r="I558" s="2">
        <f t="shared" si="43"/>
        <v>198</v>
      </c>
      <c r="J558" s="2">
        <f t="shared" si="43"/>
        <v>236</v>
      </c>
      <c r="K558" s="2">
        <f t="shared" si="43"/>
        <v>101</v>
      </c>
      <c r="L558" s="2">
        <f t="shared" si="43"/>
        <v>169</v>
      </c>
      <c r="M558" s="2">
        <f t="shared" si="43"/>
        <v>207</v>
      </c>
      <c r="N558" s="2">
        <f t="shared" si="43"/>
        <v>102</v>
      </c>
      <c r="O558" s="2">
        <f t="shared" si="43"/>
        <v>115</v>
      </c>
      <c r="P558" s="2">
        <f t="shared" si="43"/>
        <v>116</v>
      </c>
      <c r="Q558" s="2">
        <f t="shared" si="43"/>
        <v>101</v>
      </c>
      <c r="R558" s="2">
        <f t="shared" si="43"/>
        <v>284</v>
      </c>
      <c r="S558" s="2">
        <f t="shared" si="43"/>
        <v>90</v>
      </c>
      <c r="T558" s="2">
        <f t="shared" si="43"/>
        <v>89</v>
      </c>
      <c r="U558" s="2">
        <f t="shared" si="43"/>
        <v>178</v>
      </c>
      <c r="V558" s="2">
        <f t="shared" si="43"/>
        <v>211</v>
      </c>
      <c r="W558" s="2">
        <f t="shared" si="43"/>
        <v>139</v>
      </c>
      <c r="X558" s="2">
        <f t="shared" si="43"/>
        <v>95</v>
      </c>
      <c r="Y558" s="2" t="str">
        <f t="shared" si="43"/>
        <v/>
      </c>
      <c r="Z558" s="2">
        <f t="shared" si="43"/>
        <v>132</v>
      </c>
      <c r="AA558" s="2">
        <f t="shared" si="43"/>
        <v>113</v>
      </c>
      <c r="AB558" s="2" t="str">
        <f t="shared" si="43"/>
        <v/>
      </c>
      <c r="AC558" s="2" t="str">
        <f t="shared" si="43"/>
        <v/>
      </c>
      <c r="AD558" s="2" t="str">
        <f t="shared" si="43"/>
        <v/>
      </c>
      <c r="AE558" s="2">
        <f t="shared" si="43"/>
        <v>539</v>
      </c>
      <c r="AF558" s="2">
        <f t="shared" si="43"/>
        <v>192</v>
      </c>
      <c r="AG558" s="2">
        <f t="shared" si="43"/>
        <v>168</v>
      </c>
      <c r="AH558" s="2">
        <f t="shared" si="43"/>
        <v>149</v>
      </c>
      <c r="AI558" s="2">
        <f t="shared" si="43"/>
        <v>127</v>
      </c>
      <c r="AJ558" s="2">
        <f t="shared" si="43"/>
        <v>125</v>
      </c>
      <c r="AK558" s="2">
        <f t="shared" si="43"/>
        <v>218</v>
      </c>
      <c r="AL558" s="2">
        <f t="shared" si="43"/>
        <v>167</v>
      </c>
      <c r="AM558" s="2">
        <f t="shared" si="43"/>
        <v>77</v>
      </c>
      <c r="AN558" s="2">
        <f t="shared" si="43"/>
        <v>94</v>
      </c>
      <c r="AO558" s="2">
        <f t="shared" si="43"/>
        <v>139</v>
      </c>
      <c r="AP558" s="2">
        <f t="shared" si="43"/>
        <v>183</v>
      </c>
      <c r="AQ558" s="2">
        <f t="shared" si="43"/>
        <v>125</v>
      </c>
      <c r="AR558" s="2">
        <f t="shared" si="43"/>
        <v>172</v>
      </c>
      <c r="AS558" s="2">
        <f t="shared" si="43"/>
        <v>177</v>
      </c>
      <c r="AT558" s="2">
        <f t="shared" si="43"/>
        <v>183</v>
      </c>
      <c r="AU558" s="2">
        <f t="shared" si="43"/>
        <v>108</v>
      </c>
      <c r="AV558" s="2">
        <f t="shared" si="43"/>
        <v>153</v>
      </c>
      <c r="AW558" s="2">
        <f t="shared" si="43"/>
        <v>146</v>
      </c>
      <c r="AX558" s="2">
        <f t="shared" si="43"/>
        <v>184</v>
      </c>
      <c r="AY558" s="2">
        <f t="shared" si="43"/>
        <v>144</v>
      </c>
      <c r="AZ558" s="2">
        <f t="shared" si="43"/>
        <v>111</v>
      </c>
      <c r="BA558" s="2">
        <f t="shared" si="43"/>
        <v>118</v>
      </c>
      <c r="BB558" s="2">
        <f t="shared" si="43"/>
        <v>227</v>
      </c>
      <c r="BC558" s="2">
        <f t="shared" si="43"/>
        <v>159</v>
      </c>
      <c r="BD558" s="2">
        <f t="shared" si="43"/>
        <v>143</v>
      </c>
      <c r="BE558" s="2">
        <f t="shared" si="43"/>
        <v>145</v>
      </c>
      <c r="BF558" s="2">
        <f t="shared" si="43"/>
        <v>146</v>
      </c>
      <c r="BG558" s="2">
        <f t="shared" si="43"/>
        <v>115</v>
      </c>
      <c r="BH558" s="2">
        <f t="shared" si="43"/>
        <v>85</v>
      </c>
      <c r="BI558" s="2">
        <f t="shared" si="43"/>
        <v>142</v>
      </c>
      <c r="BJ558" s="2">
        <f t="shared" si="43"/>
        <v>110</v>
      </c>
      <c r="BK558" s="2">
        <f t="shared" si="43"/>
        <v>90</v>
      </c>
      <c r="BL558" s="2">
        <f t="shared" si="43"/>
        <v>91</v>
      </c>
    </row>
    <row r="559" spans="2:64" x14ac:dyDescent="0.25">
      <c r="B559" t="s">
        <v>45</v>
      </c>
      <c r="C559" s="2" t="str">
        <f t="shared" si="36"/>
        <v/>
      </c>
      <c r="D559" s="2" t="str">
        <f t="shared" si="43"/>
        <v/>
      </c>
      <c r="E559" s="2">
        <f t="shared" si="43"/>
        <v>1</v>
      </c>
      <c r="F559" s="2">
        <f t="shared" si="43"/>
        <v>0</v>
      </c>
      <c r="G559" s="2">
        <f t="shared" si="43"/>
        <v>95</v>
      </c>
      <c r="H559" s="2">
        <f t="shared" si="43"/>
        <v>44</v>
      </c>
      <c r="I559" s="2">
        <f t="shared" si="43"/>
        <v>122</v>
      </c>
      <c r="J559" s="2">
        <f t="shared" si="43"/>
        <v>104</v>
      </c>
      <c r="K559" s="2">
        <f t="shared" si="43"/>
        <v>82</v>
      </c>
      <c r="L559" s="2">
        <f t="shared" si="43"/>
        <v>185</v>
      </c>
      <c r="M559" s="2">
        <f t="shared" si="43"/>
        <v>208</v>
      </c>
      <c r="N559" s="2">
        <f t="shared" si="43"/>
        <v>80</v>
      </c>
      <c r="O559" s="2">
        <f t="shared" si="43"/>
        <v>130</v>
      </c>
      <c r="P559" s="2">
        <f t="shared" si="43"/>
        <v>114</v>
      </c>
      <c r="Q559" s="2">
        <f t="shared" si="43"/>
        <v>104</v>
      </c>
      <c r="R559" s="2">
        <f t="shared" si="43"/>
        <v>125</v>
      </c>
      <c r="S559" s="2">
        <f t="shared" si="43"/>
        <v>68</v>
      </c>
      <c r="T559" s="2">
        <f t="shared" si="43"/>
        <v>74</v>
      </c>
      <c r="U559" s="2">
        <f t="shared" si="43"/>
        <v>142</v>
      </c>
      <c r="V559" s="2">
        <f t="shared" si="43"/>
        <v>152</v>
      </c>
      <c r="W559" s="2">
        <f t="shared" si="43"/>
        <v>87</v>
      </c>
      <c r="X559" s="2">
        <f t="shared" si="43"/>
        <v>141</v>
      </c>
      <c r="Y559" s="2">
        <f t="shared" si="43"/>
        <v>383</v>
      </c>
      <c r="Z559" s="2">
        <f t="shared" si="43"/>
        <v>368</v>
      </c>
      <c r="AA559" s="2">
        <f t="shared" si="43"/>
        <v>218</v>
      </c>
      <c r="AB559" s="2">
        <f t="shared" si="43"/>
        <v>265</v>
      </c>
      <c r="AC559" s="2">
        <f t="shared" si="43"/>
        <v>444</v>
      </c>
      <c r="AD559" s="2">
        <f t="shared" si="43"/>
        <v>348</v>
      </c>
      <c r="AE559" s="2">
        <f t="shared" si="43"/>
        <v>465</v>
      </c>
      <c r="AF559" s="2">
        <f t="shared" si="43"/>
        <v>251</v>
      </c>
      <c r="AG559" s="2">
        <f t="shared" si="43"/>
        <v>338</v>
      </c>
      <c r="AH559" s="2">
        <f t="shared" si="43"/>
        <v>364</v>
      </c>
      <c r="AI559" s="2">
        <f t="shared" si="43"/>
        <v>289</v>
      </c>
      <c r="AJ559" s="2">
        <f t="shared" si="43"/>
        <v>326</v>
      </c>
      <c r="AK559" s="2">
        <f t="shared" si="43"/>
        <v>283</v>
      </c>
      <c r="AL559" s="2">
        <f t="shared" si="43"/>
        <v>216</v>
      </c>
      <c r="AM559" s="2">
        <f t="shared" si="43"/>
        <v>194</v>
      </c>
      <c r="AN559" s="2">
        <f t="shared" ref="D559:BL563" si="44">IF(AND(AN163="",AN361=0),"",MAX(AN163,AN361))</f>
        <v>194</v>
      </c>
      <c r="AO559" s="2">
        <f t="shared" si="44"/>
        <v>217</v>
      </c>
      <c r="AP559" s="2">
        <f t="shared" si="44"/>
        <v>210</v>
      </c>
      <c r="AQ559" s="2">
        <f t="shared" si="44"/>
        <v>130</v>
      </c>
      <c r="AR559" s="2">
        <f t="shared" si="44"/>
        <v>180</v>
      </c>
      <c r="AS559" s="2">
        <f t="shared" si="44"/>
        <v>114</v>
      </c>
      <c r="AT559" s="2">
        <f t="shared" si="44"/>
        <v>190</v>
      </c>
      <c r="AU559" s="2">
        <f t="shared" si="44"/>
        <v>180</v>
      </c>
      <c r="AV559" s="2">
        <f t="shared" si="44"/>
        <v>137</v>
      </c>
      <c r="AW559" s="2">
        <f t="shared" si="44"/>
        <v>147</v>
      </c>
      <c r="AX559" s="2">
        <f t="shared" si="44"/>
        <v>146</v>
      </c>
      <c r="AY559" s="2">
        <f t="shared" si="44"/>
        <v>165</v>
      </c>
      <c r="AZ559" s="2">
        <f t="shared" si="44"/>
        <v>138</v>
      </c>
      <c r="BA559" s="2">
        <f t="shared" si="44"/>
        <v>124</v>
      </c>
      <c r="BB559" s="2">
        <f t="shared" si="44"/>
        <v>153</v>
      </c>
      <c r="BC559" s="2">
        <f t="shared" si="44"/>
        <v>135</v>
      </c>
      <c r="BD559" s="2">
        <f t="shared" si="44"/>
        <v>155</v>
      </c>
      <c r="BE559" s="2">
        <f t="shared" si="44"/>
        <v>62</v>
      </c>
      <c r="BF559" s="2">
        <f t="shared" si="44"/>
        <v>137</v>
      </c>
      <c r="BG559" s="2">
        <f t="shared" si="44"/>
        <v>78</v>
      </c>
      <c r="BH559" s="2">
        <f t="shared" si="44"/>
        <v>140</v>
      </c>
      <c r="BI559" s="2">
        <f t="shared" si="44"/>
        <v>155</v>
      </c>
      <c r="BJ559" s="2">
        <f t="shared" si="44"/>
        <v>147</v>
      </c>
      <c r="BK559" s="2">
        <f t="shared" si="44"/>
        <v>92</v>
      </c>
      <c r="BL559" s="2">
        <f t="shared" si="44"/>
        <v>86</v>
      </c>
    </row>
    <row r="560" spans="2:64" x14ac:dyDescent="0.25">
      <c r="B560" t="s">
        <v>319</v>
      </c>
      <c r="C560" s="2">
        <f t="shared" si="36"/>
        <v>7</v>
      </c>
      <c r="D560" s="2">
        <f t="shared" si="44"/>
        <v>11</v>
      </c>
      <c r="E560" s="2">
        <f t="shared" si="44"/>
        <v>12</v>
      </c>
      <c r="F560" s="2">
        <f t="shared" si="44"/>
        <v>6</v>
      </c>
      <c r="G560" s="2">
        <f t="shared" si="44"/>
        <v>10</v>
      </c>
      <c r="H560" s="2">
        <f t="shared" si="44"/>
        <v>8</v>
      </c>
      <c r="I560" s="2">
        <f t="shared" si="44"/>
        <v>8</v>
      </c>
      <c r="J560" s="2">
        <f t="shared" si="44"/>
        <v>6</v>
      </c>
      <c r="K560" s="2">
        <f t="shared" si="44"/>
        <v>1</v>
      </c>
      <c r="L560" s="2">
        <f t="shared" si="44"/>
        <v>7</v>
      </c>
      <c r="M560" s="2">
        <f t="shared" si="44"/>
        <v>4</v>
      </c>
      <c r="N560" s="2">
        <f t="shared" si="44"/>
        <v>0</v>
      </c>
      <c r="O560" s="2">
        <f t="shared" si="44"/>
        <v>2</v>
      </c>
      <c r="P560" s="2">
        <f t="shared" si="44"/>
        <v>2</v>
      </c>
      <c r="Q560" s="2">
        <f t="shared" si="44"/>
        <v>0</v>
      </c>
      <c r="R560" s="2">
        <f t="shared" si="44"/>
        <v>0</v>
      </c>
      <c r="S560" s="2">
        <f t="shared" si="44"/>
        <v>0</v>
      </c>
      <c r="T560" s="2">
        <f t="shared" si="44"/>
        <v>0</v>
      </c>
      <c r="U560" s="2">
        <f t="shared" si="44"/>
        <v>0</v>
      </c>
      <c r="V560" s="2">
        <f t="shared" si="44"/>
        <v>0</v>
      </c>
      <c r="W560" s="2">
        <f t="shared" si="44"/>
        <v>1</v>
      </c>
      <c r="X560" s="2">
        <f t="shared" si="44"/>
        <v>7</v>
      </c>
      <c r="Y560" s="2">
        <f t="shared" si="44"/>
        <v>2</v>
      </c>
      <c r="Z560" s="2">
        <f t="shared" si="44"/>
        <v>0</v>
      </c>
      <c r="AA560" s="2" t="str">
        <f t="shared" si="44"/>
        <v/>
      </c>
      <c r="AB560" s="2" t="str">
        <f t="shared" si="44"/>
        <v/>
      </c>
      <c r="AC560" s="2" t="str">
        <f t="shared" si="44"/>
        <v/>
      </c>
      <c r="AD560" s="2" t="str">
        <f t="shared" si="44"/>
        <v/>
      </c>
      <c r="AE560" s="2" t="str">
        <f t="shared" si="44"/>
        <v/>
      </c>
      <c r="AF560" s="2" t="str">
        <f t="shared" si="44"/>
        <v/>
      </c>
      <c r="AG560" s="2" t="str">
        <f t="shared" si="44"/>
        <v/>
      </c>
      <c r="AH560" s="2" t="str">
        <f t="shared" si="44"/>
        <v/>
      </c>
      <c r="AI560" s="2" t="str">
        <f t="shared" si="44"/>
        <v/>
      </c>
      <c r="AJ560" s="2" t="str">
        <f t="shared" si="44"/>
        <v/>
      </c>
      <c r="AK560" s="2" t="str">
        <f t="shared" si="44"/>
        <v/>
      </c>
      <c r="AL560" s="2" t="str">
        <f t="shared" si="44"/>
        <v/>
      </c>
      <c r="AM560" s="2" t="str">
        <f t="shared" si="44"/>
        <v/>
      </c>
      <c r="AN560" s="2" t="str">
        <f t="shared" si="44"/>
        <v/>
      </c>
      <c r="AO560" s="2" t="str">
        <f t="shared" si="44"/>
        <v/>
      </c>
      <c r="AP560" s="2" t="str">
        <f t="shared" si="44"/>
        <v/>
      </c>
      <c r="AQ560" s="2" t="str">
        <f t="shared" si="44"/>
        <v/>
      </c>
      <c r="AR560" s="2" t="str">
        <f t="shared" si="44"/>
        <v/>
      </c>
      <c r="AS560" s="2" t="str">
        <f t="shared" si="44"/>
        <v/>
      </c>
      <c r="AT560" s="2" t="str">
        <f t="shared" si="44"/>
        <v/>
      </c>
      <c r="AU560" s="2" t="str">
        <f t="shared" si="44"/>
        <v/>
      </c>
      <c r="AV560" s="2" t="str">
        <f t="shared" si="44"/>
        <v/>
      </c>
      <c r="AW560" s="2" t="str">
        <f t="shared" si="44"/>
        <v/>
      </c>
      <c r="AX560" s="2" t="str">
        <f t="shared" si="44"/>
        <v/>
      </c>
      <c r="AY560" s="2" t="str">
        <f t="shared" si="44"/>
        <v/>
      </c>
      <c r="AZ560" s="2" t="str">
        <f t="shared" si="44"/>
        <v/>
      </c>
      <c r="BA560" s="2" t="str">
        <f t="shared" si="44"/>
        <v/>
      </c>
      <c r="BB560" s="2" t="str">
        <f t="shared" si="44"/>
        <v/>
      </c>
      <c r="BC560" s="2" t="str">
        <f t="shared" si="44"/>
        <v/>
      </c>
      <c r="BD560" s="2" t="str">
        <f t="shared" si="44"/>
        <v/>
      </c>
      <c r="BE560" s="2" t="str">
        <f t="shared" si="44"/>
        <v/>
      </c>
      <c r="BF560" s="2" t="str">
        <f t="shared" si="44"/>
        <v/>
      </c>
      <c r="BG560" s="2" t="str">
        <f t="shared" si="44"/>
        <v/>
      </c>
      <c r="BH560" s="2" t="str">
        <f t="shared" si="44"/>
        <v/>
      </c>
      <c r="BI560" s="2" t="str">
        <f t="shared" si="44"/>
        <v/>
      </c>
      <c r="BJ560" s="2" t="str">
        <f t="shared" si="44"/>
        <v/>
      </c>
      <c r="BK560" s="2" t="str">
        <f t="shared" si="44"/>
        <v/>
      </c>
      <c r="BL560" s="2" t="str">
        <f t="shared" si="44"/>
        <v/>
      </c>
    </row>
    <row r="561" spans="2:64" x14ac:dyDescent="0.25">
      <c r="B561" t="s">
        <v>320</v>
      </c>
      <c r="C561" s="2">
        <f t="shared" si="36"/>
        <v>9</v>
      </c>
      <c r="D561" s="2">
        <f t="shared" si="44"/>
        <v>10</v>
      </c>
      <c r="E561" s="2">
        <f t="shared" si="44"/>
        <v>11</v>
      </c>
      <c r="F561" s="2">
        <f t="shared" si="44"/>
        <v>3</v>
      </c>
      <c r="G561" s="2">
        <f t="shared" si="44"/>
        <v>8</v>
      </c>
      <c r="H561" s="2">
        <f t="shared" si="44"/>
        <v>2</v>
      </c>
      <c r="I561" s="2">
        <f t="shared" si="44"/>
        <v>1</v>
      </c>
      <c r="J561" s="2">
        <f t="shared" si="44"/>
        <v>1</v>
      </c>
      <c r="K561" s="2">
        <f t="shared" si="44"/>
        <v>1</v>
      </c>
      <c r="L561" s="2">
        <f t="shared" si="44"/>
        <v>1</v>
      </c>
      <c r="M561" s="2">
        <f t="shared" si="44"/>
        <v>0</v>
      </c>
      <c r="N561" s="2">
        <f t="shared" si="44"/>
        <v>0</v>
      </c>
      <c r="O561" s="2" t="str">
        <f t="shared" si="44"/>
        <v/>
      </c>
      <c r="P561" s="2" t="str">
        <f t="shared" si="44"/>
        <v/>
      </c>
      <c r="Q561" s="2" t="str">
        <f t="shared" si="44"/>
        <v/>
      </c>
      <c r="R561" s="2" t="str">
        <f t="shared" si="44"/>
        <v/>
      </c>
      <c r="S561" s="2" t="str">
        <f t="shared" si="44"/>
        <v/>
      </c>
      <c r="T561" s="2" t="str">
        <f t="shared" si="44"/>
        <v/>
      </c>
      <c r="U561" s="2" t="str">
        <f t="shared" si="44"/>
        <v/>
      </c>
      <c r="V561" s="2" t="str">
        <f t="shared" si="44"/>
        <v/>
      </c>
      <c r="W561" s="2" t="str">
        <f t="shared" si="44"/>
        <v/>
      </c>
      <c r="X561" s="2" t="str">
        <f t="shared" si="44"/>
        <v/>
      </c>
      <c r="Y561" s="2" t="str">
        <f t="shared" si="44"/>
        <v/>
      </c>
      <c r="Z561" s="2" t="str">
        <f t="shared" si="44"/>
        <v/>
      </c>
      <c r="AA561" s="2" t="str">
        <f t="shared" si="44"/>
        <v/>
      </c>
      <c r="AB561" s="2" t="str">
        <f t="shared" si="44"/>
        <v/>
      </c>
      <c r="AC561" s="2" t="str">
        <f t="shared" si="44"/>
        <v/>
      </c>
      <c r="AD561" s="2" t="str">
        <f t="shared" si="44"/>
        <v/>
      </c>
      <c r="AE561" s="2" t="str">
        <f t="shared" si="44"/>
        <v/>
      </c>
      <c r="AF561" s="2" t="str">
        <f t="shared" si="44"/>
        <v/>
      </c>
      <c r="AG561" s="2" t="str">
        <f t="shared" si="44"/>
        <v/>
      </c>
      <c r="AH561" s="2" t="str">
        <f t="shared" si="44"/>
        <v/>
      </c>
      <c r="AI561" s="2" t="str">
        <f t="shared" si="44"/>
        <v/>
      </c>
      <c r="AJ561" s="2" t="str">
        <f t="shared" si="44"/>
        <v/>
      </c>
      <c r="AK561" s="2" t="str">
        <f t="shared" si="44"/>
        <v/>
      </c>
      <c r="AL561" s="2" t="str">
        <f t="shared" si="44"/>
        <v/>
      </c>
      <c r="AM561" s="2" t="str">
        <f t="shared" si="44"/>
        <v/>
      </c>
      <c r="AN561" s="2" t="str">
        <f t="shared" si="44"/>
        <v/>
      </c>
      <c r="AO561" s="2" t="str">
        <f t="shared" si="44"/>
        <v/>
      </c>
      <c r="AP561" s="2" t="str">
        <f t="shared" si="44"/>
        <v/>
      </c>
      <c r="AQ561" s="2" t="str">
        <f t="shared" si="44"/>
        <v/>
      </c>
      <c r="AR561" s="2" t="str">
        <f t="shared" si="44"/>
        <v/>
      </c>
      <c r="AS561" s="2" t="str">
        <f t="shared" si="44"/>
        <v/>
      </c>
      <c r="AT561" s="2" t="str">
        <f t="shared" si="44"/>
        <v/>
      </c>
      <c r="AU561" s="2" t="str">
        <f t="shared" si="44"/>
        <v/>
      </c>
      <c r="AV561" s="2" t="str">
        <f t="shared" si="44"/>
        <v/>
      </c>
      <c r="AW561" s="2" t="str">
        <f t="shared" si="44"/>
        <v/>
      </c>
      <c r="AX561" s="2" t="str">
        <f t="shared" si="44"/>
        <v/>
      </c>
      <c r="AY561" s="2" t="str">
        <f t="shared" si="44"/>
        <v/>
      </c>
      <c r="AZ561" s="2" t="str">
        <f t="shared" si="44"/>
        <v/>
      </c>
      <c r="BA561" s="2" t="str">
        <f t="shared" si="44"/>
        <v/>
      </c>
      <c r="BB561" s="2" t="str">
        <f t="shared" si="44"/>
        <v/>
      </c>
      <c r="BC561" s="2" t="str">
        <f t="shared" si="44"/>
        <v/>
      </c>
      <c r="BD561" s="2" t="str">
        <f t="shared" si="44"/>
        <v/>
      </c>
      <c r="BE561" s="2" t="str">
        <f t="shared" si="44"/>
        <v/>
      </c>
      <c r="BF561" s="2" t="str">
        <f t="shared" si="44"/>
        <v/>
      </c>
      <c r="BG561" s="2" t="str">
        <f t="shared" si="44"/>
        <v/>
      </c>
      <c r="BH561" s="2" t="str">
        <f t="shared" si="44"/>
        <v/>
      </c>
      <c r="BI561" s="2" t="str">
        <f t="shared" si="44"/>
        <v/>
      </c>
      <c r="BJ561" s="2" t="str">
        <f t="shared" si="44"/>
        <v/>
      </c>
      <c r="BK561" s="2" t="str">
        <f t="shared" si="44"/>
        <v/>
      </c>
      <c r="BL561" s="2" t="str">
        <f t="shared" si="44"/>
        <v/>
      </c>
    </row>
    <row r="562" spans="2:64" x14ac:dyDescent="0.25">
      <c r="B562" t="s">
        <v>321</v>
      </c>
      <c r="C562" s="2" t="str">
        <f t="shared" si="36"/>
        <v/>
      </c>
      <c r="D562" s="2" t="str">
        <f t="shared" si="44"/>
        <v/>
      </c>
      <c r="E562" s="2" t="str">
        <f t="shared" si="44"/>
        <v/>
      </c>
      <c r="F562" s="2" t="str">
        <f t="shared" si="44"/>
        <v/>
      </c>
      <c r="G562" s="2" t="str">
        <f t="shared" si="44"/>
        <v/>
      </c>
      <c r="H562" s="2" t="str">
        <f t="shared" si="44"/>
        <v/>
      </c>
      <c r="I562" s="2" t="str">
        <f t="shared" si="44"/>
        <v/>
      </c>
      <c r="J562" s="2" t="str">
        <f t="shared" si="44"/>
        <v/>
      </c>
      <c r="K562" s="2" t="str">
        <f t="shared" si="44"/>
        <v/>
      </c>
      <c r="L562" s="2" t="str">
        <f t="shared" si="44"/>
        <v/>
      </c>
      <c r="M562" s="2" t="str">
        <f t="shared" si="44"/>
        <v/>
      </c>
      <c r="N562" s="2" t="str">
        <f t="shared" si="44"/>
        <v/>
      </c>
      <c r="O562" s="2" t="str">
        <f t="shared" si="44"/>
        <v/>
      </c>
      <c r="P562" s="2" t="str">
        <f t="shared" si="44"/>
        <v/>
      </c>
      <c r="Q562" s="2" t="str">
        <f t="shared" si="44"/>
        <v/>
      </c>
      <c r="R562" s="2" t="str">
        <f t="shared" si="44"/>
        <v/>
      </c>
      <c r="S562" s="2" t="str">
        <f t="shared" si="44"/>
        <v/>
      </c>
      <c r="T562" s="2" t="str">
        <f t="shared" si="44"/>
        <v/>
      </c>
      <c r="U562" s="2" t="str">
        <f t="shared" si="44"/>
        <v/>
      </c>
      <c r="V562" s="2" t="str">
        <f t="shared" si="44"/>
        <v/>
      </c>
      <c r="W562" s="2" t="str">
        <f t="shared" si="44"/>
        <v/>
      </c>
      <c r="X562" s="2" t="str">
        <f t="shared" si="44"/>
        <v/>
      </c>
      <c r="Y562" s="2" t="str">
        <f t="shared" si="44"/>
        <v/>
      </c>
      <c r="Z562" s="2" t="str">
        <f t="shared" si="44"/>
        <v/>
      </c>
      <c r="AA562" s="2" t="str">
        <f t="shared" si="44"/>
        <v/>
      </c>
      <c r="AB562" s="2" t="str">
        <f t="shared" si="44"/>
        <v/>
      </c>
      <c r="AC562" s="2" t="str">
        <f t="shared" si="44"/>
        <v/>
      </c>
      <c r="AD562" s="2">
        <f t="shared" si="44"/>
        <v>80</v>
      </c>
      <c r="AE562" s="2">
        <f t="shared" si="44"/>
        <v>19</v>
      </c>
      <c r="AF562" s="2">
        <f t="shared" si="44"/>
        <v>18</v>
      </c>
      <c r="AG562" s="2">
        <f t="shared" si="44"/>
        <v>26</v>
      </c>
      <c r="AH562" s="2">
        <f t="shared" si="44"/>
        <v>11</v>
      </c>
      <c r="AI562" s="2">
        <f t="shared" si="44"/>
        <v>16</v>
      </c>
      <c r="AJ562" s="2">
        <f t="shared" si="44"/>
        <v>28</v>
      </c>
      <c r="AK562" s="2">
        <f t="shared" si="44"/>
        <v>15</v>
      </c>
      <c r="AL562" s="2">
        <f t="shared" si="44"/>
        <v>31</v>
      </c>
      <c r="AM562" s="2">
        <f t="shared" si="44"/>
        <v>13</v>
      </c>
      <c r="AN562" s="2">
        <f t="shared" si="44"/>
        <v>15</v>
      </c>
      <c r="AO562" s="2">
        <f t="shared" si="44"/>
        <v>10</v>
      </c>
      <c r="AP562" s="2">
        <f t="shared" si="44"/>
        <v>17</v>
      </c>
      <c r="AQ562" s="2">
        <f t="shared" si="44"/>
        <v>17</v>
      </c>
      <c r="AR562" s="2">
        <f t="shared" si="44"/>
        <v>21</v>
      </c>
      <c r="AS562" s="2">
        <f t="shared" si="44"/>
        <v>17</v>
      </c>
      <c r="AT562" s="2">
        <f t="shared" si="44"/>
        <v>14</v>
      </c>
      <c r="AU562" s="2">
        <f t="shared" si="44"/>
        <v>21</v>
      </c>
      <c r="AV562" s="2">
        <f t="shared" si="44"/>
        <v>43</v>
      </c>
      <c r="AW562" s="2">
        <f t="shared" si="44"/>
        <v>10</v>
      </c>
      <c r="AX562" s="2">
        <f t="shared" si="44"/>
        <v>25</v>
      </c>
      <c r="AY562" s="2" t="str">
        <f t="shared" si="44"/>
        <v/>
      </c>
      <c r="AZ562" s="2" t="str">
        <f t="shared" si="44"/>
        <v/>
      </c>
      <c r="BA562" s="2" t="str">
        <f t="shared" si="44"/>
        <v/>
      </c>
      <c r="BB562" s="2" t="str">
        <f t="shared" si="44"/>
        <v/>
      </c>
      <c r="BC562" s="2" t="str">
        <f t="shared" si="44"/>
        <v/>
      </c>
      <c r="BD562" s="2" t="str">
        <f t="shared" si="44"/>
        <v/>
      </c>
      <c r="BE562" s="2" t="str">
        <f t="shared" si="44"/>
        <v/>
      </c>
      <c r="BF562" s="2" t="str">
        <f t="shared" si="44"/>
        <v/>
      </c>
      <c r="BG562" s="2" t="str">
        <f t="shared" si="44"/>
        <v/>
      </c>
      <c r="BH562" s="2" t="str">
        <f t="shared" si="44"/>
        <v/>
      </c>
      <c r="BI562" s="2" t="str">
        <f t="shared" si="44"/>
        <v/>
      </c>
      <c r="BJ562" s="2" t="str">
        <f t="shared" si="44"/>
        <v/>
      </c>
      <c r="BK562" s="2" t="str">
        <f t="shared" si="44"/>
        <v/>
      </c>
      <c r="BL562" s="2" t="str">
        <f t="shared" si="44"/>
        <v/>
      </c>
    </row>
    <row r="563" spans="2:64" x14ac:dyDescent="0.25">
      <c r="B563" t="s">
        <v>322</v>
      </c>
      <c r="C563" s="2" t="str">
        <f t="shared" si="36"/>
        <v/>
      </c>
      <c r="D563" s="2" t="str">
        <f t="shared" si="44"/>
        <v/>
      </c>
      <c r="E563" s="2" t="str">
        <f t="shared" si="44"/>
        <v/>
      </c>
      <c r="F563" s="2" t="str">
        <f t="shared" si="44"/>
        <v/>
      </c>
      <c r="G563" s="2" t="str">
        <f t="shared" si="44"/>
        <v/>
      </c>
      <c r="H563" s="2" t="str">
        <f t="shared" si="44"/>
        <v/>
      </c>
      <c r="I563" s="2" t="str">
        <f t="shared" si="44"/>
        <v/>
      </c>
      <c r="J563" s="2" t="str">
        <f t="shared" si="44"/>
        <v/>
      </c>
      <c r="K563" s="2" t="str">
        <f t="shared" si="44"/>
        <v/>
      </c>
      <c r="L563" s="2" t="str">
        <f t="shared" si="44"/>
        <v/>
      </c>
      <c r="M563" s="2" t="str">
        <f t="shared" si="44"/>
        <v/>
      </c>
      <c r="N563" s="2" t="str">
        <f t="shared" si="44"/>
        <v/>
      </c>
      <c r="O563" s="2" t="str">
        <f t="shared" si="44"/>
        <v/>
      </c>
      <c r="P563" s="2" t="str">
        <f t="shared" si="44"/>
        <v/>
      </c>
      <c r="Q563" s="2" t="str">
        <f t="shared" si="44"/>
        <v/>
      </c>
      <c r="R563" s="2" t="str">
        <f t="shared" si="44"/>
        <v/>
      </c>
      <c r="S563" s="2" t="str">
        <f t="shared" si="44"/>
        <v/>
      </c>
      <c r="T563" s="2" t="str">
        <f t="shared" si="44"/>
        <v/>
      </c>
      <c r="U563" s="2" t="str">
        <f t="shared" si="44"/>
        <v/>
      </c>
      <c r="V563" s="2" t="str">
        <f t="shared" si="44"/>
        <v/>
      </c>
      <c r="W563" s="2" t="str">
        <f t="shared" si="44"/>
        <v/>
      </c>
      <c r="X563" s="2" t="str">
        <f t="shared" si="44"/>
        <v/>
      </c>
      <c r="Y563" s="2" t="str">
        <f t="shared" si="44"/>
        <v/>
      </c>
      <c r="Z563" s="2" t="str">
        <f t="shared" si="44"/>
        <v/>
      </c>
      <c r="AA563" s="2" t="str">
        <f t="shared" si="44"/>
        <v/>
      </c>
      <c r="AB563" s="2" t="str">
        <f t="shared" si="44"/>
        <v/>
      </c>
      <c r="AC563" s="2" t="str">
        <f t="shared" si="44"/>
        <v/>
      </c>
      <c r="AD563" s="2" t="str">
        <f t="shared" si="44"/>
        <v/>
      </c>
      <c r="AE563" s="2" t="str">
        <f t="shared" si="44"/>
        <v/>
      </c>
      <c r="AF563" s="2" t="str">
        <f t="shared" si="44"/>
        <v/>
      </c>
      <c r="AG563" s="2" t="str">
        <f t="shared" si="44"/>
        <v/>
      </c>
      <c r="AH563" s="2" t="str">
        <f t="shared" si="44"/>
        <v/>
      </c>
      <c r="AI563" s="2" t="str">
        <f t="shared" si="44"/>
        <v/>
      </c>
      <c r="AJ563" s="2" t="str">
        <f t="shared" si="44"/>
        <v/>
      </c>
      <c r="AK563" s="2" t="str">
        <f t="shared" si="44"/>
        <v/>
      </c>
      <c r="AL563" s="2" t="str">
        <f t="shared" si="44"/>
        <v/>
      </c>
      <c r="AM563" s="2">
        <f t="shared" si="44"/>
        <v>1</v>
      </c>
      <c r="AN563" s="2" t="str">
        <f t="shared" si="44"/>
        <v/>
      </c>
      <c r="AO563" s="2" t="str">
        <f t="shared" si="44"/>
        <v/>
      </c>
      <c r="AP563" s="2" t="str">
        <f t="shared" si="44"/>
        <v/>
      </c>
      <c r="AQ563" s="2" t="str">
        <f t="shared" si="44"/>
        <v/>
      </c>
      <c r="AR563" s="2" t="str">
        <f t="shared" si="44"/>
        <v/>
      </c>
      <c r="AS563" s="2" t="str">
        <f t="shared" si="44"/>
        <v/>
      </c>
      <c r="AT563" s="2">
        <f t="shared" si="44"/>
        <v>24</v>
      </c>
      <c r="AU563" s="2" t="str">
        <f t="shared" si="44"/>
        <v/>
      </c>
      <c r="AV563" s="2" t="str">
        <f t="shared" si="44"/>
        <v/>
      </c>
      <c r="AW563" s="2" t="str">
        <f t="shared" si="44"/>
        <v/>
      </c>
      <c r="AX563" s="2" t="str">
        <f t="shared" si="44"/>
        <v/>
      </c>
      <c r="AY563" s="2" t="str">
        <f t="shared" ref="D563:BL567" si="45">IF(AND(AY167="",AY365=0),"",MAX(AY167,AY365))</f>
        <v/>
      </c>
      <c r="AZ563" s="2" t="str">
        <f t="shared" si="45"/>
        <v/>
      </c>
      <c r="BA563" s="2" t="str">
        <f t="shared" si="45"/>
        <v/>
      </c>
      <c r="BB563" s="2" t="str">
        <f t="shared" si="45"/>
        <v/>
      </c>
      <c r="BC563" s="2" t="str">
        <f t="shared" si="45"/>
        <v/>
      </c>
      <c r="BD563" s="2" t="str">
        <f t="shared" si="45"/>
        <v/>
      </c>
      <c r="BE563" s="2" t="str">
        <f t="shared" si="45"/>
        <v/>
      </c>
      <c r="BF563" s="2" t="str">
        <f t="shared" si="45"/>
        <v/>
      </c>
      <c r="BG563" s="2" t="str">
        <f t="shared" si="45"/>
        <v/>
      </c>
      <c r="BH563" s="2" t="str">
        <f t="shared" si="45"/>
        <v/>
      </c>
      <c r="BI563" s="2" t="str">
        <f t="shared" si="45"/>
        <v/>
      </c>
      <c r="BJ563" s="2" t="str">
        <f t="shared" si="45"/>
        <v/>
      </c>
      <c r="BK563" s="2" t="str">
        <f t="shared" si="45"/>
        <v/>
      </c>
      <c r="BL563" s="2" t="str">
        <f t="shared" si="45"/>
        <v/>
      </c>
    </row>
    <row r="564" spans="2:64" x14ac:dyDescent="0.25">
      <c r="B564" t="s">
        <v>323</v>
      </c>
      <c r="C564" s="2" t="str">
        <f t="shared" si="36"/>
        <v/>
      </c>
      <c r="D564" s="2" t="str">
        <f t="shared" si="45"/>
        <v/>
      </c>
      <c r="E564" s="2" t="str">
        <f t="shared" si="45"/>
        <v/>
      </c>
      <c r="F564" s="2" t="str">
        <f t="shared" si="45"/>
        <v/>
      </c>
      <c r="G564" s="2" t="str">
        <f t="shared" si="45"/>
        <v/>
      </c>
      <c r="H564" s="2" t="str">
        <f t="shared" si="45"/>
        <v/>
      </c>
      <c r="I564" s="2" t="str">
        <f t="shared" si="45"/>
        <v/>
      </c>
      <c r="J564" s="2" t="str">
        <f t="shared" si="45"/>
        <v/>
      </c>
      <c r="K564" s="2" t="str">
        <f t="shared" si="45"/>
        <v/>
      </c>
      <c r="L564" s="2" t="str">
        <f t="shared" si="45"/>
        <v/>
      </c>
      <c r="M564" s="2" t="str">
        <f t="shared" si="45"/>
        <v/>
      </c>
      <c r="N564" s="2" t="str">
        <f t="shared" si="45"/>
        <v/>
      </c>
      <c r="O564" s="2" t="str">
        <f t="shared" si="45"/>
        <v/>
      </c>
      <c r="P564" s="2" t="str">
        <f t="shared" si="45"/>
        <v/>
      </c>
      <c r="Q564" s="2" t="str">
        <f t="shared" si="45"/>
        <v/>
      </c>
      <c r="R564" s="2" t="str">
        <f t="shared" si="45"/>
        <v/>
      </c>
      <c r="S564" s="2" t="str">
        <f t="shared" si="45"/>
        <v/>
      </c>
      <c r="T564" s="2" t="str">
        <f t="shared" si="45"/>
        <v/>
      </c>
      <c r="U564" s="2" t="str">
        <f t="shared" si="45"/>
        <v/>
      </c>
      <c r="V564" s="2" t="str">
        <f t="shared" si="45"/>
        <v/>
      </c>
      <c r="W564" s="2" t="str">
        <f t="shared" si="45"/>
        <v/>
      </c>
      <c r="X564" s="2" t="str">
        <f t="shared" si="45"/>
        <v/>
      </c>
      <c r="Y564" s="2" t="str">
        <f t="shared" si="45"/>
        <v/>
      </c>
      <c r="Z564" s="2" t="str">
        <f t="shared" si="45"/>
        <v/>
      </c>
      <c r="AA564" s="2" t="str">
        <f t="shared" si="45"/>
        <v/>
      </c>
      <c r="AB564" s="2" t="str">
        <f t="shared" si="45"/>
        <v/>
      </c>
      <c r="AC564" s="2" t="str">
        <f t="shared" si="45"/>
        <v/>
      </c>
      <c r="AD564" s="2" t="str">
        <f t="shared" si="45"/>
        <v/>
      </c>
      <c r="AE564" s="2" t="str">
        <f t="shared" si="45"/>
        <v/>
      </c>
      <c r="AF564" s="2" t="str">
        <f t="shared" si="45"/>
        <v/>
      </c>
      <c r="AG564" s="2" t="str">
        <f t="shared" si="45"/>
        <v/>
      </c>
      <c r="AH564" s="2" t="str">
        <f t="shared" si="45"/>
        <v/>
      </c>
      <c r="AI564" s="2" t="str">
        <f t="shared" si="45"/>
        <v/>
      </c>
      <c r="AJ564" s="2" t="str">
        <f t="shared" si="45"/>
        <v/>
      </c>
      <c r="AK564" s="2" t="str">
        <f t="shared" si="45"/>
        <v/>
      </c>
      <c r="AL564" s="2" t="str">
        <f t="shared" si="45"/>
        <v/>
      </c>
      <c r="AM564" s="2" t="str">
        <f t="shared" si="45"/>
        <v/>
      </c>
      <c r="AN564" s="2" t="str">
        <f t="shared" si="45"/>
        <v/>
      </c>
      <c r="AO564" s="2" t="str">
        <f t="shared" si="45"/>
        <v/>
      </c>
      <c r="AP564" s="2" t="str">
        <f t="shared" si="45"/>
        <v/>
      </c>
      <c r="AQ564" s="2" t="str">
        <f t="shared" si="45"/>
        <v/>
      </c>
      <c r="AR564" s="2" t="str">
        <f t="shared" si="45"/>
        <v/>
      </c>
      <c r="AS564" s="2" t="str">
        <f t="shared" si="45"/>
        <v/>
      </c>
      <c r="AT564" s="2" t="str">
        <f t="shared" si="45"/>
        <v/>
      </c>
      <c r="AU564" s="2" t="str">
        <f t="shared" si="45"/>
        <v/>
      </c>
      <c r="AV564" s="2" t="str">
        <f t="shared" si="45"/>
        <v/>
      </c>
      <c r="AW564" s="2" t="str">
        <f t="shared" si="45"/>
        <v/>
      </c>
      <c r="AX564" s="2" t="str">
        <f t="shared" si="45"/>
        <v/>
      </c>
      <c r="AY564" s="2" t="str">
        <f t="shared" si="45"/>
        <v/>
      </c>
      <c r="AZ564" s="2" t="str">
        <f t="shared" si="45"/>
        <v/>
      </c>
      <c r="BA564" s="2" t="str">
        <f t="shared" si="45"/>
        <v/>
      </c>
      <c r="BB564" s="2" t="str">
        <f t="shared" si="45"/>
        <v/>
      </c>
      <c r="BC564" s="2" t="str">
        <f t="shared" si="45"/>
        <v/>
      </c>
      <c r="BD564" s="2">
        <f t="shared" si="45"/>
        <v>3</v>
      </c>
      <c r="BE564" s="2">
        <f t="shared" si="45"/>
        <v>0</v>
      </c>
      <c r="BF564" s="2">
        <f t="shared" si="45"/>
        <v>0</v>
      </c>
      <c r="BG564" s="2">
        <f t="shared" si="45"/>
        <v>0</v>
      </c>
      <c r="BH564" s="2">
        <f t="shared" si="45"/>
        <v>0</v>
      </c>
      <c r="BI564" s="2" t="str">
        <f t="shared" si="45"/>
        <v/>
      </c>
      <c r="BJ564" s="2">
        <f t="shared" si="45"/>
        <v>3</v>
      </c>
      <c r="BK564" s="2" t="str">
        <f t="shared" si="45"/>
        <v/>
      </c>
      <c r="BL564" s="2" t="str">
        <f t="shared" si="45"/>
        <v/>
      </c>
    </row>
    <row r="565" spans="2:64" x14ac:dyDescent="0.25">
      <c r="B565" t="s">
        <v>324</v>
      </c>
      <c r="C565" s="2" t="str">
        <f t="shared" si="36"/>
        <v/>
      </c>
      <c r="D565" s="2" t="str">
        <f t="shared" si="45"/>
        <v/>
      </c>
      <c r="E565" s="2" t="str">
        <f t="shared" si="45"/>
        <v/>
      </c>
      <c r="F565" s="2" t="str">
        <f t="shared" si="45"/>
        <v/>
      </c>
      <c r="G565" s="2" t="str">
        <f t="shared" si="45"/>
        <v/>
      </c>
      <c r="H565" s="2" t="str">
        <f t="shared" si="45"/>
        <v/>
      </c>
      <c r="I565" s="2" t="str">
        <f t="shared" si="45"/>
        <v/>
      </c>
      <c r="J565" s="2" t="str">
        <f t="shared" si="45"/>
        <v/>
      </c>
      <c r="K565" s="2" t="str">
        <f t="shared" si="45"/>
        <v/>
      </c>
      <c r="L565" s="2" t="str">
        <f t="shared" si="45"/>
        <v/>
      </c>
      <c r="M565" s="2" t="str">
        <f t="shared" si="45"/>
        <v/>
      </c>
      <c r="N565" s="2" t="str">
        <f t="shared" si="45"/>
        <v/>
      </c>
      <c r="O565" s="2" t="str">
        <f t="shared" si="45"/>
        <v/>
      </c>
      <c r="P565" s="2" t="str">
        <f t="shared" si="45"/>
        <v/>
      </c>
      <c r="Q565" s="2" t="str">
        <f t="shared" si="45"/>
        <v/>
      </c>
      <c r="R565" s="2" t="str">
        <f t="shared" si="45"/>
        <v/>
      </c>
      <c r="S565" s="2" t="str">
        <f t="shared" si="45"/>
        <v/>
      </c>
      <c r="T565" s="2" t="str">
        <f t="shared" si="45"/>
        <v/>
      </c>
      <c r="U565" s="2" t="str">
        <f t="shared" si="45"/>
        <v/>
      </c>
      <c r="V565" s="2" t="str">
        <f t="shared" si="45"/>
        <v/>
      </c>
      <c r="W565" s="2" t="str">
        <f t="shared" si="45"/>
        <v/>
      </c>
      <c r="X565" s="2" t="str">
        <f t="shared" si="45"/>
        <v/>
      </c>
      <c r="Y565" s="2" t="str">
        <f t="shared" si="45"/>
        <v/>
      </c>
      <c r="Z565" s="2" t="str">
        <f t="shared" si="45"/>
        <v/>
      </c>
      <c r="AA565" s="2" t="str">
        <f t="shared" si="45"/>
        <v/>
      </c>
      <c r="AB565" s="2" t="str">
        <f t="shared" si="45"/>
        <v/>
      </c>
      <c r="AC565" s="2" t="str">
        <f t="shared" si="45"/>
        <v/>
      </c>
      <c r="AD565" s="2" t="str">
        <f t="shared" si="45"/>
        <v/>
      </c>
      <c r="AE565" s="2" t="str">
        <f t="shared" si="45"/>
        <v/>
      </c>
      <c r="AF565" s="2" t="str">
        <f t="shared" si="45"/>
        <v/>
      </c>
      <c r="AG565" s="2" t="str">
        <f t="shared" si="45"/>
        <v/>
      </c>
      <c r="AH565" s="2" t="str">
        <f t="shared" si="45"/>
        <v/>
      </c>
      <c r="AI565" s="2" t="str">
        <f t="shared" si="45"/>
        <v/>
      </c>
      <c r="AJ565" s="2" t="str">
        <f t="shared" si="45"/>
        <v/>
      </c>
      <c r="AK565" s="2" t="str">
        <f t="shared" si="45"/>
        <v/>
      </c>
      <c r="AL565" s="2" t="str">
        <f t="shared" si="45"/>
        <v/>
      </c>
      <c r="AM565" s="2" t="str">
        <f t="shared" si="45"/>
        <v/>
      </c>
      <c r="AN565" s="2" t="str">
        <f t="shared" si="45"/>
        <v/>
      </c>
      <c r="AO565" s="2" t="str">
        <f t="shared" si="45"/>
        <v/>
      </c>
      <c r="AP565" s="2" t="str">
        <f t="shared" si="45"/>
        <v/>
      </c>
      <c r="AQ565" s="2" t="str">
        <f t="shared" si="45"/>
        <v/>
      </c>
      <c r="AR565" s="2" t="str">
        <f t="shared" si="45"/>
        <v/>
      </c>
      <c r="AS565" s="2" t="str">
        <f t="shared" si="45"/>
        <v/>
      </c>
      <c r="AT565" s="2" t="str">
        <f t="shared" si="45"/>
        <v/>
      </c>
      <c r="AU565" s="2" t="str">
        <f t="shared" si="45"/>
        <v/>
      </c>
      <c r="AV565" s="2" t="str">
        <f t="shared" si="45"/>
        <v/>
      </c>
      <c r="AW565" s="2" t="str">
        <f t="shared" si="45"/>
        <v/>
      </c>
      <c r="AX565" s="2" t="str">
        <f t="shared" si="45"/>
        <v/>
      </c>
      <c r="AY565" s="2" t="str">
        <f t="shared" si="45"/>
        <v/>
      </c>
      <c r="AZ565" s="2" t="str">
        <f t="shared" si="45"/>
        <v/>
      </c>
      <c r="BA565" s="2" t="str">
        <f t="shared" si="45"/>
        <v/>
      </c>
      <c r="BB565" s="2" t="str">
        <f t="shared" si="45"/>
        <v/>
      </c>
      <c r="BC565" s="2" t="str">
        <f t="shared" si="45"/>
        <v/>
      </c>
      <c r="BD565" s="2" t="str">
        <f t="shared" si="45"/>
        <v/>
      </c>
      <c r="BE565" s="2">
        <f t="shared" si="45"/>
        <v>33</v>
      </c>
      <c r="BF565" s="2">
        <f t="shared" si="45"/>
        <v>16</v>
      </c>
      <c r="BG565" s="2">
        <f t="shared" si="45"/>
        <v>2</v>
      </c>
      <c r="BH565" s="2" t="str">
        <f t="shared" si="45"/>
        <v/>
      </c>
      <c r="BI565" s="2" t="str">
        <f t="shared" si="45"/>
        <v/>
      </c>
      <c r="BJ565" s="2" t="str">
        <f t="shared" si="45"/>
        <v/>
      </c>
      <c r="BK565" s="2" t="str">
        <f t="shared" si="45"/>
        <v/>
      </c>
      <c r="BL565" s="2" t="str">
        <f t="shared" si="45"/>
        <v/>
      </c>
    </row>
    <row r="566" spans="2:64" x14ac:dyDescent="0.25">
      <c r="B566" t="s">
        <v>37</v>
      </c>
      <c r="C566" s="2" t="str">
        <f t="shared" si="36"/>
        <v/>
      </c>
      <c r="D566" s="2" t="str">
        <f t="shared" si="45"/>
        <v/>
      </c>
      <c r="E566" s="2" t="str">
        <f t="shared" si="45"/>
        <v/>
      </c>
      <c r="F566" s="2" t="str">
        <f t="shared" si="45"/>
        <v/>
      </c>
      <c r="G566" s="2" t="str">
        <f t="shared" si="45"/>
        <v/>
      </c>
      <c r="H566" s="2">
        <f t="shared" si="45"/>
        <v>5</v>
      </c>
      <c r="I566" s="2">
        <f t="shared" si="45"/>
        <v>1</v>
      </c>
      <c r="J566" s="2">
        <f t="shared" si="45"/>
        <v>48</v>
      </c>
      <c r="K566" s="2">
        <f t="shared" si="45"/>
        <v>105</v>
      </c>
      <c r="L566" s="2">
        <f t="shared" si="45"/>
        <v>158</v>
      </c>
      <c r="M566" s="2">
        <f t="shared" si="45"/>
        <v>230</v>
      </c>
      <c r="N566" s="2">
        <f t="shared" si="45"/>
        <v>220</v>
      </c>
      <c r="O566" s="2">
        <f t="shared" si="45"/>
        <v>243</v>
      </c>
      <c r="P566" s="2">
        <f t="shared" si="45"/>
        <v>260</v>
      </c>
      <c r="Q566" s="2">
        <f t="shared" si="45"/>
        <v>270</v>
      </c>
      <c r="R566" s="2">
        <f t="shared" si="45"/>
        <v>369</v>
      </c>
      <c r="S566" s="2">
        <f t="shared" si="45"/>
        <v>400</v>
      </c>
      <c r="T566" s="2">
        <f t="shared" si="45"/>
        <v>251</v>
      </c>
      <c r="U566" s="2">
        <f t="shared" si="45"/>
        <v>329</v>
      </c>
      <c r="V566" s="2">
        <f t="shared" si="45"/>
        <v>217</v>
      </c>
      <c r="W566" s="2">
        <f t="shared" si="45"/>
        <v>373</v>
      </c>
      <c r="X566" s="2">
        <f t="shared" si="45"/>
        <v>319</v>
      </c>
      <c r="Y566" s="2">
        <f t="shared" si="45"/>
        <v>260</v>
      </c>
      <c r="Z566" s="2">
        <f t="shared" si="45"/>
        <v>542</v>
      </c>
      <c r="AA566" s="2">
        <f t="shared" si="45"/>
        <v>147</v>
      </c>
      <c r="AB566" s="2">
        <f t="shared" si="45"/>
        <v>209</v>
      </c>
      <c r="AC566" s="2">
        <f t="shared" si="45"/>
        <v>267</v>
      </c>
      <c r="AD566" s="2">
        <f t="shared" si="45"/>
        <v>258</v>
      </c>
      <c r="AE566" s="2">
        <f t="shared" si="45"/>
        <v>327</v>
      </c>
      <c r="AF566" s="2">
        <f t="shared" si="45"/>
        <v>275</v>
      </c>
      <c r="AG566" s="2">
        <f t="shared" si="45"/>
        <v>304</v>
      </c>
      <c r="AH566" s="2">
        <f t="shared" si="45"/>
        <v>176</v>
      </c>
      <c r="AI566" s="2">
        <f t="shared" si="45"/>
        <v>272</v>
      </c>
      <c r="AJ566" s="2">
        <f t="shared" si="45"/>
        <v>337</v>
      </c>
      <c r="AK566" s="2">
        <f t="shared" si="45"/>
        <v>287</v>
      </c>
      <c r="AL566" s="2">
        <f t="shared" si="45"/>
        <v>535</v>
      </c>
      <c r="AM566" s="2">
        <f t="shared" si="45"/>
        <v>41</v>
      </c>
      <c r="AN566" s="2">
        <f t="shared" si="45"/>
        <v>109</v>
      </c>
      <c r="AO566" s="2">
        <f t="shared" si="45"/>
        <v>207</v>
      </c>
      <c r="AP566" s="2">
        <f t="shared" si="45"/>
        <v>189</v>
      </c>
      <c r="AQ566" s="2">
        <f t="shared" si="45"/>
        <v>211</v>
      </c>
      <c r="AR566" s="2">
        <f t="shared" si="45"/>
        <v>155</v>
      </c>
      <c r="AS566" s="2">
        <f t="shared" si="45"/>
        <v>127</v>
      </c>
      <c r="AT566" s="2">
        <f t="shared" si="45"/>
        <v>95</v>
      </c>
      <c r="AU566" s="2">
        <f t="shared" si="45"/>
        <v>143</v>
      </c>
      <c r="AV566" s="2">
        <f t="shared" si="45"/>
        <v>141</v>
      </c>
      <c r="AW566" s="2">
        <f t="shared" si="45"/>
        <v>111</v>
      </c>
      <c r="AX566" s="2">
        <f t="shared" si="45"/>
        <v>268</v>
      </c>
      <c r="AY566" s="2">
        <f t="shared" si="45"/>
        <v>54</v>
      </c>
      <c r="AZ566" s="2">
        <f t="shared" si="45"/>
        <v>79</v>
      </c>
      <c r="BA566" s="2">
        <f t="shared" si="45"/>
        <v>65</v>
      </c>
      <c r="BB566" s="2">
        <f t="shared" si="45"/>
        <v>86</v>
      </c>
      <c r="BC566" s="2">
        <f t="shared" si="45"/>
        <v>124</v>
      </c>
      <c r="BD566" s="2">
        <f t="shared" si="45"/>
        <v>158</v>
      </c>
      <c r="BE566" s="2">
        <f t="shared" si="45"/>
        <v>134</v>
      </c>
      <c r="BF566" s="2">
        <f t="shared" si="45"/>
        <v>82</v>
      </c>
      <c r="BG566" s="2">
        <f t="shared" si="45"/>
        <v>192</v>
      </c>
      <c r="BH566" s="2">
        <f t="shared" si="45"/>
        <v>189</v>
      </c>
      <c r="BI566" s="2">
        <f t="shared" si="45"/>
        <v>255</v>
      </c>
      <c r="BJ566" s="2">
        <f t="shared" si="45"/>
        <v>470</v>
      </c>
      <c r="BK566" s="2">
        <f t="shared" si="45"/>
        <v>220</v>
      </c>
      <c r="BL566" s="2">
        <f t="shared" si="45"/>
        <v>161</v>
      </c>
    </row>
    <row r="567" spans="2:64" x14ac:dyDescent="0.25">
      <c r="B567" t="s">
        <v>14</v>
      </c>
      <c r="C567" s="2">
        <f t="shared" si="36"/>
        <v>91</v>
      </c>
      <c r="D567" s="2">
        <f t="shared" si="45"/>
        <v>250</v>
      </c>
      <c r="E567" s="2">
        <f t="shared" si="45"/>
        <v>232</v>
      </c>
      <c r="F567" s="2">
        <f t="shared" si="45"/>
        <v>228</v>
      </c>
      <c r="G567" s="2">
        <f t="shared" si="45"/>
        <v>329</v>
      </c>
      <c r="H567" s="2">
        <f t="shared" si="45"/>
        <v>138</v>
      </c>
      <c r="I567" s="2">
        <f t="shared" si="45"/>
        <v>103</v>
      </c>
      <c r="J567" s="2">
        <f t="shared" si="45"/>
        <v>46</v>
      </c>
      <c r="K567" s="2">
        <f t="shared" si="45"/>
        <v>21</v>
      </c>
      <c r="L567" s="2">
        <f t="shared" si="45"/>
        <v>13</v>
      </c>
      <c r="M567" s="2">
        <f t="shared" si="45"/>
        <v>3</v>
      </c>
      <c r="N567" s="2">
        <f t="shared" si="45"/>
        <v>2</v>
      </c>
      <c r="O567" s="2" t="str">
        <f t="shared" si="45"/>
        <v/>
      </c>
      <c r="P567" s="2" t="str">
        <f t="shared" si="45"/>
        <v/>
      </c>
      <c r="Q567" s="2" t="str">
        <f t="shared" si="45"/>
        <v/>
      </c>
      <c r="R567" s="2" t="str">
        <f t="shared" si="45"/>
        <v/>
      </c>
      <c r="S567" s="2" t="str">
        <f t="shared" si="45"/>
        <v/>
      </c>
      <c r="T567" s="2" t="str">
        <f t="shared" si="45"/>
        <v/>
      </c>
      <c r="U567" s="2" t="str">
        <f t="shared" si="45"/>
        <v/>
      </c>
      <c r="V567" s="2" t="str">
        <f t="shared" si="45"/>
        <v/>
      </c>
      <c r="W567" s="2" t="str">
        <f t="shared" si="45"/>
        <v/>
      </c>
      <c r="X567" s="2" t="str">
        <f t="shared" si="45"/>
        <v/>
      </c>
      <c r="Y567" s="2" t="str">
        <f t="shared" si="45"/>
        <v/>
      </c>
      <c r="Z567" s="2" t="str">
        <f t="shared" si="45"/>
        <v/>
      </c>
      <c r="AA567" s="2" t="str">
        <f t="shared" si="45"/>
        <v/>
      </c>
      <c r="AB567" s="2" t="str">
        <f t="shared" si="45"/>
        <v/>
      </c>
      <c r="AC567" s="2" t="str">
        <f t="shared" si="45"/>
        <v/>
      </c>
      <c r="AD567" s="2" t="str">
        <f t="shared" si="45"/>
        <v/>
      </c>
      <c r="AE567" s="2" t="str">
        <f t="shared" si="45"/>
        <v/>
      </c>
      <c r="AF567" s="2" t="str">
        <f t="shared" si="45"/>
        <v/>
      </c>
      <c r="AG567" s="2" t="str">
        <f t="shared" si="45"/>
        <v/>
      </c>
      <c r="AH567" s="2" t="str">
        <f t="shared" si="45"/>
        <v/>
      </c>
      <c r="AI567" s="2" t="str">
        <f t="shared" si="45"/>
        <v/>
      </c>
      <c r="AJ567" s="2" t="str">
        <f t="shared" si="45"/>
        <v/>
      </c>
      <c r="AK567" s="2" t="str">
        <f t="shared" si="45"/>
        <v/>
      </c>
      <c r="AL567" s="2" t="str">
        <f t="shared" si="45"/>
        <v/>
      </c>
      <c r="AM567" s="2" t="str">
        <f t="shared" si="45"/>
        <v/>
      </c>
      <c r="AN567" s="2" t="str">
        <f t="shared" si="45"/>
        <v/>
      </c>
      <c r="AO567" s="2" t="str">
        <f t="shared" si="45"/>
        <v/>
      </c>
      <c r="AP567" s="2" t="str">
        <f t="shared" si="45"/>
        <v/>
      </c>
      <c r="AQ567" s="2" t="str">
        <f t="shared" si="45"/>
        <v/>
      </c>
      <c r="AR567" s="2" t="str">
        <f t="shared" si="45"/>
        <v/>
      </c>
      <c r="AS567" s="2" t="str">
        <f t="shared" si="45"/>
        <v/>
      </c>
      <c r="AT567" s="2" t="str">
        <f t="shared" si="45"/>
        <v/>
      </c>
      <c r="AU567" s="2" t="str">
        <f t="shared" si="45"/>
        <v/>
      </c>
      <c r="AV567" s="2" t="str">
        <f t="shared" si="45"/>
        <v/>
      </c>
      <c r="AW567" s="2" t="str">
        <f t="shared" si="45"/>
        <v/>
      </c>
      <c r="AX567" s="2" t="str">
        <f t="shared" si="45"/>
        <v/>
      </c>
      <c r="AY567" s="2" t="str">
        <f t="shared" si="45"/>
        <v/>
      </c>
      <c r="AZ567" s="2" t="str">
        <f t="shared" si="45"/>
        <v/>
      </c>
      <c r="BA567" s="2" t="str">
        <f t="shared" si="45"/>
        <v/>
      </c>
      <c r="BB567" s="2" t="str">
        <f t="shared" si="45"/>
        <v/>
      </c>
      <c r="BC567" s="2" t="str">
        <f t="shared" si="45"/>
        <v/>
      </c>
      <c r="BD567" s="2" t="str">
        <f t="shared" si="45"/>
        <v/>
      </c>
      <c r="BE567" s="2" t="str">
        <f t="shared" si="45"/>
        <v/>
      </c>
      <c r="BF567" s="2" t="str">
        <f t="shared" si="45"/>
        <v/>
      </c>
      <c r="BG567" s="2" t="str">
        <f t="shared" si="45"/>
        <v/>
      </c>
      <c r="BH567" s="2" t="str">
        <f t="shared" si="45"/>
        <v/>
      </c>
      <c r="BI567" s="2" t="str">
        <f t="shared" si="45"/>
        <v/>
      </c>
      <c r="BJ567" s="2" t="str">
        <f t="shared" ref="D567:BL572" si="46">IF(AND(BJ171="",BJ369=0),"",MAX(BJ171,BJ369))</f>
        <v/>
      </c>
      <c r="BK567" s="2" t="str">
        <f t="shared" si="46"/>
        <v/>
      </c>
      <c r="BL567" s="2" t="str">
        <f t="shared" si="46"/>
        <v/>
      </c>
    </row>
    <row r="568" spans="2:64" x14ac:dyDescent="0.25">
      <c r="B568" t="s">
        <v>28</v>
      </c>
      <c r="C568" s="2">
        <f t="shared" si="36"/>
        <v>225</v>
      </c>
      <c r="D568" s="2">
        <f t="shared" si="46"/>
        <v>186</v>
      </c>
      <c r="E568" s="2">
        <f t="shared" si="46"/>
        <v>199</v>
      </c>
      <c r="F568" s="2">
        <f t="shared" si="46"/>
        <v>183</v>
      </c>
      <c r="G568" s="2">
        <f t="shared" si="46"/>
        <v>258</v>
      </c>
      <c r="H568" s="2">
        <f t="shared" si="46"/>
        <v>224</v>
      </c>
      <c r="I568" s="2">
        <f t="shared" si="46"/>
        <v>244</v>
      </c>
      <c r="J568" s="2">
        <f t="shared" si="46"/>
        <v>199</v>
      </c>
      <c r="K568" s="2">
        <f t="shared" si="46"/>
        <v>303</v>
      </c>
      <c r="L568" s="2">
        <f t="shared" si="46"/>
        <v>295</v>
      </c>
      <c r="M568" s="2">
        <f t="shared" si="46"/>
        <v>278</v>
      </c>
      <c r="N568" s="2">
        <f t="shared" si="46"/>
        <v>266</v>
      </c>
      <c r="O568" s="2">
        <f t="shared" si="46"/>
        <v>211</v>
      </c>
      <c r="P568" s="2">
        <f t="shared" si="46"/>
        <v>186</v>
      </c>
      <c r="Q568" s="2">
        <f t="shared" si="46"/>
        <v>190</v>
      </c>
      <c r="R568" s="2">
        <f t="shared" si="46"/>
        <v>243</v>
      </c>
      <c r="S568" s="2">
        <f t="shared" si="46"/>
        <v>144</v>
      </c>
      <c r="T568" s="2">
        <f t="shared" si="46"/>
        <v>103</v>
      </c>
      <c r="U568" s="2">
        <f t="shared" si="46"/>
        <v>164</v>
      </c>
      <c r="V568" s="2">
        <f t="shared" si="46"/>
        <v>109</v>
      </c>
      <c r="W568" s="2">
        <f t="shared" si="46"/>
        <v>200</v>
      </c>
      <c r="X568" s="2">
        <f t="shared" si="46"/>
        <v>221</v>
      </c>
      <c r="Y568" s="2">
        <f t="shared" si="46"/>
        <v>220</v>
      </c>
      <c r="Z568" s="2">
        <f t="shared" si="46"/>
        <v>416</v>
      </c>
      <c r="AA568" s="2">
        <f t="shared" si="46"/>
        <v>142</v>
      </c>
      <c r="AB568" s="2">
        <f t="shared" si="46"/>
        <v>135</v>
      </c>
      <c r="AC568" s="2">
        <f t="shared" si="46"/>
        <v>168</v>
      </c>
      <c r="AD568" s="2">
        <f t="shared" si="46"/>
        <v>135</v>
      </c>
      <c r="AE568" s="2">
        <f t="shared" si="46"/>
        <v>156</v>
      </c>
      <c r="AF568" s="2">
        <f t="shared" si="46"/>
        <v>192</v>
      </c>
      <c r="AG568" s="2">
        <f t="shared" si="46"/>
        <v>166</v>
      </c>
      <c r="AH568" s="2">
        <f t="shared" si="46"/>
        <v>94</v>
      </c>
      <c r="AI568" s="2">
        <f t="shared" si="46"/>
        <v>182</v>
      </c>
      <c r="AJ568" s="2">
        <f t="shared" si="46"/>
        <v>155</v>
      </c>
      <c r="AK568" s="2">
        <f t="shared" si="46"/>
        <v>145</v>
      </c>
      <c r="AL568" s="2">
        <f t="shared" si="46"/>
        <v>412</v>
      </c>
      <c r="AM568" s="2">
        <f t="shared" si="46"/>
        <v>62</v>
      </c>
      <c r="AN568" s="2">
        <f t="shared" si="46"/>
        <v>73</v>
      </c>
      <c r="AO568" s="2">
        <f t="shared" si="46"/>
        <v>172</v>
      </c>
      <c r="AP568" s="2">
        <f t="shared" si="46"/>
        <v>128</v>
      </c>
      <c r="AQ568" s="2">
        <f t="shared" si="46"/>
        <v>154</v>
      </c>
      <c r="AR568" s="2">
        <f t="shared" si="46"/>
        <v>195</v>
      </c>
      <c r="AS568" s="2">
        <f t="shared" si="46"/>
        <v>173</v>
      </c>
      <c r="AT568" s="2">
        <f t="shared" si="46"/>
        <v>105</v>
      </c>
      <c r="AU568" s="2">
        <f t="shared" si="46"/>
        <v>197</v>
      </c>
      <c r="AV568" s="2">
        <f t="shared" si="46"/>
        <v>209</v>
      </c>
      <c r="AW568" s="2">
        <f t="shared" si="46"/>
        <v>176</v>
      </c>
      <c r="AX568" s="2">
        <f t="shared" si="46"/>
        <v>251</v>
      </c>
      <c r="AY568" s="2">
        <f t="shared" si="46"/>
        <v>159</v>
      </c>
      <c r="AZ568" s="2">
        <f t="shared" si="46"/>
        <v>155</v>
      </c>
      <c r="BA568" s="2">
        <f t="shared" si="46"/>
        <v>132</v>
      </c>
      <c r="BB568" s="2">
        <f t="shared" si="46"/>
        <v>107</v>
      </c>
      <c r="BC568" s="2">
        <f t="shared" si="46"/>
        <v>123</v>
      </c>
      <c r="BD568" s="2">
        <f t="shared" si="46"/>
        <v>137</v>
      </c>
      <c r="BE568" s="2">
        <f t="shared" si="46"/>
        <v>99</v>
      </c>
      <c r="BF568" s="2">
        <f t="shared" si="46"/>
        <v>80</v>
      </c>
      <c r="BG568" s="2">
        <f t="shared" si="46"/>
        <v>138</v>
      </c>
      <c r="BH568" s="2">
        <f t="shared" si="46"/>
        <v>92</v>
      </c>
      <c r="BI568" s="2">
        <f t="shared" si="46"/>
        <v>123</v>
      </c>
      <c r="BJ568" s="2">
        <f t="shared" si="46"/>
        <v>153</v>
      </c>
      <c r="BK568" s="2">
        <f t="shared" si="46"/>
        <v>248</v>
      </c>
      <c r="BL568" s="2">
        <f t="shared" si="46"/>
        <v>136</v>
      </c>
    </row>
    <row r="569" spans="2:64" x14ac:dyDescent="0.25">
      <c r="B569" t="s">
        <v>57</v>
      </c>
      <c r="C569" s="2" t="str">
        <f t="shared" si="36"/>
        <v/>
      </c>
      <c r="D569" s="2" t="str">
        <f t="shared" si="46"/>
        <v/>
      </c>
      <c r="E569" s="2" t="str">
        <f t="shared" si="46"/>
        <v/>
      </c>
      <c r="F569" s="2" t="str">
        <f t="shared" si="46"/>
        <v/>
      </c>
      <c r="G569" s="2" t="str">
        <f t="shared" si="46"/>
        <v/>
      </c>
      <c r="H569" s="2" t="str">
        <f t="shared" si="46"/>
        <v/>
      </c>
      <c r="I569" s="2" t="str">
        <f t="shared" si="46"/>
        <v/>
      </c>
      <c r="J569" s="2" t="str">
        <f t="shared" si="46"/>
        <v/>
      </c>
      <c r="K569" s="2" t="str">
        <f t="shared" si="46"/>
        <v/>
      </c>
      <c r="L569" s="2" t="str">
        <f t="shared" si="46"/>
        <v/>
      </c>
      <c r="M569" s="2" t="str">
        <f t="shared" si="46"/>
        <v/>
      </c>
      <c r="N569" s="2" t="str">
        <f t="shared" si="46"/>
        <v/>
      </c>
      <c r="O569" s="2" t="str">
        <f t="shared" si="46"/>
        <v/>
      </c>
      <c r="P569" s="2" t="str">
        <f t="shared" si="46"/>
        <v/>
      </c>
      <c r="Q569" s="2" t="str">
        <f t="shared" si="46"/>
        <v/>
      </c>
      <c r="R569" s="2" t="str">
        <f t="shared" si="46"/>
        <v/>
      </c>
      <c r="S569" s="2" t="str">
        <f t="shared" si="46"/>
        <v/>
      </c>
      <c r="T569" s="2" t="str">
        <f t="shared" si="46"/>
        <v/>
      </c>
      <c r="U569" s="2" t="str">
        <f t="shared" si="46"/>
        <v/>
      </c>
      <c r="V569" s="2" t="str">
        <f t="shared" si="46"/>
        <v/>
      </c>
      <c r="W569" s="2" t="str">
        <f t="shared" si="46"/>
        <v/>
      </c>
      <c r="X569" s="2" t="str">
        <f t="shared" si="46"/>
        <v/>
      </c>
      <c r="Y569" s="2" t="str">
        <f t="shared" si="46"/>
        <v/>
      </c>
      <c r="Z569" s="2" t="str">
        <f t="shared" si="46"/>
        <v/>
      </c>
      <c r="AA569" s="2" t="str">
        <f t="shared" si="46"/>
        <v/>
      </c>
      <c r="AB569" s="2" t="str">
        <f t="shared" si="46"/>
        <v/>
      </c>
      <c r="AC569" s="2" t="str">
        <f t="shared" si="46"/>
        <v/>
      </c>
      <c r="AD569" s="2" t="str">
        <f t="shared" si="46"/>
        <v/>
      </c>
      <c r="AE569" s="2" t="str">
        <f t="shared" si="46"/>
        <v/>
      </c>
      <c r="AF569" s="2" t="str">
        <f t="shared" si="46"/>
        <v/>
      </c>
      <c r="AG569" s="2" t="str">
        <f t="shared" si="46"/>
        <v/>
      </c>
      <c r="AH569" s="2" t="str">
        <f t="shared" si="46"/>
        <v/>
      </c>
      <c r="AI569" s="2" t="str">
        <f t="shared" si="46"/>
        <v/>
      </c>
      <c r="AJ569" s="2" t="str">
        <f t="shared" si="46"/>
        <v/>
      </c>
      <c r="AK569" s="2" t="str">
        <f t="shared" si="46"/>
        <v/>
      </c>
      <c r="AL569" s="2" t="str">
        <f t="shared" si="46"/>
        <v/>
      </c>
      <c r="AM569" s="2" t="str">
        <f t="shared" si="46"/>
        <v/>
      </c>
      <c r="AN569" s="2" t="str">
        <f t="shared" si="46"/>
        <v/>
      </c>
      <c r="AO569" s="2" t="str">
        <f t="shared" si="46"/>
        <v/>
      </c>
      <c r="AP569" s="2" t="str">
        <f t="shared" si="46"/>
        <v/>
      </c>
      <c r="AQ569" s="2" t="str">
        <f t="shared" si="46"/>
        <v/>
      </c>
      <c r="AR569" s="2" t="str">
        <f t="shared" si="46"/>
        <v/>
      </c>
      <c r="AS569" s="2" t="str">
        <f t="shared" si="46"/>
        <v/>
      </c>
      <c r="AT569" s="2" t="str">
        <f t="shared" si="46"/>
        <v/>
      </c>
      <c r="AU569" s="2" t="str">
        <f t="shared" si="46"/>
        <v/>
      </c>
      <c r="AV569" s="2" t="str">
        <f t="shared" si="46"/>
        <v/>
      </c>
      <c r="AW569" s="2" t="str">
        <f t="shared" si="46"/>
        <v/>
      </c>
      <c r="AX569" s="2" t="str">
        <f t="shared" si="46"/>
        <v/>
      </c>
      <c r="AY569" s="2">
        <f t="shared" si="46"/>
        <v>215</v>
      </c>
      <c r="AZ569" s="2">
        <f t="shared" si="46"/>
        <v>151</v>
      </c>
      <c r="BA569" s="2">
        <f t="shared" si="46"/>
        <v>128</v>
      </c>
      <c r="BB569" s="2">
        <f t="shared" si="46"/>
        <v>181</v>
      </c>
      <c r="BC569" s="2">
        <f t="shared" si="46"/>
        <v>126</v>
      </c>
      <c r="BD569" s="2">
        <f t="shared" si="46"/>
        <v>143</v>
      </c>
      <c r="BE569" s="2">
        <f t="shared" si="46"/>
        <v>122</v>
      </c>
      <c r="BF569" s="2">
        <f t="shared" si="46"/>
        <v>66</v>
      </c>
      <c r="BG569" s="2">
        <f t="shared" si="46"/>
        <v>140</v>
      </c>
      <c r="BH569" s="2">
        <f t="shared" si="46"/>
        <v>72</v>
      </c>
      <c r="BI569" s="2">
        <f t="shared" si="46"/>
        <v>38</v>
      </c>
      <c r="BJ569" s="2">
        <f t="shared" si="46"/>
        <v>56</v>
      </c>
      <c r="BK569" s="2">
        <f t="shared" si="46"/>
        <v>411</v>
      </c>
      <c r="BL569" s="2">
        <f t="shared" si="46"/>
        <v>145</v>
      </c>
    </row>
    <row r="570" spans="2:64" x14ac:dyDescent="0.25">
      <c r="B570" t="s">
        <v>325</v>
      </c>
      <c r="C570" s="2" t="str">
        <f t="shared" si="36"/>
        <v/>
      </c>
      <c r="D570" s="2" t="str">
        <f t="shared" si="46"/>
        <v/>
      </c>
      <c r="E570" s="2" t="str">
        <f t="shared" si="46"/>
        <v/>
      </c>
      <c r="F570" s="2" t="str">
        <f t="shared" si="46"/>
        <v/>
      </c>
      <c r="G570" s="2" t="str">
        <f t="shared" si="46"/>
        <v/>
      </c>
      <c r="H570" s="2" t="str">
        <f t="shared" si="46"/>
        <v/>
      </c>
      <c r="I570" s="2" t="str">
        <f t="shared" si="46"/>
        <v/>
      </c>
      <c r="J570" s="2" t="str">
        <f t="shared" si="46"/>
        <v/>
      </c>
      <c r="K570" s="2" t="str">
        <f t="shared" si="46"/>
        <v/>
      </c>
      <c r="L570" s="2" t="str">
        <f t="shared" si="46"/>
        <v/>
      </c>
      <c r="M570" s="2" t="str">
        <f t="shared" si="46"/>
        <v/>
      </c>
      <c r="N570" s="2" t="str">
        <f t="shared" si="46"/>
        <v/>
      </c>
      <c r="O570" s="2" t="str">
        <f t="shared" si="46"/>
        <v/>
      </c>
      <c r="P570" s="2" t="str">
        <f t="shared" si="46"/>
        <v/>
      </c>
      <c r="Q570" s="2" t="str">
        <f t="shared" si="46"/>
        <v/>
      </c>
      <c r="R570" s="2" t="str">
        <f t="shared" si="46"/>
        <v/>
      </c>
      <c r="S570" s="2" t="str">
        <f t="shared" si="46"/>
        <v/>
      </c>
      <c r="T570" s="2" t="str">
        <f t="shared" si="46"/>
        <v/>
      </c>
      <c r="U570" s="2" t="str">
        <f t="shared" si="46"/>
        <v/>
      </c>
      <c r="V570" s="2" t="str">
        <f t="shared" si="46"/>
        <v/>
      </c>
      <c r="W570" s="2" t="str">
        <f t="shared" si="46"/>
        <v/>
      </c>
      <c r="X570" s="2" t="str">
        <f t="shared" si="46"/>
        <v/>
      </c>
      <c r="Y570" s="2" t="str">
        <f t="shared" si="46"/>
        <v/>
      </c>
      <c r="Z570" s="2" t="str">
        <f t="shared" si="46"/>
        <v/>
      </c>
      <c r="AA570" s="2" t="str">
        <f t="shared" si="46"/>
        <v/>
      </c>
      <c r="AB570" s="2" t="str">
        <f t="shared" si="46"/>
        <v/>
      </c>
      <c r="AC570" s="2" t="str">
        <f t="shared" si="46"/>
        <v/>
      </c>
      <c r="AD570" s="2" t="str">
        <f t="shared" si="46"/>
        <v/>
      </c>
      <c r="AE570" s="2" t="str">
        <f t="shared" si="46"/>
        <v/>
      </c>
      <c r="AF570" s="2" t="str">
        <f t="shared" si="46"/>
        <v/>
      </c>
      <c r="AG570" s="2" t="str">
        <f t="shared" si="46"/>
        <v/>
      </c>
      <c r="AH570" s="2" t="str">
        <f t="shared" si="46"/>
        <v/>
      </c>
      <c r="AI570" s="2" t="str">
        <f t="shared" si="46"/>
        <v/>
      </c>
      <c r="AJ570" s="2" t="str">
        <f t="shared" si="46"/>
        <v/>
      </c>
      <c r="AK570" s="2" t="str">
        <f t="shared" si="46"/>
        <v/>
      </c>
      <c r="AL570" s="2" t="str">
        <f t="shared" si="46"/>
        <v/>
      </c>
      <c r="AM570" s="2" t="str">
        <f t="shared" si="46"/>
        <v/>
      </c>
      <c r="AN570" s="2" t="str">
        <f t="shared" si="46"/>
        <v/>
      </c>
      <c r="AO570" s="2" t="str">
        <f t="shared" si="46"/>
        <v/>
      </c>
      <c r="AP570" s="2" t="str">
        <f t="shared" si="46"/>
        <v/>
      </c>
      <c r="AQ570" s="2" t="str">
        <f t="shared" si="46"/>
        <v/>
      </c>
      <c r="AR570" s="2" t="str">
        <f t="shared" si="46"/>
        <v/>
      </c>
      <c r="AS570" s="2" t="str">
        <f t="shared" si="46"/>
        <v/>
      </c>
      <c r="AT570" s="2" t="str">
        <f t="shared" si="46"/>
        <v/>
      </c>
      <c r="AU570" s="2" t="str">
        <f t="shared" si="46"/>
        <v/>
      </c>
      <c r="AV570" s="2" t="str">
        <f t="shared" si="46"/>
        <v/>
      </c>
      <c r="AW570" s="2" t="str">
        <f t="shared" si="46"/>
        <v/>
      </c>
      <c r="AX570" s="2" t="str">
        <f t="shared" si="46"/>
        <v/>
      </c>
      <c r="AY570" s="2" t="str">
        <f t="shared" si="46"/>
        <v/>
      </c>
      <c r="AZ570" s="2" t="str">
        <f t="shared" si="46"/>
        <v/>
      </c>
      <c r="BA570" s="2" t="str">
        <f t="shared" si="46"/>
        <v/>
      </c>
      <c r="BB570" s="2" t="str">
        <f t="shared" si="46"/>
        <v/>
      </c>
      <c r="BC570" s="2" t="str">
        <f t="shared" si="46"/>
        <v/>
      </c>
      <c r="BD570" s="2" t="str">
        <f t="shared" si="46"/>
        <v/>
      </c>
      <c r="BE570" s="2" t="str">
        <f t="shared" si="46"/>
        <v/>
      </c>
      <c r="BF570" s="2" t="str">
        <f t="shared" si="46"/>
        <v/>
      </c>
      <c r="BG570" s="2" t="str">
        <f t="shared" si="46"/>
        <v/>
      </c>
      <c r="BH570" s="2" t="str">
        <f t="shared" si="46"/>
        <v/>
      </c>
      <c r="BI570" s="2" t="str">
        <f t="shared" si="46"/>
        <v/>
      </c>
      <c r="BJ570" s="2" t="str">
        <f t="shared" si="46"/>
        <v/>
      </c>
      <c r="BK570" s="2" t="str">
        <f t="shared" si="46"/>
        <v/>
      </c>
      <c r="BL570" s="2" t="str">
        <f t="shared" si="46"/>
        <v/>
      </c>
    </row>
    <row r="571" spans="2:64" x14ac:dyDescent="0.25">
      <c r="B571" t="s">
        <v>64</v>
      </c>
      <c r="C571" s="2" t="str">
        <f t="shared" si="36"/>
        <v/>
      </c>
      <c r="D571" s="2" t="str">
        <f t="shared" si="46"/>
        <v/>
      </c>
      <c r="E571" s="2" t="str">
        <f t="shared" si="46"/>
        <v/>
      </c>
      <c r="F571" s="2" t="str">
        <f t="shared" si="46"/>
        <v/>
      </c>
      <c r="G571" s="2" t="str">
        <f t="shared" si="46"/>
        <v/>
      </c>
      <c r="H571" s="2" t="str">
        <f t="shared" si="46"/>
        <v/>
      </c>
      <c r="I571" s="2" t="str">
        <f t="shared" si="46"/>
        <v/>
      </c>
      <c r="J571" s="2" t="str">
        <f t="shared" si="46"/>
        <v/>
      </c>
      <c r="K571" s="2" t="str">
        <f t="shared" si="46"/>
        <v/>
      </c>
      <c r="L571" s="2" t="str">
        <f t="shared" si="46"/>
        <v/>
      </c>
      <c r="M571" s="2" t="str">
        <f t="shared" si="46"/>
        <v/>
      </c>
      <c r="N571" s="2" t="str">
        <f t="shared" si="46"/>
        <v/>
      </c>
      <c r="O571" s="2" t="str">
        <f t="shared" si="46"/>
        <v/>
      </c>
      <c r="P571" s="2" t="str">
        <f t="shared" si="46"/>
        <v/>
      </c>
      <c r="Q571" s="2" t="str">
        <f t="shared" si="46"/>
        <v/>
      </c>
      <c r="R571" s="2" t="str">
        <f t="shared" si="46"/>
        <v/>
      </c>
      <c r="S571" s="2" t="str">
        <f t="shared" si="46"/>
        <v/>
      </c>
      <c r="T571" s="2" t="str">
        <f t="shared" si="46"/>
        <v/>
      </c>
      <c r="U571" s="2" t="str">
        <f t="shared" si="46"/>
        <v/>
      </c>
      <c r="V571" s="2" t="str">
        <f t="shared" si="46"/>
        <v/>
      </c>
      <c r="W571" s="2" t="str">
        <f t="shared" si="46"/>
        <v/>
      </c>
      <c r="X571" s="2" t="str">
        <f t="shared" si="46"/>
        <v/>
      </c>
      <c r="Y571" s="2" t="str">
        <f t="shared" si="46"/>
        <v/>
      </c>
      <c r="Z571" s="2" t="str">
        <f t="shared" si="46"/>
        <v/>
      </c>
      <c r="AA571" s="2" t="str">
        <f t="shared" si="46"/>
        <v/>
      </c>
      <c r="AB571" s="2" t="str">
        <f t="shared" si="46"/>
        <v/>
      </c>
      <c r="AC571" s="2" t="str">
        <f t="shared" si="46"/>
        <v/>
      </c>
      <c r="AD571" s="2" t="str">
        <f t="shared" si="46"/>
        <v/>
      </c>
      <c r="AE571" s="2" t="str">
        <f t="shared" si="46"/>
        <v/>
      </c>
      <c r="AF571" s="2" t="str">
        <f t="shared" si="46"/>
        <v/>
      </c>
      <c r="AG571" s="2" t="str">
        <f t="shared" si="46"/>
        <v/>
      </c>
      <c r="AH571" s="2" t="str">
        <f t="shared" si="46"/>
        <v/>
      </c>
      <c r="AI571" s="2" t="str">
        <f t="shared" si="46"/>
        <v/>
      </c>
      <c r="AJ571" s="2" t="str">
        <f t="shared" si="46"/>
        <v/>
      </c>
      <c r="AK571" s="2" t="str">
        <f t="shared" si="46"/>
        <v/>
      </c>
      <c r="AL571" s="2" t="str">
        <f t="shared" si="46"/>
        <v/>
      </c>
      <c r="AM571" s="2" t="str">
        <f t="shared" si="46"/>
        <v/>
      </c>
      <c r="AN571" s="2" t="str">
        <f t="shared" si="46"/>
        <v/>
      </c>
      <c r="AO571" s="2" t="str">
        <f t="shared" si="46"/>
        <v/>
      </c>
      <c r="AP571" s="2" t="str">
        <f t="shared" si="46"/>
        <v/>
      </c>
      <c r="AQ571" s="2" t="str">
        <f t="shared" si="46"/>
        <v/>
      </c>
      <c r="AR571" s="2" t="str">
        <f t="shared" si="46"/>
        <v/>
      </c>
      <c r="AS571" s="2" t="str">
        <f t="shared" si="46"/>
        <v/>
      </c>
      <c r="AT571" s="2" t="str">
        <f t="shared" si="46"/>
        <v/>
      </c>
      <c r="AU571" s="2" t="str">
        <f t="shared" si="46"/>
        <v/>
      </c>
      <c r="AV571" s="2" t="str">
        <f t="shared" si="46"/>
        <v/>
      </c>
      <c r="AW571" s="2" t="str">
        <f t="shared" si="46"/>
        <v/>
      </c>
      <c r="AX571" s="2" t="str">
        <f t="shared" si="46"/>
        <v/>
      </c>
      <c r="AY571" s="2" t="str">
        <f t="shared" si="46"/>
        <v/>
      </c>
      <c r="AZ571" s="2" t="str">
        <f t="shared" si="46"/>
        <v/>
      </c>
      <c r="BA571" s="2" t="str">
        <f t="shared" si="46"/>
        <v/>
      </c>
      <c r="BB571" s="2" t="str">
        <f t="shared" si="46"/>
        <v/>
      </c>
      <c r="BC571" s="2" t="str">
        <f t="shared" si="46"/>
        <v/>
      </c>
      <c r="BD571" s="2">
        <f t="shared" si="46"/>
        <v>7</v>
      </c>
      <c r="BE571" s="2">
        <f t="shared" si="46"/>
        <v>23</v>
      </c>
      <c r="BF571" s="2">
        <f t="shared" si="46"/>
        <v>168</v>
      </c>
      <c r="BG571" s="2">
        <f t="shared" ref="BG571:BI571" si="47">IF(AND(BG175="",BG373=0),"",MAX(BG175,BG373))</f>
        <v>601</v>
      </c>
      <c r="BH571" s="2">
        <f t="shared" si="47"/>
        <v>84</v>
      </c>
      <c r="BI571" s="2">
        <f t="shared" si="47"/>
        <v>122</v>
      </c>
      <c r="BJ571" s="2">
        <f t="shared" si="46"/>
        <v>425</v>
      </c>
      <c r="BK571" s="2">
        <f t="shared" si="46"/>
        <v>238</v>
      </c>
      <c r="BL571" s="2">
        <f t="shared" si="46"/>
        <v>43</v>
      </c>
    </row>
    <row r="572" spans="2:64" x14ac:dyDescent="0.25">
      <c r="B572" t="s">
        <v>326</v>
      </c>
      <c r="C572" s="2" t="str">
        <f t="shared" si="36"/>
        <v/>
      </c>
      <c r="D572" s="2" t="str">
        <f t="shared" si="46"/>
        <v/>
      </c>
      <c r="E572" s="2" t="str">
        <f t="shared" si="46"/>
        <v/>
      </c>
      <c r="F572" s="2" t="str">
        <f t="shared" si="46"/>
        <v/>
      </c>
      <c r="G572" s="2" t="str">
        <f t="shared" si="46"/>
        <v/>
      </c>
      <c r="H572" s="2" t="str">
        <f t="shared" si="46"/>
        <v/>
      </c>
      <c r="I572" s="2" t="str">
        <f t="shared" si="46"/>
        <v/>
      </c>
      <c r="J572" s="2" t="str">
        <f t="shared" si="46"/>
        <v/>
      </c>
      <c r="K572" s="2" t="str">
        <f t="shared" si="46"/>
        <v/>
      </c>
      <c r="L572" s="2" t="str">
        <f t="shared" ref="D572:BL573" si="48">IF(AND(L176="",L374=0),"",MAX(L176,L374))</f>
        <v/>
      </c>
      <c r="M572" s="2" t="str">
        <f t="shared" si="48"/>
        <v/>
      </c>
      <c r="N572" s="2" t="str">
        <f t="shared" si="48"/>
        <v/>
      </c>
      <c r="O572" s="2" t="str">
        <f t="shared" si="48"/>
        <v/>
      </c>
      <c r="P572" s="2" t="str">
        <f t="shared" si="48"/>
        <v/>
      </c>
      <c r="Q572" s="2" t="str">
        <f t="shared" si="48"/>
        <v/>
      </c>
      <c r="R572" s="2" t="str">
        <f t="shared" si="48"/>
        <v/>
      </c>
      <c r="S572" s="2" t="str">
        <f t="shared" si="48"/>
        <v/>
      </c>
      <c r="T572" s="2" t="str">
        <f t="shared" si="48"/>
        <v/>
      </c>
      <c r="U572" s="2" t="str">
        <f t="shared" si="48"/>
        <v/>
      </c>
      <c r="V572" s="2" t="str">
        <f t="shared" si="48"/>
        <v/>
      </c>
      <c r="W572" s="2" t="str">
        <f t="shared" si="48"/>
        <v/>
      </c>
      <c r="X572" s="2" t="str">
        <f t="shared" si="48"/>
        <v/>
      </c>
      <c r="Y572" s="2" t="str">
        <f t="shared" si="48"/>
        <v/>
      </c>
      <c r="Z572" s="2" t="str">
        <f t="shared" si="48"/>
        <v/>
      </c>
      <c r="AA572" s="2" t="str">
        <f t="shared" si="48"/>
        <v/>
      </c>
      <c r="AB572" s="2" t="str">
        <f t="shared" si="48"/>
        <v/>
      </c>
      <c r="AC572" s="2" t="str">
        <f t="shared" si="48"/>
        <v/>
      </c>
      <c r="AD572" s="2" t="str">
        <f t="shared" si="48"/>
        <v/>
      </c>
      <c r="AE572" s="2" t="str">
        <f t="shared" si="48"/>
        <v/>
      </c>
      <c r="AF572" s="2" t="str">
        <f t="shared" si="48"/>
        <v/>
      </c>
      <c r="AG572" s="2" t="str">
        <f t="shared" si="48"/>
        <v/>
      </c>
      <c r="AH572" s="2" t="str">
        <f t="shared" si="48"/>
        <v/>
      </c>
      <c r="AI572" s="2" t="str">
        <f t="shared" si="48"/>
        <v/>
      </c>
      <c r="AJ572" s="2" t="str">
        <f t="shared" si="48"/>
        <v/>
      </c>
      <c r="AK572" s="2" t="str">
        <f t="shared" si="48"/>
        <v/>
      </c>
      <c r="AL572" s="2" t="str">
        <f t="shared" si="48"/>
        <v/>
      </c>
      <c r="AM572" s="2" t="str">
        <f t="shared" si="48"/>
        <v/>
      </c>
      <c r="AN572" s="2" t="str">
        <f t="shared" si="48"/>
        <v/>
      </c>
      <c r="AO572" s="2" t="str">
        <f t="shared" si="48"/>
        <v/>
      </c>
      <c r="AP572" s="2" t="str">
        <f t="shared" si="48"/>
        <v/>
      </c>
      <c r="AQ572" s="2" t="str">
        <f t="shared" si="48"/>
        <v/>
      </c>
      <c r="AR572" s="2" t="str">
        <f t="shared" si="48"/>
        <v/>
      </c>
      <c r="AS572" s="2" t="str">
        <f t="shared" si="48"/>
        <v/>
      </c>
      <c r="AT572" s="2" t="str">
        <f t="shared" si="48"/>
        <v/>
      </c>
      <c r="AU572" s="2" t="str">
        <f t="shared" si="48"/>
        <v/>
      </c>
      <c r="AV572" s="2" t="str">
        <f t="shared" si="48"/>
        <v/>
      </c>
      <c r="AW572" s="2" t="str">
        <f t="shared" si="48"/>
        <v/>
      </c>
      <c r="AX572" s="2" t="str">
        <f t="shared" si="48"/>
        <v/>
      </c>
      <c r="AY572" s="2" t="str">
        <f t="shared" si="48"/>
        <v/>
      </c>
      <c r="AZ572" s="2" t="str">
        <f t="shared" si="48"/>
        <v/>
      </c>
      <c r="BA572" s="2" t="str">
        <f t="shared" si="48"/>
        <v/>
      </c>
      <c r="BB572" s="2" t="str">
        <f t="shared" si="48"/>
        <v/>
      </c>
      <c r="BC572" s="2" t="str">
        <f t="shared" si="48"/>
        <v/>
      </c>
      <c r="BD572" s="2" t="str">
        <f t="shared" si="48"/>
        <v/>
      </c>
      <c r="BE572" s="2" t="str">
        <f t="shared" si="48"/>
        <v/>
      </c>
      <c r="BF572" s="2" t="str">
        <f t="shared" si="48"/>
        <v/>
      </c>
      <c r="BG572" s="2" t="str">
        <f t="shared" si="48"/>
        <v/>
      </c>
      <c r="BH572" s="2" t="str">
        <f t="shared" si="48"/>
        <v/>
      </c>
      <c r="BI572" s="2" t="str">
        <f t="shared" si="48"/>
        <v/>
      </c>
      <c r="BJ572" s="2" t="str">
        <f t="shared" si="48"/>
        <v/>
      </c>
      <c r="BK572" s="2" t="str">
        <f t="shared" si="48"/>
        <v/>
      </c>
      <c r="BL572" s="2">
        <f t="shared" si="48"/>
        <v>1</v>
      </c>
    </row>
    <row r="573" spans="2:64" x14ac:dyDescent="0.25">
      <c r="B573" t="s">
        <v>327</v>
      </c>
      <c r="C573" s="2" t="str">
        <f t="shared" si="36"/>
        <v/>
      </c>
      <c r="D573" s="2" t="str">
        <f t="shared" si="48"/>
        <v/>
      </c>
      <c r="E573" s="2" t="str">
        <f t="shared" si="48"/>
        <v/>
      </c>
      <c r="F573" s="2" t="str">
        <f t="shared" si="48"/>
        <v/>
      </c>
      <c r="G573" s="2" t="str">
        <f t="shared" si="48"/>
        <v/>
      </c>
      <c r="H573" s="2" t="str">
        <f t="shared" si="48"/>
        <v/>
      </c>
      <c r="I573" s="2" t="str">
        <f t="shared" si="48"/>
        <v/>
      </c>
      <c r="J573" s="2" t="str">
        <f t="shared" si="48"/>
        <v/>
      </c>
      <c r="K573" s="2" t="str">
        <f t="shared" si="48"/>
        <v/>
      </c>
      <c r="L573" s="2" t="str">
        <f t="shared" si="48"/>
        <v/>
      </c>
      <c r="M573" s="2" t="str">
        <f t="shared" si="48"/>
        <v/>
      </c>
      <c r="N573" s="2" t="str">
        <f t="shared" si="48"/>
        <v/>
      </c>
      <c r="O573" s="2" t="str">
        <f t="shared" si="48"/>
        <v/>
      </c>
      <c r="P573" s="2" t="str">
        <f t="shared" si="48"/>
        <v/>
      </c>
      <c r="Q573" s="2" t="str">
        <f t="shared" si="48"/>
        <v/>
      </c>
      <c r="R573" s="2" t="str">
        <f t="shared" si="48"/>
        <v/>
      </c>
      <c r="S573" s="2" t="str">
        <f t="shared" si="48"/>
        <v/>
      </c>
      <c r="T573" s="2" t="str">
        <f t="shared" si="48"/>
        <v/>
      </c>
      <c r="U573" s="2" t="str">
        <f t="shared" si="48"/>
        <v/>
      </c>
      <c r="V573" s="2" t="str">
        <f t="shared" si="48"/>
        <v/>
      </c>
      <c r="W573" s="2" t="str">
        <f t="shared" si="48"/>
        <v/>
      </c>
      <c r="X573" s="2" t="str">
        <f t="shared" si="48"/>
        <v/>
      </c>
      <c r="Y573" s="2" t="str">
        <f t="shared" si="48"/>
        <v/>
      </c>
      <c r="Z573" s="2" t="str">
        <f t="shared" si="48"/>
        <v/>
      </c>
      <c r="AA573" s="2" t="str">
        <f t="shared" si="48"/>
        <v/>
      </c>
      <c r="AB573" s="2" t="str">
        <f t="shared" si="48"/>
        <v/>
      </c>
      <c r="AC573" s="2" t="str">
        <f t="shared" si="48"/>
        <v/>
      </c>
      <c r="AD573" s="2" t="str">
        <f t="shared" si="48"/>
        <v/>
      </c>
      <c r="AE573" s="2" t="str">
        <f t="shared" si="48"/>
        <v/>
      </c>
      <c r="AF573" s="2" t="str">
        <f t="shared" si="48"/>
        <v/>
      </c>
      <c r="AG573" s="2" t="str">
        <f t="shared" si="48"/>
        <v/>
      </c>
      <c r="AH573" s="2" t="str">
        <f t="shared" si="48"/>
        <v/>
      </c>
      <c r="AI573" s="2" t="str">
        <f t="shared" si="48"/>
        <v/>
      </c>
      <c r="AJ573" s="2" t="str">
        <f t="shared" si="48"/>
        <v/>
      </c>
      <c r="AK573" s="2" t="str">
        <f t="shared" si="48"/>
        <v/>
      </c>
      <c r="AL573" s="2" t="str">
        <f t="shared" si="48"/>
        <v/>
      </c>
      <c r="AM573" s="2" t="str">
        <f t="shared" si="48"/>
        <v/>
      </c>
      <c r="AN573" s="2" t="str">
        <f t="shared" si="48"/>
        <v/>
      </c>
      <c r="AO573" s="2" t="str">
        <f t="shared" si="48"/>
        <v/>
      </c>
      <c r="AP573" s="2" t="str">
        <f t="shared" si="48"/>
        <v/>
      </c>
      <c r="AQ573" s="2" t="str">
        <f t="shared" si="48"/>
        <v/>
      </c>
      <c r="AR573" s="2" t="str">
        <f t="shared" si="48"/>
        <v/>
      </c>
      <c r="AS573" s="2" t="str">
        <f t="shared" si="48"/>
        <v/>
      </c>
      <c r="AT573" s="2" t="str">
        <f t="shared" si="48"/>
        <v/>
      </c>
      <c r="AU573" s="2" t="str">
        <f t="shared" si="48"/>
        <v/>
      </c>
      <c r="AV573" s="2" t="str">
        <f t="shared" si="48"/>
        <v/>
      </c>
      <c r="AW573" s="2" t="str">
        <f t="shared" si="48"/>
        <v/>
      </c>
      <c r="AX573" s="2" t="str">
        <f t="shared" si="48"/>
        <v/>
      </c>
      <c r="AY573" s="2" t="str">
        <f t="shared" si="48"/>
        <v/>
      </c>
      <c r="AZ573" s="2" t="str">
        <f t="shared" si="48"/>
        <v/>
      </c>
      <c r="BA573" s="2" t="str">
        <f t="shared" si="48"/>
        <v/>
      </c>
      <c r="BB573" s="2" t="str">
        <f t="shared" si="48"/>
        <v/>
      </c>
      <c r="BC573" s="2" t="str">
        <f t="shared" si="48"/>
        <v/>
      </c>
      <c r="BD573" s="2" t="str">
        <f t="shared" si="48"/>
        <v/>
      </c>
      <c r="BE573" s="2" t="str">
        <f t="shared" si="48"/>
        <v/>
      </c>
      <c r="BF573" s="2" t="str">
        <f t="shared" si="48"/>
        <v/>
      </c>
      <c r="BG573" s="2" t="str">
        <f t="shared" si="48"/>
        <v/>
      </c>
      <c r="BH573" s="2" t="str">
        <f t="shared" si="48"/>
        <v/>
      </c>
      <c r="BI573" s="2" t="str">
        <f t="shared" si="48"/>
        <v/>
      </c>
      <c r="BJ573" s="2" t="str">
        <f t="shared" si="48"/>
        <v/>
      </c>
      <c r="BK573" s="2" t="str">
        <f t="shared" si="48"/>
        <v/>
      </c>
      <c r="BL573" s="2">
        <f t="shared" si="48"/>
        <v>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26"/>
  <sheetViews>
    <sheetView topLeftCell="A2812" workbookViewId="0">
      <selection activeCell="H2685" sqref="H2685"/>
    </sheetView>
  </sheetViews>
  <sheetFormatPr defaultRowHeight="15" x14ac:dyDescent="0.25"/>
  <cols>
    <col min="3" max="4" width="20.85546875" bestFit="1" customWidth="1"/>
  </cols>
  <sheetData>
    <row r="1" spans="1:6" x14ac:dyDescent="0.25">
      <c r="A1" t="s">
        <v>0</v>
      </c>
      <c r="B1" t="s">
        <v>1</v>
      </c>
      <c r="C1" t="s">
        <v>3</v>
      </c>
      <c r="D1" t="s">
        <v>2</v>
      </c>
      <c r="E1" t="s">
        <v>70</v>
      </c>
      <c r="F1" t="s">
        <v>71</v>
      </c>
    </row>
    <row r="2" spans="1:6" x14ac:dyDescent="0.25">
      <c r="A2">
        <v>2011</v>
      </c>
      <c r="B2">
        <v>2</v>
      </c>
      <c r="C2" t="s">
        <v>151</v>
      </c>
      <c r="D2" t="s">
        <v>4</v>
      </c>
      <c r="E2">
        <v>532</v>
      </c>
      <c r="F2">
        <v>5</v>
      </c>
    </row>
    <row r="3" spans="1:6" x14ac:dyDescent="0.25">
      <c r="A3">
        <v>2011</v>
      </c>
      <c r="B3">
        <v>2</v>
      </c>
      <c r="C3" t="s">
        <v>152</v>
      </c>
      <c r="D3" t="s">
        <v>5</v>
      </c>
      <c r="E3">
        <v>326</v>
      </c>
      <c r="F3">
        <v>3.1</v>
      </c>
    </row>
    <row r="4" spans="1:6" x14ac:dyDescent="0.25">
      <c r="A4">
        <v>2011</v>
      </c>
      <c r="B4">
        <v>2</v>
      </c>
      <c r="C4" t="s">
        <v>152</v>
      </c>
      <c r="D4" t="s">
        <v>6</v>
      </c>
      <c r="E4">
        <v>283</v>
      </c>
      <c r="F4">
        <v>2.7</v>
      </c>
    </row>
    <row r="5" spans="1:6" x14ac:dyDescent="0.25">
      <c r="A5">
        <v>2011</v>
      </c>
      <c r="B5">
        <v>2</v>
      </c>
      <c r="C5" t="s">
        <v>151</v>
      </c>
      <c r="D5" t="s">
        <v>7</v>
      </c>
      <c r="E5">
        <v>319</v>
      </c>
      <c r="F5">
        <v>3</v>
      </c>
    </row>
    <row r="6" spans="1:6" x14ac:dyDescent="0.25">
      <c r="A6">
        <v>2011</v>
      </c>
      <c r="B6">
        <v>2</v>
      </c>
      <c r="C6" t="s">
        <v>153</v>
      </c>
      <c r="D6" t="s">
        <v>8</v>
      </c>
      <c r="E6">
        <v>272</v>
      </c>
      <c r="F6">
        <v>2.6</v>
      </c>
    </row>
    <row r="7" spans="1:6" x14ac:dyDescent="0.25">
      <c r="A7">
        <v>2011</v>
      </c>
      <c r="B7">
        <v>2</v>
      </c>
      <c r="C7" t="s">
        <v>154</v>
      </c>
      <c r="D7" t="s">
        <v>9</v>
      </c>
      <c r="E7">
        <v>313</v>
      </c>
      <c r="F7">
        <v>3</v>
      </c>
    </row>
    <row r="8" spans="1:6" x14ac:dyDescent="0.25">
      <c r="A8">
        <v>2011</v>
      </c>
      <c r="B8">
        <v>2</v>
      </c>
      <c r="C8" t="s">
        <v>155</v>
      </c>
      <c r="D8" t="s">
        <v>10</v>
      </c>
      <c r="E8">
        <v>278</v>
      </c>
      <c r="F8">
        <v>2.6</v>
      </c>
    </row>
    <row r="9" spans="1:6" x14ac:dyDescent="0.25">
      <c r="A9">
        <v>2011</v>
      </c>
      <c r="B9">
        <v>2</v>
      </c>
      <c r="C9" t="s">
        <v>156</v>
      </c>
      <c r="D9" t="s">
        <v>11</v>
      </c>
      <c r="E9">
        <v>323</v>
      </c>
      <c r="F9">
        <v>3.1</v>
      </c>
    </row>
    <row r="10" spans="1:6" x14ac:dyDescent="0.25">
      <c r="A10">
        <v>2011</v>
      </c>
      <c r="B10">
        <v>2</v>
      </c>
      <c r="C10" t="s">
        <v>151</v>
      </c>
      <c r="D10" t="s">
        <v>12</v>
      </c>
      <c r="E10">
        <v>200</v>
      </c>
      <c r="F10">
        <v>1.9</v>
      </c>
    </row>
    <row r="11" spans="1:6" x14ac:dyDescent="0.25">
      <c r="A11">
        <v>2011</v>
      </c>
      <c r="B11">
        <v>2</v>
      </c>
      <c r="C11" t="s">
        <v>157</v>
      </c>
      <c r="D11" t="s">
        <v>13</v>
      </c>
      <c r="E11">
        <v>222</v>
      </c>
      <c r="F11">
        <v>2.1</v>
      </c>
    </row>
    <row r="12" spans="1:6" x14ac:dyDescent="0.25">
      <c r="A12">
        <v>2011</v>
      </c>
      <c r="B12">
        <v>2</v>
      </c>
      <c r="C12" t="s">
        <v>156</v>
      </c>
      <c r="D12" t="s">
        <v>14</v>
      </c>
      <c r="E12">
        <v>251</v>
      </c>
      <c r="F12">
        <v>2.4</v>
      </c>
    </row>
    <row r="13" spans="1:6" x14ac:dyDescent="0.25">
      <c r="A13">
        <v>2011</v>
      </c>
      <c r="B13">
        <v>2</v>
      </c>
      <c r="C13" t="s">
        <v>154</v>
      </c>
      <c r="D13" t="s">
        <v>15</v>
      </c>
      <c r="E13">
        <v>191</v>
      </c>
      <c r="F13">
        <v>1.8</v>
      </c>
    </row>
    <row r="14" spans="1:6" x14ac:dyDescent="0.25">
      <c r="A14">
        <v>2011</v>
      </c>
      <c r="B14">
        <v>2</v>
      </c>
      <c r="C14" t="s">
        <v>152</v>
      </c>
      <c r="D14" t="s">
        <v>16</v>
      </c>
      <c r="E14">
        <v>167</v>
      </c>
      <c r="F14">
        <v>1.6</v>
      </c>
    </row>
    <row r="15" spans="1:6" x14ac:dyDescent="0.25">
      <c r="A15">
        <v>2011</v>
      </c>
      <c r="B15">
        <v>2</v>
      </c>
      <c r="C15" t="s">
        <v>158</v>
      </c>
      <c r="D15" t="s">
        <v>17</v>
      </c>
      <c r="E15">
        <v>192</v>
      </c>
      <c r="F15">
        <v>1.8</v>
      </c>
    </row>
    <row r="16" spans="1:6" x14ac:dyDescent="0.25">
      <c r="A16">
        <v>2011</v>
      </c>
      <c r="B16">
        <v>2</v>
      </c>
      <c r="C16" t="s">
        <v>151</v>
      </c>
      <c r="D16" t="s">
        <v>18</v>
      </c>
      <c r="E16">
        <v>159</v>
      </c>
      <c r="F16">
        <v>1.5</v>
      </c>
    </row>
    <row r="17" spans="1:6" x14ac:dyDescent="0.25">
      <c r="A17">
        <v>2011</v>
      </c>
      <c r="B17">
        <v>2</v>
      </c>
      <c r="C17" t="s">
        <v>151</v>
      </c>
      <c r="D17" t="s">
        <v>19</v>
      </c>
      <c r="E17">
        <v>183</v>
      </c>
      <c r="F17">
        <v>1.7</v>
      </c>
    </row>
    <row r="18" spans="1:6" x14ac:dyDescent="0.25">
      <c r="A18">
        <v>2011</v>
      </c>
      <c r="B18">
        <v>2</v>
      </c>
      <c r="C18" t="s">
        <v>159</v>
      </c>
      <c r="D18" t="s">
        <v>20</v>
      </c>
      <c r="E18">
        <v>124</v>
      </c>
      <c r="F18">
        <v>1.2</v>
      </c>
    </row>
    <row r="19" spans="1:6" x14ac:dyDescent="0.25">
      <c r="A19">
        <v>2011</v>
      </c>
      <c r="B19">
        <v>2</v>
      </c>
      <c r="C19" t="s">
        <v>160</v>
      </c>
      <c r="D19" t="s">
        <v>21</v>
      </c>
      <c r="E19">
        <v>136</v>
      </c>
      <c r="F19">
        <v>1.3</v>
      </c>
    </row>
    <row r="20" spans="1:6" x14ac:dyDescent="0.25">
      <c r="A20">
        <v>2011</v>
      </c>
      <c r="B20">
        <v>2</v>
      </c>
      <c r="C20" t="s">
        <v>156</v>
      </c>
      <c r="D20" t="s">
        <v>22</v>
      </c>
      <c r="E20">
        <v>177</v>
      </c>
      <c r="F20">
        <v>1.7</v>
      </c>
    </row>
    <row r="21" spans="1:6" x14ac:dyDescent="0.25">
      <c r="A21">
        <v>2011</v>
      </c>
      <c r="B21">
        <v>2</v>
      </c>
      <c r="C21" t="s">
        <v>152</v>
      </c>
      <c r="D21" t="s">
        <v>23</v>
      </c>
      <c r="E21">
        <v>164</v>
      </c>
      <c r="F21">
        <v>1.6</v>
      </c>
    </row>
    <row r="22" spans="1:6" x14ac:dyDescent="0.25">
      <c r="A22">
        <v>2011</v>
      </c>
      <c r="B22">
        <v>1</v>
      </c>
      <c r="C22" t="s">
        <v>151</v>
      </c>
      <c r="D22" t="s">
        <v>4</v>
      </c>
      <c r="E22">
        <v>637</v>
      </c>
      <c r="F22">
        <v>6.1</v>
      </c>
    </row>
    <row r="23" spans="1:6" x14ac:dyDescent="0.25">
      <c r="A23">
        <v>2011</v>
      </c>
      <c r="B23">
        <v>1</v>
      </c>
      <c r="C23" t="s">
        <v>152</v>
      </c>
      <c r="D23" t="s">
        <v>5</v>
      </c>
      <c r="E23">
        <v>414</v>
      </c>
      <c r="F23">
        <v>4</v>
      </c>
    </row>
    <row r="24" spans="1:6" x14ac:dyDescent="0.25">
      <c r="A24">
        <v>2011</v>
      </c>
      <c r="B24">
        <v>1</v>
      </c>
      <c r="C24" t="s">
        <v>152</v>
      </c>
      <c r="D24" t="s">
        <v>6</v>
      </c>
      <c r="E24">
        <v>409</v>
      </c>
      <c r="F24">
        <v>3.9</v>
      </c>
    </row>
    <row r="25" spans="1:6" x14ac:dyDescent="0.25">
      <c r="A25">
        <v>2011</v>
      </c>
      <c r="B25">
        <v>1</v>
      </c>
      <c r="C25" t="s">
        <v>153</v>
      </c>
      <c r="D25" t="s">
        <v>8</v>
      </c>
      <c r="E25">
        <v>303</v>
      </c>
      <c r="F25">
        <v>2.9</v>
      </c>
    </row>
    <row r="26" spans="1:6" x14ac:dyDescent="0.25">
      <c r="A26">
        <v>2011</v>
      </c>
      <c r="B26">
        <v>1</v>
      </c>
      <c r="C26" t="s">
        <v>151</v>
      </c>
      <c r="D26" t="s">
        <v>12</v>
      </c>
      <c r="E26">
        <v>301</v>
      </c>
      <c r="F26">
        <v>2.9</v>
      </c>
    </row>
    <row r="27" spans="1:6" x14ac:dyDescent="0.25">
      <c r="A27">
        <v>2011</v>
      </c>
      <c r="B27">
        <v>1</v>
      </c>
      <c r="C27" t="s">
        <v>151</v>
      </c>
      <c r="D27" t="s">
        <v>7</v>
      </c>
      <c r="E27">
        <v>269</v>
      </c>
      <c r="F27">
        <v>2.6</v>
      </c>
    </row>
    <row r="28" spans="1:6" x14ac:dyDescent="0.25">
      <c r="A28">
        <v>2011</v>
      </c>
      <c r="B28">
        <v>1</v>
      </c>
      <c r="C28" t="s">
        <v>155</v>
      </c>
      <c r="D28" t="s">
        <v>10</v>
      </c>
      <c r="E28">
        <v>257</v>
      </c>
      <c r="F28">
        <v>2.5</v>
      </c>
    </row>
    <row r="29" spans="1:6" x14ac:dyDescent="0.25">
      <c r="A29">
        <v>2011</v>
      </c>
      <c r="B29">
        <v>1</v>
      </c>
      <c r="C29" t="s">
        <v>154</v>
      </c>
      <c r="D29" t="s">
        <v>9</v>
      </c>
      <c r="E29">
        <v>245</v>
      </c>
      <c r="F29">
        <v>2.4</v>
      </c>
    </row>
    <row r="30" spans="1:6" x14ac:dyDescent="0.25">
      <c r="A30">
        <v>2011</v>
      </c>
      <c r="B30">
        <v>1</v>
      </c>
      <c r="C30" t="s">
        <v>154</v>
      </c>
      <c r="D30" t="s">
        <v>15</v>
      </c>
      <c r="E30">
        <v>206</v>
      </c>
      <c r="F30">
        <v>2</v>
      </c>
    </row>
    <row r="31" spans="1:6" x14ac:dyDescent="0.25">
      <c r="A31">
        <v>2011</v>
      </c>
      <c r="B31">
        <v>1</v>
      </c>
      <c r="C31" t="s">
        <v>156</v>
      </c>
      <c r="D31" t="s">
        <v>11</v>
      </c>
      <c r="E31">
        <v>203</v>
      </c>
      <c r="F31">
        <v>2</v>
      </c>
    </row>
    <row r="32" spans="1:6" x14ac:dyDescent="0.25">
      <c r="A32">
        <v>2011</v>
      </c>
      <c r="B32">
        <v>1</v>
      </c>
      <c r="C32" t="s">
        <v>157</v>
      </c>
      <c r="D32" t="s">
        <v>13</v>
      </c>
      <c r="E32">
        <v>202</v>
      </c>
      <c r="F32">
        <v>1.9</v>
      </c>
    </row>
    <row r="33" spans="1:6" x14ac:dyDescent="0.25">
      <c r="A33">
        <v>2011</v>
      </c>
      <c r="B33">
        <v>1</v>
      </c>
      <c r="C33" t="s">
        <v>159</v>
      </c>
      <c r="D33" t="s">
        <v>20</v>
      </c>
      <c r="E33">
        <v>199</v>
      </c>
      <c r="F33">
        <v>1.9</v>
      </c>
    </row>
    <row r="34" spans="1:6" x14ac:dyDescent="0.25">
      <c r="A34">
        <v>2011</v>
      </c>
      <c r="B34">
        <v>1</v>
      </c>
      <c r="C34" t="s">
        <v>152</v>
      </c>
      <c r="D34" t="s">
        <v>16</v>
      </c>
      <c r="E34">
        <v>194</v>
      </c>
      <c r="F34">
        <v>1.9</v>
      </c>
    </row>
    <row r="35" spans="1:6" x14ac:dyDescent="0.25">
      <c r="A35">
        <v>2011</v>
      </c>
      <c r="B35">
        <v>1</v>
      </c>
      <c r="C35" t="s">
        <v>151</v>
      </c>
      <c r="D35" t="s">
        <v>18</v>
      </c>
      <c r="E35">
        <v>186</v>
      </c>
      <c r="F35">
        <v>1.8</v>
      </c>
    </row>
    <row r="36" spans="1:6" x14ac:dyDescent="0.25">
      <c r="A36">
        <v>2011</v>
      </c>
      <c r="B36">
        <v>1</v>
      </c>
      <c r="C36" t="s">
        <v>152</v>
      </c>
      <c r="D36" t="s">
        <v>24</v>
      </c>
      <c r="E36">
        <v>173</v>
      </c>
      <c r="F36">
        <v>1.7</v>
      </c>
    </row>
    <row r="37" spans="1:6" x14ac:dyDescent="0.25">
      <c r="A37">
        <v>2011</v>
      </c>
      <c r="B37">
        <v>1</v>
      </c>
      <c r="C37" t="s">
        <v>159</v>
      </c>
      <c r="D37" t="s">
        <v>25</v>
      </c>
      <c r="E37">
        <v>171</v>
      </c>
      <c r="F37">
        <v>1.6</v>
      </c>
    </row>
    <row r="38" spans="1:6" x14ac:dyDescent="0.25">
      <c r="A38">
        <v>2011</v>
      </c>
      <c r="B38">
        <v>1</v>
      </c>
      <c r="C38" t="s">
        <v>161</v>
      </c>
      <c r="D38" t="s">
        <v>26</v>
      </c>
      <c r="E38">
        <v>168</v>
      </c>
      <c r="F38">
        <v>1.6</v>
      </c>
    </row>
    <row r="39" spans="1:6" x14ac:dyDescent="0.25">
      <c r="A39">
        <v>2011</v>
      </c>
      <c r="B39">
        <v>1</v>
      </c>
      <c r="C39" t="s">
        <v>160</v>
      </c>
      <c r="D39" t="s">
        <v>21</v>
      </c>
      <c r="E39">
        <v>168</v>
      </c>
      <c r="F39">
        <v>1.6</v>
      </c>
    </row>
    <row r="40" spans="1:6" x14ac:dyDescent="0.25">
      <c r="A40">
        <v>2011</v>
      </c>
      <c r="B40">
        <v>1</v>
      </c>
      <c r="C40" t="s">
        <v>158</v>
      </c>
      <c r="D40" t="s">
        <v>17</v>
      </c>
      <c r="E40">
        <v>167</v>
      </c>
      <c r="F40">
        <v>1.6</v>
      </c>
    </row>
    <row r="41" spans="1:6" x14ac:dyDescent="0.25">
      <c r="A41">
        <v>2011</v>
      </c>
      <c r="B41">
        <v>1</v>
      </c>
      <c r="C41" t="s">
        <v>151</v>
      </c>
      <c r="D41" t="s">
        <v>19</v>
      </c>
      <c r="E41">
        <v>158</v>
      </c>
      <c r="F41">
        <v>1.5</v>
      </c>
    </row>
    <row r="42" spans="1:6" x14ac:dyDescent="0.25">
      <c r="A42">
        <v>2011</v>
      </c>
      <c r="B42">
        <v>1</v>
      </c>
      <c r="C42" t="s">
        <v>156</v>
      </c>
      <c r="D42" t="s">
        <v>14</v>
      </c>
      <c r="E42">
        <v>158</v>
      </c>
      <c r="F42">
        <v>1.5</v>
      </c>
    </row>
    <row r="43" spans="1:6" x14ac:dyDescent="0.25">
      <c r="A43">
        <v>2011</v>
      </c>
      <c r="B43">
        <v>3</v>
      </c>
      <c r="C43" t="s">
        <v>151</v>
      </c>
      <c r="D43" t="s">
        <v>4</v>
      </c>
      <c r="E43">
        <v>714</v>
      </c>
      <c r="F43">
        <v>5.5</v>
      </c>
    </row>
    <row r="44" spans="1:6" x14ac:dyDescent="0.25">
      <c r="A44">
        <v>2011</v>
      </c>
      <c r="B44">
        <v>3</v>
      </c>
      <c r="C44" t="s">
        <v>152</v>
      </c>
      <c r="D44" t="s">
        <v>5</v>
      </c>
      <c r="E44">
        <v>369</v>
      </c>
      <c r="F44">
        <v>2.9</v>
      </c>
    </row>
    <row r="45" spans="1:6" x14ac:dyDescent="0.25">
      <c r="A45">
        <v>2011</v>
      </c>
      <c r="B45">
        <v>3</v>
      </c>
      <c r="C45" t="s">
        <v>152</v>
      </c>
      <c r="D45" t="s">
        <v>6</v>
      </c>
      <c r="E45">
        <v>322</v>
      </c>
      <c r="F45">
        <v>2.5</v>
      </c>
    </row>
    <row r="46" spans="1:6" x14ac:dyDescent="0.25">
      <c r="A46">
        <v>2011</v>
      </c>
      <c r="B46">
        <v>3</v>
      </c>
      <c r="C46" t="s">
        <v>151</v>
      </c>
      <c r="D46" t="s">
        <v>7</v>
      </c>
      <c r="E46">
        <v>347</v>
      </c>
      <c r="F46">
        <v>2.7</v>
      </c>
    </row>
    <row r="47" spans="1:6" x14ac:dyDescent="0.25">
      <c r="A47">
        <v>2011</v>
      </c>
      <c r="B47">
        <v>3</v>
      </c>
      <c r="C47" t="s">
        <v>156</v>
      </c>
      <c r="D47" t="s">
        <v>11</v>
      </c>
      <c r="E47">
        <v>404</v>
      </c>
      <c r="F47">
        <v>3.1</v>
      </c>
    </row>
    <row r="48" spans="1:6" x14ac:dyDescent="0.25">
      <c r="A48">
        <v>2011</v>
      </c>
      <c r="B48">
        <v>3</v>
      </c>
      <c r="C48" t="s">
        <v>153</v>
      </c>
      <c r="D48" t="s">
        <v>8</v>
      </c>
      <c r="E48">
        <v>282</v>
      </c>
      <c r="F48">
        <v>2.2000000000000002</v>
      </c>
    </row>
    <row r="49" spans="1:6" x14ac:dyDescent="0.25">
      <c r="A49">
        <v>2011</v>
      </c>
      <c r="B49">
        <v>3</v>
      </c>
      <c r="C49" t="s">
        <v>154</v>
      </c>
      <c r="D49" t="s">
        <v>9</v>
      </c>
      <c r="E49">
        <v>280</v>
      </c>
      <c r="F49">
        <v>2.2000000000000002</v>
      </c>
    </row>
    <row r="50" spans="1:6" x14ac:dyDescent="0.25">
      <c r="A50">
        <v>2011</v>
      </c>
      <c r="B50">
        <v>3</v>
      </c>
      <c r="C50" t="s">
        <v>157</v>
      </c>
      <c r="D50" t="s">
        <v>13</v>
      </c>
      <c r="E50">
        <v>336</v>
      </c>
      <c r="F50">
        <v>2.6</v>
      </c>
    </row>
    <row r="51" spans="1:6" x14ac:dyDescent="0.25">
      <c r="A51">
        <v>2011</v>
      </c>
      <c r="B51">
        <v>3</v>
      </c>
      <c r="C51" t="s">
        <v>151</v>
      </c>
      <c r="D51" t="s">
        <v>12</v>
      </c>
      <c r="E51">
        <v>252</v>
      </c>
      <c r="F51">
        <v>2</v>
      </c>
    </row>
    <row r="52" spans="1:6" x14ac:dyDescent="0.25">
      <c r="A52">
        <v>2011</v>
      </c>
      <c r="B52">
        <v>3</v>
      </c>
      <c r="C52" t="s">
        <v>155</v>
      </c>
      <c r="D52" t="s">
        <v>10</v>
      </c>
      <c r="E52">
        <v>209</v>
      </c>
      <c r="F52">
        <v>1.6</v>
      </c>
    </row>
    <row r="53" spans="1:6" x14ac:dyDescent="0.25">
      <c r="A53">
        <v>2011</v>
      </c>
      <c r="B53">
        <v>3</v>
      </c>
      <c r="C53" t="s">
        <v>154</v>
      </c>
      <c r="D53" t="s">
        <v>15</v>
      </c>
      <c r="E53">
        <v>321</v>
      </c>
      <c r="F53">
        <v>2.5</v>
      </c>
    </row>
    <row r="54" spans="1:6" x14ac:dyDescent="0.25">
      <c r="A54">
        <v>2011</v>
      </c>
      <c r="B54">
        <v>3</v>
      </c>
      <c r="C54" t="s">
        <v>156</v>
      </c>
      <c r="D54" t="s">
        <v>14</v>
      </c>
      <c r="E54">
        <v>257</v>
      </c>
      <c r="F54">
        <v>2</v>
      </c>
    </row>
    <row r="55" spans="1:6" x14ac:dyDescent="0.25">
      <c r="A55">
        <v>2011</v>
      </c>
      <c r="B55">
        <v>3</v>
      </c>
      <c r="C55" t="s">
        <v>151</v>
      </c>
      <c r="D55" t="s">
        <v>19</v>
      </c>
      <c r="E55">
        <v>296</v>
      </c>
      <c r="F55">
        <v>2.2999999999999998</v>
      </c>
    </row>
    <row r="56" spans="1:6" x14ac:dyDescent="0.25">
      <c r="A56">
        <v>2011</v>
      </c>
      <c r="B56">
        <v>3</v>
      </c>
      <c r="C56" t="s">
        <v>156</v>
      </c>
      <c r="D56" t="s">
        <v>22</v>
      </c>
      <c r="E56">
        <v>240</v>
      </c>
      <c r="F56">
        <v>1.9</v>
      </c>
    </row>
    <row r="57" spans="1:6" x14ac:dyDescent="0.25">
      <c r="A57">
        <v>2011</v>
      </c>
      <c r="B57">
        <v>3</v>
      </c>
      <c r="C57" t="s">
        <v>158</v>
      </c>
      <c r="D57" t="s">
        <v>17</v>
      </c>
      <c r="E57">
        <v>177</v>
      </c>
      <c r="F57">
        <v>1.4</v>
      </c>
    </row>
    <row r="58" spans="1:6" x14ac:dyDescent="0.25">
      <c r="A58">
        <v>2011</v>
      </c>
      <c r="B58">
        <v>3</v>
      </c>
      <c r="C58" t="s">
        <v>159</v>
      </c>
      <c r="D58" t="s">
        <v>20</v>
      </c>
      <c r="E58">
        <v>212</v>
      </c>
      <c r="F58">
        <v>1.6</v>
      </c>
    </row>
    <row r="59" spans="1:6" x14ac:dyDescent="0.25">
      <c r="A59">
        <v>2011</v>
      </c>
      <c r="B59">
        <v>3</v>
      </c>
      <c r="C59" t="s">
        <v>152</v>
      </c>
      <c r="D59" t="s">
        <v>16</v>
      </c>
      <c r="E59">
        <v>162</v>
      </c>
      <c r="F59">
        <v>1.3</v>
      </c>
    </row>
    <row r="60" spans="1:6" x14ac:dyDescent="0.25">
      <c r="A60">
        <v>2011</v>
      </c>
      <c r="B60">
        <v>3</v>
      </c>
      <c r="C60" t="s">
        <v>160</v>
      </c>
      <c r="D60" t="s">
        <v>21</v>
      </c>
      <c r="E60">
        <v>213</v>
      </c>
      <c r="F60">
        <v>1.7</v>
      </c>
    </row>
    <row r="61" spans="1:6" x14ac:dyDescent="0.25">
      <c r="A61">
        <v>2011</v>
      </c>
      <c r="B61">
        <v>3</v>
      </c>
      <c r="C61" t="s">
        <v>152</v>
      </c>
      <c r="D61" t="s">
        <v>23</v>
      </c>
      <c r="E61">
        <v>188</v>
      </c>
      <c r="F61">
        <v>1.5</v>
      </c>
    </row>
    <row r="62" spans="1:6" x14ac:dyDescent="0.25">
      <c r="A62">
        <v>2011</v>
      </c>
      <c r="B62">
        <v>3</v>
      </c>
      <c r="C62" t="s">
        <v>151</v>
      </c>
      <c r="D62" t="s">
        <v>18</v>
      </c>
      <c r="E62">
        <v>130</v>
      </c>
      <c r="F62">
        <v>1</v>
      </c>
    </row>
    <row r="63" spans="1:6" x14ac:dyDescent="0.25">
      <c r="A63">
        <v>2011</v>
      </c>
      <c r="B63">
        <v>4</v>
      </c>
      <c r="C63" t="s">
        <v>151</v>
      </c>
      <c r="D63" t="s">
        <v>4</v>
      </c>
      <c r="E63">
        <v>680</v>
      </c>
      <c r="F63">
        <v>6</v>
      </c>
    </row>
    <row r="64" spans="1:6" x14ac:dyDescent="0.25">
      <c r="A64">
        <v>2011</v>
      </c>
      <c r="B64">
        <v>4</v>
      </c>
      <c r="C64" t="s">
        <v>152</v>
      </c>
      <c r="D64" t="s">
        <v>5</v>
      </c>
      <c r="E64">
        <v>296</v>
      </c>
      <c r="F64">
        <v>2.6</v>
      </c>
    </row>
    <row r="65" spans="1:6" x14ac:dyDescent="0.25">
      <c r="A65">
        <v>2011</v>
      </c>
      <c r="B65">
        <v>4</v>
      </c>
      <c r="C65" t="s">
        <v>157</v>
      </c>
      <c r="D65" t="s">
        <v>13</v>
      </c>
      <c r="E65">
        <v>642</v>
      </c>
      <c r="F65">
        <v>5.7</v>
      </c>
    </row>
    <row r="66" spans="1:6" x14ac:dyDescent="0.25">
      <c r="A66">
        <v>2011</v>
      </c>
      <c r="B66">
        <v>4</v>
      </c>
      <c r="C66" t="s">
        <v>151</v>
      </c>
      <c r="D66" t="s">
        <v>7</v>
      </c>
      <c r="E66">
        <v>432</v>
      </c>
      <c r="F66">
        <v>3.8</v>
      </c>
    </row>
    <row r="67" spans="1:6" x14ac:dyDescent="0.25">
      <c r="A67">
        <v>2011</v>
      </c>
      <c r="B67">
        <v>4</v>
      </c>
      <c r="C67" t="s">
        <v>152</v>
      </c>
      <c r="D67" t="s">
        <v>6</v>
      </c>
      <c r="E67">
        <v>270</v>
      </c>
      <c r="F67">
        <v>2.4</v>
      </c>
    </row>
    <row r="68" spans="1:6" x14ac:dyDescent="0.25">
      <c r="A68">
        <v>2011</v>
      </c>
      <c r="B68">
        <v>4</v>
      </c>
      <c r="C68" t="s">
        <v>156</v>
      </c>
      <c r="D68" t="s">
        <v>11</v>
      </c>
      <c r="E68">
        <v>345</v>
      </c>
      <c r="F68">
        <v>3</v>
      </c>
    </row>
    <row r="69" spans="1:6" x14ac:dyDescent="0.25">
      <c r="A69">
        <v>2011</v>
      </c>
      <c r="B69">
        <v>4</v>
      </c>
      <c r="C69" t="s">
        <v>153</v>
      </c>
      <c r="D69" t="s">
        <v>8</v>
      </c>
      <c r="E69">
        <v>258</v>
      </c>
      <c r="F69">
        <v>2.2999999999999998</v>
      </c>
    </row>
    <row r="70" spans="1:6" x14ac:dyDescent="0.25">
      <c r="A70">
        <v>2011</v>
      </c>
      <c r="B70">
        <v>4</v>
      </c>
      <c r="C70" t="s">
        <v>151</v>
      </c>
      <c r="D70" t="s">
        <v>12</v>
      </c>
      <c r="E70">
        <v>335</v>
      </c>
      <c r="F70">
        <v>3</v>
      </c>
    </row>
    <row r="71" spans="1:6" x14ac:dyDescent="0.25">
      <c r="A71">
        <v>2011</v>
      </c>
      <c r="B71">
        <v>4</v>
      </c>
      <c r="C71" t="s">
        <v>154</v>
      </c>
      <c r="D71" t="s">
        <v>9</v>
      </c>
      <c r="E71">
        <v>202</v>
      </c>
      <c r="F71">
        <v>1.8</v>
      </c>
    </row>
    <row r="72" spans="1:6" x14ac:dyDescent="0.25">
      <c r="A72">
        <v>2011</v>
      </c>
      <c r="B72">
        <v>4</v>
      </c>
      <c r="C72" t="s">
        <v>154</v>
      </c>
      <c r="D72" t="s">
        <v>15</v>
      </c>
      <c r="E72">
        <v>266</v>
      </c>
      <c r="F72">
        <v>2.2999999999999998</v>
      </c>
    </row>
    <row r="73" spans="1:6" x14ac:dyDescent="0.25">
      <c r="A73">
        <v>2011</v>
      </c>
      <c r="B73">
        <v>4</v>
      </c>
      <c r="C73" t="s">
        <v>155</v>
      </c>
      <c r="D73" t="s">
        <v>10</v>
      </c>
      <c r="E73">
        <v>238</v>
      </c>
      <c r="F73">
        <v>2.1</v>
      </c>
    </row>
    <row r="74" spans="1:6" x14ac:dyDescent="0.25">
      <c r="A74">
        <v>2011</v>
      </c>
      <c r="B74">
        <v>4</v>
      </c>
      <c r="C74" t="s">
        <v>156</v>
      </c>
      <c r="D74" t="s">
        <v>14</v>
      </c>
      <c r="E74">
        <v>156</v>
      </c>
      <c r="F74">
        <v>1.4</v>
      </c>
    </row>
    <row r="75" spans="1:6" x14ac:dyDescent="0.25">
      <c r="A75">
        <v>2011</v>
      </c>
      <c r="B75">
        <v>4</v>
      </c>
      <c r="C75" t="s">
        <v>151</v>
      </c>
      <c r="D75" t="s">
        <v>19</v>
      </c>
      <c r="E75">
        <v>138</v>
      </c>
      <c r="F75">
        <v>1.2</v>
      </c>
    </row>
    <row r="76" spans="1:6" x14ac:dyDescent="0.25">
      <c r="A76">
        <v>2011</v>
      </c>
      <c r="B76">
        <v>4</v>
      </c>
      <c r="C76" t="s">
        <v>158</v>
      </c>
      <c r="D76" t="s">
        <v>17</v>
      </c>
      <c r="E76">
        <v>222</v>
      </c>
      <c r="F76">
        <v>2</v>
      </c>
    </row>
    <row r="77" spans="1:6" x14ac:dyDescent="0.25">
      <c r="A77">
        <v>2011</v>
      </c>
      <c r="B77">
        <v>4</v>
      </c>
      <c r="C77" t="s">
        <v>156</v>
      </c>
      <c r="D77" t="s">
        <v>22</v>
      </c>
      <c r="E77">
        <v>146</v>
      </c>
      <c r="F77">
        <v>1.3</v>
      </c>
    </row>
    <row r="78" spans="1:6" x14ac:dyDescent="0.25">
      <c r="A78">
        <v>2011</v>
      </c>
      <c r="B78">
        <v>4</v>
      </c>
      <c r="C78" t="s">
        <v>160</v>
      </c>
      <c r="D78" t="s">
        <v>21</v>
      </c>
      <c r="E78">
        <v>172</v>
      </c>
      <c r="F78">
        <v>1.5</v>
      </c>
    </row>
    <row r="79" spans="1:6" x14ac:dyDescent="0.25">
      <c r="A79">
        <v>2011</v>
      </c>
      <c r="B79">
        <v>4</v>
      </c>
      <c r="C79" t="s">
        <v>159</v>
      </c>
      <c r="D79" t="s">
        <v>20</v>
      </c>
      <c r="E79">
        <v>128</v>
      </c>
      <c r="F79">
        <v>1.1000000000000001</v>
      </c>
    </row>
    <row r="80" spans="1:6" x14ac:dyDescent="0.25">
      <c r="A80">
        <v>2011</v>
      </c>
      <c r="B80">
        <v>4</v>
      </c>
      <c r="C80" t="s">
        <v>152</v>
      </c>
      <c r="D80" t="s">
        <v>16</v>
      </c>
      <c r="E80">
        <v>114</v>
      </c>
      <c r="F80">
        <v>1</v>
      </c>
    </row>
    <row r="81" spans="1:6" x14ac:dyDescent="0.25">
      <c r="A81">
        <v>2011</v>
      </c>
      <c r="B81">
        <v>4</v>
      </c>
      <c r="C81" t="s">
        <v>162</v>
      </c>
      <c r="D81" t="s">
        <v>27</v>
      </c>
      <c r="E81">
        <v>175</v>
      </c>
      <c r="F81">
        <v>1.5</v>
      </c>
    </row>
    <row r="82" spans="1:6" x14ac:dyDescent="0.25">
      <c r="A82">
        <v>2011</v>
      </c>
      <c r="B82">
        <v>4</v>
      </c>
      <c r="C82" t="s">
        <v>151</v>
      </c>
      <c r="D82" t="s">
        <v>18</v>
      </c>
      <c r="E82">
        <v>139</v>
      </c>
      <c r="F82">
        <v>1.2</v>
      </c>
    </row>
    <row r="83" spans="1:6" x14ac:dyDescent="0.25">
      <c r="A83">
        <v>2011</v>
      </c>
      <c r="B83">
        <v>5</v>
      </c>
      <c r="C83" t="s">
        <v>151</v>
      </c>
      <c r="D83" t="s">
        <v>4</v>
      </c>
      <c r="E83">
        <v>611</v>
      </c>
      <c r="F83">
        <v>4.7</v>
      </c>
    </row>
    <row r="84" spans="1:6" x14ac:dyDescent="0.25">
      <c r="A84">
        <v>2011</v>
      </c>
      <c r="B84">
        <v>5</v>
      </c>
      <c r="C84" t="s">
        <v>157</v>
      </c>
      <c r="D84" t="s">
        <v>13</v>
      </c>
      <c r="E84">
        <v>577</v>
      </c>
      <c r="F84">
        <v>4.4000000000000004</v>
      </c>
    </row>
    <row r="85" spans="1:6" x14ac:dyDescent="0.25">
      <c r="A85">
        <v>2011</v>
      </c>
      <c r="B85">
        <v>5</v>
      </c>
      <c r="C85" t="s">
        <v>151</v>
      </c>
      <c r="D85" t="s">
        <v>7</v>
      </c>
      <c r="E85">
        <v>581</v>
      </c>
      <c r="F85">
        <v>4.5</v>
      </c>
    </row>
    <row r="86" spans="1:6" x14ac:dyDescent="0.25">
      <c r="A86">
        <v>2011</v>
      </c>
      <c r="B86">
        <v>5</v>
      </c>
      <c r="C86" t="s">
        <v>152</v>
      </c>
      <c r="D86" t="s">
        <v>5</v>
      </c>
      <c r="E86">
        <v>335</v>
      </c>
      <c r="F86">
        <v>2.6</v>
      </c>
    </row>
    <row r="87" spans="1:6" x14ac:dyDescent="0.25">
      <c r="A87">
        <v>2011</v>
      </c>
      <c r="B87">
        <v>5</v>
      </c>
      <c r="C87" t="s">
        <v>152</v>
      </c>
      <c r="D87" t="s">
        <v>6</v>
      </c>
      <c r="E87">
        <v>259</v>
      </c>
      <c r="F87">
        <v>2</v>
      </c>
    </row>
    <row r="88" spans="1:6" x14ac:dyDescent="0.25">
      <c r="A88">
        <v>2011</v>
      </c>
      <c r="B88">
        <v>5</v>
      </c>
      <c r="C88" t="s">
        <v>156</v>
      </c>
      <c r="D88" t="s">
        <v>11</v>
      </c>
      <c r="E88">
        <v>239</v>
      </c>
      <c r="F88">
        <v>1.8</v>
      </c>
    </row>
    <row r="89" spans="1:6" x14ac:dyDescent="0.25">
      <c r="A89">
        <v>2011</v>
      </c>
      <c r="B89">
        <v>5</v>
      </c>
      <c r="C89" t="s">
        <v>153</v>
      </c>
      <c r="D89" t="s">
        <v>8</v>
      </c>
      <c r="E89">
        <v>349</v>
      </c>
      <c r="F89">
        <v>2.7</v>
      </c>
    </row>
    <row r="90" spans="1:6" x14ac:dyDescent="0.25">
      <c r="A90">
        <v>2011</v>
      </c>
      <c r="B90">
        <v>5</v>
      </c>
      <c r="C90" t="s">
        <v>151</v>
      </c>
      <c r="D90" t="s">
        <v>12</v>
      </c>
      <c r="E90">
        <v>297</v>
      </c>
      <c r="F90">
        <v>2.2999999999999998</v>
      </c>
    </row>
    <row r="91" spans="1:6" x14ac:dyDescent="0.25">
      <c r="A91">
        <v>2011</v>
      </c>
      <c r="B91">
        <v>5</v>
      </c>
      <c r="C91" t="s">
        <v>154</v>
      </c>
      <c r="D91" t="s">
        <v>15</v>
      </c>
      <c r="E91">
        <v>359</v>
      </c>
      <c r="F91">
        <v>2.8</v>
      </c>
    </row>
    <row r="92" spans="1:6" x14ac:dyDescent="0.25">
      <c r="A92">
        <v>2011</v>
      </c>
      <c r="B92">
        <v>5</v>
      </c>
      <c r="C92" t="s">
        <v>154</v>
      </c>
      <c r="D92" t="s">
        <v>9</v>
      </c>
      <c r="E92">
        <v>286</v>
      </c>
      <c r="F92">
        <v>2.2000000000000002</v>
      </c>
    </row>
    <row r="93" spans="1:6" x14ac:dyDescent="0.25">
      <c r="A93">
        <v>2011</v>
      </c>
      <c r="B93">
        <v>5</v>
      </c>
      <c r="C93" t="s">
        <v>155</v>
      </c>
      <c r="D93" t="s">
        <v>10</v>
      </c>
      <c r="E93">
        <v>241</v>
      </c>
      <c r="F93">
        <v>1.9</v>
      </c>
    </row>
    <row r="94" spans="1:6" x14ac:dyDescent="0.25">
      <c r="A94">
        <v>2011</v>
      </c>
      <c r="B94">
        <v>5</v>
      </c>
      <c r="C94" t="s">
        <v>156</v>
      </c>
      <c r="D94" t="s">
        <v>14</v>
      </c>
      <c r="E94">
        <v>213</v>
      </c>
      <c r="F94">
        <v>1.6</v>
      </c>
    </row>
    <row r="95" spans="1:6" x14ac:dyDescent="0.25">
      <c r="A95">
        <v>2011</v>
      </c>
      <c r="B95">
        <v>5</v>
      </c>
      <c r="C95" t="s">
        <v>158</v>
      </c>
      <c r="D95" t="s">
        <v>17</v>
      </c>
      <c r="E95">
        <v>149</v>
      </c>
      <c r="F95">
        <v>1.1000000000000001</v>
      </c>
    </row>
    <row r="96" spans="1:6" x14ac:dyDescent="0.25">
      <c r="A96">
        <v>2011</v>
      </c>
      <c r="B96">
        <v>5</v>
      </c>
      <c r="C96" t="s">
        <v>160</v>
      </c>
      <c r="D96" t="s">
        <v>21</v>
      </c>
      <c r="E96">
        <v>191</v>
      </c>
      <c r="F96">
        <v>1.5</v>
      </c>
    </row>
    <row r="97" spans="1:6" x14ac:dyDescent="0.25">
      <c r="A97">
        <v>2011</v>
      </c>
      <c r="B97">
        <v>5</v>
      </c>
      <c r="C97" t="s">
        <v>162</v>
      </c>
      <c r="D97" t="s">
        <v>27</v>
      </c>
      <c r="E97">
        <v>242</v>
      </c>
      <c r="F97">
        <v>1.9</v>
      </c>
    </row>
    <row r="98" spans="1:6" x14ac:dyDescent="0.25">
      <c r="A98">
        <v>2011</v>
      </c>
      <c r="B98">
        <v>5</v>
      </c>
      <c r="C98" t="s">
        <v>151</v>
      </c>
      <c r="D98" t="s">
        <v>19</v>
      </c>
      <c r="E98">
        <v>81</v>
      </c>
      <c r="F98">
        <v>0.6</v>
      </c>
    </row>
    <row r="99" spans="1:6" x14ac:dyDescent="0.25">
      <c r="A99">
        <v>2011</v>
      </c>
      <c r="B99">
        <v>5</v>
      </c>
      <c r="C99" t="s">
        <v>156</v>
      </c>
      <c r="D99" t="s">
        <v>22</v>
      </c>
      <c r="E99">
        <v>115</v>
      </c>
      <c r="F99">
        <v>0.9</v>
      </c>
    </row>
    <row r="100" spans="1:6" x14ac:dyDescent="0.25">
      <c r="A100">
        <v>2011</v>
      </c>
      <c r="B100">
        <v>5</v>
      </c>
      <c r="C100" t="s">
        <v>156</v>
      </c>
      <c r="D100" t="s">
        <v>28</v>
      </c>
      <c r="E100">
        <v>401</v>
      </c>
      <c r="F100">
        <v>3.1</v>
      </c>
    </row>
    <row r="101" spans="1:6" x14ac:dyDescent="0.25">
      <c r="A101">
        <v>2011</v>
      </c>
      <c r="B101">
        <v>5</v>
      </c>
      <c r="C101" t="s">
        <v>159</v>
      </c>
      <c r="D101" t="s">
        <v>20</v>
      </c>
      <c r="E101">
        <v>101</v>
      </c>
      <c r="F101">
        <v>0.8</v>
      </c>
    </row>
    <row r="102" spans="1:6" x14ac:dyDescent="0.25">
      <c r="A102">
        <v>2011</v>
      </c>
      <c r="B102">
        <v>5</v>
      </c>
      <c r="C102" t="s">
        <v>152</v>
      </c>
      <c r="D102" t="s">
        <v>16</v>
      </c>
      <c r="E102">
        <v>118</v>
      </c>
      <c r="F102">
        <v>0.9</v>
      </c>
    </row>
    <row r="103" spans="1:6" x14ac:dyDescent="0.25">
      <c r="A103">
        <v>2011</v>
      </c>
      <c r="B103">
        <v>6</v>
      </c>
      <c r="C103" t="s">
        <v>151</v>
      </c>
      <c r="D103" t="s">
        <v>4</v>
      </c>
      <c r="E103">
        <v>391</v>
      </c>
      <c r="F103">
        <v>3.8</v>
      </c>
    </row>
    <row r="104" spans="1:6" x14ac:dyDescent="0.25">
      <c r="A104">
        <v>2011</v>
      </c>
      <c r="B104">
        <v>6</v>
      </c>
      <c r="C104" t="s">
        <v>151</v>
      </c>
      <c r="D104" t="s">
        <v>7</v>
      </c>
      <c r="E104">
        <v>411</v>
      </c>
      <c r="F104">
        <v>4</v>
      </c>
    </row>
    <row r="105" spans="1:6" x14ac:dyDescent="0.25">
      <c r="A105">
        <v>2011</v>
      </c>
      <c r="B105">
        <v>6</v>
      </c>
      <c r="C105" t="s">
        <v>157</v>
      </c>
      <c r="D105" t="s">
        <v>13</v>
      </c>
      <c r="E105">
        <v>363</v>
      </c>
      <c r="F105">
        <v>3.5</v>
      </c>
    </row>
    <row r="106" spans="1:6" x14ac:dyDescent="0.25">
      <c r="A106">
        <v>2011</v>
      </c>
      <c r="B106">
        <v>6</v>
      </c>
      <c r="C106" t="s">
        <v>152</v>
      </c>
      <c r="D106" t="s">
        <v>5</v>
      </c>
      <c r="E106">
        <v>246</v>
      </c>
      <c r="F106">
        <v>2.4</v>
      </c>
    </row>
    <row r="107" spans="1:6" x14ac:dyDescent="0.25">
      <c r="A107">
        <v>2011</v>
      </c>
      <c r="B107">
        <v>6</v>
      </c>
      <c r="C107" t="s">
        <v>153</v>
      </c>
      <c r="D107" t="s">
        <v>8</v>
      </c>
      <c r="E107">
        <v>307</v>
      </c>
      <c r="F107">
        <v>3</v>
      </c>
    </row>
    <row r="108" spans="1:6" x14ac:dyDescent="0.25">
      <c r="A108">
        <v>2011</v>
      </c>
      <c r="B108">
        <v>6</v>
      </c>
      <c r="C108" t="s">
        <v>156</v>
      </c>
      <c r="D108" t="s">
        <v>11</v>
      </c>
      <c r="E108">
        <v>256</v>
      </c>
      <c r="F108">
        <v>2.5</v>
      </c>
    </row>
    <row r="109" spans="1:6" x14ac:dyDescent="0.25">
      <c r="A109">
        <v>2011</v>
      </c>
      <c r="B109">
        <v>6</v>
      </c>
      <c r="C109" t="s">
        <v>152</v>
      </c>
      <c r="D109" t="s">
        <v>6</v>
      </c>
      <c r="E109">
        <v>141</v>
      </c>
      <c r="F109">
        <v>1.4</v>
      </c>
    </row>
    <row r="110" spans="1:6" x14ac:dyDescent="0.25">
      <c r="A110">
        <v>2011</v>
      </c>
      <c r="B110">
        <v>6</v>
      </c>
      <c r="C110" t="s">
        <v>154</v>
      </c>
      <c r="D110" t="s">
        <v>15</v>
      </c>
      <c r="E110">
        <v>325</v>
      </c>
      <c r="F110">
        <v>3.1</v>
      </c>
    </row>
    <row r="111" spans="1:6" x14ac:dyDescent="0.25">
      <c r="A111">
        <v>2011</v>
      </c>
      <c r="B111">
        <v>6</v>
      </c>
      <c r="C111" t="s">
        <v>154</v>
      </c>
      <c r="D111" t="s">
        <v>9</v>
      </c>
      <c r="E111">
        <v>310</v>
      </c>
      <c r="F111">
        <v>3</v>
      </c>
    </row>
    <row r="112" spans="1:6" x14ac:dyDescent="0.25">
      <c r="A112">
        <v>2011</v>
      </c>
      <c r="B112">
        <v>6</v>
      </c>
      <c r="C112" t="s">
        <v>151</v>
      </c>
      <c r="D112" t="s">
        <v>12</v>
      </c>
      <c r="E112">
        <v>141</v>
      </c>
      <c r="F112">
        <v>1.4</v>
      </c>
    </row>
    <row r="113" spans="1:6" x14ac:dyDescent="0.25">
      <c r="A113">
        <v>2011</v>
      </c>
      <c r="B113">
        <v>6</v>
      </c>
      <c r="C113" t="s">
        <v>155</v>
      </c>
      <c r="D113" t="s">
        <v>10</v>
      </c>
      <c r="E113">
        <v>245</v>
      </c>
      <c r="F113">
        <v>2.4</v>
      </c>
    </row>
    <row r="114" spans="1:6" x14ac:dyDescent="0.25">
      <c r="A114">
        <v>2011</v>
      </c>
      <c r="B114">
        <v>6</v>
      </c>
      <c r="C114" t="s">
        <v>156</v>
      </c>
      <c r="D114" t="s">
        <v>14</v>
      </c>
      <c r="E114">
        <v>170</v>
      </c>
      <c r="F114">
        <v>1.6</v>
      </c>
    </row>
    <row r="115" spans="1:6" x14ac:dyDescent="0.25">
      <c r="A115">
        <v>2011</v>
      </c>
      <c r="B115">
        <v>6</v>
      </c>
      <c r="C115" t="s">
        <v>162</v>
      </c>
      <c r="D115" t="s">
        <v>27</v>
      </c>
      <c r="E115">
        <v>203</v>
      </c>
      <c r="F115">
        <v>2</v>
      </c>
    </row>
    <row r="116" spans="1:6" x14ac:dyDescent="0.25">
      <c r="A116">
        <v>2011</v>
      </c>
      <c r="B116">
        <v>6</v>
      </c>
      <c r="C116" t="s">
        <v>160</v>
      </c>
      <c r="D116" t="s">
        <v>21</v>
      </c>
      <c r="E116">
        <v>168</v>
      </c>
      <c r="F116">
        <v>1.6</v>
      </c>
    </row>
    <row r="117" spans="1:6" x14ac:dyDescent="0.25">
      <c r="A117">
        <v>2011</v>
      </c>
      <c r="B117">
        <v>6</v>
      </c>
      <c r="C117" t="s">
        <v>156</v>
      </c>
      <c r="D117" t="s">
        <v>28</v>
      </c>
      <c r="E117">
        <v>255</v>
      </c>
      <c r="F117">
        <v>2.5</v>
      </c>
    </row>
    <row r="118" spans="1:6" x14ac:dyDescent="0.25">
      <c r="A118">
        <v>2011</v>
      </c>
      <c r="B118">
        <v>6</v>
      </c>
      <c r="C118" t="s">
        <v>158</v>
      </c>
      <c r="D118" t="s">
        <v>17</v>
      </c>
      <c r="E118">
        <v>118</v>
      </c>
      <c r="F118">
        <v>1.1000000000000001</v>
      </c>
    </row>
    <row r="119" spans="1:6" x14ac:dyDescent="0.25">
      <c r="A119">
        <v>2011</v>
      </c>
      <c r="B119">
        <v>6</v>
      </c>
      <c r="C119" t="s">
        <v>158</v>
      </c>
      <c r="D119" t="s">
        <v>29</v>
      </c>
      <c r="E119">
        <v>191</v>
      </c>
      <c r="F119">
        <v>1.8</v>
      </c>
    </row>
    <row r="120" spans="1:6" x14ac:dyDescent="0.25">
      <c r="A120">
        <v>2011</v>
      </c>
      <c r="B120">
        <v>6</v>
      </c>
      <c r="C120" t="s">
        <v>151</v>
      </c>
      <c r="D120" t="s">
        <v>19</v>
      </c>
      <c r="E120">
        <v>55</v>
      </c>
      <c r="F120">
        <v>0.5</v>
      </c>
    </row>
    <row r="121" spans="1:6" x14ac:dyDescent="0.25">
      <c r="A121">
        <v>2011</v>
      </c>
      <c r="B121">
        <v>6</v>
      </c>
      <c r="C121" t="s">
        <v>156</v>
      </c>
      <c r="D121" t="s">
        <v>22</v>
      </c>
      <c r="E121">
        <v>89</v>
      </c>
      <c r="F121">
        <v>0.9</v>
      </c>
    </row>
    <row r="122" spans="1:6" x14ac:dyDescent="0.25">
      <c r="A122">
        <v>2011</v>
      </c>
      <c r="B122">
        <v>6</v>
      </c>
      <c r="C122" t="s">
        <v>152</v>
      </c>
      <c r="D122" t="s">
        <v>23</v>
      </c>
      <c r="E122">
        <v>117</v>
      </c>
      <c r="F122">
        <v>1.1000000000000001</v>
      </c>
    </row>
    <row r="123" spans="1:6" x14ac:dyDescent="0.25">
      <c r="A123">
        <v>2011</v>
      </c>
      <c r="B123">
        <v>7</v>
      </c>
      <c r="C123" t="s">
        <v>151</v>
      </c>
      <c r="D123" t="s">
        <v>4</v>
      </c>
      <c r="E123">
        <v>636</v>
      </c>
      <c r="F123">
        <v>5.7</v>
      </c>
    </row>
    <row r="124" spans="1:6" x14ac:dyDescent="0.25">
      <c r="A124">
        <v>2011</v>
      </c>
      <c r="B124">
        <v>7</v>
      </c>
      <c r="C124" t="s">
        <v>157</v>
      </c>
      <c r="D124" t="s">
        <v>13</v>
      </c>
      <c r="E124">
        <v>477</v>
      </c>
      <c r="F124">
        <v>4.3</v>
      </c>
    </row>
    <row r="125" spans="1:6" x14ac:dyDescent="0.25">
      <c r="A125">
        <v>2011</v>
      </c>
      <c r="B125">
        <v>7</v>
      </c>
      <c r="C125" t="s">
        <v>151</v>
      </c>
      <c r="D125" t="s">
        <v>7</v>
      </c>
      <c r="E125">
        <v>329</v>
      </c>
      <c r="F125">
        <v>2.9</v>
      </c>
    </row>
    <row r="126" spans="1:6" x14ac:dyDescent="0.25">
      <c r="A126">
        <v>2011</v>
      </c>
      <c r="B126">
        <v>7</v>
      </c>
      <c r="C126" t="s">
        <v>152</v>
      </c>
      <c r="D126" t="s">
        <v>5</v>
      </c>
      <c r="E126">
        <v>410</v>
      </c>
      <c r="F126">
        <v>3.7</v>
      </c>
    </row>
    <row r="127" spans="1:6" x14ac:dyDescent="0.25">
      <c r="A127">
        <v>2011</v>
      </c>
      <c r="B127">
        <v>7</v>
      </c>
      <c r="C127" t="s">
        <v>156</v>
      </c>
      <c r="D127" t="s">
        <v>11</v>
      </c>
      <c r="E127">
        <v>384</v>
      </c>
      <c r="F127">
        <v>3.4</v>
      </c>
    </row>
    <row r="128" spans="1:6" x14ac:dyDescent="0.25">
      <c r="A128">
        <v>2011</v>
      </c>
      <c r="B128">
        <v>7</v>
      </c>
      <c r="C128" t="s">
        <v>153</v>
      </c>
      <c r="D128" t="s">
        <v>8</v>
      </c>
      <c r="E128">
        <v>305</v>
      </c>
      <c r="F128">
        <v>2.7</v>
      </c>
    </row>
    <row r="129" spans="1:6" x14ac:dyDescent="0.25">
      <c r="A129">
        <v>2011</v>
      </c>
      <c r="B129">
        <v>7</v>
      </c>
      <c r="C129" t="s">
        <v>154</v>
      </c>
      <c r="D129" t="s">
        <v>15</v>
      </c>
      <c r="E129">
        <v>352</v>
      </c>
      <c r="F129">
        <v>3.1</v>
      </c>
    </row>
    <row r="130" spans="1:6" x14ac:dyDescent="0.25">
      <c r="A130">
        <v>2011</v>
      </c>
      <c r="B130">
        <v>7</v>
      </c>
      <c r="C130" t="s">
        <v>152</v>
      </c>
      <c r="D130" t="s">
        <v>6</v>
      </c>
      <c r="E130">
        <v>236</v>
      </c>
      <c r="F130">
        <v>2.1</v>
      </c>
    </row>
    <row r="131" spans="1:6" x14ac:dyDescent="0.25">
      <c r="A131">
        <v>2011</v>
      </c>
      <c r="B131">
        <v>7</v>
      </c>
      <c r="C131" t="s">
        <v>154</v>
      </c>
      <c r="D131" t="s">
        <v>9</v>
      </c>
      <c r="E131">
        <v>208</v>
      </c>
      <c r="F131">
        <v>1.9</v>
      </c>
    </row>
    <row r="132" spans="1:6" x14ac:dyDescent="0.25">
      <c r="A132">
        <v>2011</v>
      </c>
      <c r="B132">
        <v>7</v>
      </c>
      <c r="C132" t="s">
        <v>151</v>
      </c>
      <c r="D132" t="s">
        <v>12</v>
      </c>
      <c r="E132">
        <v>236</v>
      </c>
      <c r="F132">
        <v>2.1</v>
      </c>
    </row>
    <row r="133" spans="1:6" x14ac:dyDescent="0.25">
      <c r="A133">
        <v>2011</v>
      </c>
      <c r="B133">
        <v>7</v>
      </c>
      <c r="C133" t="s">
        <v>155</v>
      </c>
      <c r="D133" t="s">
        <v>10</v>
      </c>
      <c r="E133">
        <v>283</v>
      </c>
      <c r="F133">
        <v>2.5</v>
      </c>
    </row>
    <row r="134" spans="1:6" x14ac:dyDescent="0.25">
      <c r="A134">
        <v>2011</v>
      </c>
      <c r="B134">
        <v>7</v>
      </c>
      <c r="C134" t="s">
        <v>156</v>
      </c>
      <c r="D134" t="s">
        <v>14</v>
      </c>
      <c r="E134">
        <v>255</v>
      </c>
      <c r="F134">
        <v>2.2999999999999998</v>
      </c>
    </row>
    <row r="135" spans="1:6" x14ac:dyDescent="0.25">
      <c r="A135">
        <v>2011</v>
      </c>
      <c r="B135">
        <v>7</v>
      </c>
      <c r="C135" t="s">
        <v>156</v>
      </c>
      <c r="D135" t="s">
        <v>28</v>
      </c>
      <c r="E135">
        <v>222</v>
      </c>
      <c r="F135">
        <v>2</v>
      </c>
    </row>
    <row r="136" spans="1:6" x14ac:dyDescent="0.25">
      <c r="A136">
        <v>2011</v>
      </c>
      <c r="B136">
        <v>7</v>
      </c>
      <c r="C136" t="s">
        <v>162</v>
      </c>
      <c r="D136" t="s">
        <v>27</v>
      </c>
      <c r="E136">
        <v>192</v>
      </c>
      <c r="F136">
        <v>1.7</v>
      </c>
    </row>
    <row r="137" spans="1:6" x14ac:dyDescent="0.25">
      <c r="A137">
        <v>2011</v>
      </c>
      <c r="B137">
        <v>7</v>
      </c>
      <c r="C137" t="s">
        <v>160</v>
      </c>
      <c r="D137" t="s">
        <v>21</v>
      </c>
      <c r="E137">
        <v>176</v>
      </c>
      <c r="F137">
        <v>1.6</v>
      </c>
    </row>
    <row r="138" spans="1:6" x14ac:dyDescent="0.25">
      <c r="A138">
        <v>2011</v>
      </c>
      <c r="B138">
        <v>7</v>
      </c>
      <c r="C138" t="s">
        <v>158</v>
      </c>
      <c r="D138" t="s">
        <v>17</v>
      </c>
      <c r="E138">
        <v>145</v>
      </c>
      <c r="F138">
        <v>1.3</v>
      </c>
    </row>
    <row r="139" spans="1:6" x14ac:dyDescent="0.25">
      <c r="A139">
        <v>2011</v>
      </c>
      <c r="B139">
        <v>7</v>
      </c>
      <c r="C139" t="s">
        <v>158</v>
      </c>
      <c r="D139" t="s">
        <v>29</v>
      </c>
      <c r="E139">
        <v>220</v>
      </c>
      <c r="F139">
        <v>2</v>
      </c>
    </row>
    <row r="140" spans="1:6" x14ac:dyDescent="0.25">
      <c r="A140">
        <v>2011</v>
      </c>
      <c r="B140">
        <v>7</v>
      </c>
      <c r="C140" t="s">
        <v>152</v>
      </c>
      <c r="D140" t="s">
        <v>23</v>
      </c>
      <c r="E140">
        <v>225</v>
      </c>
      <c r="F140">
        <v>2</v>
      </c>
    </row>
    <row r="141" spans="1:6" x14ac:dyDescent="0.25">
      <c r="A141">
        <v>2011</v>
      </c>
      <c r="B141">
        <v>7</v>
      </c>
      <c r="C141" t="s">
        <v>156</v>
      </c>
      <c r="D141" t="s">
        <v>22</v>
      </c>
      <c r="E141">
        <v>172</v>
      </c>
      <c r="F141">
        <v>1.5</v>
      </c>
    </row>
    <row r="142" spans="1:6" x14ac:dyDescent="0.25">
      <c r="A142">
        <v>2011</v>
      </c>
      <c r="B142">
        <v>7</v>
      </c>
      <c r="C142" t="s">
        <v>151</v>
      </c>
      <c r="D142" t="s">
        <v>19</v>
      </c>
      <c r="E142">
        <v>115</v>
      </c>
      <c r="F142">
        <v>1</v>
      </c>
    </row>
    <row r="143" spans="1:6" x14ac:dyDescent="0.25">
      <c r="A143">
        <v>2011</v>
      </c>
      <c r="B143">
        <v>8</v>
      </c>
      <c r="C143" t="s">
        <v>151</v>
      </c>
      <c r="D143" t="s">
        <v>4</v>
      </c>
      <c r="E143">
        <v>668</v>
      </c>
      <c r="F143">
        <v>5.8</v>
      </c>
    </row>
    <row r="144" spans="1:6" x14ac:dyDescent="0.25">
      <c r="A144">
        <v>2011</v>
      </c>
      <c r="B144">
        <v>8</v>
      </c>
      <c r="C144" t="s">
        <v>157</v>
      </c>
      <c r="D144" t="s">
        <v>13</v>
      </c>
      <c r="E144">
        <v>338</v>
      </c>
      <c r="F144">
        <v>2.9</v>
      </c>
    </row>
    <row r="145" spans="1:6" x14ac:dyDescent="0.25">
      <c r="A145">
        <v>2011</v>
      </c>
      <c r="B145">
        <v>8</v>
      </c>
      <c r="C145" t="s">
        <v>151</v>
      </c>
      <c r="D145" t="s">
        <v>7</v>
      </c>
      <c r="E145">
        <v>406</v>
      </c>
      <c r="F145">
        <v>3.5</v>
      </c>
    </row>
    <row r="146" spans="1:6" x14ac:dyDescent="0.25">
      <c r="A146">
        <v>2011</v>
      </c>
      <c r="B146">
        <v>8</v>
      </c>
      <c r="C146" t="s">
        <v>152</v>
      </c>
      <c r="D146" t="s">
        <v>5</v>
      </c>
      <c r="E146">
        <v>266</v>
      </c>
      <c r="F146">
        <v>2.2999999999999998</v>
      </c>
    </row>
    <row r="147" spans="1:6" x14ac:dyDescent="0.25">
      <c r="A147">
        <v>2011</v>
      </c>
      <c r="B147">
        <v>8</v>
      </c>
      <c r="C147" t="s">
        <v>154</v>
      </c>
      <c r="D147" t="s">
        <v>15</v>
      </c>
      <c r="E147">
        <v>520</v>
      </c>
      <c r="F147">
        <v>4.5</v>
      </c>
    </row>
    <row r="148" spans="1:6" x14ac:dyDescent="0.25">
      <c r="A148">
        <v>2011</v>
      </c>
      <c r="B148">
        <v>8</v>
      </c>
      <c r="C148" t="s">
        <v>156</v>
      </c>
      <c r="D148" t="s">
        <v>11</v>
      </c>
      <c r="E148">
        <v>232</v>
      </c>
      <c r="F148">
        <v>2</v>
      </c>
    </row>
    <row r="149" spans="1:6" x14ac:dyDescent="0.25">
      <c r="A149">
        <v>2011</v>
      </c>
      <c r="B149">
        <v>8</v>
      </c>
      <c r="C149" t="s">
        <v>153</v>
      </c>
      <c r="D149" t="s">
        <v>8</v>
      </c>
      <c r="E149">
        <v>262</v>
      </c>
      <c r="F149">
        <v>2.2999999999999998</v>
      </c>
    </row>
    <row r="150" spans="1:6" x14ac:dyDescent="0.25">
      <c r="A150">
        <v>2011</v>
      </c>
      <c r="B150">
        <v>8</v>
      </c>
      <c r="C150" t="s">
        <v>152</v>
      </c>
      <c r="D150" t="s">
        <v>6</v>
      </c>
      <c r="E150">
        <v>243</v>
      </c>
      <c r="F150">
        <v>2.1</v>
      </c>
    </row>
    <row r="151" spans="1:6" x14ac:dyDescent="0.25">
      <c r="A151">
        <v>2011</v>
      </c>
      <c r="B151">
        <v>8</v>
      </c>
      <c r="C151" t="s">
        <v>154</v>
      </c>
      <c r="D151" t="s">
        <v>9</v>
      </c>
      <c r="E151">
        <v>230</v>
      </c>
      <c r="F151">
        <v>2</v>
      </c>
    </row>
    <row r="152" spans="1:6" x14ac:dyDescent="0.25">
      <c r="A152">
        <v>2011</v>
      </c>
      <c r="B152">
        <v>8</v>
      </c>
      <c r="C152" t="s">
        <v>151</v>
      </c>
      <c r="D152" t="s">
        <v>12</v>
      </c>
      <c r="E152">
        <v>305</v>
      </c>
      <c r="F152">
        <v>2.7</v>
      </c>
    </row>
    <row r="153" spans="1:6" x14ac:dyDescent="0.25">
      <c r="A153">
        <v>2011</v>
      </c>
      <c r="B153">
        <v>8</v>
      </c>
      <c r="C153" t="s">
        <v>155</v>
      </c>
      <c r="D153" t="s">
        <v>10</v>
      </c>
      <c r="E153">
        <v>274</v>
      </c>
      <c r="F153">
        <v>2.4</v>
      </c>
    </row>
    <row r="154" spans="1:6" x14ac:dyDescent="0.25">
      <c r="A154">
        <v>2011</v>
      </c>
      <c r="B154">
        <v>8</v>
      </c>
      <c r="C154" t="s">
        <v>156</v>
      </c>
      <c r="D154" t="s">
        <v>14</v>
      </c>
      <c r="E154">
        <v>178</v>
      </c>
      <c r="F154">
        <v>1.6</v>
      </c>
    </row>
    <row r="155" spans="1:6" x14ac:dyDescent="0.25">
      <c r="A155">
        <v>2011</v>
      </c>
      <c r="B155">
        <v>8</v>
      </c>
      <c r="C155" t="s">
        <v>162</v>
      </c>
      <c r="D155" t="s">
        <v>27</v>
      </c>
      <c r="E155">
        <v>193</v>
      </c>
      <c r="F155">
        <v>1.7</v>
      </c>
    </row>
    <row r="156" spans="1:6" x14ac:dyDescent="0.25">
      <c r="A156">
        <v>2011</v>
      </c>
      <c r="B156">
        <v>8</v>
      </c>
      <c r="C156" t="s">
        <v>156</v>
      </c>
      <c r="D156" t="s">
        <v>28</v>
      </c>
      <c r="E156">
        <v>151</v>
      </c>
      <c r="F156">
        <v>1.3</v>
      </c>
    </row>
    <row r="157" spans="1:6" x14ac:dyDescent="0.25">
      <c r="A157">
        <v>2011</v>
      </c>
      <c r="B157">
        <v>8</v>
      </c>
      <c r="C157" t="s">
        <v>160</v>
      </c>
      <c r="D157" t="s">
        <v>21</v>
      </c>
      <c r="E157">
        <v>147</v>
      </c>
      <c r="F157">
        <v>1.3</v>
      </c>
    </row>
    <row r="158" spans="1:6" x14ac:dyDescent="0.25">
      <c r="A158">
        <v>2011</v>
      </c>
      <c r="B158">
        <v>8</v>
      </c>
      <c r="C158" t="s">
        <v>158</v>
      </c>
      <c r="D158" t="s">
        <v>29</v>
      </c>
      <c r="E158">
        <v>173</v>
      </c>
      <c r="F158">
        <v>1.5</v>
      </c>
    </row>
    <row r="159" spans="1:6" x14ac:dyDescent="0.25">
      <c r="A159">
        <v>2011</v>
      </c>
      <c r="B159">
        <v>8</v>
      </c>
      <c r="C159" t="s">
        <v>158</v>
      </c>
      <c r="D159" t="s">
        <v>17</v>
      </c>
      <c r="E159">
        <v>142</v>
      </c>
      <c r="F159">
        <v>1.2</v>
      </c>
    </row>
    <row r="160" spans="1:6" x14ac:dyDescent="0.25">
      <c r="A160">
        <v>2011</v>
      </c>
      <c r="B160">
        <v>8</v>
      </c>
      <c r="C160" t="s">
        <v>151</v>
      </c>
      <c r="D160" t="s">
        <v>19</v>
      </c>
      <c r="E160">
        <v>222</v>
      </c>
      <c r="F160">
        <v>1.9</v>
      </c>
    </row>
    <row r="161" spans="1:6" x14ac:dyDescent="0.25">
      <c r="A161">
        <v>2011</v>
      </c>
      <c r="B161">
        <v>8</v>
      </c>
      <c r="C161" t="s">
        <v>152</v>
      </c>
      <c r="D161" t="s">
        <v>23</v>
      </c>
      <c r="E161">
        <v>153</v>
      </c>
      <c r="F161">
        <v>1.3</v>
      </c>
    </row>
    <row r="162" spans="1:6" x14ac:dyDescent="0.25">
      <c r="A162">
        <v>2011</v>
      </c>
      <c r="B162">
        <v>8</v>
      </c>
      <c r="C162" t="s">
        <v>156</v>
      </c>
      <c r="D162" t="s">
        <v>22</v>
      </c>
      <c r="E162">
        <v>72</v>
      </c>
      <c r="F162">
        <v>0.6</v>
      </c>
    </row>
    <row r="163" spans="1:6" x14ac:dyDescent="0.25">
      <c r="A163">
        <v>2011</v>
      </c>
      <c r="B163">
        <v>9</v>
      </c>
      <c r="C163" t="s">
        <v>151</v>
      </c>
      <c r="D163" t="s">
        <v>4</v>
      </c>
      <c r="E163">
        <v>608</v>
      </c>
      <c r="F163">
        <v>5.2</v>
      </c>
    </row>
    <row r="164" spans="1:6" x14ac:dyDescent="0.25">
      <c r="A164">
        <v>2011</v>
      </c>
      <c r="B164">
        <v>9</v>
      </c>
      <c r="C164" t="s">
        <v>151</v>
      </c>
      <c r="D164" t="s">
        <v>7</v>
      </c>
      <c r="E164">
        <v>342</v>
      </c>
      <c r="F164">
        <v>2.9</v>
      </c>
    </row>
    <row r="165" spans="1:6" x14ac:dyDescent="0.25">
      <c r="A165">
        <v>2011</v>
      </c>
      <c r="B165">
        <v>9</v>
      </c>
      <c r="C165" t="s">
        <v>157</v>
      </c>
      <c r="D165" t="s">
        <v>13</v>
      </c>
      <c r="E165">
        <v>107</v>
      </c>
      <c r="F165">
        <v>0.9</v>
      </c>
    </row>
    <row r="166" spans="1:6" x14ac:dyDescent="0.25">
      <c r="A166">
        <v>2011</v>
      </c>
      <c r="B166">
        <v>9</v>
      </c>
      <c r="C166" t="s">
        <v>152</v>
      </c>
      <c r="D166" t="s">
        <v>5</v>
      </c>
      <c r="E166">
        <v>321</v>
      </c>
      <c r="F166">
        <v>2.7</v>
      </c>
    </row>
    <row r="167" spans="1:6" x14ac:dyDescent="0.25">
      <c r="A167">
        <v>2011</v>
      </c>
      <c r="B167">
        <v>9</v>
      </c>
      <c r="C167" t="s">
        <v>154</v>
      </c>
      <c r="D167" t="s">
        <v>15</v>
      </c>
      <c r="E167">
        <v>440</v>
      </c>
      <c r="F167">
        <v>3.7</v>
      </c>
    </row>
    <row r="168" spans="1:6" x14ac:dyDescent="0.25">
      <c r="A168">
        <v>2011</v>
      </c>
      <c r="B168">
        <v>9</v>
      </c>
      <c r="C168" t="s">
        <v>153</v>
      </c>
      <c r="D168" t="s">
        <v>8</v>
      </c>
      <c r="E168">
        <v>430</v>
      </c>
      <c r="F168">
        <v>3.7</v>
      </c>
    </row>
    <row r="169" spans="1:6" x14ac:dyDescent="0.25">
      <c r="A169">
        <v>2011</v>
      </c>
      <c r="B169">
        <v>9</v>
      </c>
      <c r="C169" t="s">
        <v>156</v>
      </c>
      <c r="D169" t="s">
        <v>11</v>
      </c>
      <c r="E169">
        <v>372</v>
      </c>
      <c r="F169">
        <v>3.2</v>
      </c>
    </row>
    <row r="170" spans="1:6" x14ac:dyDescent="0.25">
      <c r="A170">
        <v>2011</v>
      </c>
      <c r="B170">
        <v>9</v>
      </c>
      <c r="C170" t="s">
        <v>152</v>
      </c>
      <c r="D170" t="s">
        <v>6</v>
      </c>
      <c r="E170">
        <v>229</v>
      </c>
      <c r="F170">
        <v>2</v>
      </c>
    </row>
    <row r="171" spans="1:6" x14ac:dyDescent="0.25">
      <c r="A171">
        <v>2011</v>
      </c>
      <c r="B171">
        <v>9</v>
      </c>
      <c r="C171" t="s">
        <v>155</v>
      </c>
      <c r="D171" t="s">
        <v>10</v>
      </c>
      <c r="E171">
        <v>331</v>
      </c>
      <c r="F171">
        <v>2.8</v>
      </c>
    </row>
    <row r="172" spans="1:6" x14ac:dyDescent="0.25">
      <c r="A172">
        <v>2011</v>
      </c>
      <c r="B172">
        <v>9</v>
      </c>
      <c r="C172" t="s">
        <v>154</v>
      </c>
      <c r="D172" t="s">
        <v>9</v>
      </c>
      <c r="E172">
        <v>239</v>
      </c>
      <c r="F172">
        <v>2</v>
      </c>
    </row>
    <row r="173" spans="1:6" x14ac:dyDescent="0.25">
      <c r="A173">
        <v>2011</v>
      </c>
      <c r="B173">
        <v>9</v>
      </c>
      <c r="C173" t="s">
        <v>151</v>
      </c>
      <c r="D173" t="s">
        <v>12</v>
      </c>
      <c r="E173">
        <v>220</v>
      </c>
      <c r="F173">
        <v>1.9</v>
      </c>
    </row>
    <row r="174" spans="1:6" x14ac:dyDescent="0.25">
      <c r="A174">
        <v>2011</v>
      </c>
      <c r="B174">
        <v>9</v>
      </c>
      <c r="C174" t="s">
        <v>156</v>
      </c>
      <c r="D174" t="s">
        <v>14</v>
      </c>
      <c r="E174">
        <v>163</v>
      </c>
      <c r="F174">
        <v>1.4</v>
      </c>
    </row>
    <row r="175" spans="1:6" x14ac:dyDescent="0.25">
      <c r="A175">
        <v>2011</v>
      </c>
      <c r="B175">
        <v>9</v>
      </c>
      <c r="C175" t="s">
        <v>156</v>
      </c>
      <c r="D175" t="s">
        <v>28</v>
      </c>
      <c r="E175">
        <v>252</v>
      </c>
      <c r="F175">
        <v>2.1</v>
      </c>
    </row>
    <row r="176" spans="1:6" x14ac:dyDescent="0.25">
      <c r="A176">
        <v>2011</v>
      </c>
      <c r="B176">
        <v>9</v>
      </c>
      <c r="C176" t="s">
        <v>162</v>
      </c>
      <c r="D176" t="s">
        <v>27</v>
      </c>
      <c r="E176">
        <v>205</v>
      </c>
      <c r="F176">
        <v>1.7</v>
      </c>
    </row>
    <row r="177" spans="1:6" x14ac:dyDescent="0.25">
      <c r="A177">
        <v>2011</v>
      </c>
      <c r="B177">
        <v>9</v>
      </c>
      <c r="C177" t="s">
        <v>158</v>
      </c>
      <c r="D177" t="s">
        <v>29</v>
      </c>
      <c r="E177">
        <v>184</v>
      </c>
      <c r="F177">
        <v>1.6</v>
      </c>
    </row>
    <row r="178" spans="1:6" x14ac:dyDescent="0.25">
      <c r="A178">
        <v>2011</v>
      </c>
      <c r="B178">
        <v>9</v>
      </c>
      <c r="C178" t="s">
        <v>160</v>
      </c>
      <c r="D178" t="s">
        <v>21</v>
      </c>
      <c r="E178">
        <v>111</v>
      </c>
      <c r="F178">
        <v>0.9</v>
      </c>
    </row>
    <row r="179" spans="1:6" x14ac:dyDescent="0.25">
      <c r="A179">
        <v>2011</v>
      </c>
      <c r="B179">
        <v>9</v>
      </c>
      <c r="C179" t="s">
        <v>158</v>
      </c>
      <c r="D179" t="s">
        <v>17</v>
      </c>
      <c r="E179">
        <v>169</v>
      </c>
      <c r="F179">
        <v>1.4</v>
      </c>
    </row>
    <row r="180" spans="1:6" x14ac:dyDescent="0.25">
      <c r="A180">
        <v>2011</v>
      </c>
      <c r="B180">
        <v>9</v>
      </c>
      <c r="C180" t="s">
        <v>151</v>
      </c>
      <c r="D180" t="s">
        <v>19</v>
      </c>
      <c r="E180">
        <v>225</v>
      </c>
      <c r="F180">
        <v>1.9</v>
      </c>
    </row>
    <row r="181" spans="1:6" x14ac:dyDescent="0.25">
      <c r="A181">
        <v>2011</v>
      </c>
      <c r="B181">
        <v>9</v>
      </c>
      <c r="C181" t="s">
        <v>156</v>
      </c>
      <c r="D181" t="s">
        <v>22</v>
      </c>
      <c r="E181">
        <v>301</v>
      </c>
      <c r="F181">
        <v>2.6</v>
      </c>
    </row>
    <row r="182" spans="1:6" x14ac:dyDescent="0.25">
      <c r="A182">
        <v>2011</v>
      </c>
      <c r="B182">
        <v>9</v>
      </c>
      <c r="C182" t="s">
        <v>152</v>
      </c>
      <c r="D182" t="s">
        <v>23</v>
      </c>
      <c r="E182">
        <v>154</v>
      </c>
      <c r="F182">
        <v>1.3</v>
      </c>
    </row>
    <row r="183" spans="1:6" x14ac:dyDescent="0.25">
      <c r="A183">
        <v>2011</v>
      </c>
      <c r="B183">
        <v>10</v>
      </c>
      <c r="C183" t="s">
        <v>151</v>
      </c>
      <c r="D183" t="s">
        <v>4</v>
      </c>
      <c r="E183">
        <v>667</v>
      </c>
      <c r="F183">
        <v>5.8</v>
      </c>
    </row>
    <row r="184" spans="1:6" x14ac:dyDescent="0.25">
      <c r="A184">
        <v>2011</v>
      </c>
      <c r="B184">
        <v>10</v>
      </c>
      <c r="C184" t="s">
        <v>154</v>
      </c>
      <c r="D184" t="s">
        <v>15</v>
      </c>
      <c r="E184">
        <v>428</v>
      </c>
      <c r="F184">
        <v>3.7</v>
      </c>
    </row>
    <row r="185" spans="1:6" x14ac:dyDescent="0.25">
      <c r="A185">
        <v>2011</v>
      </c>
      <c r="B185">
        <v>10</v>
      </c>
      <c r="C185" t="s">
        <v>151</v>
      </c>
      <c r="D185" t="s">
        <v>7</v>
      </c>
      <c r="E185">
        <v>361</v>
      </c>
      <c r="F185">
        <v>3.1</v>
      </c>
    </row>
    <row r="186" spans="1:6" x14ac:dyDescent="0.25">
      <c r="A186">
        <v>2011</v>
      </c>
      <c r="B186">
        <v>10</v>
      </c>
      <c r="C186" t="s">
        <v>152</v>
      </c>
      <c r="D186" t="s">
        <v>5</v>
      </c>
      <c r="E186">
        <v>288</v>
      </c>
      <c r="F186">
        <v>2.5</v>
      </c>
    </row>
    <row r="187" spans="1:6" x14ac:dyDescent="0.25">
      <c r="A187">
        <v>2011</v>
      </c>
      <c r="B187">
        <v>10</v>
      </c>
      <c r="C187" t="s">
        <v>151</v>
      </c>
      <c r="D187" t="s">
        <v>19</v>
      </c>
      <c r="E187">
        <v>367</v>
      </c>
      <c r="F187">
        <v>3.2</v>
      </c>
    </row>
    <row r="188" spans="1:6" x14ac:dyDescent="0.25">
      <c r="A188">
        <v>2011</v>
      </c>
      <c r="B188">
        <v>10</v>
      </c>
      <c r="C188" t="s">
        <v>152</v>
      </c>
      <c r="D188" t="s">
        <v>23</v>
      </c>
      <c r="E188">
        <v>94</v>
      </c>
      <c r="F188">
        <v>0.8</v>
      </c>
    </row>
    <row r="189" spans="1:6" x14ac:dyDescent="0.25">
      <c r="A189">
        <v>2011</v>
      </c>
      <c r="B189">
        <v>10</v>
      </c>
      <c r="C189" t="s">
        <v>156</v>
      </c>
      <c r="D189" t="s">
        <v>11</v>
      </c>
      <c r="E189">
        <v>325</v>
      </c>
      <c r="F189">
        <v>2.8</v>
      </c>
    </row>
    <row r="190" spans="1:6" x14ac:dyDescent="0.25">
      <c r="A190">
        <v>2011</v>
      </c>
      <c r="B190">
        <v>10</v>
      </c>
      <c r="C190" t="s">
        <v>153</v>
      </c>
      <c r="D190" t="s">
        <v>8</v>
      </c>
      <c r="E190">
        <v>312</v>
      </c>
      <c r="F190">
        <v>2.7</v>
      </c>
    </row>
    <row r="191" spans="1:6" x14ac:dyDescent="0.25">
      <c r="A191">
        <v>2011</v>
      </c>
      <c r="B191">
        <v>10</v>
      </c>
      <c r="C191" t="s">
        <v>155</v>
      </c>
      <c r="D191" t="s">
        <v>10</v>
      </c>
      <c r="E191">
        <v>357</v>
      </c>
      <c r="F191">
        <v>3.1</v>
      </c>
    </row>
    <row r="192" spans="1:6" x14ac:dyDescent="0.25">
      <c r="A192">
        <v>2011</v>
      </c>
      <c r="B192">
        <v>10</v>
      </c>
      <c r="C192" t="s">
        <v>156</v>
      </c>
      <c r="D192" t="s">
        <v>28</v>
      </c>
      <c r="E192">
        <v>296</v>
      </c>
      <c r="F192">
        <v>2.6</v>
      </c>
    </row>
    <row r="193" spans="1:6" x14ac:dyDescent="0.25">
      <c r="A193">
        <v>2011</v>
      </c>
      <c r="B193">
        <v>10</v>
      </c>
      <c r="C193" t="s">
        <v>152</v>
      </c>
      <c r="D193" t="s">
        <v>6</v>
      </c>
      <c r="E193">
        <v>307</v>
      </c>
      <c r="F193">
        <v>2.7</v>
      </c>
    </row>
    <row r="194" spans="1:6" x14ac:dyDescent="0.25">
      <c r="A194">
        <v>2011</v>
      </c>
      <c r="B194">
        <v>10</v>
      </c>
      <c r="C194" t="s">
        <v>154</v>
      </c>
      <c r="D194" t="s">
        <v>9</v>
      </c>
      <c r="E194">
        <v>308</v>
      </c>
      <c r="F194">
        <v>2.7</v>
      </c>
    </row>
    <row r="195" spans="1:6" x14ac:dyDescent="0.25">
      <c r="A195">
        <v>2011</v>
      </c>
      <c r="B195">
        <v>10</v>
      </c>
      <c r="C195" t="s">
        <v>153</v>
      </c>
      <c r="D195" t="s">
        <v>30</v>
      </c>
      <c r="E195">
        <v>13</v>
      </c>
      <c r="F195">
        <v>0.1</v>
      </c>
    </row>
    <row r="196" spans="1:6" x14ac:dyDescent="0.25">
      <c r="A196">
        <v>2011</v>
      </c>
      <c r="B196">
        <v>10</v>
      </c>
      <c r="C196" t="s">
        <v>163</v>
      </c>
      <c r="D196" t="s">
        <v>31</v>
      </c>
      <c r="E196">
        <v>0</v>
      </c>
      <c r="F196">
        <v>0</v>
      </c>
    </row>
    <row r="197" spans="1:6" x14ac:dyDescent="0.25">
      <c r="A197">
        <v>2011</v>
      </c>
      <c r="B197">
        <v>10</v>
      </c>
      <c r="C197" t="s">
        <v>157</v>
      </c>
      <c r="D197" t="s">
        <v>13</v>
      </c>
      <c r="E197">
        <v>133</v>
      </c>
      <c r="F197">
        <v>1.2</v>
      </c>
    </row>
    <row r="198" spans="1:6" x14ac:dyDescent="0.25">
      <c r="A198">
        <v>2011</v>
      </c>
      <c r="B198">
        <v>10</v>
      </c>
      <c r="C198" t="s">
        <v>161</v>
      </c>
      <c r="D198" t="s">
        <v>32</v>
      </c>
      <c r="E198">
        <v>145</v>
      </c>
      <c r="F198">
        <v>1.3</v>
      </c>
    </row>
    <row r="199" spans="1:6" x14ac:dyDescent="0.25">
      <c r="A199">
        <v>2011</v>
      </c>
      <c r="B199">
        <v>10</v>
      </c>
      <c r="C199" t="s">
        <v>152</v>
      </c>
      <c r="D199" t="s">
        <v>24</v>
      </c>
      <c r="E199">
        <v>75</v>
      </c>
      <c r="F199">
        <v>0.6</v>
      </c>
    </row>
    <row r="200" spans="1:6" x14ac:dyDescent="0.25">
      <c r="A200">
        <v>2011</v>
      </c>
      <c r="B200">
        <v>10</v>
      </c>
      <c r="C200" t="s">
        <v>151</v>
      </c>
      <c r="D200" t="s">
        <v>12</v>
      </c>
      <c r="E200">
        <v>227</v>
      </c>
      <c r="F200">
        <v>2</v>
      </c>
    </row>
    <row r="201" spans="1:6" x14ac:dyDescent="0.25">
      <c r="A201">
        <v>2011</v>
      </c>
      <c r="B201">
        <v>10</v>
      </c>
      <c r="C201" t="s">
        <v>162</v>
      </c>
      <c r="D201" t="s">
        <v>27</v>
      </c>
      <c r="E201">
        <v>184</v>
      </c>
      <c r="F201">
        <v>1.6</v>
      </c>
    </row>
    <row r="202" spans="1:6" x14ac:dyDescent="0.25">
      <c r="A202">
        <v>2011</v>
      </c>
      <c r="B202">
        <v>10</v>
      </c>
      <c r="C202" t="s">
        <v>156</v>
      </c>
      <c r="D202" t="s">
        <v>22</v>
      </c>
      <c r="E202">
        <v>192</v>
      </c>
      <c r="F202">
        <v>1.7</v>
      </c>
    </row>
    <row r="203" spans="1:6" x14ac:dyDescent="0.25">
      <c r="A203">
        <v>2011</v>
      </c>
      <c r="B203">
        <v>11</v>
      </c>
      <c r="C203" t="s">
        <v>151</v>
      </c>
      <c r="D203" t="s">
        <v>4</v>
      </c>
      <c r="E203">
        <v>619</v>
      </c>
      <c r="F203">
        <v>5</v>
      </c>
    </row>
    <row r="204" spans="1:6" x14ac:dyDescent="0.25">
      <c r="A204">
        <v>2011</v>
      </c>
      <c r="B204">
        <v>11</v>
      </c>
      <c r="C204" t="s">
        <v>151</v>
      </c>
      <c r="D204" t="s">
        <v>7</v>
      </c>
      <c r="E204">
        <v>396</v>
      </c>
      <c r="F204">
        <v>3.2</v>
      </c>
    </row>
    <row r="205" spans="1:6" x14ac:dyDescent="0.25">
      <c r="A205">
        <v>2011</v>
      </c>
      <c r="B205">
        <v>11</v>
      </c>
      <c r="C205" t="s">
        <v>154</v>
      </c>
      <c r="D205" t="s">
        <v>15</v>
      </c>
      <c r="E205">
        <v>492</v>
      </c>
      <c r="F205">
        <v>4</v>
      </c>
    </row>
    <row r="206" spans="1:6" x14ac:dyDescent="0.25">
      <c r="A206">
        <v>2011</v>
      </c>
      <c r="B206">
        <v>11</v>
      </c>
      <c r="C206" t="s">
        <v>157</v>
      </c>
      <c r="D206" t="s">
        <v>13</v>
      </c>
      <c r="E206">
        <v>382</v>
      </c>
      <c r="F206">
        <v>3.1</v>
      </c>
    </row>
    <row r="207" spans="1:6" x14ac:dyDescent="0.25">
      <c r="A207">
        <v>2011</v>
      </c>
      <c r="B207">
        <v>11</v>
      </c>
      <c r="C207" t="s">
        <v>156</v>
      </c>
      <c r="D207" t="s">
        <v>11</v>
      </c>
      <c r="E207">
        <v>466</v>
      </c>
      <c r="F207">
        <v>3.8</v>
      </c>
    </row>
    <row r="208" spans="1:6" x14ac:dyDescent="0.25">
      <c r="A208">
        <v>2011</v>
      </c>
      <c r="B208">
        <v>11</v>
      </c>
      <c r="C208" t="s">
        <v>152</v>
      </c>
      <c r="D208" t="s">
        <v>5</v>
      </c>
      <c r="E208">
        <v>268</v>
      </c>
      <c r="F208">
        <v>2.2000000000000002</v>
      </c>
    </row>
    <row r="209" spans="1:6" x14ac:dyDescent="0.25">
      <c r="A209">
        <v>2011</v>
      </c>
      <c r="B209">
        <v>11</v>
      </c>
      <c r="C209" t="s">
        <v>153</v>
      </c>
      <c r="D209" t="s">
        <v>8</v>
      </c>
      <c r="E209">
        <v>271</v>
      </c>
      <c r="F209">
        <v>2.2000000000000002</v>
      </c>
    </row>
    <row r="210" spans="1:6" x14ac:dyDescent="0.25">
      <c r="A210">
        <v>2011</v>
      </c>
      <c r="B210">
        <v>11</v>
      </c>
      <c r="C210" t="s">
        <v>152</v>
      </c>
      <c r="D210" t="s">
        <v>6</v>
      </c>
      <c r="E210">
        <v>301</v>
      </c>
      <c r="F210">
        <v>2.4</v>
      </c>
    </row>
    <row r="211" spans="1:6" x14ac:dyDescent="0.25">
      <c r="A211">
        <v>2011</v>
      </c>
      <c r="B211">
        <v>11</v>
      </c>
      <c r="C211" t="s">
        <v>155</v>
      </c>
      <c r="D211" t="s">
        <v>10</v>
      </c>
      <c r="E211">
        <v>257</v>
      </c>
      <c r="F211">
        <v>2.1</v>
      </c>
    </row>
    <row r="212" spans="1:6" x14ac:dyDescent="0.25">
      <c r="A212">
        <v>2011</v>
      </c>
      <c r="B212">
        <v>11</v>
      </c>
      <c r="C212" t="s">
        <v>154</v>
      </c>
      <c r="D212" t="s">
        <v>9</v>
      </c>
      <c r="E212">
        <v>277</v>
      </c>
      <c r="F212">
        <v>2.2000000000000002</v>
      </c>
    </row>
    <row r="213" spans="1:6" x14ac:dyDescent="0.25">
      <c r="A213">
        <v>2011</v>
      </c>
      <c r="B213">
        <v>11</v>
      </c>
      <c r="C213" t="s">
        <v>151</v>
      </c>
      <c r="D213" t="s">
        <v>12</v>
      </c>
      <c r="E213">
        <v>236</v>
      </c>
      <c r="F213">
        <v>1.9</v>
      </c>
    </row>
    <row r="214" spans="1:6" x14ac:dyDescent="0.25">
      <c r="A214">
        <v>2011</v>
      </c>
      <c r="B214">
        <v>11</v>
      </c>
      <c r="C214" t="s">
        <v>156</v>
      </c>
      <c r="D214" t="s">
        <v>28</v>
      </c>
      <c r="E214">
        <v>331</v>
      </c>
      <c r="F214">
        <v>2.7</v>
      </c>
    </row>
    <row r="215" spans="1:6" x14ac:dyDescent="0.25">
      <c r="A215">
        <v>2011</v>
      </c>
      <c r="B215">
        <v>11</v>
      </c>
      <c r="C215" t="s">
        <v>151</v>
      </c>
      <c r="D215" t="s">
        <v>19</v>
      </c>
      <c r="E215">
        <v>332</v>
      </c>
      <c r="F215">
        <v>2.7</v>
      </c>
    </row>
    <row r="216" spans="1:6" x14ac:dyDescent="0.25">
      <c r="A216">
        <v>2011</v>
      </c>
      <c r="B216">
        <v>11</v>
      </c>
      <c r="C216" t="s">
        <v>156</v>
      </c>
      <c r="D216" t="s">
        <v>14</v>
      </c>
      <c r="E216">
        <v>94</v>
      </c>
      <c r="F216">
        <v>0.8</v>
      </c>
    </row>
    <row r="217" spans="1:6" x14ac:dyDescent="0.25">
      <c r="A217">
        <v>2011</v>
      </c>
      <c r="B217">
        <v>11</v>
      </c>
      <c r="C217" t="s">
        <v>162</v>
      </c>
      <c r="D217" t="s">
        <v>27</v>
      </c>
      <c r="E217">
        <v>178</v>
      </c>
      <c r="F217">
        <v>1.4</v>
      </c>
    </row>
    <row r="218" spans="1:6" x14ac:dyDescent="0.25">
      <c r="A218">
        <v>2011</v>
      </c>
      <c r="B218">
        <v>11</v>
      </c>
      <c r="C218" t="s">
        <v>158</v>
      </c>
      <c r="D218" t="s">
        <v>29</v>
      </c>
      <c r="E218">
        <v>196</v>
      </c>
      <c r="F218">
        <v>1.6</v>
      </c>
    </row>
    <row r="219" spans="1:6" x14ac:dyDescent="0.25">
      <c r="A219">
        <v>2011</v>
      </c>
      <c r="B219">
        <v>11</v>
      </c>
      <c r="C219" t="s">
        <v>156</v>
      </c>
      <c r="D219" t="s">
        <v>22</v>
      </c>
      <c r="E219">
        <v>208</v>
      </c>
      <c r="F219">
        <v>1.7</v>
      </c>
    </row>
    <row r="220" spans="1:6" x14ac:dyDescent="0.25">
      <c r="A220">
        <v>2011</v>
      </c>
      <c r="B220">
        <v>11</v>
      </c>
      <c r="C220" t="s">
        <v>160</v>
      </c>
      <c r="D220" t="s">
        <v>21</v>
      </c>
      <c r="E220">
        <v>114</v>
      </c>
      <c r="F220">
        <v>0.9</v>
      </c>
    </row>
    <row r="221" spans="1:6" x14ac:dyDescent="0.25">
      <c r="A221">
        <v>2011</v>
      </c>
      <c r="B221">
        <v>11</v>
      </c>
      <c r="C221" t="s">
        <v>152</v>
      </c>
      <c r="D221" t="s">
        <v>23</v>
      </c>
      <c r="E221">
        <v>195</v>
      </c>
      <c r="F221">
        <v>1.6</v>
      </c>
    </row>
    <row r="222" spans="1:6" x14ac:dyDescent="0.25">
      <c r="A222">
        <v>2011</v>
      </c>
      <c r="B222">
        <v>11</v>
      </c>
      <c r="C222" t="s">
        <v>158</v>
      </c>
      <c r="D222" t="s">
        <v>17</v>
      </c>
      <c r="E222">
        <v>116</v>
      </c>
      <c r="F222">
        <v>0.9</v>
      </c>
    </row>
    <row r="223" spans="1:6" x14ac:dyDescent="0.25">
      <c r="A223">
        <v>2011</v>
      </c>
      <c r="B223">
        <v>12</v>
      </c>
      <c r="C223" t="s">
        <v>151</v>
      </c>
      <c r="D223" t="s">
        <v>4</v>
      </c>
      <c r="E223">
        <v>607</v>
      </c>
      <c r="F223">
        <v>5.3</v>
      </c>
    </row>
    <row r="224" spans="1:6" x14ac:dyDescent="0.25">
      <c r="A224">
        <v>2011</v>
      </c>
      <c r="B224">
        <v>12</v>
      </c>
      <c r="C224" t="s">
        <v>151</v>
      </c>
      <c r="D224" t="s">
        <v>7</v>
      </c>
      <c r="E224">
        <v>415</v>
      </c>
      <c r="F224">
        <v>3.6</v>
      </c>
    </row>
    <row r="225" spans="1:6" x14ac:dyDescent="0.25">
      <c r="A225">
        <v>2011</v>
      </c>
      <c r="B225">
        <v>12</v>
      </c>
      <c r="C225" t="s">
        <v>154</v>
      </c>
      <c r="D225" t="s">
        <v>15</v>
      </c>
      <c r="E225">
        <v>537</v>
      </c>
      <c r="F225">
        <v>4.5999999999999996</v>
      </c>
    </row>
    <row r="226" spans="1:6" x14ac:dyDescent="0.25">
      <c r="A226">
        <v>2011</v>
      </c>
      <c r="B226">
        <v>12</v>
      </c>
      <c r="C226" t="s">
        <v>157</v>
      </c>
      <c r="D226" t="s">
        <v>13</v>
      </c>
      <c r="E226">
        <v>415</v>
      </c>
      <c r="F226">
        <v>3.6</v>
      </c>
    </row>
    <row r="227" spans="1:6" x14ac:dyDescent="0.25">
      <c r="A227">
        <v>2011</v>
      </c>
      <c r="B227">
        <v>12</v>
      </c>
      <c r="C227" t="s">
        <v>156</v>
      </c>
      <c r="D227" t="s">
        <v>11</v>
      </c>
      <c r="E227">
        <v>503</v>
      </c>
      <c r="F227">
        <v>4.4000000000000004</v>
      </c>
    </row>
    <row r="228" spans="1:6" x14ac:dyDescent="0.25">
      <c r="A228">
        <v>2011</v>
      </c>
      <c r="B228">
        <v>12</v>
      </c>
      <c r="C228" t="s">
        <v>152</v>
      </c>
      <c r="D228" t="s">
        <v>5</v>
      </c>
      <c r="E228">
        <v>225</v>
      </c>
      <c r="F228">
        <v>1.9</v>
      </c>
    </row>
    <row r="229" spans="1:6" x14ac:dyDescent="0.25">
      <c r="A229">
        <v>2011</v>
      </c>
      <c r="B229">
        <v>12</v>
      </c>
      <c r="C229" t="s">
        <v>153</v>
      </c>
      <c r="D229" t="s">
        <v>8</v>
      </c>
      <c r="E229">
        <v>206</v>
      </c>
      <c r="F229">
        <v>1.8</v>
      </c>
    </row>
    <row r="230" spans="1:6" x14ac:dyDescent="0.25">
      <c r="A230">
        <v>2011</v>
      </c>
      <c r="B230">
        <v>12</v>
      </c>
      <c r="C230" t="s">
        <v>155</v>
      </c>
      <c r="D230" t="s">
        <v>10</v>
      </c>
      <c r="E230">
        <v>321</v>
      </c>
      <c r="F230">
        <v>2.8</v>
      </c>
    </row>
    <row r="231" spans="1:6" x14ac:dyDescent="0.25">
      <c r="A231">
        <v>2011</v>
      </c>
      <c r="B231">
        <v>12</v>
      </c>
      <c r="C231" t="s">
        <v>154</v>
      </c>
      <c r="D231" t="s">
        <v>9</v>
      </c>
      <c r="E231">
        <v>309</v>
      </c>
      <c r="F231">
        <v>2.7</v>
      </c>
    </row>
    <row r="232" spans="1:6" x14ac:dyDescent="0.25">
      <c r="A232">
        <v>2011</v>
      </c>
      <c r="B232">
        <v>12</v>
      </c>
      <c r="C232" t="s">
        <v>152</v>
      </c>
      <c r="D232" t="s">
        <v>6</v>
      </c>
      <c r="E232">
        <v>129</v>
      </c>
      <c r="F232">
        <v>1.1000000000000001</v>
      </c>
    </row>
    <row r="233" spans="1:6" x14ac:dyDescent="0.25">
      <c r="A233">
        <v>2011</v>
      </c>
      <c r="B233">
        <v>12</v>
      </c>
      <c r="C233" t="s">
        <v>151</v>
      </c>
      <c r="D233" t="s">
        <v>12</v>
      </c>
      <c r="E233">
        <v>230</v>
      </c>
      <c r="F233">
        <v>2</v>
      </c>
    </row>
    <row r="234" spans="1:6" x14ac:dyDescent="0.25">
      <c r="A234">
        <v>2011</v>
      </c>
      <c r="B234">
        <v>12</v>
      </c>
      <c r="C234" t="s">
        <v>156</v>
      </c>
      <c r="D234" t="s">
        <v>28</v>
      </c>
      <c r="E234">
        <v>360</v>
      </c>
      <c r="F234">
        <v>3.1</v>
      </c>
    </row>
    <row r="235" spans="1:6" x14ac:dyDescent="0.25">
      <c r="A235">
        <v>2011</v>
      </c>
      <c r="B235">
        <v>12</v>
      </c>
      <c r="C235" t="s">
        <v>151</v>
      </c>
      <c r="D235" t="s">
        <v>19</v>
      </c>
      <c r="E235">
        <v>479</v>
      </c>
      <c r="F235">
        <v>4.0999999999999996</v>
      </c>
    </row>
    <row r="236" spans="1:6" x14ac:dyDescent="0.25">
      <c r="A236">
        <v>2011</v>
      </c>
      <c r="B236">
        <v>12</v>
      </c>
      <c r="C236" t="s">
        <v>162</v>
      </c>
      <c r="D236" t="s">
        <v>27</v>
      </c>
      <c r="E236">
        <v>185</v>
      </c>
      <c r="F236">
        <v>1.6</v>
      </c>
    </row>
    <row r="237" spans="1:6" x14ac:dyDescent="0.25">
      <c r="A237">
        <v>2011</v>
      </c>
      <c r="B237">
        <v>12</v>
      </c>
      <c r="C237" t="s">
        <v>156</v>
      </c>
      <c r="D237" t="s">
        <v>14</v>
      </c>
      <c r="E237">
        <v>118</v>
      </c>
      <c r="F237">
        <v>1</v>
      </c>
    </row>
    <row r="238" spans="1:6" x14ac:dyDescent="0.25">
      <c r="A238">
        <v>2011</v>
      </c>
      <c r="B238">
        <v>12</v>
      </c>
      <c r="C238" t="s">
        <v>156</v>
      </c>
      <c r="D238" t="s">
        <v>22</v>
      </c>
      <c r="E238">
        <v>194</v>
      </c>
      <c r="F238">
        <v>1.7</v>
      </c>
    </row>
    <row r="239" spans="1:6" x14ac:dyDescent="0.25">
      <c r="A239">
        <v>2011</v>
      </c>
      <c r="B239">
        <v>12</v>
      </c>
      <c r="C239" t="s">
        <v>158</v>
      </c>
      <c r="D239" t="s">
        <v>29</v>
      </c>
      <c r="E239">
        <v>141</v>
      </c>
      <c r="F239">
        <v>1.2</v>
      </c>
    </row>
    <row r="240" spans="1:6" x14ac:dyDescent="0.25">
      <c r="A240">
        <v>2011</v>
      </c>
      <c r="B240">
        <v>12</v>
      </c>
      <c r="C240" t="s">
        <v>152</v>
      </c>
      <c r="D240" t="s">
        <v>23</v>
      </c>
      <c r="E240">
        <v>188</v>
      </c>
      <c r="F240">
        <v>1.6</v>
      </c>
    </row>
    <row r="241" spans="1:6" x14ac:dyDescent="0.25">
      <c r="A241">
        <v>2011</v>
      </c>
      <c r="B241">
        <v>12</v>
      </c>
      <c r="C241" t="s">
        <v>160</v>
      </c>
      <c r="D241" t="s">
        <v>21</v>
      </c>
      <c r="E241">
        <v>81</v>
      </c>
      <c r="F241">
        <v>0.7</v>
      </c>
    </row>
    <row r="242" spans="1:6" x14ac:dyDescent="0.25">
      <c r="A242">
        <v>2011</v>
      </c>
      <c r="B242">
        <v>12</v>
      </c>
      <c r="C242" t="s">
        <v>158</v>
      </c>
      <c r="D242" t="s">
        <v>17</v>
      </c>
      <c r="E242">
        <v>90</v>
      </c>
      <c r="F242">
        <v>0.8</v>
      </c>
    </row>
    <row r="243" spans="1:6" x14ac:dyDescent="0.25">
      <c r="A243">
        <v>2012</v>
      </c>
      <c r="B243">
        <v>1</v>
      </c>
      <c r="C243" t="s">
        <v>151</v>
      </c>
      <c r="D243" t="s">
        <v>4</v>
      </c>
      <c r="E243">
        <v>482</v>
      </c>
      <c r="F243">
        <v>4.4000000000000004</v>
      </c>
    </row>
    <row r="244" spans="1:6" x14ac:dyDescent="0.25">
      <c r="A244">
        <v>2012</v>
      </c>
      <c r="B244">
        <v>1</v>
      </c>
      <c r="C244" t="s">
        <v>152</v>
      </c>
      <c r="D244" t="s">
        <v>23</v>
      </c>
      <c r="E244">
        <v>381</v>
      </c>
      <c r="F244">
        <v>3.5</v>
      </c>
    </row>
    <row r="245" spans="1:6" x14ac:dyDescent="0.25">
      <c r="A245">
        <v>2012</v>
      </c>
      <c r="B245">
        <v>1</v>
      </c>
      <c r="C245" t="s">
        <v>151</v>
      </c>
      <c r="D245" t="s">
        <v>19</v>
      </c>
      <c r="E245">
        <v>336</v>
      </c>
      <c r="F245">
        <v>3.1</v>
      </c>
    </row>
    <row r="246" spans="1:6" x14ac:dyDescent="0.25">
      <c r="A246">
        <v>2012</v>
      </c>
      <c r="B246">
        <v>1</v>
      </c>
      <c r="C246" t="s">
        <v>153</v>
      </c>
      <c r="D246" t="s">
        <v>8</v>
      </c>
      <c r="E246">
        <v>331</v>
      </c>
      <c r="F246">
        <v>3.1</v>
      </c>
    </row>
    <row r="247" spans="1:6" x14ac:dyDescent="0.25">
      <c r="A247">
        <v>2012</v>
      </c>
      <c r="B247">
        <v>1</v>
      </c>
      <c r="C247" t="s">
        <v>156</v>
      </c>
      <c r="D247" t="s">
        <v>11</v>
      </c>
      <c r="E247">
        <v>313</v>
      </c>
      <c r="F247">
        <v>2.9</v>
      </c>
    </row>
    <row r="248" spans="1:6" x14ac:dyDescent="0.25">
      <c r="A248">
        <v>2012</v>
      </c>
      <c r="B248">
        <v>1</v>
      </c>
      <c r="C248" t="s">
        <v>151</v>
      </c>
      <c r="D248" t="s">
        <v>7</v>
      </c>
      <c r="E248">
        <v>290</v>
      </c>
      <c r="F248">
        <v>2.7</v>
      </c>
    </row>
    <row r="249" spans="1:6" x14ac:dyDescent="0.25">
      <c r="A249">
        <v>2012</v>
      </c>
      <c r="B249">
        <v>1</v>
      </c>
      <c r="C249" t="s">
        <v>154</v>
      </c>
      <c r="D249" t="s">
        <v>15</v>
      </c>
      <c r="E249">
        <v>251</v>
      </c>
      <c r="F249">
        <v>2.2999999999999998</v>
      </c>
    </row>
    <row r="250" spans="1:6" x14ac:dyDescent="0.25">
      <c r="A250">
        <v>2012</v>
      </c>
      <c r="B250">
        <v>1</v>
      </c>
      <c r="C250" t="s">
        <v>157</v>
      </c>
      <c r="D250" t="s">
        <v>13</v>
      </c>
      <c r="E250">
        <v>238</v>
      </c>
      <c r="F250">
        <v>2.2000000000000002</v>
      </c>
    </row>
    <row r="251" spans="1:6" x14ac:dyDescent="0.25">
      <c r="A251">
        <v>2012</v>
      </c>
      <c r="B251">
        <v>1</v>
      </c>
      <c r="C251" t="s">
        <v>161</v>
      </c>
      <c r="D251" t="s">
        <v>32</v>
      </c>
      <c r="E251">
        <v>237</v>
      </c>
      <c r="F251">
        <v>2.2000000000000002</v>
      </c>
    </row>
    <row r="252" spans="1:6" x14ac:dyDescent="0.25">
      <c r="A252">
        <v>2012</v>
      </c>
      <c r="B252">
        <v>1</v>
      </c>
      <c r="C252" t="s">
        <v>156</v>
      </c>
      <c r="D252" t="s">
        <v>28</v>
      </c>
      <c r="E252">
        <v>225</v>
      </c>
      <c r="F252">
        <v>2.1</v>
      </c>
    </row>
    <row r="253" spans="1:6" x14ac:dyDescent="0.25">
      <c r="A253">
        <v>2012</v>
      </c>
      <c r="B253">
        <v>1</v>
      </c>
      <c r="C253" t="s">
        <v>156</v>
      </c>
      <c r="D253" t="s">
        <v>22</v>
      </c>
      <c r="E253">
        <v>223</v>
      </c>
      <c r="F253">
        <v>2.1</v>
      </c>
    </row>
    <row r="254" spans="1:6" x14ac:dyDescent="0.25">
      <c r="A254">
        <v>2012</v>
      </c>
      <c r="B254">
        <v>1</v>
      </c>
      <c r="C254" t="s">
        <v>152</v>
      </c>
      <c r="D254" t="s">
        <v>5</v>
      </c>
      <c r="E254">
        <v>221</v>
      </c>
      <c r="F254">
        <v>2</v>
      </c>
    </row>
    <row r="255" spans="1:6" x14ac:dyDescent="0.25">
      <c r="A255">
        <v>2012</v>
      </c>
      <c r="B255">
        <v>1</v>
      </c>
      <c r="C255" t="s">
        <v>153</v>
      </c>
      <c r="D255" t="s">
        <v>30</v>
      </c>
      <c r="E255">
        <v>210</v>
      </c>
      <c r="F255">
        <v>1.9</v>
      </c>
    </row>
    <row r="256" spans="1:6" x14ac:dyDescent="0.25">
      <c r="A256">
        <v>2012</v>
      </c>
      <c r="B256">
        <v>1</v>
      </c>
      <c r="C256" t="s">
        <v>158</v>
      </c>
      <c r="D256" t="s">
        <v>29</v>
      </c>
      <c r="E256">
        <v>186</v>
      </c>
      <c r="F256">
        <v>1.7</v>
      </c>
    </row>
    <row r="257" spans="1:6" x14ac:dyDescent="0.25">
      <c r="A257">
        <v>2012</v>
      </c>
      <c r="B257">
        <v>1</v>
      </c>
      <c r="C257" t="s">
        <v>152</v>
      </c>
      <c r="D257" t="s">
        <v>6</v>
      </c>
      <c r="E257">
        <v>184</v>
      </c>
      <c r="F257">
        <v>1.7</v>
      </c>
    </row>
    <row r="258" spans="1:6" x14ac:dyDescent="0.25">
      <c r="A258">
        <v>2012</v>
      </c>
      <c r="B258">
        <v>1</v>
      </c>
      <c r="C258" t="s">
        <v>154</v>
      </c>
      <c r="D258" t="s">
        <v>9</v>
      </c>
      <c r="E258">
        <v>182</v>
      </c>
      <c r="F258">
        <v>1.7</v>
      </c>
    </row>
    <row r="259" spans="1:6" x14ac:dyDescent="0.25">
      <c r="A259">
        <v>2012</v>
      </c>
      <c r="B259">
        <v>1</v>
      </c>
      <c r="C259" t="s">
        <v>152</v>
      </c>
      <c r="D259" t="s">
        <v>16</v>
      </c>
      <c r="E259">
        <v>179</v>
      </c>
      <c r="F259">
        <v>1.7</v>
      </c>
    </row>
    <row r="260" spans="1:6" x14ac:dyDescent="0.25">
      <c r="A260">
        <v>2012</v>
      </c>
      <c r="B260">
        <v>1</v>
      </c>
      <c r="C260" t="s">
        <v>151</v>
      </c>
      <c r="D260" t="s">
        <v>12</v>
      </c>
      <c r="E260">
        <v>179</v>
      </c>
      <c r="F260">
        <v>1.7</v>
      </c>
    </row>
    <row r="261" spans="1:6" x14ac:dyDescent="0.25">
      <c r="A261">
        <v>2012</v>
      </c>
      <c r="B261">
        <v>1</v>
      </c>
      <c r="C261" t="s">
        <v>162</v>
      </c>
      <c r="D261" t="s">
        <v>33</v>
      </c>
      <c r="E261">
        <v>159</v>
      </c>
      <c r="F261">
        <v>1.5</v>
      </c>
    </row>
    <row r="262" spans="1:6" x14ac:dyDescent="0.25">
      <c r="A262">
        <v>2012</v>
      </c>
      <c r="B262">
        <v>1</v>
      </c>
      <c r="C262" t="s">
        <v>159</v>
      </c>
      <c r="D262" t="s">
        <v>20</v>
      </c>
      <c r="E262">
        <v>158</v>
      </c>
      <c r="F262">
        <v>1.5</v>
      </c>
    </row>
    <row r="263" spans="1:6" x14ac:dyDescent="0.25">
      <c r="A263">
        <v>2012</v>
      </c>
      <c r="B263">
        <v>2</v>
      </c>
      <c r="C263" t="s">
        <v>151</v>
      </c>
      <c r="D263" t="s">
        <v>4</v>
      </c>
      <c r="E263">
        <v>377</v>
      </c>
      <c r="F263">
        <v>3.5</v>
      </c>
    </row>
    <row r="264" spans="1:6" x14ac:dyDescent="0.25">
      <c r="A264">
        <v>2012</v>
      </c>
      <c r="B264">
        <v>2</v>
      </c>
      <c r="C264" t="s">
        <v>152</v>
      </c>
      <c r="D264" t="s">
        <v>23</v>
      </c>
      <c r="E264">
        <v>309</v>
      </c>
      <c r="F264">
        <v>2.8</v>
      </c>
    </row>
    <row r="265" spans="1:6" x14ac:dyDescent="0.25">
      <c r="A265">
        <v>2012</v>
      </c>
      <c r="B265">
        <v>2</v>
      </c>
      <c r="C265" t="s">
        <v>151</v>
      </c>
      <c r="D265" t="s">
        <v>19</v>
      </c>
      <c r="E265">
        <v>314</v>
      </c>
      <c r="F265">
        <v>2.9</v>
      </c>
    </row>
    <row r="266" spans="1:6" x14ac:dyDescent="0.25">
      <c r="A266">
        <v>2012</v>
      </c>
      <c r="B266">
        <v>2</v>
      </c>
      <c r="C266" t="s">
        <v>152</v>
      </c>
      <c r="D266" t="s">
        <v>5</v>
      </c>
      <c r="E266">
        <v>423</v>
      </c>
      <c r="F266">
        <v>3.9</v>
      </c>
    </row>
    <row r="267" spans="1:6" x14ac:dyDescent="0.25">
      <c r="A267">
        <v>2012</v>
      </c>
      <c r="B267">
        <v>2</v>
      </c>
      <c r="C267" t="s">
        <v>156</v>
      </c>
      <c r="D267" t="s">
        <v>11</v>
      </c>
      <c r="E267">
        <v>270</v>
      </c>
      <c r="F267">
        <v>2.5</v>
      </c>
    </row>
    <row r="268" spans="1:6" x14ac:dyDescent="0.25">
      <c r="A268">
        <v>2012</v>
      </c>
      <c r="B268">
        <v>2</v>
      </c>
      <c r="C268" t="s">
        <v>153</v>
      </c>
      <c r="D268" t="s">
        <v>8</v>
      </c>
      <c r="E268">
        <v>225</v>
      </c>
      <c r="F268">
        <v>2.1</v>
      </c>
    </row>
    <row r="269" spans="1:6" x14ac:dyDescent="0.25">
      <c r="A269">
        <v>2012</v>
      </c>
      <c r="B269">
        <v>2</v>
      </c>
      <c r="C269" t="s">
        <v>151</v>
      </c>
      <c r="D269" t="s">
        <v>7</v>
      </c>
      <c r="E269">
        <v>263</v>
      </c>
      <c r="F269">
        <v>2.4</v>
      </c>
    </row>
    <row r="270" spans="1:6" x14ac:dyDescent="0.25">
      <c r="A270">
        <v>2012</v>
      </c>
      <c r="B270">
        <v>2</v>
      </c>
      <c r="C270" t="s">
        <v>154</v>
      </c>
      <c r="D270" t="s">
        <v>15</v>
      </c>
      <c r="E270">
        <v>276</v>
      </c>
      <c r="F270">
        <v>2.5</v>
      </c>
    </row>
    <row r="271" spans="1:6" x14ac:dyDescent="0.25">
      <c r="A271">
        <v>2012</v>
      </c>
      <c r="B271">
        <v>2</v>
      </c>
      <c r="C271" t="s">
        <v>153</v>
      </c>
      <c r="D271" t="s">
        <v>30</v>
      </c>
      <c r="E271">
        <v>214</v>
      </c>
      <c r="F271">
        <v>2</v>
      </c>
    </row>
    <row r="272" spans="1:6" x14ac:dyDescent="0.25">
      <c r="A272">
        <v>2012</v>
      </c>
      <c r="B272">
        <v>2</v>
      </c>
      <c r="C272" t="s">
        <v>156</v>
      </c>
      <c r="D272" t="s">
        <v>28</v>
      </c>
      <c r="E272">
        <v>186</v>
      </c>
      <c r="F272">
        <v>1.7</v>
      </c>
    </row>
    <row r="273" spans="1:6" x14ac:dyDescent="0.25">
      <c r="A273">
        <v>2012</v>
      </c>
      <c r="B273">
        <v>2</v>
      </c>
      <c r="C273" t="s">
        <v>157</v>
      </c>
      <c r="D273" t="s">
        <v>13</v>
      </c>
      <c r="E273">
        <v>171</v>
      </c>
      <c r="F273">
        <v>1.6</v>
      </c>
    </row>
    <row r="274" spans="1:6" x14ac:dyDescent="0.25">
      <c r="A274">
        <v>2012</v>
      </c>
      <c r="B274">
        <v>2</v>
      </c>
      <c r="C274" t="s">
        <v>152</v>
      </c>
      <c r="D274" t="s">
        <v>6</v>
      </c>
      <c r="E274">
        <v>219</v>
      </c>
      <c r="F274">
        <v>2</v>
      </c>
    </row>
    <row r="275" spans="1:6" x14ac:dyDescent="0.25">
      <c r="A275">
        <v>2012</v>
      </c>
      <c r="B275">
        <v>2</v>
      </c>
      <c r="C275" t="s">
        <v>154</v>
      </c>
      <c r="D275" t="s">
        <v>9</v>
      </c>
      <c r="E275">
        <v>208</v>
      </c>
      <c r="F275">
        <v>1.9</v>
      </c>
    </row>
    <row r="276" spans="1:6" x14ac:dyDescent="0.25">
      <c r="A276">
        <v>2012</v>
      </c>
      <c r="B276">
        <v>2</v>
      </c>
      <c r="C276" t="s">
        <v>151</v>
      </c>
      <c r="D276" t="s">
        <v>12</v>
      </c>
      <c r="E276">
        <v>198</v>
      </c>
      <c r="F276">
        <v>1.8</v>
      </c>
    </row>
    <row r="277" spans="1:6" x14ac:dyDescent="0.25">
      <c r="A277">
        <v>2012</v>
      </c>
      <c r="B277">
        <v>2</v>
      </c>
      <c r="C277" t="s">
        <v>155</v>
      </c>
      <c r="D277" t="s">
        <v>10</v>
      </c>
      <c r="E277">
        <v>219</v>
      </c>
      <c r="F277">
        <v>2</v>
      </c>
    </row>
    <row r="278" spans="1:6" x14ac:dyDescent="0.25">
      <c r="A278">
        <v>2012</v>
      </c>
      <c r="B278">
        <v>2</v>
      </c>
      <c r="C278" t="s">
        <v>161</v>
      </c>
      <c r="D278" t="s">
        <v>32</v>
      </c>
      <c r="E278">
        <v>132</v>
      </c>
      <c r="F278">
        <v>1.2</v>
      </c>
    </row>
    <row r="279" spans="1:6" x14ac:dyDescent="0.25">
      <c r="A279">
        <v>2012</v>
      </c>
      <c r="B279">
        <v>2</v>
      </c>
      <c r="C279" t="s">
        <v>158</v>
      </c>
      <c r="D279" t="s">
        <v>29</v>
      </c>
      <c r="E279">
        <v>169</v>
      </c>
      <c r="F279">
        <v>1.5</v>
      </c>
    </row>
    <row r="280" spans="1:6" x14ac:dyDescent="0.25">
      <c r="A280">
        <v>2012</v>
      </c>
      <c r="B280">
        <v>2</v>
      </c>
      <c r="C280" t="s">
        <v>156</v>
      </c>
      <c r="D280" t="s">
        <v>22</v>
      </c>
      <c r="E280">
        <v>132</v>
      </c>
      <c r="F280">
        <v>1.2</v>
      </c>
    </row>
    <row r="281" spans="1:6" x14ac:dyDescent="0.25">
      <c r="A281">
        <v>2012</v>
      </c>
      <c r="B281">
        <v>2</v>
      </c>
      <c r="C281" t="s">
        <v>152</v>
      </c>
      <c r="D281" t="s">
        <v>16</v>
      </c>
      <c r="E281">
        <v>173</v>
      </c>
      <c r="F281">
        <v>1.6</v>
      </c>
    </row>
    <row r="282" spans="1:6" x14ac:dyDescent="0.25">
      <c r="A282">
        <v>2012</v>
      </c>
      <c r="B282">
        <v>2</v>
      </c>
      <c r="C282" t="s">
        <v>164</v>
      </c>
      <c r="D282" t="s">
        <v>34</v>
      </c>
      <c r="E282">
        <v>154</v>
      </c>
      <c r="F282">
        <v>1.4</v>
      </c>
    </row>
    <row r="283" spans="1:6" x14ac:dyDescent="0.25">
      <c r="A283">
        <v>2012</v>
      </c>
      <c r="B283">
        <v>3</v>
      </c>
      <c r="C283" t="s">
        <v>151</v>
      </c>
      <c r="D283" t="s">
        <v>4</v>
      </c>
      <c r="E283">
        <v>599</v>
      </c>
      <c r="F283">
        <v>4.5999999999999996</v>
      </c>
    </row>
    <row r="284" spans="1:6" x14ac:dyDescent="0.25">
      <c r="A284">
        <v>2012</v>
      </c>
      <c r="B284">
        <v>3</v>
      </c>
      <c r="C284" t="s">
        <v>152</v>
      </c>
      <c r="D284" t="s">
        <v>5</v>
      </c>
      <c r="E284">
        <v>500</v>
      </c>
      <c r="F284">
        <v>3.8</v>
      </c>
    </row>
    <row r="285" spans="1:6" x14ac:dyDescent="0.25">
      <c r="A285">
        <v>2012</v>
      </c>
      <c r="B285">
        <v>3</v>
      </c>
      <c r="C285" t="s">
        <v>152</v>
      </c>
      <c r="D285" t="s">
        <v>23</v>
      </c>
      <c r="E285">
        <v>368</v>
      </c>
      <c r="F285">
        <v>2.8</v>
      </c>
    </row>
    <row r="286" spans="1:6" x14ac:dyDescent="0.25">
      <c r="A286">
        <v>2012</v>
      </c>
      <c r="B286">
        <v>3</v>
      </c>
      <c r="C286" t="s">
        <v>154</v>
      </c>
      <c r="D286" t="s">
        <v>15</v>
      </c>
      <c r="E286">
        <v>509</v>
      </c>
      <c r="F286">
        <v>3.9</v>
      </c>
    </row>
    <row r="287" spans="1:6" x14ac:dyDescent="0.25">
      <c r="A287">
        <v>2012</v>
      </c>
      <c r="B287">
        <v>3</v>
      </c>
      <c r="C287" t="s">
        <v>151</v>
      </c>
      <c r="D287" t="s">
        <v>19</v>
      </c>
      <c r="E287">
        <v>377</v>
      </c>
      <c r="F287">
        <v>2.9</v>
      </c>
    </row>
    <row r="288" spans="1:6" x14ac:dyDescent="0.25">
      <c r="A288">
        <v>2012</v>
      </c>
      <c r="B288">
        <v>3</v>
      </c>
      <c r="C288" t="s">
        <v>156</v>
      </c>
      <c r="D288" t="s">
        <v>11</v>
      </c>
      <c r="E288">
        <v>439</v>
      </c>
      <c r="F288">
        <v>3.4</v>
      </c>
    </row>
    <row r="289" spans="1:6" x14ac:dyDescent="0.25">
      <c r="A289">
        <v>2012</v>
      </c>
      <c r="B289">
        <v>3</v>
      </c>
      <c r="C289" t="s">
        <v>151</v>
      </c>
      <c r="D289" t="s">
        <v>7</v>
      </c>
      <c r="E289">
        <v>332</v>
      </c>
      <c r="F289">
        <v>2.5</v>
      </c>
    </row>
    <row r="290" spans="1:6" x14ac:dyDescent="0.25">
      <c r="A290">
        <v>2012</v>
      </c>
      <c r="B290">
        <v>3</v>
      </c>
      <c r="C290" t="s">
        <v>153</v>
      </c>
      <c r="D290" t="s">
        <v>8</v>
      </c>
      <c r="E290">
        <v>293</v>
      </c>
      <c r="F290">
        <v>2.2000000000000002</v>
      </c>
    </row>
    <row r="291" spans="1:6" x14ac:dyDescent="0.25">
      <c r="A291">
        <v>2012</v>
      </c>
      <c r="B291">
        <v>3</v>
      </c>
      <c r="C291" t="s">
        <v>152</v>
      </c>
      <c r="D291" t="s">
        <v>6</v>
      </c>
      <c r="E291">
        <v>263</v>
      </c>
      <c r="F291">
        <v>2</v>
      </c>
    </row>
    <row r="292" spans="1:6" x14ac:dyDescent="0.25">
      <c r="A292">
        <v>2012</v>
      </c>
      <c r="B292">
        <v>3</v>
      </c>
      <c r="C292" t="s">
        <v>154</v>
      </c>
      <c r="D292" t="s">
        <v>9</v>
      </c>
      <c r="E292">
        <v>264</v>
      </c>
      <c r="F292">
        <v>2</v>
      </c>
    </row>
    <row r="293" spans="1:6" x14ac:dyDescent="0.25">
      <c r="A293">
        <v>2012</v>
      </c>
      <c r="B293">
        <v>3</v>
      </c>
      <c r="C293" t="s">
        <v>156</v>
      </c>
      <c r="D293" t="s">
        <v>28</v>
      </c>
      <c r="E293">
        <v>199</v>
      </c>
      <c r="F293">
        <v>1.5</v>
      </c>
    </row>
    <row r="294" spans="1:6" x14ac:dyDescent="0.25">
      <c r="A294">
        <v>2012</v>
      </c>
      <c r="B294">
        <v>3</v>
      </c>
      <c r="C294" t="s">
        <v>153</v>
      </c>
      <c r="D294" t="s">
        <v>30</v>
      </c>
      <c r="E294">
        <v>179</v>
      </c>
      <c r="F294">
        <v>1.4</v>
      </c>
    </row>
    <row r="295" spans="1:6" x14ac:dyDescent="0.25">
      <c r="A295">
        <v>2012</v>
      </c>
      <c r="B295">
        <v>3</v>
      </c>
      <c r="C295" t="s">
        <v>157</v>
      </c>
      <c r="D295" t="s">
        <v>13</v>
      </c>
      <c r="E295">
        <v>186</v>
      </c>
      <c r="F295">
        <v>1.4</v>
      </c>
    </row>
    <row r="296" spans="1:6" x14ac:dyDescent="0.25">
      <c r="A296">
        <v>2012</v>
      </c>
      <c r="B296">
        <v>3</v>
      </c>
      <c r="C296" t="s">
        <v>155</v>
      </c>
      <c r="D296" t="s">
        <v>10</v>
      </c>
      <c r="E296">
        <v>210</v>
      </c>
      <c r="F296">
        <v>1.6</v>
      </c>
    </row>
    <row r="297" spans="1:6" x14ac:dyDescent="0.25">
      <c r="A297">
        <v>2012</v>
      </c>
      <c r="B297">
        <v>3</v>
      </c>
      <c r="C297" t="s">
        <v>152</v>
      </c>
      <c r="D297" t="s">
        <v>16</v>
      </c>
      <c r="E297">
        <v>228</v>
      </c>
      <c r="F297">
        <v>1.7</v>
      </c>
    </row>
    <row r="298" spans="1:6" x14ac:dyDescent="0.25">
      <c r="A298">
        <v>2012</v>
      </c>
      <c r="B298">
        <v>3</v>
      </c>
      <c r="C298" t="s">
        <v>161</v>
      </c>
      <c r="D298" t="s">
        <v>32</v>
      </c>
      <c r="E298">
        <v>186</v>
      </c>
      <c r="F298">
        <v>1.4</v>
      </c>
    </row>
    <row r="299" spans="1:6" x14ac:dyDescent="0.25">
      <c r="A299">
        <v>2012</v>
      </c>
      <c r="B299">
        <v>3</v>
      </c>
      <c r="C299" t="s">
        <v>156</v>
      </c>
      <c r="D299" t="s">
        <v>22</v>
      </c>
      <c r="E299">
        <v>173</v>
      </c>
      <c r="F299">
        <v>1.3</v>
      </c>
    </row>
    <row r="300" spans="1:6" x14ac:dyDescent="0.25">
      <c r="A300">
        <v>2012</v>
      </c>
      <c r="B300">
        <v>3</v>
      </c>
      <c r="C300" t="s">
        <v>151</v>
      </c>
      <c r="D300" t="s">
        <v>12</v>
      </c>
      <c r="E300">
        <v>136</v>
      </c>
      <c r="F300">
        <v>1</v>
      </c>
    </row>
    <row r="301" spans="1:6" x14ac:dyDescent="0.25">
      <c r="A301">
        <v>2012</v>
      </c>
      <c r="B301">
        <v>3</v>
      </c>
      <c r="C301" t="s">
        <v>158</v>
      </c>
      <c r="D301" t="s">
        <v>29</v>
      </c>
      <c r="E301">
        <v>133</v>
      </c>
      <c r="F301">
        <v>1</v>
      </c>
    </row>
    <row r="302" spans="1:6" x14ac:dyDescent="0.25">
      <c r="A302">
        <v>2012</v>
      </c>
      <c r="B302">
        <v>3</v>
      </c>
      <c r="C302" t="s">
        <v>156</v>
      </c>
      <c r="D302" t="s">
        <v>14</v>
      </c>
      <c r="E302">
        <v>232</v>
      </c>
      <c r="F302">
        <v>1.8</v>
      </c>
    </row>
    <row r="303" spans="1:6" x14ac:dyDescent="0.25">
      <c r="A303">
        <v>2012</v>
      </c>
      <c r="B303">
        <v>4</v>
      </c>
      <c r="C303" t="s">
        <v>151</v>
      </c>
      <c r="D303" t="s">
        <v>4</v>
      </c>
      <c r="E303">
        <v>685</v>
      </c>
      <c r="F303">
        <v>6.3</v>
      </c>
    </row>
    <row r="304" spans="1:6" x14ac:dyDescent="0.25">
      <c r="A304">
        <v>2012</v>
      </c>
      <c r="B304">
        <v>4</v>
      </c>
      <c r="C304" t="s">
        <v>152</v>
      </c>
      <c r="D304" t="s">
        <v>5</v>
      </c>
      <c r="E304">
        <v>316</v>
      </c>
      <c r="F304">
        <v>2.9</v>
      </c>
    </row>
    <row r="305" spans="1:6" x14ac:dyDescent="0.25">
      <c r="A305">
        <v>2012</v>
      </c>
      <c r="B305">
        <v>4</v>
      </c>
      <c r="C305" t="s">
        <v>151</v>
      </c>
      <c r="D305" t="s">
        <v>19</v>
      </c>
      <c r="E305">
        <v>414</v>
      </c>
      <c r="F305">
        <v>3.8</v>
      </c>
    </row>
    <row r="306" spans="1:6" x14ac:dyDescent="0.25">
      <c r="A306">
        <v>2012</v>
      </c>
      <c r="B306">
        <v>4</v>
      </c>
      <c r="C306" t="s">
        <v>152</v>
      </c>
      <c r="D306" t="s">
        <v>23</v>
      </c>
      <c r="E306">
        <v>289</v>
      </c>
      <c r="F306">
        <v>2.7</v>
      </c>
    </row>
    <row r="307" spans="1:6" x14ac:dyDescent="0.25">
      <c r="A307">
        <v>2012</v>
      </c>
      <c r="B307">
        <v>4</v>
      </c>
      <c r="C307" t="s">
        <v>156</v>
      </c>
      <c r="D307" t="s">
        <v>11</v>
      </c>
      <c r="E307">
        <v>301</v>
      </c>
      <c r="F307">
        <v>2.8</v>
      </c>
    </row>
    <row r="308" spans="1:6" x14ac:dyDescent="0.25">
      <c r="A308">
        <v>2012</v>
      </c>
      <c r="B308">
        <v>4</v>
      </c>
      <c r="C308" t="s">
        <v>154</v>
      </c>
      <c r="D308" t="s">
        <v>15</v>
      </c>
      <c r="E308">
        <v>269</v>
      </c>
      <c r="F308">
        <v>2.5</v>
      </c>
    </row>
    <row r="309" spans="1:6" x14ac:dyDescent="0.25">
      <c r="A309">
        <v>2012</v>
      </c>
      <c r="B309">
        <v>4</v>
      </c>
      <c r="C309" t="s">
        <v>151</v>
      </c>
      <c r="D309" t="s">
        <v>7</v>
      </c>
      <c r="E309">
        <v>397</v>
      </c>
      <c r="F309">
        <v>3.7</v>
      </c>
    </row>
    <row r="310" spans="1:6" x14ac:dyDescent="0.25">
      <c r="A310">
        <v>2012</v>
      </c>
      <c r="B310">
        <v>4</v>
      </c>
      <c r="C310" t="s">
        <v>153</v>
      </c>
      <c r="D310" t="s">
        <v>8</v>
      </c>
      <c r="E310">
        <v>197</v>
      </c>
      <c r="F310">
        <v>1.8</v>
      </c>
    </row>
    <row r="311" spans="1:6" x14ac:dyDescent="0.25">
      <c r="A311">
        <v>2012</v>
      </c>
      <c r="B311">
        <v>4</v>
      </c>
      <c r="C311" t="s">
        <v>155</v>
      </c>
      <c r="D311" t="s">
        <v>10</v>
      </c>
      <c r="E311">
        <v>297</v>
      </c>
      <c r="F311">
        <v>2.7</v>
      </c>
    </row>
    <row r="312" spans="1:6" x14ac:dyDescent="0.25">
      <c r="A312">
        <v>2012</v>
      </c>
      <c r="B312">
        <v>4</v>
      </c>
      <c r="C312" t="s">
        <v>152</v>
      </c>
      <c r="D312" t="s">
        <v>6</v>
      </c>
      <c r="E312">
        <v>208</v>
      </c>
      <c r="F312">
        <v>1.9</v>
      </c>
    </row>
    <row r="313" spans="1:6" x14ac:dyDescent="0.25">
      <c r="A313">
        <v>2012</v>
      </c>
      <c r="B313">
        <v>4</v>
      </c>
      <c r="C313" t="s">
        <v>154</v>
      </c>
      <c r="D313" t="s">
        <v>9</v>
      </c>
      <c r="E313">
        <v>155</v>
      </c>
      <c r="F313">
        <v>1.4</v>
      </c>
    </row>
    <row r="314" spans="1:6" x14ac:dyDescent="0.25">
      <c r="A314">
        <v>2012</v>
      </c>
      <c r="B314">
        <v>4</v>
      </c>
      <c r="C314" t="s">
        <v>157</v>
      </c>
      <c r="D314" t="s">
        <v>13</v>
      </c>
      <c r="E314">
        <v>200</v>
      </c>
      <c r="F314">
        <v>1.8</v>
      </c>
    </row>
    <row r="315" spans="1:6" x14ac:dyDescent="0.25">
      <c r="A315">
        <v>2012</v>
      </c>
      <c r="B315">
        <v>4</v>
      </c>
      <c r="C315" t="s">
        <v>156</v>
      </c>
      <c r="D315" t="s">
        <v>28</v>
      </c>
      <c r="E315">
        <v>183</v>
      </c>
      <c r="F315">
        <v>1.7</v>
      </c>
    </row>
    <row r="316" spans="1:6" x14ac:dyDescent="0.25">
      <c r="A316">
        <v>2012</v>
      </c>
      <c r="B316">
        <v>4</v>
      </c>
      <c r="C316" t="s">
        <v>151</v>
      </c>
      <c r="D316" t="s">
        <v>12</v>
      </c>
      <c r="E316">
        <v>257</v>
      </c>
      <c r="F316">
        <v>2.4</v>
      </c>
    </row>
    <row r="317" spans="1:6" x14ac:dyDescent="0.25">
      <c r="A317">
        <v>2012</v>
      </c>
      <c r="B317">
        <v>4</v>
      </c>
      <c r="C317" t="s">
        <v>161</v>
      </c>
      <c r="D317" t="s">
        <v>32</v>
      </c>
      <c r="E317">
        <v>199</v>
      </c>
      <c r="F317">
        <v>1.8</v>
      </c>
    </row>
    <row r="318" spans="1:6" x14ac:dyDescent="0.25">
      <c r="A318">
        <v>2012</v>
      </c>
      <c r="B318">
        <v>4</v>
      </c>
      <c r="C318" t="s">
        <v>152</v>
      </c>
      <c r="D318" t="s">
        <v>16</v>
      </c>
      <c r="E318">
        <v>157</v>
      </c>
      <c r="F318">
        <v>1.4</v>
      </c>
    </row>
    <row r="319" spans="1:6" x14ac:dyDescent="0.25">
      <c r="A319">
        <v>2012</v>
      </c>
      <c r="B319">
        <v>4</v>
      </c>
      <c r="C319" t="s">
        <v>153</v>
      </c>
      <c r="D319" t="s">
        <v>30</v>
      </c>
      <c r="E319">
        <v>113</v>
      </c>
      <c r="F319">
        <v>1</v>
      </c>
    </row>
    <row r="320" spans="1:6" x14ac:dyDescent="0.25">
      <c r="A320">
        <v>2012</v>
      </c>
      <c r="B320">
        <v>4</v>
      </c>
      <c r="C320" t="s">
        <v>156</v>
      </c>
      <c r="D320" t="s">
        <v>14</v>
      </c>
      <c r="E320">
        <v>228</v>
      </c>
      <c r="F320">
        <v>2.1</v>
      </c>
    </row>
    <row r="321" spans="1:6" x14ac:dyDescent="0.25">
      <c r="A321">
        <v>2012</v>
      </c>
      <c r="B321">
        <v>4</v>
      </c>
      <c r="C321" t="s">
        <v>156</v>
      </c>
      <c r="D321" t="s">
        <v>22</v>
      </c>
      <c r="E321">
        <v>169</v>
      </c>
      <c r="F321">
        <v>1.6</v>
      </c>
    </row>
    <row r="322" spans="1:6" x14ac:dyDescent="0.25">
      <c r="A322">
        <v>2012</v>
      </c>
      <c r="B322">
        <v>4</v>
      </c>
      <c r="C322" t="s">
        <v>158</v>
      </c>
      <c r="D322" t="s">
        <v>29</v>
      </c>
      <c r="E322">
        <v>128</v>
      </c>
      <c r="F322">
        <v>1.2</v>
      </c>
    </row>
    <row r="323" spans="1:6" x14ac:dyDescent="0.25">
      <c r="A323">
        <v>2012</v>
      </c>
      <c r="B323">
        <v>5</v>
      </c>
      <c r="C323" t="s">
        <v>151</v>
      </c>
      <c r="D323" t="s">
        <v>4</v>
      </c>
      <c r="E323">
        <v>555</v>
      </c>
      <c r="F323">
        <v>4.4000000000000004</v>
      </c>
    </row>
    <row r="324" spans="1:6" x14ac:dyDescent="0.25">
      <c r="A324">
        <v>2012</v>
      </c>
      <c r="B324">
        <v>5</v>
      </c>
      <c r="C324" t="s">
        <v>152</v>
      </c>
      <c r="D324" t="s">
        <v>5</v>
      </c>
      <c r="E324">
        <v>376</v>
      </c>
      <c r="F324">
        <v>3</v>
      </c>
    </row>
    <row r="325" spans="1:6" x14ac:dyDescent="0.25">
      <c r="A325">
        <v>2012</v>
      </c>
      <c r="B325">
        <v>5</v>
      </c>
      <c r="C325" t="s">
        <v>154</v>
      </c>
      <c r="D325" t="s">
        <v>15</v>
      </c>
      <c r="E325">
        <v>467</v>
      </c>
      <c r="F325">
        <v>3.7</v>
      </c>
    </row>
    <row r="326" spans="1:6" x14ac:dyDescent="0.25">
      <c r="A326">
        <v>2012</v>
      </c>
      <c r="B326">
        <v>5</v>
      </c>
      <c r="C326" t="s">
        <v>151</v>
      </c>
      <c r="D326" t="s">
        <v>19</v>
      </c>
      <c r="E326">
        <v>313</v>
      </c>
      <c r="F326">
        <v>2.5</v>
      </c>
    </row>
    <row r="327" spans="1:6" x14ac:dyDescent="0.25">
      <c r="A327">
        <v>2012</v>
      </c>
      <c r="B327">
        <v>5</v>
      </c>
      <c r="C327" t="s">
        <v>151</v>
      </c>
      <c r="D327" t="s">
        <v>7</v>
      </c>
      <c r="E327">
        <v>417</v>
      </c>
      <c r="F327">
        <v>3.3</v>
      </c>
    </row>
    <row r="328" spans="1:6" x14ac:dyDescent="0.25">
      <c r="A328">
        <v>2012</v>
      </c>
      <c r="B328">
        <v>5</v>
      </c>
      <c r="C328" t="s">
        <v>156</v>
      </c>
      <c r="D328" t="s">
        <v>11</v>
      </c>
      <c r="E328">
        <v>332</v>
      </c>
      <c r="F328">
        <v>2.6</v>
      </c>
    </row>
    <row r="329" spans="1:6" x14ac:dyDescent="0.25">
      <c r="A329">
        <v>2012</v>
      </c>
      <c r="B329">
        <v>5</v>
      </c>
      <c r="C329" t="s">
        <v>152</v>
      </c>
      <c r="D329" t="s">
        <v>23</v>
      </c>
      <c r="E329">
        <v>256</v>
      </c>
      <c r="F329">
        <v>2</v>
      </c>
    </row>
    <row r="330" spans="1:6" x14ac:dyDescent="0.25">
      <c r="A330">
        <v>2012</v>
      </c>
      <c r="B330">
        <v>5</v>
      </c>
      <c r="C330" t="s">
        <v>153</v>
      </c>
      <c r="D330" t="s">
        <v>8</v>
      </c>
      <c r="E330">
        <v>260</v>
      </c>
      <c r="F330">
        <v>2.1</v>
      </c>
    </row>
    <row r="331" spans="1:6" x14ac:dyDescent="0.25">
      <c r="A331">
        <v>2012</v>
      </c>
      <c r="B331">
        <v>5</v>
      </c>
      <c r="C331" t="s">
        <v>152</v>
      </c>
      <c r="D331" t="s">
        <v>6</v>
      </c>
      <c r="E331">
        <v>299</v>
      </c>
      <c r="F331">
        <v>2.4</v>
      </c>
    </row>
    <row r="332" spans="1:6" x14ac:dyDescent="0.25">
      <c r="A332">
        <v>2012</v>
      </c>
      <c r="B332">
        <v>5</v>
      </c>
      <c r="C332" t="s">
        <v>155</v>
      </c>
      <c r="D332" t="s">
        <v>10</v>
      </c>
      <c r="E332">
        <v>220</v>
      </c>
      <c r="F332">
        <v>1.7</v>
      </c>
    </row>
    <row r="333" spans="1:6" x14ac:dyDescent="0.25">
      <c r="A333">
        <v>2012</v>
      </c>
      <c r="B333">
        <v>5</v>
      </c>
      <c r="C333" t="s">
        <v>156</v>
      </c>
      <c r="D333" t="s">
        <v>28</v>
      </c>
      <c r="E333">
        <v>258</v>
      </c>
      <c r="F333">
        <v>2</v>
      </c>
    </row>
    <row r="334" spans="1:6" x14ac:dyDescent="0.25">
      <c r="A334">
        <v>2012</v>
      </c>
      <c r="B334">
        <v>5</v>
      </c>
      <c r="C334" t="s">
        <v>156</v>
      </c>
      <c r="D334" t="s">
        <v>14</v>
      </c>
      <c r="E334">
        <v>329</v>
      </c>
      <c r="F334">
        <v>2.6</v>
      </c>
    </row>
    <row r="335" spans="1:6" x14ac:dyDescent="0.25">
      <c r="A335">
        <v>2012</v>
      </c>
      <c r="B335">
        <v>5</v>
      </c>
      <c r="C335" t="s">
        <v>157</v>
      </c>
      <c r="D335" t="s">
        <v>13</v>
      </c>
      <c r="E335">
        <v>240</v>
      </c>
      <c r="F335">
        <v>1.9</v>
      </c>
    </row>
    <row r="336" spans="1:6" x14ac:dyDescent="0.25">
      <c r="A336">
        <v>2012</v>
      </c>
      <c r="B336">
        <v>5</v>
      </c>
      <c r="C336" t="s">
        <v>154</v>
      </c>
      <c r="D336" t="s">
        <v>9</v>
      </c>
      <c r="E336">
        <v>178</v>
      </c>
      <c r="F336">
        <v>1.4</v>
      </c>
    </row>
    <row r="337" spans="1:6" x14ac:dyDescent="0.25">
      <c r="A337">
        <v>2012</v>
      </c>
      <c r="B337">
        <v>5</v>
      </c>
      <c r="C337" t="s">
        <v>161</v>
      </c>
      <c r="D337" t="s">
        <v>32</v>
      </c>
      <c r="E337">
        <v>223</v>
      </c>
      <c r="F337">
        <v>1.8</v>
      </c>
    </row>
    <row r="338" spans="1:6" x14ac:dyDescent="0.25">
      <c r="A338">
        <v>2012</v>
      </c>
      <c r="B338">
        <v>5</v>
      </c>
      <c r="C338" t="s">
        <v>153</v>
      </c>
      <c r="D338" t="s">
        <v>30</v>
      </c>
      <c r="E338">
        <v>179</v>
      </c>
      <c r="F338">
        <v>1.4</v>
      </c>
    </row>
    <row r="339" spans="1:6" x14ac:dyDescent="0.25">
      <c r="A339">
        <v>2012</v>
      </c>
      <c r="B339">
        <v>5</v>
      </c>
      <c r="C339" t="s">
        <v>151</v>
      </c>
      <c r="D339" t="s">
        <v>12</v>
      </c>
      <c r="E339">
        <v>119</v>
      </c>
      <c r="F339">
        <v>0.9</v>
      </c>
    </row>
    <row r="340" spans="1:6" x14ac:dyDescent="0.25">
      <c r="A340">
        <v>2012</v>
      </c>
      <c r="B340">
        <v>5</v>
      </c>
      <c r="C340" t="s">
        <v>152</v>
      </c>
      <c r="D340" t="s">
        <v>16</v>
      </c>
      <c r="E340">
        <v>149</v>
      </c>
      <c r="F340">
        <v>1.2</v>
      </c>
    </row>
    <row r="341" spans="1:6" x14ac:dyDescent="0.25">
      <c r="A341">
        <v>2012</v>
      </c>
      <c r="B341">
        <v>5</v>
      </c>
      <c r="C341" t="s">
        <v>158</v>
      </c>
      <c r="D341" t="s">
        <v>29</v>
      </c>
      <c r="E341">
        <v>198</v>
      </c>
      <c r="F341">
        <v>1.6</v>
      </c>
    </row>
    <row r="342" spans="1:6" x14ac:dyDescent="0.25">
      <c r="A342">
        <v>2012</v>
      </c>
      <c r="B342">
        <v>5</v>
      </c>
      <c r="C342" t="s">
        <v>156</v>
      </c>
      <c r="D342" t="s">
        <v>22</v>
      </c>
      <c r="E342">
        <v>117</v>
      </c>
      <c r="F342">
        <v>0.9</v>
      </c>
    </row>
    <row r="343" spans="1:6" x14ac:dyDescent="0.25">
      <c r="A343">
        <v>2012</v>
      </c>
      <c r="B343">
        <v>7</v>
      </c>
      <c r="C343" t="s">
        <v>151</v>
      </c>
      <c r="D343" t="s">
        <v>4</v>
      </c>
      <c r="E343">
        <v>612</v>
      </c>
      <c r="F343">
        <v>5.0999999999999996</v>
      </c>
    </row>
    <row r="344" spans="1:6" x14ac:dyDescent="0.25">
      <c r="A344">
        <v>2012</v>
      </c>
      <c r="B344">
        <v>7</v>
      </c>
      <c r="C344" t="s">
        <v>154</v>
      </c>
      <c r="D344" t="s">
        <v>15</v>
      </c>
      <c r="E344">
        <v>369</v>
      </c>
      <c r="F344">
        <v>3.1</v>
      </c>
    </row>
    <row r="345" spans="1:6" x14ac:dyDescent="0.25">
      <c r="A345">
        <v>2012</v>
      </c>
      <c r="B345">
        <v>7</v>
      </c>
      <c r="C345" t="s">
        <v>152</v>
      </c>
      <c r="D345" t="s">
        <v>5</v>
      </c>
      <c r="E345">
        <v>378</v>
      </c>
      <c r="F345">
        <v>3.2</v>
      </c>
    </row>
    <row r="346" spans="1:6" x14ac:dyDescent="0.25">
      <c r="A346">
        <v>2012</v>
      </c>
      <c r="B346">
        <v>7</v>
      </c>
      <c r="C346" t="s">
        <v>151</v>
      </c>
      <c r="D346" t="s">
        <v>7</v>
      </c>
      <c r="E346">
        <v>420</v>
      </c>
      <c r="F346">
        <v>3.5</v>
      </c>
    </row>
    <row r="347" spans="1:6" x14ac:dyDescent="0.25">
      <c r="A347">
        <v>2012</v>
      </c>
      <c r="B347">
        <v>7</v>
      </c>
      <c r="C347" t="s">
        <v>151</v>
      </c>
      <c r="D347" t="s">
        <v>19</v>
      </c>
      <c r="E347">
        <v>352</v>
      </c>
      <c r="F347">
        <v>3</v>
      </c>
    </row>
    <row r="348" spans="1:6" x14ac:dyDescent="0.25">
      <c r="A348">
        <v>2012</v>
      </c>
      <c r="B348">
        <v>7</v>
      </c>
      <c r="C348" t="s">
        <v>156</v>
      </c>
      <c r="D348" t="s">
        <v>11</v>
      </c>
      <c r="E348">
        <v>340</v>
      </c>
      <c r="F348">
        <v>2.9</v>
      </c>
    </row>
    <row r="349" spans="1:6" x14ac:dyDescent="0.25">
      <c r="A349">
        <v>2012</v>
      </c>
      <c r="B349">
        <v>7</v>
      </c>
      <c r="C349" t="s">
        <v>152</v>
      </c>
      <c r="D349" t="s">
        <v>23</v>
      </c>
      <c r="E349">
        <v>212</v>
      </c>
      <c r="F349">
        <v>1.8</v>
      </c>
    </row>
    <row r="350" spans="1:6" x14ac:dyDescent="0.25">
      <c r="A350">
        <v>2012</v>
      </c>
      <c r="B350">
        <v>7</v>
      </c>
      <c r="C350" t="s">
        <v>153</v>
      </c>
      <c r="D350" t="s">
        <v>8</v>
      </c>
      <c r="E350">
        <v>275</v>
      </c>
      <c r="F350">
        <v>2.2999999999999998</v>
      </c>
    </row>
    <row r="351" spans="1:6" x14ac:dyDescent="0.25">
      <c r="A351">
        <v>2012</v>
      </c>
      <c r="B351">
        <v>7</v>
      </c>
      <c r="C351" t="s">
        <v>155</v>
      </c>
      <c r="D351" t="s">
        <v>10</v>
      </c>
      <c r="E351">
        <v>356</v>
      </c>
      <c r="F351">
        <v>3</v>
      </c>
    </row>
    <row r="352" spans="1:6" x14ac:dyDescent="0.25">
      <c r="A352">
        <v>2012</v>
      </c>
      <c r="B352">
        <v>7</v>
      </c>
      <c r="C352" t="s">
        <v>152</v>
      </c>
      <c r="D352" t="s">
        <v>6</v>
      </c>
      <c r="E352">
        <v>245</v>
      </c>
      <c r="F352">
        <v>2.1</v>
      </c>
    </row>
    <row r="353" spans="1:6" x14ac:dyDescent="0.25">
      <c r="A353">
        <v>2012</v>
      </c>
      <c r="B353">
        <v>7</v>
      </c>
      <c r="C353" t="s">
        <v>156</v>
      </c>
      <c r="D353" t="s">
        <v>28</v>
      </c>
      <c r="E353">
        <v>244</v>
      </c>
      <c r="F353">
        <v>2</v>
      </c>
    </row>
    <row r="354" spans="1:6" x14ac:dyDescent="0.25">
      <c r="A354">
        <v>2012</v>
      </c>
      <c r="B354">
        <v>7</v>
      </c>
      <c r="C354" t="s">
        <v>154</v>
      </c>
      <c r="D354" t="s">
        <v>9</v>
      </c>
      <c r="E354">
        <v>218</v>
      </c>
      <c r="F354">
        <v>1.8</v>
      </c>
    </row>
    <row r="355" spans="1:6" x14ac:dyDescent="0.25">
      <c r="A355">
        <v>2012</v>
      </c>
      <c r="B355">
        <v>7</v>
      </c>
      <c r="C355" t="s">
        <v>157</v>
      </c>
      <c r="D355" t="s">
        <v>13</v>
      </c>
      <c r="E355">
        <v>182</v>
      </c>
      <c r="F355">
        <v>1.5</v>
      </c>
    </row>
    <row r="356" spans="1:6" x14ac:dyDescent="0.25">
      <c r="A356">
        <v>2012</v>
      </c>
      <c r="B356">
        <v>7</v>
      </c>
      <c r="C356" t="s">
        <v>161</v>
      </c>
      <c r="D356" t="s">
        <v>32</v>
      </c>
      <c r="E356">
        <v>165</v>
      </c>
      <c r="F356">
        <v>1.4</v>
      </c>
    </row>
    <row r="357" spans="1:6" x14ac:dyDescent="0.25">
      <c r="A357">
        <v>2012</v>
      </c>
      <c r="B357">
        <v>7</v>
      </c>
      <c r="C357" t="s">
        <v>156</v>
      </c>
      <c r="D357" t="s">
        <v>14</v>
      </c>
      <c r="E357">
        <v>103</v>
      </c>
      <c r="F357">
        <v>0.9</v>
      </c>
    </row>
    <row r="358" spans="1:6" x14ac:dyDescent="0.25">
      <c r="A358">
        <v>2012</v>
      </c>
      <c r="B358">
        <v>7</v>
      </c>
      <c r="C358" t="s">
        <v>153</v>
      </c>
      <c r="D358" t="s">
        <v>30</v>
      </c>
      <c r="E358">
        <v>174</v>
      </c>
      <c r="F358">
        <v>1.5</v>
      </c>
    </row>
    <row r="359" spans="1:6" x14ac:dyDescent="0.25">
      <c r="A359">
        <v>2012</v>
      </c>
      <c r="B359">
        <v>7</v>
      </c>
      <c r="C359" t="s">
        <v>151</v>
      </c>
      <c r="D359" t="s">
        <v>12</v>
      </c>
      <c r="E359">
        <v>198</v>
      </c>
      <c r="F359">
        <v>1.7</v>
      </c>
    </row>
    <row r="360" spans="1:6" x14ac:dyDescent="0.25">
      <c r="A360">
        <v>2012</v>
      </c>
      <c r="B360">
        <v>7</v>
      </c>
      <c r="C360" t="s">
        <v>156</v>
      </c>
      <c r="D360" t="s">
        <v>22</v>
      </c>
      <c r="E360">
        <v>173</v>
      </c>
      <c r="F360">
        <v>1.5</v>
      </c>
    </row>
    <row r="361" spans="1:6" x14ac:dyDescent="0.25">
      <c r="A361">
        <v>2012</v>
      </c>
      <c r="B361">
        <v>7</v>
      </c>
      <c r="C361" t="s">
        <v>163</v>
      </c>
      <c r="D361" t="s">
        <v>31</v>
      </c>
      <c r="E361">
        <v>263</v>
      </c>
      <c r="F361">
        <v>2.2000000000000002</v>
      </c>
    </row>
    <row r="362" spans="1:6" x14ac:dyDescent="0.25">
      <c r="A362">
        <v>2012</v>
      </c>
      <c r="B362">
        <v>7</v>
      </c>
      <c r="C362" t="s">
        <v>152</v>
      </c>
      <c r="D362" t="s">
        <v>16</v>
      </c>
      <c r="E362">
        <v>124</v>
      </c>
      <c r="F362">
        <v>1</v>
      </c>
    </row>
    <row r="363" spans="1:6" x14ac:dyDescent="0.25">
      <c r="A363">
        <v>2012</v>
      </c>
      <c r="B363">
        <v>8</v>
      </c>
      <c r="C363" t="s">
        <v>151</v>
      </c>
      <c r="D363" t="s">
        <v>4</v>
      </c>
      <c r="E363">
        <v>566</v>
      </c>
      <c r="F363">
        <v>4.8</v>
      </c>
    </row>
    <row r="364" spans="1:6" x14ac:dyDescent="0.25">
      <c r="A364">
        <v>2012</v>
      </c>
      <c r="B364">
        <v>8</v>
      </c>
      <c r="C364" t="s">
        <v>154</v>
      </c>
      <c r="D364" t="s">
        <v>15</v>
      </c>
      <c r="E364">
        <v>337</v>
      </c>
      <c r="F364">
        <v>2.9</v>
      </c>
    </row>
    <row r="365" spans="1:6" x14ac:dyDescent="0.25">
      <c r="A365">
        <v>2012</v>
      </c>
      <c r="B365">
        <v>8</v>
      </c>
      <c r="C365" t="s">
        <v>152</v>
      </c>
      <c r="D365" t="s">
        <v>5</v>
      </c>
      <c r="E365">
        <v>280</v>
      </c>
      <c r="F365">
        <v>2.4</v>
      </c>
    </row>
    <row r="366" spans="1:6" x14ac:dyDescent="0.25">
      <c r="A366">
        <v>2012</v>
      </c>
      <c r="B366">
        <v>8</v>
      </c>
      <c r="C366" t="s">
        <v>151</v>
      </c>
      <c r="D366" t="s">
        <v>7</v>
      </c>
      <c r="E366">
        <v>340</v>
      </c>
      <c r="F366">
        <v>2.9</v>
      </c>
    </row>
    <row r="367" spans="1:6" x14ac:dyDescent="0.25">
      <c r="A367">
        <v>2012</v>
      </c>
      <c r="B367">
        <v>8</v>
      </c>
      <c r="C367" t="s">
        <v>151</v>
      </c>
      <c r="D367" t="s">
        <v>19</v>
      </c>
      <c r="E367">
        <v>227</v>
      </c>
      <c r="F367">
        <v>1.9</v>
      </c>
    </row>
    <row r="368" spans="1:6" x14ac:dyDescent="0.25">
      <c r="A368">
        <v>2012</v>
      </c>
      <c r="B368">
        <v>8</v>
      </c>
      <c r="C368" t="s">
        <v>152</v>
      </c>
      <c r="D368" t="s">
        <v>23</v>
      </c>
      <c r="E368">
        <v>453</v>
      </c>
      <c r="F368">
        <v>3.8</v>
      </c>
    </row>
    <row r="369" spans="1:6" x14ac:dyDescent="0.25">
      <c r="A369">
        <v>2012</v>
      </c>
      <c r="B369">
        <v>8</v>
      </c>
      <c r="C369" t="s">
        <v>156</v>
      </c>
      <c r="D369" t="s">
        <v>11</v>
      </c>
      <c r="E369">
        <v>173</v>
      </c>
      <c r="F369">
        <v>1.5</v>
      </c>
    </row>
    <row r="370" spans="1:6" x14ac:dyDescent="0.25">
      <c r="A370">
        <v>2012</v>
      </c>
      <c r="B370">
        <v>8</v>
      </c>
      <c r="C370" t="s">
        <v>153</v>
      </c>
      <c r="D370" t="s">
        <v>8</v>
      </c>
      <c r="E370">
        <v>232</v>
      </c>
      <c r="F370">
        <v>2</v>
      </c>
    </row>
    <row r="371" spans="1:6" x14ac:dyDescent="0.25">
      <c r="A371">
        <v>2012</v>
      </c>
      <c r="B371">
        <v>8</v>
      </c>
      <c r="C371" t="s">
        <v>155</v>
      </c>
      <c r="D371" t="s">
        <v>10</v>
      </c>
      <c r="E371">
        <v>217</v>
      </c>
      <c r="F371">
        <v>1.8</v>
      </c>
    </row>
    <row r="372" spans="1:6" x14ac:dyDescent="0.25">
      <c r="A372">
        <v>2012</v>
      </c>
      <c r="B372">
        <v>8</v>
      </c>
      <c r="C372" t="s">
        <v>152</v>
      </c>
      <c r="D372" t="s">
        <v>6</v>
      </c>
      <c r="E372">
        <v>171</v>
      </c>
      <c r="F372">
        <v>1.5</v>
      </c>
    </row>
    <row r="373" spans="1:6" x14ac:dyDescent="0.25">
      <c r="A373">
        <v>2012</v>
      </c>
      <c r="B373">
        <v>8</v>
      </c>
      <c r="C373" t="s">
        <v>156</v>
      </c>
      <c r="D373" t="s">
        <v>28</v>
      </c>
      <c r="E373">
        <v>199</v>
      </c>
      <c r="F373">
        <v>1.7</v>
      </c>
    </row>
    <row r="374" spans="1:6" x14ac:dyDescent="0.25">
      <c r="A374">
        <v>2012</v>
      </c>
      <c r="B374">
        <v>8</v>
      </c>
      <c r="C374" t="s">
        <v>154</v>
      </c>
      <c r="D374" t="s">
        <v>9</v>
      </c>
      <c r="E374">
        <v>231</v>
      </c>
      <c r="F374">
        <v>2</v>
      </c>
    </row>
    <row r="375" spans="1:6" x14ac:dyDescent="0.25">
      <c r="A375">
        <v>2012</v>
      </c>
      <c r="B375">
        <v>8</v>
      </c>
      <c r="C375" t="s">
        <v>157</v>
      </c>
      <c r="D375" t="s">
        <v>13</v>
      </c>
      <c r="E375">
        <v>185</v>
      </c>
      <c r="F375">
        <v>1.6</v>
      </c>
    </row>
    <row r="376" spans="1:6" x14ac:dyDescent="0.25">
      <c r="A376">
        <v>2012</v>
      </c>
      <c r="B376">
        <v>8</v>
      </c>
      <c r="C376" t="s">
        <v>161</v>
      </c>
      <c r="D376" t="s">
        <v>32</v>
      </c>
      <c r="E376">
        <v>139</v>
      </c>
      <c r="F376">
        <v>1.2</v>
      </c>
    </row>
    <row r="377" spans="1:6" x14ac:dyDescent="0.25">
      <c r="A377">
        <v>2012</v>
      </c>
      <c r="B377">
        <v>8</v>
      </c>
      <c r="C377" t="s">
        <v>151</v>
      </c>
      <c r="D377" t="s">
        <v>12</v>
      </c>
      <c r="E377">
        <v>236</v>
      </c>
      <c r="F377">
        <v>2</v>
      </c>
    </row>
    <row r="378" spans="1:6" x14ac:dyDescent="0.25">
      <c r="A378">
        <v>2012</v>
      </c>
      <c r="B378">
        <v>8</v>
      </c>
      <c r="C378" t="s">
        <v>153</v>
      </c>
      <c r="D378" t="s">
        <v>30</v>
      </c>
      <c r="E378">
        <v>213</v>
      </c>
      <c r="F378">
        <v>1.8</v>
      </c>
    </row>
    <row r="379" spans="1:6" x14ac:dyDescent="0.25">
      <c r="A379">
        <v>2012</v>
      </c>
      <c r="B379">
        <v>8</v>
      </c>
      <c r="C379" t="s">
        <v>163</v>
      </c>
      <c r="D379" t="s">
        <v>31</v>
      </c>
      <c r="E379">
        <v>272</v>
      </c>
      <c r="F379">
        <v>2.2999999999999998</v>
      </c>
    </row>
    <row r="380" spans="1:6" x14ac:dyDescent="0.25">
      <c r="A380">
        <v>2012</v>
      </c>
      <c r="B380">
        <v>8</v>
      </c>
      <c r="C380" t="s">
        <v>156</v>
      </c>
      <c r="D380" t="s">
        <v>14</v>
      </c>
      <c r="E380">
        <v>46</v>
      </c>
      <c r="F380">
        <v>0.4</v>
      </c>
    </row>
    <row r="381" spans="1:6" x14ac:dyDescent="0.25">
      <c r="A381">
        <v>2012</v>
      </c>
      <c r="B381">
        <v>8</v>
      </c>
      <c r="C381" t="s">
        <v>162</v>
      </c>
      <c r="D381" t="s">
        <v>27</v>
      </c>
      <c r="E381">
        <v>185</v>
      </c>
      <c r="F381">
        <v>1.6</v>
      </c>
    </row>
    <row r="382" spans="1:6" x14ac:dyDescent="0.25">
      <c r="A382">
        <v>2012</v>
      </c>
      <c r="B382">
        <v>8</v>
      </c>
      <c r="C382" t="s">
        <v>164</v>
      </c>
      <c r="D382" t="s">
        <v>34</v>
      </c>
      <c r="E382">
        <v>174</v>
      </c>
      <c r="F382">
        <v>1.5</v>
      </c>
    </row>
    <row r="383" spans="1:6" x14ac:dyDescent="0.25">
      <c r="A383">
        <v>2012</v>
      </c>
      <c r="B383">
        <v>9</v>
      </c>
      <c r="C383" t="s">
        <v>151</v>
      </c>
      <c r="D383" t="s">
        <v>4</v>
      </c>
      <c r="E383">
        <v>461</v>
      </c>
      <c r="F383">
        <v>4.0999999999999996</v>
      </c>
    </row>
    <row r="384" spans="1:6" x14ac:dyDescent="0.25">
      <c r="A384">
        <v>2012</v>
      </c>
      <c r="B384">
        <v>9</v>
      </c>
      <c r="C384" t="s">
        <v>154</v>
      </c>
      <c r="D384" t="s">
        <v>15</v>
      </c>
      <c r="E384">
        <v>338</v>
      </c>
      <c r="F384">
        <v>3</v>
      </c>
    </row>
    <row r="385" spans="1:6" x14ac:dyDescent="0.25">
      <c r="A385">
        <v>2012</v>
      </c>
      <c r="B385">
        <v>9</v>
      </c>
      <c r="C385" t="s">
        <v>151</v>
      </c>
      <c r="D385" t="s">
        <v>7</v>
      </c>
      <c r="E385">
        <v>321</v>
      </c>
      <c r="F385">
        <v>2.9</v>
      </c>
    </row>
    <row r="386" spans="1:6" x14ac:dyDescent="0.25">
      <c r="A386">
        <v>2012</v>
      </c>
      <c r="B386">
        <v>9</v>
      </c>
      <c r="C386" t="s">
        <v>152</v>
      </c>
      <c r="D386" t="s">
        <v>5</v>
      </c>
      <c r="E386">
        <v>288</v>
      </c>
      <c r="F386">
        <v>2.6</v>
      </c>
    </row>
    <row r="387" spans="1:6" x14ac:dyDescent="0.25">
      <c r="A387">
        <v>2012</v>
      </c>
      <c r="B387">
        <v>9</v>
      </c>
      <c r="C387" t="s">
        <v>151</v>
      </c>
      <c r="D387" t="s">
        <v>19</v>
      </c>
      <c r="E387">
        <v>245</v>
      </c>
      <c r="F387">
        <v>2.2000000000000002</v>
      </c>
    </row>
    <row r="388" spans="1:6" x14ac:dyDescent="0.25">
      <c r="A388">
        <v>2012</v>
      </c>
      <c r="B388">
        <v>9</v>
      </c>
      <c r="C388" t="s">
        <v>156</v>
      </c>
      <c r="D388" t="s">
        <v>11</v>
      </c>
      <c r="E388">
        <v>320</v>
      </c>
      <c r="F388">
        <v>2.9</v>
      </c>
    </row>
    <row r="389" spans="1:6" x14ac:dyDescent="0.25">
      <c r="A389">
        <v>2012</v>
      </c>
      <c r="B389">
        <v>9</v>
      </c>
      <c r="C389" t="s">
        <v>152</v>
      </c>
      <c r="D389" t="s">
        <v>23</v>
      </c>
      <c r="E389">
        <v>274</v>
      </c>
      <c r="F389">
        <v>2.5</v>
      </c>
    </row>
    <row r="390" spans="1:6" x14ac:dyDescent="0.25">
      <c r="A390">
        <v>2012</v>
      </c>
      <c r="B390">
        <v>9</v>
      </c>
      <c r="C390" t="s">
        <v>153</v>
      </c>
      <c r="D390" t="s">
        <v>8</v>
      </c>
      <c r="E390">
        <v>224</v>
      </c>
      <c r="F390">
        <v>2</v>
      </c>
    </row>
    <row r="391" spans="1:6" x14ac:dyDescent="0.25">
      <c r="A391">
        <v>2012</v>
      </c>
      <c r="B391">
        <v>9</v>
      </c>
      <c r="C391" t="s">
        <v>155</v>
      </c>
      <c r="D391" t="s">
        <v>10</v>
      </c>
      <c r="E391">
        <v>179</v>
      </c>
      <c r="F391">
        <v>1.6</v>
      </c>
    </row>
    <row r="392" spans="1:6" x14ac:dyDescent="0.25">
      <c r="A392">
        <v>2012</v>
      </c>
      <c r="B392">
        <v>9</v>
      </c>
      <c r="C392" t="s">
        <v>156</v>
      </c>
      <c r="D392" t="s">
        <v>28</v>
      </c>
      <c r="E392">
        <v>303</v>
      </c>
      <c r="F392">
        <v>2.7</v>
      </c>
    </row>
    <row r="393" spans="1:6" x14ac:dyDescent="0.25">
      <c r="A393">
        <v>2012</v>
      </c>
      <c r="B393">
        <v>9</v>
      </c>
      <c r="C393" t="s">
        <v>152</v>
      </c>
      <c r="D393" t="s">
        <v>6</v>
      </c>
      <c r="E393">
        <v>173</v>
      </c>
      <c r="F393">
        <v>1.6</v>
      </c>
    </row>
    <row r="394" spans="1:6" x14ac:dyDescent="0.25">
      <c r="A394">
        <v>2012</v>
      </c>
      <c r="B394">
        <v>9</v>
      </c>
      <c r="C394" t="s">
        <v>154</v>
      </c>
      <c r="D394" t="s">
        <v>9</v>
      </c>
      <c r="E394">
        <v>263</v>
      </c>
      <c r="F394">
        <v>2.4</v>
      </c>
    </row>
    <row r="395" spans="1:6" x14ac:dyDescent="0.25">
      <c r="A395">
        <v>2012</v>
      </c>
      <c r="B395">
        <v>9</v>
      </c>
      <c r="C395" t="s">
        <v>157</v>
      </c>
      <c r="D395" t="s">
        <v>13</v>
      </c>
      <c r="E395">
        <v>159</v>
      </c>
      <c r="F395">
        <v>1.4</v>
      </c>
    </row>
    <row r="396" spans="1:6" x14ac:dyDescent="0.25">
      <c r="A396">
        <v>2012</v>
      </c>
      <c r="B396">
        <v>9</v>
      </c>
      <c r="C396" t="s">
        <v>163</v>
      </c>
      <c r="D396" t="s">
        <v>31</v>
      </c>
      <c r="E396">
        <v>319</v>
      </c>
      <c r="F396">
        <v>2.9</v>
      </c>
    </row>
    <row r="397" spans="1:6" x14ac:dyDescent="0.25">
      <c r="A397">
        <v>2012</v>
      </c>
      <c r="B397">
        <v>9</v>
      </c>
      <c r="C397" t="s">
        <v>161</v>
      </c>
      <c r="D397" t="s">
        <v>32</v>
      </c>
      <c r="E397">
        <v>176</v>
      </c>
      <c r="F397">
        <v>1.6</v>
      </c>
    </row>
    <row r="398" spans="1:6" x14ac:dyDescent="0.25">
      <c r="A398">
        <v>2012</v>
      </c>
      <c r="B398">
        <v>9</v>
      </c>
      <c r="C398" t="s">
        <v>153</v>
      </c>
      <c r="D398" t="s">
        <v>30</v>
      </c>
      <c r="E398">
        <v>257</v>
      </c>
      <c r="F398">
        <v>2.2999999999999998</v>
      </c>
    </row>
    <row r="399" spans="1:6" x14ac:dyDescent="0.25">
      <c r="A399">
        <v>2012</v>
      </c>
      <c r="B399">
        <v>9</v>
      </c>
      <c r="C399" t="s">
        <v>151</v>
      </c>
      <c r="D399" t="s">
        <v>12</v>
      </c>
      <c r="E399">
        <v>101</v>
      </c>
      <c r="F399">
        <v>0.9</v>
      </c>
    </row>
    <row r="400" spans="1:6" x14ac:dyDescent="0.25">
      <c r="A400">
        <v>2012</v>
      </c>
      <c r="B400">
        <v>9</v>
      </c>
      <c r="C400" t="s">
        <v>152</v>
      </c>
      <c r="D400" t="s">
        <v>24</v>
      </c>
      <c r="E400">
        <v>324</v>
      </c>
      <c r="F400">
        <v>2.9</v>
      </c>
    </row>
    <row r="401" spans="1:6" x14ac:dyDescent="0.25">
      <c r="A401">
        <v>2012</v>
      </c>
      <c r="B401">
        <v>9</v>
      </c>
      <c r="C401" t="s">
        <v>162</v>
      </c>
      <c r="D401" t="s">
        <v>27</v>
      </c>
      <c r="E401">
        <v>119</v>
      </c>
      <c r="F401">
        <v>1.1000000000000001</v>
      </c>
    </row>
    <row r="402" spans="1:6" x14ac:dyDescent="0.25">
      <c r="A402">
        <v>2012</v>
      </c>
      <c r="B402">
        <v>9</v>
      </c>
      <c r="C402" t="s">
        <v>164</v>
      </c>
      <c r="D402" t="s">
        <v>34</v>
      </c>
      <c r="E402">
        <v>118</v>
      </c>
      <c r="F402">
        <v>1.1000000000000001</v>
      </c>
    </row>
    <row r="403" spans="1:6" x14ac:dyDescent="0.25">
      <c r="A403">
        <v>2012</v>
      </c>
      <c r="B403">
        <v>10</v>
      </c>
      <c r="C403" t="s">
        <v>151</v>
      </c>
      <c r="D403" t="s">
        <v>4</v>
      </c>
      <c r="E403">
        <v>483</v>
      </c>
      <c r="F403">
        <v>3.9</v>
      </c>
    </row>
    <row r="404" spans="1:6" x14ac:dyDescent="0.25">
      <c r="A404">
        <v>2012</v>
      </c>
      <c r="B404">
        <v>10</v>
      </c>
      <c r="C404" t="s">
        <v>154</v>
      </c>
      <c r="D404" t="s">
        <v>15</v>
      </c>
      <c r="E404">
        <v>319</v>
      </c>
      <c r="F404">
        <v>2.6</v>
      </c>
    </row>
    <row r="405" spans="1:6" x14ac:dyDescent="0.25">
      <c r="A405">
        <v>2012</v>
      </c>
      <c r="B405">
        <v>10</v>
      </c>
      <c r="C405" t="s">
        <v>151</v>
      </c>
      <c r="D405" t="s">
        <v>7</v>
      </c>
      <c r="E405">
        <v>391</v>
      </c>
      <c r="F405">
        <v>3.1</v>
      </c>
    </row>
    <row r="406" spans="1:6" x14ac:dyDescent="0.25">
      <c r="A406">
        <v>2012</v>
      </c>
      <c r="B406">
        <v>10</v>
      </c>
      <c r="C406" t="s">
        <v>152</v>
      </c>
      <c r="D406" t="s">
        <v>5</v>
      </c>
      <c r="E406">
        <v>286</v>
      </c>
      <c r="F406">
        <v>2.2999999999999998</v>
      </c>
    </row>
    <row r="407" spans="1:6" x14ac:dyDescent="0.25">
      <c r="A407">
        <v>2012</v>
      </c>
      <c r="B407">
        <v>10</v>
      </c>
      <c r="C407" t="s">
        <v>151</v>
      </c>
      <c r="D407" t="s">
        <v>19</v>
      </c>
      <c r="E407">
        <v>341</v>
      </c>
      <c r="F407">
        <v>2.7</v>
      </c>
    </row>
    <row r="408" spans="1:6" x14ac:dyDescent="0.25">
      <c r="A408">
        <v>2012</v>
      </c>
      <c r="B408">
        <v>10</v>
      </c>
      <c r="C408" t="s">
        <v>152</v>
      </c>
      <c r="D408" t="s">
        <v>23</v>
      </c>
      <c r="E408">
        <v>460</v>
      </c>
      <c r="F408">
        <v>3.7</v>
      </c>
    </row>
    <row r="409" spans="1:6" x14ac:dyDescent="0.25">
      <c r="A409">
        <v>2012</v>
      </c>
      <c r="B409">
        <v>10</v>
      </c>
      <c r="C409" t="s">
        <v>156</v>
      </c>
      <c r="D409" t="s">
        <v>11</v>
      </c>
      <c r="E409">
        <v>276</v>
      </c>
      <c r="F409">
        <v>2.2000000000000002</v>
      </c>
    </row>
    <row r="410" spans="1:6" x14ac:dyDescent="0.25">
      <c r="A410">
        <v>2012</v>
      </c>
      <c r="B410">
        <v>10</v>
      </c>
      <c r="C410" t="s">
        <v>153</v>
      </c>
      <c r="D410" t="s">
        <v>8</v>
      </c>
      <c r="E410">
        <v>239</v>
      </c>
      <c r="F410">
        <v>1.9</v>
      </c>
    </row>
    <row r="411" spans="1:6" x14ac:dyDescent="0.25">
      <c r="A411">
        <v>2012</v>
      </c>
      <c r="B411">
        <v>10</v>
      </c>
      <c r="C411" t="s">
        <v>155</v>
      </c>
      <c r="D411" t="s">
        <v>10</v>
      </c>
      <c r="E411">
        <v>255</v>
      </c>
      <c r="F411">
        <v>2.1</v>
      </c>
    </row>
    <row r="412" spans="1:6" x14ac:dyDescent="0.25">
      <c r="A412">
        <v>2012</v>
      </c>
      <c r="B412">
        <v>10</v>
      </c>
      <c r="C412" t="s">
        <v>156</v>
      </c>
      <c r="D412" t="s">
        <v>28</v>
      </c>
      <c r="E412">
        <v>295</v>
      </c>
      <c r="F412">
        <v>2.4</v>
      </c>
    </row>
    <row r="413" spans="1:6" x14ac:dyDescent="0.25">
      <c r="A413">
        <v>2012</v>
      </c>
      <c r="B413">
        <v>10</v>
      </c>
      <c r="C413" t="s">
        <v>152</v>
      </c>
      <c r="D413" t="s">
        <v>6</v>
      </c>
      <c r="E413">
        <v>224</v>
      </c>
      <c r="F413">
        <v>1.8</v>
      </c>
    </row>
    <row r="414" spans="1:6" x14ac:dyDescent="0.25">
      <c r="A414">
        <v>2012</v>
      </c>
      <c r="B414">
        <v>10</v>
      </c>
      <c r="C414" t="s">
        <v>154</v>
      </c>
      <c r="D414" t="s">
        <v>9</v>
      </c>
      <c r="E414">
        <v>262</v>
      </c>
      <c r="F414">
        <v>2.1</v>
      </c>
    </row>
    <row r="415" spans="1:6" x14ac:dyDescent="0.25">
      <c r="A415">
        <v>2012</v>
      </c>
      <c r="B415">
        <v>10</v>
      </c>
      <c r="C415" t="s">
        <v>153</v>
      </c>
      <c r="D415" t="s">
        <v>30</v>
      </c>
      <c r="E415">
        <v>277</v>
      </c>
      <c r="F415">
        <v>2.2000000000000002</v>
      </c>
    </row>
    <row r="416" spans="1:6" x14ac:dyDescent="0.25">
      <c r="A416">
        <v>2012</v>
      </c>
      <c r="B416">
        <v>10</v>
      </c>
      <c r="C416" t="s">
        <v>163</v>
      </c>
      <c r="D416" t="s">
        <v>31</v>
      </c>
      <c r="E416">
        <v>212</v>
      </c>
      <c r="F416">
        <v>1.7</v>
      </c>
    </row>
    <row r="417" spans="1:6" x14ac:dyDescent="0.25">
      <c r="A417">
        <v>2012</v>
      </c>
      <c r="B417">
        <v>10</v>
      </c>
      <c r="C417" t="s">
        <v>157</v>
      </c>
      <c r="D417" t="s">
        <v>13</v>
      </c>
      <c r="E417">
        <v>133</v>
      </c>
      <c r="F417">
        <v>1.1000000000000001</v>
      </c>
    </row>
    <row r="418" spans="1:6" x14ac:dyDescent="0.25">
      <c r="A418">
        <v>2012</v>
      </c>
      <c r="B418">
        <v>10</v>
      </c>
      <c r="C418" t="s">
        <v>161</v>
      </c>
      <c r="D418" t="s">
        <v>32</v>
      </c>
      <c r="E418">
        <v>170</v>
      </c>
      <c r="F418">
        <v>1.4</v>
      </c>
    </row>
    <row r="419" spans="1:6" x14ac:dyDescent="0.25">
      <c r="A419">
        <v>2012</v>
      </c>
      <c r="B419">
        <v>10</v>
      </c>
      <c r="C419" t="s">
        <v>152</v>
      </c>
      <c r="D419" t="s">
        <v>24</v>
      </c>
      <c r="E419">
        <v>351</v>
      </c>
      <c r="F419">
        <v>2.8</v>
      </c>
    </row>
    <row r="420" spans="1:6" x14ac:dyDescent="0.25">
      <c r="A420">
        <v>2012</v>
      </c>
      <c r="B420">
        <v>10</v>
      </c>
      <c r="C420" t="s">
        <v>151</v>
      </c>
      <c r="D420" t="s">
        <v>12</v>
      </c>
      <c r="E420">
        <v>169</v>
      </c>
      <c r="F420">
        <v>1.4</v>
      </c>
    </row>
    <row r="421" spans="1:6" x14ac:dyDescent="0.25">
      <c r="A421">
        <v>2012</v>
      </c>
      <c r="B421">
        <v>10</v>
      </c>
      <c r="C421" t="s">
        <v>162</v>
      </c>
      <c r="D421" t="s">
        <v>27</v>
      </c>
      <c r="E421">
        <v>160</v>
      </c>
      <c r="F421">
        <v>1.3</v>
      </c>
    </row>
    <row r="422" spans="1:6" x14ac:dyDescent="0.25">
      <c r="A422">
        <v>2012</v>
      </c>
      <c r="B422">
        <v>10</v>
      </c>
      <c r="C422" t="s">
        <v>156</v>
      </c>
      <c r="D422" t="s">
        <v>22</v>
      </c>
      <c r="E422">
        <v>177</v>
      </c>
      <c r="F422">
        <v>1.4</v>
      </c>
    </row>
    <row r="423" spans="1:6" x14ac:dyDescent="0.25">
      <c r="A423">
        <v>2012</v>
      </c>
      <c r="B423">
        <v>12</v>
      </c>
      <c r="C423" t="s">
        <v>151</v>
      </c>
      <c r="D423" t="s">
        <v>4</v>
      </c>
      <c r="E423">
        <v>452</v>
      </c>
      <c r="F423">
        <v>4.8244209627494925</v>
      </c>
    </row>
    <row r="424" spans="1:6" x14ac:dyDescent="0.25">
      <c r="A424">
        <v>2012</v>
      </c>
      <c r="B424">
        <v>12</v>
      </c>
      <c r="C424" t="s">
        <v>154</v>
      </c>
      <c r="D424" t="s">
        <v>15</v>
      </c>
      <c r="E424">
        <v>309</v>
      </c>
      <c r="F424">
        <v>3.29811079090618</v>
      </c>
    </row>
    <row r="425" spans="1:6" x14ac:dyDescent="0.25">
      <c r="A425">
        <v>2012</v>
      </c>
      <c r="B425">
        <v>12</v>
      </c>
      <c r="C425" t="s">
        <v>151</v>
      </c>
      <c r="D425" t="s">
        <v>7</v>
      </c>
      <c r="E425">
        <v>252</v>
      </c>
      <c r="F425">
        <v>2.6897214217098941</v>
      </c>
    </row>
    <row r="426" spans="1:6" x14ac:dyDescent="0.25">
      <c r="A426">
        <v>2012</v>
      </c>
      <c r="B426">
        <v>12</v>
      </c>
      <c r="C426" t="s">
        <v>151</v>
      </c>
      <c r="D426" t="s">
        <v>19</v>
      </c>
      <c r="E426">
        <v>278</v>
      </c>
      <c r="F426">
        <v>2.967232362045042</v>
      </c>
    </row>
    <row r="427" spans="1:6" x14ac:dyDescent="0.25">
      <c r="A427">
        <v>2012</v>
      </c>
      <c r="B427">
        <v>12</v>
      </c>
      <c r="C427" t="s">
        <v>156</v>
      </c>
      <c r="D427" t="s">
        <v>11</v>
      </c>
      <c r="E427">
        <v>454</v>
      </c>
      <c r="F427">
        <v>4.8457679581598887</v>
      </c>
    </row>
    <row r="428" spans="1:6" x14ac:dyDescent="0.25">
      <c r="A428">
        <v>2012</v>
      </c>
      <c r="B428">
        <v>12</v>
      </c>
      <c r="C428" t="s">
        <v>152</v>
      </c>
      <c r="D428" t="s">
        <v>5</v>
      </c>
      <c r="E428">
        <v>138</v>
      </c>
      <c r="F428">
        <v>1.4729426833173231</v>
      </c>
    </row>
    <row r="429" spans="1:6" x14ac:dyDescent="0.25">
      <c r="A429">
        <v>2012</v>
      </c>
      <c r="B429">
        <v>12</v>
      </c>
      <c r="C429" t="s">
        <v>152</v>
      </c>
      <c r="D429" t="s">
        <v>23</v>
      </c>
      <c r="E429">
        <v>134</v>
      </c>
      <c r="F429">
        <v>1.430248692496531</v>
      </c>
    </row>
    <row r="430" spans="1:6" x14ac:dyDescent="0.25">
      <c r="A430">
        <v>2012</v>
      </c>
      <c r="B430">
        <v>12</v>
      </c>
      <c r="C430" t="s">
        <v>153</v>
      </c>
      <c r="D430" t="s">
        <v>8</v>
      </c>
      <c r="E430">
        <v>122</v>
      </c>
      <c r="F430">
        <v>1.3021667200341551</v>
      </c>
    </row>
    <row r="431" spans="1:6" x14ac:dyDescent="0.25">
      <c r="A431">
        <v>2012</v>
      </c>
      <c r="B431">
        <v>12</v>
      </c>
      <c r="C431" t="s">
        <v>156</v>
      </c>
      <c r="D431" t="s">
        <v>28</v>
      </c>
      <c r="E431">
        <v>266</v>
      </c>
      <c r="F431">
        <v>2.8391503895826662</v>
      </c>
    </row>
    <row r="432" spans="1:6" x14ac:dyDescent="0.25">
      <c r="A432">
        <v>2012</v>
      </c>
      <c r="B432">
        <v>12</v>
      </c>
      <c r="C432" t="s">
        <v>155</v>
      </c>
      <c r="D432" t="s">
        <v>10</v>
      </c>
      <c r="E432">
        <v>252</v>
      </c>
      <c r="F432">
        <v>2.6897214217098941</v>
      </c>
    </row>
    <row r="433" spans="1:6" x14ac:dyDescent="0.25">
      <c r="A433">
        <v>2012</v>
      </c>
      <c r="B433">
        <v>12</v>
      </c>
      <c r="C433" t="s">
        <v>152</v>
      </c>
      <c r="D433" t="s">
        <v>6</v>
      </c>
      <c r="E433">
        <v>162</v>
      </c>
      <c r="F433">
        <v>1.7291066282420751</v>
      </c>
    </row>
    <row r="434" spans="1:6" x14ac:dyDescent="0.25">
      <c r="A434">
        <v>2012</v>
      </c>
      <c r="B434">
        <v>12</v>
      </c>
      <c r="C434" t="s">
        <v>154</v>
      </c>
      <c r="D434" t="s">
        <v>9</v>
      </c>
      <c r="E434">
        <v>125</v>
      </c>
      <c r="F434">
        <v>1.3341872131497492</v>
      </c>
    </row>
    <row r="435" spans="1:6" x14ac:dyDescent="0.25">
      <c r="A435">
        <v>2012</v>
      </c>
      <c r="B435">
        <v>12</v>
      </c>
      <c r="C435" t="s">
        <v>153</v>
      </c>
      <c r="D435" t="s">
        <v>30</v>
      </c>
      <c r="E435">
        <v>138</v>
      </c>
      <c r="F435">
        <v>1.4729426833173231</v>
      </c>
    </row>
    <row r="436" spans="1:6" x14ac:dyDescent="0.25">
      <c r="A436">
        <v>2012</v>
      </c>
      <c r="B436">
        <v>12</v>
      </c>
      <c r="C436" t="s">
        <v>152</v>
      </c>
      <c r="D436" t="s">
        <v>24</v>
      </c>
      <c r="E436">
        <v>188</v>
      </c>
      <c r="F436">
        <v>2.006617568577223</v>
      </c>
    </row>
    <row r="437" spans="1:6" x14ac:dyDescent="0.25">
      <c r="A437">
        <v>2012</v>
      </c>
      <c r="B437">
        <v>12</v>
      </c>
      <c r="C437" t="s">
        <v>163</v>
      </c>
      <c r="D437" t="s">
        <v>31</v>
      </c>
      <c r="E437">
        <v>80</v>
      </c>
      <c r="F437">
        <v>0.85387981641583954</v>
      </c>
    </row>
    <row r="438" spans="1:6" x14ac:dyDescent="0.25">
      <c r="A438">
        <v>2012</v>
      </c>
      <c r="B438">
        <v>12</v>
      </c>
      <c r="C438" t="s">
        <v>161</v>
      </c>
      <c r="D438" t="s">
        <v>32</v>
      </c>
      <c r="E438">
        <v>111</v>
      </c>
      <c r="F438">
        <v>1.1847582452769772</v>
      </c>
    </row>
    <row r="439" spans="1:6" x14ac:dyDescent="0.25">
      <c r="A439">
        <v>2012</v>
      </c>
      <c r="B439">
        <v>12</v>
      </c>
      <c r="C439" t="s">
        <v>156</v>
      </c>
      <c r="D439" t="s">
        <v>22</v>
      </c>
      <c r="E439">
        <v>287</v>
      </c>
      <c r="F439">
        <v>3.063293841391824</v>
      </c>
    </row>
    <row r="440" spans="1:6" x14ac:dyDescent="0.25">
      <c r="A440">
        <v>2012</v>
      </c>
      <c r="B440">
        <v>12</v>
      </c>
      <c r="C440" t="s">
        <v>157</v>
      </c>
      <c r="D440" t="s">
        <v>13</v>
      </c>
      <c r="E440">
        <v>70</v>
      </c>
      <c r="F440">
        <v>0.74714483936385956</v>
      </c>
    </row>
    <row r="441" spans="1:6" x14ac:dyDescent="0.25">
      <c r="A441">
        <v>2012</v>
      </c>
      <c r="B441">
        <v>12</v>
      </c>
      <c r="C441" t="s">
        <v>151</v>
      </c>
      <c r="D441" t="s">
        <v>12</v>
      </c>
      <c r="E441">
        <v>102</v>
      </c>
      <c r="F441">
        <v>1.0886967659301952</v>
      </c>
    </row>
    <row r="442" spans="1:6" x14ac:dyDescent="0.25">
      <c r="A442">
        <v>2012</v>
      </c>
      <c r="B442">
        <v>12</v>
      </c>
      <c r="C442" t="s">
        <v>162</v>
      </c>
      <c r="D442" t="s">
        <v>27</v>
      </c>
      <c r="E442">
        <v>140</v>
      </c>
      <c r="F442">
        <v>1.4942896787277191</v>
      </c>
    </row>
    <row r="443" spans="1:6" x14ac:dyDescent="0.25">
      <c r="A443">
        <v>2013</v>
      </c>
      <c r="B443">
        <v>1</v>
      </c>
      <c r="C443" t="s">
        <v>151</v>
      </c>
      <c r="D443" t="s">
        <v>4</v>
      </c>
      <c r="E443">
        <v>733</v>
      </c>
      <c r="F443">
        <v>6.3</v>
      </c>
    </row>
    <row r="444" spans="1:6" x14ac:dyDescent="0.25">
      <c r="A444">
        <v>2013</v>
      </c>
      <c r="B444">
        <v>1</v>
      </c>
      <c r="C444" t="s">
        <v>165</v>
      </c>
      <c r="D444" t="s">
        <v>35</v>
      </c>
      <c r="E444">
        <v>490</v>
      </c>
      <c r="F444">
        <v>4.2</v>
      </c>
    </row>
    <row r="445" spans="1:6" x14ac:dyDescent="0.25">
      <c r="A445">
        <v>2013</v>
      </c>
      <c r="B445">
        <v>1</v>
      </c>
      <c r="C445" t="s">
        <v>152</v>
      </c>
      <c r="D445" t="s">
        <v>23</v>
      </c>
      <c r="E445">
        <v>403</v>
      </c>
      <c r="F445">
        <v>3.5</v>
      </c>
    </row>
    <row r="446" spans="1:6" x14ac:dyDescent="0.25">
      <c r="A446">
        <v>2013</v>
      </c>
      <c r="B446">
        <v>1</v>
      </c>
      <c r="C446" t="s">
        <v>157</v>
      </c>
      <c r="D446" t="s">
        <v>36</v>
      </c>
      <c r="E446">
        <v>392</v>
      </c>
      <c r="F446">
        <v>3.4</v>
      </c>
    </row>
    <row r="447" spans="1:6" x14ac:dyDescent="0.25">
      <c r="A447">
        <v>2013</v>
      </c>
      <c r="B447">
        <v>1</v>
      </c>
      <c r="C447" t="s">
        <v>154</v>
      </c>
      <c r="D447" t="s">
        <v>15</v>
      </c>
      <c r="E447">
        <v>317</v>
      </c>
      <c r="F447">
        <v>2.7</v>
      </c>
    </row>
    <row r="448" spans="1:6" x14ac:dyDescent="0.25">
      <c r="A448">
        <v>2013</v>
      </c>
      <c r="B448">
        <v>1</v>
      </c>
      <c r="C448" t="s">
        <v>153</v>
      </c>
      <c r="D448" t="s">
        <v>8</v>
      </c>
      <c r="E448">
        <v>277</v>
      </c>
      <c r="F448">
        <v>2.4</v>
      </c>
    </row>
    <row r="449" spans="1:6" x14ac:dyDescent="0.25">
      <c r="A449">
        <v>2013</v>
      </c>
      <c r="B449">
        <v>1</v>
      </c>
      <c r="C449" t="s">
        <v>151</v>
      </c>
      <c r="D449" t="s">
        <v>19</v>
      </c>
      <c r="E449">
        <v>274</v>
      </c>
      <c r="F449">
        <v>2.4</v>
      </c>
    </row>
    <row r="450" spans="1:6" x14ac:dyDescent="0.25">
      <c r="A450">
        <v>2013</v>
      </c>
      <c r="B450">
        <v>1</v>
      </c>
      <c r="C450" t="s">
        <v>156</v>
      </c>
      <c r="D450" t="s">
        <v>11</v>
      </c>
      <c r="E450">
        <v>269</v>
      </c>
      <c r="F450">
        <v>2.2999999999999998</v>
      </c>
    </row>
    <row r="451" spans="1:6" x14ac:dyDescent="0.25">
      <c r="A451">
        <v>2013</v>
      </c>
      <c r="B451">
        <v>1</v>
      </c>
      <c r="C451" t="s">
        <v>153</v>
      </c>
      <c r="D451" t="s">
        <v>30</v>
      </c>
      <c r="E451">
        <v>265</v>
      </c>
      <c r="F451">
        <v>2.2999999999999998</v>
      </c>
    </row>
    <row r="452" spans="1:6" x14ac:dyDescent="0.25">
      <c r="A452">
        <v>2013</v>
      </c>
      <c r="B452">
        <v>1</v>
      </c>
      <c r="C452" t="s">
        <v>152</v>
      </c>
      <c r="D452" t="s">
        <v>24</v>
      </c>
      <c r="E452">
        <v>248</v>
      </c>
      <c r="F452">
        <v>2.1</v>
      </c>
    </row>
    <row r="453" spans="1:6" x14ac:dyDescent="0.25">
      <c r="A453">
        <v>2013</v>
      </c>
      <c r="B453">
        <v>1</v>
      </c>
      <c r="C453" t="s">
        <v>151</v>
      </c>
      <c r="D453" t="s">
        <v>7</v>
      </c>
      <c r="E453">
        <v>245</v>
      </c>
      <c r="F453">
        <v>2.1</v>
      </c>
    </row>
    <row r="454" spans="1:6" x14ac:dyDescent="0.25">
      <c r="A454">
        <v>2013</v>
      </c>
      <c r="B454">
        <v>1</v>
      </c>
      <c r="C454" t="s">
        <v>156</v>
      </c>
      <c r="D454" t="s">
        <v>37</v>
      </c>
      <c r="E454">
        <v>243</v>
      </c>
      <c r="F454">
        <v>2.1</v>
      </c>
    </row>
    <row r="455" spans="1:6" x14ac:dyDescent="0.25">
      <c r="A455">
        <v>2013</v>
      </c>
      <c r="B455">
        <v>1</v>
      </c>
      <c r="C455" t="s">
        <v>156</v>
      </c>
      <c r="D455" t="s">
        <v>28</v>
      </c>
      <c r="E455">
        <v>211</v>
      </c>
      <c r="F455">
        <v>1.8</v>
      </c>
    </row>
    <row r="456" spans="1:6" x14ac:dyDescent="0.25">
      <c r="A456">
        <v>2013</v>
      </c>
      <c r="B456">
        <v>1</v>
      </c>
      <c r="C456" t="s">
        <v>166</v>
      </c>
      <c r="D456" t="s">
        <v>38</v>
      </c>
      <c r="E456">
        <v>204</v>
      </c>
      <c r="F456">
        <v>1.8</v>
      </c>
    </row>
    <row r="457" spans="1:6" x14ac:dyDescent="0.25">
      <c r="A457">
        <v>2013</v>
      </c>
      <c r="B457">
        <v>1</v>
      </c>
      <c r="C457" t="s">
        <v>152</v>
      </c>
      <c r="D457" t="s">
        <v>5</v>
      </c>
      <c r="E457">
        <v>203</v>
      </c>
      <c r="F457">
        <v>1.7</v>
      </c>
    </row>
    <row r="458" spans="1:6" x14ac:dyDescent="0.25">
      <c r="A458">
        <v>2013</v>
      </c>
      <c r="B458">
        <v>1</v>
      </c>
      <c r="C458" t="s">
        <v>161</v>
      </c>
      <c r="D458" t="s">
        <v>32</v>
      </c>
      <c r="E458">
        <v>195</v>
      </c>
      <c r="F458">
        <v>1.7</v>
      </c>
    </row>
    <row r="459" spans="1:6" x14ac:dyDescent="0.25">
      <c r="A459">
        <v>2013</v>
      </c>
      <c r="B459">
        <v>1</v>
      </c>
      <c r="C459" t="s">
        <v>158</v>
      </c>
      <c r="D459" t="s">
        <v>39</v>
      </c>
      <c r="E459">
        <v>194</v>
      </c>
      <c r="F459">
        <v>1.7</v>
      </c>
    </row>
    <row r="460" spans="1:6" x14ac:dyDescent="0.25">
      <c r="A460">
        <v>2013</v>
      </c>
      <c r="B460">
        <v>1</v>
      </c>
      <c r="C460" t="s">
        <v>161</v>
      </c>
      <c r="D460" t="s">
        <v>40</v>
      </c>
      <c r="E460">
        <v>192</v>
      </c>
      <c r="F460">
        <v>1.6</v>
      </c>
    </row>
    <row r="461" spans="1:6" x14ac:dyDescent="0.25">
      <c r="A461">
        <v>2013</v>
      </c>
      <c r="B461">
        <v>1</v>
      </c>
      <c r="C461" t="s">
        <v>158</v>
      </c>
      <c r="D461" t="s">
        <v>29</v>
      </c>
      <c r="E461">
        <v>180</v>
      </c>
      <c r="F461">
        <v>1.5</v>
      </c>
    </row>
    <row r="462" spans="1:6" x14ac:dyDescent="0.25">
      <c r="A462">
        <v>2013</v>
      </c>
      <c r="B462">
        <v>1</v>
      </c>
      <c r="C462" t="s">
        <v>162</v>
      </c>
      <c r="D462" t="s">
        <v>27</v>
      </c>
      <c r="E462">
        <v>179</v>
      </c>
      <c r="F462">
        <v>1.5</v>
      </c>
    </row>
    <row r="463" spans="1:6" x14ac:dyDescent="0.25">
      <c r="A463">
        <v>2013</v>
      </c>
      <c r="B463">
        <v>2</v>
      </c>
      <c r="C463" t="s">
        <v>151</v>
      </c>
      <c r="D463" t="s">
        <v>4</v>
      </c>
      <c r="E463">
        <v>678</v>
      </c>
      <c r="F463">
        <v>6</v>
      </c>
    </row>
    <row r="464" spans="1:6" x14ac:dyDescent="0.25">
      <c r="A464">
        <v>2013</v>
      </c>
      <c r="B464">
        <v>2</v>
      </c>
      <c r="C464" t="s">
        <v>165</v>
      </c>
      <c r="D464" t="s">
        <v>35</v>
      </c>
      <c r="E464">
        <v>497</v>
      </c>
      <c r="F464">
        <v>4.4000000000000004</v>
      </c>
    </row>
    <row r="465" spans="1:6" x14ac:dyDescent="0.25">
      <c r="A465">
        <v>2013</v>
      </c>
      <c r="B465">
        <v>2</v>
      </c>
      <c r="C465" t="s">
        <v>152</v>
      </c>
      <c r="D465" t="s">
        <v>23</v>
      </c>
      <c r="E465">
        <v>390</v>
      </c>
      <c r="F465">
        <v>3.4</v>
      </c>
    </row>
    <row r="466" spans="1:6" x14ac:dyDescent="0.25">
      <c r="A466">
        <v>2013</v>
      </c>
      <c r="B466">
        <v>2</v>
      </c>
      <c r="C466" t="s">
        <v>157</v>
      </c>
      <c r="D466" t="s">
        <v>36</v>
      </c>
      <c r="E466">
        <v>267</v>
      </c>
      <c r="F466">
        <v>2.4</v>
      </c>
    </row>
    <row r="467" spans="1:6" x14ac:dyDescent="0.25">
      <c r="A467">
        <v>2013</v>
      </c>
      <c r="B467">
        <v>2</v>
      </c>
      <c r="C467" t="s">
        <v>152</v>
      </c>
      <c r="D467" t="s">
        <v>6</v>
      </c>
      <c r="E467">
        <v>410</v>
      </c>
      <c r="F467">
        <v>3.6</v>
      </c>
    </row>
    <row r="468" spans="1:6" x14ac:dyDescent="0.25">
      <c r="A468">
        <v>2013</v>
      </c>
      <c r="B468">
        <v>2</v>
      </c>
      <c r="C468" t="s">
        <v>154</v>
      </c>
      <c r="D468" t="s">
        <v>15</v>
      </c>
      <c r="E468">
        <v>253</v>
      </c>
      <c r="F468">
        <v>2.2000000000000002</v>
      </c>
    </row>
    <row r="469" spans="1:6" x14ac:dyDescent="0.25">
      <c r="A469">
        <v>2013</v>
      </c>
      <c r="B469">
        <v>2</v>
      </c>
      <c r="C469" t="s">
        <v>153</v>
      </c>
      <c r="D469" t="s">
        <v>30</v>
      </c>
      <c r="E469">
        <v>287</v>
      </c>
      <c r="F469">
        <v>2.5</v>
      </c>
    </row>
    <row r="470" spans="1:6" x14ac:dyDescent="0.25">
      <c r="A470">
        <v>2013</v>
      </c>
      <c r="B470">
        <v>2</v>
      </c>
      <c r="C470" t="s">
        <v>151</v>
      </c>
      <c r="D470" t="s">
        <v>7</v>
      </c>
      <c r="E470">
        <v>274</v>
      </c>
      <c r="F470">
        <v>2.4</v>
      </c>
    </row>
    <row r="471" spans="1:6" x14ac:dyDescent="0.25">
      <c r="A471">
        <v>2013</v>
      </c>
      <c r="B471">
        <v>2</v>
      </c>
      <c r="C471" t="s">
        <v>151</v>
      </c>
      <c r="D471" t="s">
        <v>19</v>
      </c>
      <c r="E471">
        <v>233</v>
      </c>
      <c r="F471">
        <v>2.1</v>
      </c>
    </row>
    <row r="472" spans="1:6" x14ac:dyDescent="0.25">
      <c r="A472">
        <v>2013</v>
      </c>
      <c r="B472">
        <v>2</v>
      </c>
      <c r="C472" t="s">
        <v>156</v>
      </c>
      <c r="D472" t="s">
        <v>37</v>
      </c>
      <c r="E472">
        <v>260</v>
      </c>
      <c r="F472">
        <v>2.2999999999999998</v>
      </c>
    </row>
    <row r="473" spans="1:6" x14ac:dyDescent="0.25">
      <c r="A473">
        <v>2013</v>
      </c>
      <c r="B473">
        <v>2</v>
      </c>
      <c r="C473" t="s">
        <v>153</v>
      </c>
      <c r="D473" t="s">
        <v>8</v>
      </c>
      <c r="E473">
        <v>195</v>
      </c>
      <c r="F473">
        <v>1.7</v>
      </c>
    </row>
    <row r="474" spans="1:6" x14ac:dyDescent="0.25">
      <c r="A474">
        <v>2013</v>
      </c>
      <c r="B474">
        <v>2</v>
      </c>
      <c r="C474" t="s">
        <v>156</v>
      </c>
      <c r="D474" t="s">
        <v>11</v>
      </c>
      <c r="E474">
        <v>200</v>
      </c>
      <c r="F474">
        <v>1.8</v>
      </c>
    </row>
    <row r="475" spans="1:6" x14ac:dyDescent="0.25">
      <c r="A475">
        <v>2013</v>
      </c>
      <c r="B475">
        <v>2</v>
      </c>
      <c r="C475" t="s">
        <v>167</v>
      </c>
      <c r="D475" t="s">
        <v>41</v>
      </c>
      <c r="E475">
        <v>281</v>
      </c>
      <c r="F475">
        <v>2.5</v>
      </c>
    </row>
    <row r="476" spans="1:6" x14ac:dyDescent="0.25">
      <c r="A476">
        <v>2013</v>
      </c>
      <c r="B476">
        <v>2</v>
      </c>
      <c r="C476" t="s">
        <v>152</v>
      </c>
      <c r="D476" t="s">
        <v>24</v>
      </c>
      <c r="E476">
        <v>197</v>
      </c>
      <c r="F476">
        <v>1.7</v>
      </c>
    </row>
    <row r="477" spans="1:6" x14ac:dyDescent="0.25">
      <c r="A477">
        <v>2013</v>
      </c>
      <c r="B477">
        <v>2</v>
      </c>
      <c r="C477" t="s">
        <v>166</v>
      </c>
      <c r="D477" t="s">
        <v>38</v>
      </c>
      <c r="E477">
        <v>227</v>
      </c>
      <c r="F477">
        <v>2</v>
      </c>
    </row>
    <row r="478" spans="1:6" x14ac:dyDescent="0.25">
      <c r="A478">
        <v>2013</v>
      </c>
      <c r="B478">
        <v>2</v>
      </c>
      <c r="C478" t="s">
        <v>152</v>
      </c>
      <c r="D478" t="s">
        <v>5</v>
      </c>
      <c r="E478">
        <v>196</v>
      </c>
      <c r="F478">
        <v>1.7</v>
      </c>
    </row>
    <row r="479" spans="1:6" x14ac:dyDescent="0.25">
      <c r="A479">
        <v>2013</v>
      </c>
      <c r="B479">
        <v>2</v>
      </c>
      <c r="C479" t="s">
        <v>156</v>
      </c>
      <c r="D479" t="s">
        <v>28</v>
      </c>
      <c r="E479">
        <v>186</v>
      </c>
      <c r="F479">
        <v>1.6</v>
      </c>
    </row>
    <row r="480" spans="1:6" x14ac:dyDescent="0.25">
      <c r="A480">
        <v>2013</v>
      </c>
      <c r="B480">
        <v>2</v>
      </c>
      <c r="C480" t="s">
        <v>158</v>
      </c>
      <c r="D480" t="s">
        <v>39</v>
      </c>
      <c r="E480">
        <v>187</v>
      </c>
      <c r="F480">
        <v>1.7</v>
      </c>
    </row>
    <row r="481" spans="1:6" x14ac:dyDescent="0.25">
      <c r="A481">
        <v>2013</v>
      </c>
      <c r="B481">
        <v>2</v>
      </c>
      <c r="C481" t="s">
        <v>164</v>
      </c>
      <c r="D481" t="s">
        <v>34</v>
      </c>
      <c r="E481">
        <v>175</v>
      </c>
      <c r="F481">
        <v>1.5</v>
      </c>
    </row>
    <row r="482" spans="1:6" x14ac:dyDescent="0.25">
      <c r="A482">
        <v>2013</v>
      </c>
      <c r="B482">
        <v>2</v>
      </c>
      <c r="C482" t="s">
        <v>162</v>
      </c>
      <c r="D482" t="s">
        <v>27</v>
      </c>
      <c r="E482">
        <v>169</v>
      </c>
      <c r="F482">
        <v>1.5</v>
      </c>
    </row>
    <row r="483" spans="1:6" x14ac:dyDescent="0.25">
      <c r="A483">
        <v>2013</v>
      </c>
      <c r="B483">
        <v>3</v>
      </c>
      <c r="C483" t="s">
        <v>151</v>
      </c>
      <c r="D483" t="s">
        <v>4</v>
      </c>
      <c r="E483">
        <v>555</v>
      </c>
      <c r="F483">
        <v>5.2</v>
      </c>
    </row>
    <row r="484" spans="1:6" x14ac:dyDescent="0.25">
      <c r="A484">
        <v>2013</v>
      </c>
      <c r="B484">
        <v>3</v>
      </c>
      <c r="C484" t="s">
        <v>165</v>
      </c>
      <c r="D484" t="s">
        <v>35</v>
      </c>
      <c r="E484">
        <v>489</v>
      </c>
      <c r="F484">
        <v>4.5999999999999996</v>
      </c>
    </row>
    <row r="485" spans="1:6" x14ac:dyDescent="0.25">
      <c r="A485">
        <v>2013</v>
      </c>
      <c r="B485">
        <v>3</v>
      </c>
      <c r="C485" t="s">
        <v>152</v>
      </c>
      <c r="D485" t="s">
        <v>23</v>
      </c>
      <c r="E485">
        <v>240</v>
      </c>
      <c r="F485">
        <v>2.2000000000000002</v>
      </c>
    </row>
    <row r="486" spans="1:6" x14ac:dyDescent="0.25">
      <c r="A486">
        <v>2013</v>
      </c>
      <c r="B486">
        <v>3</v>
      </c>
      <c r="C486" t="s">
        <v>152</v>
      </c>
      <c r="D486" t="s">
        <v>6</v>
      </c>
      <c r="E486">
        <v>400</v>
      </c>
      <c r="F486">
        <v>3.7</v>
      </c>
    </row>
    <row r="487" spans="1:6" x14ac:dyDescent="0.25">
      <c r="A487">
        <v>2013</v>
      </c>
      <c r="B487">
        <v>3</v>
      </c>
      <c r="C487" t="s">
        <v>157</v>
      </c>
      <c r="D487" t="s">
        <v>36</v>
      </c>
      <c r="E487">
        <v>234</v>
      </c>
      <c r="F487">
        <v>2.2000000000000002</v>
      </c>
    </row>
    <row r="488" spans="1:6" x14ac:dyDescent="0.25">
      <c r="A488">
        <v>2013</v>
      </c>
      <c r="B488">
        <v>3</v>
      </c>
      <c r="C488" t="s">
        <v>153</v>
      </c>
      <c r="D488" t="s">
        <v>30</v>
      </c>
      <c r="E488">
        <v>297</v>
      </c>
      <c r="F488">
        <v>2.8</v>
      </c>
    </row>
    <row r="489" spans="1:6" x14ac:dyDescent="0.25">
      <c r="A489">
        <v>2013</v>
      </c>
      <c r="B489">
        <v>3</v>
      </c>
      <c r="C489" t="s">
        <v>154</v>
      </c>
      <c r="D489" t="s">
        <v>15</v>
      </c>
      <c r="E489">
        <v>264</v>
      </c>
      <c r="F489">
        <v>2.5</v>
      </c>
    </row>
    <row r="490" spans="1:6" x14ac:dyDescent="0.25">
      <c r="A490">
        <v>2013</v>
      </c>
      <c r="B490">
        <v>3</v>
      </c>
      <c r="C490" t="s">
        <v>151</v>
      </c>
      <c r="D490" t="s">
        <v>7</v>
      </c>
      <c r="E490">
        <v>258</v>
      </c>
      <c r="F490">
        <v>2.4</v>
      </c>
    </row>
    <row r="491" spans="1:6" x14ac:dyDescent="0.25">
      <c r="A491">
        <v>2013</v>
      </c>
      <c r="B491">
        <v>3</v>
      </c>
      <c r="C491" t="s">
        <v>156</v>
      </c>
      <c r="D491" t="s">
        <v>37</v>
      </c>
      <c r="E491">
        <v>270</v>
      </c>
      <c r="F491">
        <v>2.5</v>
      </c>
    </row>
    <row r="492" spans="1:6" x14ac:dyDescent="0.25">
      <c r="A492">
        <v>2013</v>
      </c>
      <c r="B492">
        <v>3</v>
      </c>
      <c r="C492" t="s">
        <v>151</v>
      </c>
      <c r="D492" t="s">
        <v>19</v>
      </c>
      <c r="E492">
        <v>238</v>
      </c>
      <c r="F492">
        <v>2.2000000000000002</v>
      </c>
    </row>
    <row r="493" spans="1:6" x14ac:dyDescent="0.25">
      <c r="A493">
        <v>2013</v>
      </c>
      <c r="B493">
        <v>3</v>
      </c>
      <c r="C493" t="s">
        <v>153</v>
      </c>
      <c r="D493" t="s">
        <v>8</v>
      </c>
      <c r="E493">
        <v>259</v>
      </c>
      <c r="F493">
        <v>2.4</v>
      </c>
    </row>
    <row r="494" spans="1:6" x14ac:dyDescent="0.25">
      <c r="A494">
        <v>2013</v>
      </c>
      <c r="B494">
        <v>3</v>
      </c>
      <c r="C494" t="s">
        <v>156</v>
      </c>
      <c r="D494" t="s">
        <v>11</v>
      </c>
      <c r="E494">
        <v>219</v>
      </c>
      <c r="F494">
        <v>2</v>
      </c>
    </row>
    <row r="495" spans="1:6" x14ac:dyDescent="0.25">
      <c r="A495">
        <v>2013</v>
      </c>
      <c r="B495">
        <v>3</v>
      </c>
      <c r="C495" t="s">
        <v>167</v>
      </c>
      <c r="D495" t="s">
        <v>41</v>
      </c>
      <c r="E495">
        <v>221</v>
      </c>
      <c r="F495">
        <v>2.1</v>
      </c>
    </row>
    <row r="496" spans="1:6" x14ac:dyDescent="0.25">
      <c r="A496">
        <v>2013</v>
      </c>
      <c r="B496">
        <v>3</v>
      </c>
      <c r="C496" t="s">
        <v>166</v>
      </c>
      <c r="D496" t="s">
        <v>38</v>
      </c>
      <c r="E496">
        <v>214</v>
      </c>
      <c r="F496">
        <v>2</v>
      </c>
    </row>
    <row r="497" spans="1:6" x14ac:dyDescent="0.25">
      <c r="A497">
        <v>2013</v>
      </c>
      <c r="B497">
        <v>3</v>
      </c>
      <c r="C497" t="s">
        <v>152</v>
      </c>
      <c r="D497" t="s">
        <v>5</v>
      </c>
      <c r="E497">
        <v>224</v>
      </c>
      <c r="F497">
        <v>2.1</v>
      </c>
    </row>
    <row r="498" spans="1:6" x14ac:dyDescent="0.25">
      <c r="A498">
        <v>2013</v>
      </c>
      <c r="B498">
        <v>3</v>
      </c>
      <c r="C498" t="s">
        <v>152</v>
      </c>
      <c r="D498" t="s">
        <v>24</v>
      </c>
      <c r="E498">
        <v>154</v>
      </c>
      <c r="F498">
        <v>1.4</v>
      </c>
    </row>
    <row r="499" spans="1:6" x14ac:dyDescent="0.25">
      <c r="A499">
        <v>2013</v>
      </c>
      <c r="B499">
        <v>3</v>
      </c>
      <c r="C499" t="s">
        <v>155</v>
      </c>
      <c r="D499" t="s">
        <v>10</v>
      </c>
      <c r="E499">
        <v>243</v>
      </c>
      <c r="F499">
        <v>2.2999999999999998</v>
      </c>
    </row>
    <row r="500" spans="1:6" x14ac:dyDescent="0.25">
      <c r="A500">
        <v>2013</v>
      </c>
      <c r="B500">
        <v>3</v>
      </c>
      <c r="C500" t="s">
        <v>156</v>
      </c>
      <c r="D500" t="s">
        <v>28</v>
      </c>
      <c r="E500">
        <v>190</v>
      </c>
      <c r="F500">
        <v>1.8</v>
      </c>
    </row>
    <row r="501" spans="1:6" x14ac:dyDescent="0.25">
      <c r="A501">
        <v>2013</v>
      </c>
      <c r="B501">
        <v>3</v>
      </c>
      <c r="C501" t="s">
        <v>158</v>
      </c>
      <c r="D501" t="s">
        <v>39</v>
      </c>
      <c r="E501">
        <v>148</v>
      </c>
      <c r="F501">
        <v>1.4</v>
      </c>
    </row>
    <row r="502" spans="1:6" x14ac:dyDescent="0.25">
      <c r="A502">
        <v>2013</v>
      </c>
      <c r="B502">
        <v>3</v>
      </c>
      <c r="C502" t="s">
        <v>162</v>
      </c>
      <c r="D502" t="s">
        <v>27</v>
      </c>
      <c r="E502">
        <v>139</v>
      </c>
      <c r="F502">
        <v>1.3</v>
      </c>
    </row>
    <row r="503" spans="1:6" x14ac:dyDescent="0.25">
      <c r="A503">
        <v>2013</v>
      </c>
      <c r="B503">
        <v>4</v>
      </c>
      <c r="C503" t="s">
        <v>151</v>
      </c>
      <c r="D503" t="s">
        <v>4</v>
      </c>
      <c r="E503">
        <v>903</v>
      </c>
      <c r="F503">
        <v>6.5</v>
      </c>
    </row>
    <row r="504" spans="1:6" x14ac:dyDescent="0.25">
      <c r="A504">
        <v>2013</v>
      </c>
      <c r="B504">
        <v>4</v>
      </c>
      <c r="C504" t="s">
        <v>165</v>
      </c>
      <c r="D504" t="s">
        <v>35</v>
      </c>
      <c r="E504">
        <v>243</v>
      </c>
      <c r="F504">
        <v>1.7</v>
      </c>
    </row>
    <row r="505" spans="1:6" x14ac:dyDescent="0.25">
      <c r="A505">
        <v>2013</v>
      </c>
      <c r="B505">
        <v>4</v>
      </c>
      <c r="C505" t="s">
        <v>152</v>
      </c>
      <c r="D505" t="s">
        <v>6</v>
      </c>
      <c r="E505">
        <v>431</v>
      </c>
      <c r="F505">
        <v>3.1</v>
      </c>
    </row>
    <row r="506" spans="1:6" x14ac:dyDescent="0.25">
      <c r="A506">
        <v>2013</v>
      </c>
      <c r="B506">
        <v>4</v>
      </c>
      <c r="C506" t="s">
        <v>152</v>
      </c>
      <c r="D506" t="s">
        <v>23</v>
      </c>
      <c r="E506">
        <v>297</v>
      </c>
      <c r="F506">
        <v>2.1</v>
      </c>
    </row>
    <row r="507" spans="1:6" x14ac:dyDescent="0.25">
      <c r="A507">
        <v>2013</v>
      </c>
      <c r="B507">
        <v>4</v>
      </c>
      <c r="C507" t="s">
        <v>153</v>
      </c>
      <c r="D507" t="s">
        <v>30</v>
      </c>
      <c r="E507">
        <v>455</v>
      </c>
      <c r="F507">
        <v>3.3</v>
      </c>
    </row>
    <row r="508" spans="1:6" x14ac:dyDescent="0.25">
      <c r="A508">
        <v>2013</v>
      </c>
      <c r="B508">
        <v>4</v>
      </c>
      <c r="C508" t="s">
        <v>157</v>
      </c>
      <c r="D508" t="s">
        <v>36</v>
      </c>
      <c r="E508">
        <v>387</v>
      </c>
      <c r="F508">
        <v>2.8</v>
      </c>
    </row>
    <row r="509" spans="1:6" x14ac:dyDescent="0.25">
      <c r="A509">
        <v>2013</v>
      </c>
      <c r="B509">
        <v>4</v>
      </c>
      <c r="C509" t="s">
        <v>154</v>
      </c>
      <c r="D509" t="s">
        <v>15</v>
      </c>
      <c r="E509">
        <v>325</v>
      </c>
      <c r="F509">
        <v>2.2999999999999998</v>
      </c>
    </row>
    <row r="510" spans="1:6" x14ac:dyDescent="0.25">
      <c r="A510">
        <v>2013</v>
      </c>
      <c r="B510">
        <v>4</v>
      </c>
      <c r="C510" t="s">
        <v>156</v>
      </c>
      <c r="D510" t="s">
        <v>37</v>
      </c>
      <c r="E510">
        <v>369</v>
      </c>
      <c r="F510">
        <v>2.6</v>
      </c>
    </row>
    <row r="511" spans="1:6" x14ac:dyDescent="0.25">
      <c r="A511">
        <v>2013</v>
      </c>
      <c r="B511">
        <v>4</v>
      </c>
      <c r="C511" t="s">
        <v>151</v>
      </c>
      <c r="D511" t="s">
        <v>7</v>
      </c>
      <c r="E511">
        <v>324</v>
      </c>
      <c r="F511">
        <v>2.2999999999999998</v>
      </c>
    </row>
    <row r="512" spans="1:6" x14ac:dyDescent="0.25">
      <c r="A512">
        <v>2013</v>
      </c>
      <c r="B512">
        <v>4</v>
      </c>
      <c r="C512" t="s">
        <v>151</v>
      </c>
      <c r="D512" t="s">
        <v>19</v>
      </c>
      <c r="E512">
        <v>316</v>
      </c>
      <c r="F512">
        <v>2.2999999999999998</v>
      </c>
    </row>
    <row r="513" spans="1:6" x14ac:dyDescent="0.25">
      <c r="A513">
        <v>2013</v>
      </c>
      <c r="B513">
        <v>4</v>
      </c>
      <c r="C513" t="s">
        <v>153</v>
      </c>
      <c r="D513" t="s">
        <v>8</v>
      </c>
      <c r="E513">
        <v>266</v>
      </c>
      <c r="F513">
        <v>1.9</v>
      </c>
    </row>
    <row r="514" spans="1:6" x14ac:dyDescent="0.25">
      <c r="A514">
        <v>2013</v>
      </c>
      <c r="B514">
        <v>4</v>
      </c>
      <c r="C514" t="s">
        <v>156</v>
      </c>
      <c r="D514" t="s">
        <v>11</v>
      </c>
      <c r="E514">
        <v>264</v>
      </c>
      <c r="F514">
        <v>1.9</v>
      </c>
    </row>
    <row r="515" spans="1:6" x14ac:dyDescent="0.25">
      <c r="A515">
        <v>2013</v>
      </c>
      <c r="B515">
        <v>4</v>
      </c>
      <c r="C515" t="s">
        <v>167</v>
      </c>
      <c r="D515" t="s">
        <v>41</v>
      </c>
      <c r="E515">
        <v>260</v>
      </c>
      <c r="F515">
        <v>1.9</v>
      </c>
    </row>
    <row r="516" spans="1:6" x14ac:dyDescent="0.25">
      <c r="A516">
        <v>2013</v>
      </c>
      <c r="B516">
        <v>4</v>
      </c>
      <c r="C516" t="s">
        <v>166</v>
      </c>
      <c r="D516" t="s">
        <v>38</v>
      </c>
      <c r="E516">
        <v>205</v>
      </c>
      <c r="F516">
        <v>1.5</v>
      </c>
    </row>
    <row r="517" spans="1:6" x14ac:dyDescent="0.25">
      <c r="A517">
        <v>2013</v>
      </c>
      <c r="B517">
        <v>4</v>
      </c>
      <c r="C517" t="s">
        <v>155</v>
      </c>
      <c r="D517" t="s">
        <v>10</v>
      </c>
      <c r="E517">
        <v>252</v>
      </c>
      <c r="F517">
        <v>1.8</v>
      </c>
    </row>
    <row r="518" spans="1:6" x14ac:dyDescent="0.25">
      <c r="A518">
        <v>2013</v>
      </c>
      <c r="B518">
        <v>4</v>
      </c>
      <c r="C518" t="s">
        <v>152</v>
      </c>
      <c r="D518" t="s">
        <v>5</v>
      </c>
      <c r="E518">
        <v>208</v>
      </c>
      <c r="F518">
        <v>1.5</v>
      </c>
    </row>
    <row r="519" spans="1:6" x14ac:dyDescent="0.25">
      <c r="A519">
        <v>2013</v>
      </c>
      <c r="B519">
        <v>4</v>
      </c>
      <c r="C519" t="s">
        <v>156</v>
      </c>
      <c r="D519" t="s">
        <v>28</v>
      </c>
      <c r="E519">
        <v>243</v>
      </c>
      <c r="F519">
        <v>1.7</v>
      </c>
    </row>
    <row r="520" spans="1:6" x14ac:dyDescent="0.25">
      <c r="A520">
        <v>2013</v>
      </c>
      <c r="B520">
        <v>4</v>
      </c>
      <c r="C520" t="s">
        <v>152</v>
      </c>
      <c r="D520" t="s">
        <v>24</v>
      </c>
      <c r="E520">
        <v>151</v>
      </c>
      <c r="F520">
        <v>1.1000000000000001</v>
      </c>
    </row>
    <row r="521" spans="1:6" x14ac:dyDescent="0.25">
      <c r="A521">
        <v>2013</v>
      </c>
      <c r="B521">
        <v>4</v>
      </c>
      <c r="C521" t="s">
        <v>152</v>
      </c>
      <c r="D521" t="s">
        <v>16</v>
      </c>
      <c r="E521">
        <v>410</v>
      </c>
      <c r="F521">
        <v>2.9</v>
      </c>
    </row>
    <row r="522" spans="1:6" x14ac:dyDescent="0.25">
      <c r="A522">
        <v>2013</v>
      </c>
      <c r="B522">
        <v>4</v>
      </c>
      <c r="C522" t="s">
        <v>162</v>
      </c>
      <c r="D522" t="s">
        <v>27</v>
      </c>
      <c r="E522">
        <v>247</v>
      </c>
      <c r="F522">
        <v>1.8</v>
      </c>
    </row>
    <row r="523" spans="1:6" x14ac:dyDescent="0.25">
      <c r="A523">
        <v>2013</v>
      </c>
      <c r="B523">
        <v>5</v>
      </c>
      <c r="C523" t="s">
        <v>151</v>
      </c>
      <c r="D523" t="s">
        <v>4</v>
      </c>
      <c r="E523">
        <v>512</v>
      </c>
      <c r="F523">
        <v>4.262404262404262</v>
      </c>
    </row>
    <row r="524" spans="1:6" x14ac:dyDescent="0.25">
      <c r="A524">
        <v>2013</v>
      </c>
      <c r="B524">
        <v>5</v>
      </c>
      <c r="C524" t="s">
        <v>165</v>
      </c>
      <c r="D524" t="s">
        <v>35</v>
      </c>
      <c r="E524">
        <v>167</v>
      </c>
      <c r="F524">
        <v>1.3902763902763902</v>
      </c>
    </row>
    <row r="525" spans="1:6" x14ac:dyDescent="0.25">
      <c r="A525">
        <v>2013</v>
      </c>
      <c r="B525">
        <v>5</v>
      </c>
      <c r="C525" t="s">
        <v>152</v>
      </c>
      <c r="D525" t="s">
        <v>6</v>
      </c>
      <c r="E525">
        <v>397</v>
      </c>
      <c r="F525">
        <v>3.3050283050283049</v>
      </c>
    </row>
    <row r="526" spans="1:6" x14ac:dyDescent="0.25">
      <c r="A526">
        <v>2013</v>
      </c>
      <c r="B526">
        <v>5</v>
      </c>
      <c r="C526" t="s">
        <v>152</v>
      </c>
      <c r="D526" t="s">
        <v>23</v>
      </c>
      <c r="E526">
        <v>366</v>
      </c>
      <c r="F526">
        <v>3.046953046953047</v>
      </c>
    </row>
    <row r="527" spans="1:6" x14ac:dyDescent="0.25">
      <c r="A527">
        <v>2013</v>
      </c>
      <c r="B527">
        <v>5</v>
      </c>
      <c r="C527" t="s">
        <v>157</v>
      </c>
      <c r="D527" t="s">
        <v>36</v>
      </c>
      <c r="E527">
        <v>396</v>
      </c>
      <c r="F527">
        <v>3.296703296703297</v>
      </c>
    </row>
    <row r="528" spans="1:6" x14ac:dyDescent="0.25">
      <c r="A528">
        <v>2013</v>
      </c>
      <c r="B528">
        <v>5</v>
      </c>
      <c r="C528" t="s">
        <v>153</v>
      </c>
      <c r="D528" t="s">
        <v>30</v>
      </c>
      <c r="E528">
        <v>330</v>
      </c>
      <c r="F528">
        <v>2.7472527472527473</v>
      </c>
    </row>
    <row r="529" spans="1:6" x14ac:dyDescent="0.25">
      <c r="A529">
        <v>2013</v>
      </c>
      <c r="B529">
        <v>5</v>
      </c>
      <c r="C529" t="s">
        <v>156</v>
      </c>
      <c r="D529" t="s">
        <v>37</v>
      </c>
      <c r="E529">
        <v>400</v>
      </c>
      <c r="F529">
        <v>3.3300033300033305</v>
      </c>
    </row>
    <row r="530" spans="1:6" x14ac:dyDescent="0.25">
      <c r="A530">
        <v>2013</v>
      </c>
      <c r="B530">
        <v>5</v>
      </c>
      <c r="C530" t="s">
        <v>154</v>
      </c>
      <c r="D530" t="s">
        <v>15</v>
      </c>
      <c r="E530">
        <v>335</v>
      </c>
      <c r="F530">
        <v>2.7888777888777887</v>
      </c>
    </row>
    <row r="531" spans="1:6" x14ac:dyDescent="0.25">
      <c r="A531">
        <v>2013</v>
      </c>
      <c r="B531">
        <v>5</v>
      </c>
      <c r="C531" t="s">
        <v>151</v>
      </c>
      <c r="D531" t="s">
        <v>7</v>
      </c>
      <c r="E531">
        <v>256</v>
      </c>
      <c r="F531">
        <v>2.131202131202131</v>
      </c>
    </row>
    <row r="532" spans="1:6" x14ac:dyDescent="0.25">
      <c r="A532">
        <v>2013</v>
      </c>
      <c r="B532">
        <v>5</v>
      </c>
      <c r="C532" t="s">
        <v>151</v>
      </c>
      <c r="D532" t="s">
        <v>19</v>
      </c>
      <c r="E532">
        <v>211</v>
      </c>
      <c r="F532">
        <v>1.7565767565767565</v>
      </c>
    </row>
    <row r="533" spans="1:6" x14ac:dyDescent="0.25">
      <c r="A533">
        <v>2013</v>
      </c>
      <c r="B533">
        <v>5</v>
      </c>
      <c r="C533" t="s">
        <v>153</v>
      </c>
      <c r="D533" t="s">
        <v>8</v>
      </c>
      <c r="E533">
        <v>261</v>
      </c>
      <c r="F533">
        <v>2.1728271728271729</v>
      </c>
    </row>
    <row r="534" spans="1:6" x14ac:dyDescent="0.25">
      <c r="A534">
        <v>2013</v>
      </c>
      <c r="B534">
        <v>5</v>
      </c>
      <c r="C534" t="s">
        <v>156</v>
      </c>
      <c r="D534" t="s">
        <v>11</v>
      </c>
      <c r="E534">
        <v>217</v>
      </c>
      <c r="F534">
        <v>1.8065268065268065</v>
      </c>
    </row>
    <row r="535" spans="1:6" x14ac:dyDescent="0.25">
      <c r="A535">
        <v>2013</v>
      </c>
      <c r="B535">
        <v>5</v>
      </c>
      <c r="C535" t="s">
        <v>167</v>
      </c>
      <c r="D535" t="s">
        <v>41</v>
      </c>
      <c r="E535">
        <v>184</v>
      </c>
      <c r="F535">
        <v>1.5318015318015319</v>
      </c>
    </row>
    <row r="536" spans="1:6" x14ac:dyDescent="0.25">
      <c r="A536">
        <v>2013</v>
      </c>
      <c r="B536">
        <v>5</v>
      </c>
      <c r="C536" t="s">
        <v>152</v>
      </c>
      <c r="D536" t="s">
        <v>5</v>
      </c>
      <c r="E536">
        <v>276</v>
      </c>
      <c r="F536">
        <v>2.2977022977022976</v>
      </c>
    </row>
    <row r="537" spans="1:6" x14ac:dyDescent="0.25">
      <c r="A537">
        <v>2013</v>
      </c>
      <c r="B537">
        <v>5</v>
      </c>
      <c r="C537" t="s">
        <v>152</v>
      </c>
      <c r="D537" t="s">
        <v>16</v>
      </c>
      <c r="E537">
        <v>356</v>
      </c>
      <c r="F537">
        <v>2.9637029637029637</v>
      </c>
    </row>
    <row r="538" spans="1:6" x14ac:dyDescent="0.25">
      <c r="A538">
        <v>2013</v>
      </c>
      <c r="B538">
        <v>5</v>
      </c>
      <c r="C538" t="s">
        <v>155</v>
      </c>
      <c r="D538" t="s">
        <v>10</v>
      </c>
      <c r="E538">
        <v>187</v>
      </c>
      <c r="F538">
        <v>1.5567765567765568</v>
      </c>
    </row>
    <row r="539" spans="1:6" x14ac:dyDescent="0.25">
      <c r="A539">
        <v>2013</v>
      </c>
      <c r="B539">
        <v>5</v>
      </c>
      <c r="C539" t="s">
        <v>166</v>
      </c>
      <c r="D539" t="s">
        <v>38</v>
      </c>
      <c r="E539">
        <v>164</v>
      </c>
      <c r="F539">
        <v>1.3653013653013655</v>
      </c>
    </row>
    <row r="540" spans="1:6" x14ac:dyDescent="0.25">
      <c r="A540">
        <v>2013</v>
      </c>
      <c r="B540">
        <v>5</v>
      </c>
      <c r="C540" t="s">
        <v>156</v>
      </c>
      <c r="D540" t="s">
        <v>28</v>
      </c>
      <c r="E540">
        <v>144</v>
      </c>
      <c r="F540">
        <v>1.1988011988011988</v>
      </c>
    </row>
    <row r="541" spans="1:6" x14ac:dyDescent="0.25">
      <c r="A541">
        <v>2013</v>
      </c>
      <c r="B541">
        <v>5</v>
      </c>
      <c r="C541" t="s">
        <v>160</v>
      </c>
      <c r="D541" t="s">
        <v>42</v>
      </c>
      <c r="E541">
        <v>238</v>
      </c>
      <c r="F541">
        <v>1.9813519813519813</v>
      </c>
    </row>
    <row r="542" spans="1:6" x14ac:dyDescent="0.25">
      <c r="A542">
        <v>2013</v>
      </c>
      <c r="B542">
        <v>5</v>
      </c>
      <c r="C542" t="s">
        <v>162</v>
      </c>
      <c r="D542" t="s">
        <v>27</v>
      </c>
      <c r="E542">
        <v>197</v>
      </c>
      <c r="F542">
        <v>1.6400266400266399</v>
      </c>
    </row>
    <row r="543" spans="1:6" x14ac:dyDescent="0.25">
      <c r="A543">
        <v>2013</v>
      </c>
      <c r="B543">
        <v>6</v>
      </c>
      <c r="C543" t="s">
        <v>151</v>
      </c>
      <c r="D543" t="s">
        <v>4</v>
      </c>
      <c r="E543">
        <v>550</v>
      </c>
      <c r="F543">
        <v>5</v>
      </c>
    </row>
    <row r="544" spans="1:6" x14ac:dyDescent="0.25">
      <c r="A544">
        <v>2013</v>
      </c>
      <c r="B544">
        <v>6</v>
      </c>
      <c r="C544" t="s">
        <v>165</v>
      </c>
      <c r="D544" t="s">
        <v>35</v>
      </c>
      <c r="E544">
        <v>336</v>
      </c>
      <c r="F544">
        <v>3.1</v>
      </c>
    </row>
    <row r="545" spans="1:6" x14ac:dyDescent="0.25">
      <c r="A545">
        <v>2013</v>
      </c>
      <c r="B545">
        <v>6</v>
      </c>
      <c r="C545" t="s">
        <v>152</v>
      </c>
      <c r="D545" t="s">
        <v>6</v>
      </c>
      <c r="E545">
        <v>269</v>
      </c>
      <c r="F545">
        <v>2.5</v>
      </c>
    </row>
    <row r="546" spans="1:6" x14ac:dyDescent="0.25">
      <c r="A546">
        <v>2013</v>
      </c>
      <c r="B546">
        <v>6</v>
      </c>
      <c r="C546" t="s">
        <v>152</v>
      </c>
      <c r="D546" t="s">
        <v>23</v>
      </c>
      <c r="E546">
        <v>350</v>
      </c>
      <c r="F546">
        <v>3.2</v>
      </c>
    </row>
    <row r="547" spans="1:6" x14ac:dyDescent="0.25">
      <c r="A547">
        <v>2013</v>
      </c>
      <c r="B547">
        <v>6</v>
      </c>
      <c r="C547" t="s">
        <v>153</v>
      </c>
      <c r="D547" t="s">
        <v>30</v>
      </c>
      <c r="E547">
        <v>340</v>
      </c>
      <c r="F547">
        <v>3.1</v>
      </c>
    </row>
    <row r="548" spans="1:6" x14ac:dyDescent="0.25">
      <c r="A548">
        <v>2013</v>
      </c>
      <c r="B548">
        <v>6</v>
      </c>
      <c r="C548" t="s">
        <v>157</v>
      </c>
      <c r="D548" t="s">
        <v>36</v>
      </c>
      <c r="E548">
        <v>260</v>
      </c>
      <c r="F548">
        <v>2.4</v>
      </c>
    </row>
    <row r="549" spans="1:6" x14ac:dyDescent="0.25">
      <c r="A549">
        <v>2013</v>
      </c>
      <c r="B549">
        <v>6</v>
      </c>
      <c r="C549" t="s">
        <v>156</v>
      </c>
      <c r="D549" t="s">
        <v>37</v>
      </c>
      <c r="E549">
        <v>251</v>
      </c>
      <c r="F549">
        <v>2.2999999999999998</v>
      </c>
    </row>
    <row r="550" spans="1:6" x14ac:dyDescent="0.25">
      <c r="A550">
        <v>2013</v>
      </c>
      <c r="B550">
        <v>6</v>
      </c>
      <c r="C550" t="s">
        <v>154</v>
      </c>
      <c r="D550" t="s">
        <v>15</v>
      </c>
      <c r="E550">
        <v>295</v>
      </c>
      <c r="F550">
        <v>2.7</v>
      </c>
    </row>
    <row r="551" spans="1:6" x14ac:dyDescent="0.25">
      <c r="A551">
        <v>2013</v>
      </c>
      <c r="B551">
        <v>6</v>
      </c>
      <c r="C551" t="s">
        <v>151</v>
      </c>
      <c r="D551" t="s">
        <v>7</v>
      </c>
      <c r="E551">
        <v>281</v>
      </c>
      <c r="F551">
        <v>2.6</v>
      </c>
    </row>
    <row r="552" spans="1:6" x14ac:dyDescent="0.25">
      <c r="A552">
        <v>2013</v>
      </c>
      <c r="B552">
        <v>6</v>
      </c>
      <c r="C552" t="s">
        <v>152</v>
      </c>
      <c r="D552" t="s">
        <v>16</v>
      </c>
      <c r="E552">
        <v>448</v>
      </c>
      <c r="F552">
        <v>4.0999999999999996</v>
      </c>
    </row>
    <row r="553" spans="1:6" x14ac:dyDescent="0.25">
      <c r="A553">
        <v>2013</v>
      </c>
      <c r="B553">
        <v>6</v>
      </c>
      <c r="C553" t="s">
        <v>153</v>
      </c>
      <c r="D553" t="s">
        <v>8</v>
      </c>
      <c r="E553">
        <v>230</v>
      </c>
      <c r="F553">
        <v>2.1</v>
      </c>
    </row>
    <row r="554" spans="1:6" x14ac:dyDescent="0.25">
      <c r="A554">
        <v>2013</v>
      </c>
      <c r="B554">
        <v>6</v>
      </c>
      <c r="C554" t="s">
        <v>151</v>
      </c>
      <c r="D554" t="s">
        <v>19</v>
      </c>
      <c r="E554">
        <v>216</v>
      </c>
      <c r="F554">
        <v>2</v>
      </c>
    </row>
    <row r="555" spans="1:6" x14ac:dyDescent="0.25">
      <c r="A555">
        <v>2013</v>
      </c>
      <c r="B555">
        <v>6</v>
      </c>
      <c r="C555" t="s">
        <v>156</v>
      </c>
      <c r="D555" t="s">
        <v>11</v>
      </c>
      <c r="E555">
        <v>218</v>
      </c>
      <c r="F555">
        <v>2</v>
      </c>
    </row>
    <row r="556" spans="1:6" x14ac:dyDescent="0.25">
      <c r="A556">
        <v>2013</v>
      </c>
      <c r="B556">
        <v>6</v>
      </c>
      <c r="C556" t="s">
        <v>152</v>
      </c>
      <c r="D556" t="s">
        <v>5</v>
      </c>
      <c r="E556">
        <v>165</v>
      </c>
      <c r="F556">
        <v>1.5</v>
      </c>
    </row>
    <row r="557" spans="1:6" x14ac:dyDescent="0.25">
      <c r="A557">
        <v>2013</v>
      </c>
      <c r="B557">
        <v>6</v>
      </c>
      <c r="C557" t="s">
        <v>155</v>
      </c>
      <c r="D557" t="s">
        <v>10</v>
      </c>
      <c r="E557">
        <v>184</v>
      </c>
      <c r="F557">
        <v>1.7</v>
      </c>
    </row>
    <row r="558" spans="1:6" x14ac:dyDescent="0.25">
      <c r="A558">
        <v>2013</v>
      </c>
      <c r="B558">
        <v>6</v>
      </c>
      <c r="C558" t="s">
        <v>167</v>
      </c>
      <c r="D558" t="s">
        <v>41</v>
      </c>
      <c r="E558">
        <v>81</v>
      </c>
      <c r="F558">
        <v>0.7</v>
      </c>
    </row>
    <row r="559" spans="1:6" x14ac:dyDescent="0.25">
      <c r="A559">
        <v>2013</v>
      </c>
      <c r="B559">
        <v>6</v>
      </c>
      <c r="C559" t="s">
        <v>166</v>
      </c>
      <c r="D559" t="s">
        <v>38</v>
      </c>
      <c r="E559">
        <v>132</v>
      </c>
      <c r="F559">
        <v>1.2</v>
      </c>
    </row>
    <row r="560" spans="1:6" x14ac:dyDescent="0.25">
      <c r="A560">
        <v>2013</v>
      </c>
      <c r="B560">
        <v>6</v>
      </c>
      <c r="C560" t="s">
        <v>162</v>
      </c>
      <c r="D560" t="s">
        <v>27</v>
      </c>
      <c r="E560">
        <v>159</v>
      </c>
      <c r="F560">
        <v>1.5</v>
      </c>
    </row>
    <row r="561" spans="1:6" x14ac:dyDescent="0.25">
      <c r="A561">
        <v>2013</v>
      </c>
      <c r="B561">
        <v>6</v>
      </c>
      <c r="C561" t="s">
        <v>156</v>
      </c>
      <c r="D561" t="s">
        <v>28</v>
      </c>
      <c r="E561">
        <v>103</v>
      </c>
      <c r="F561">
        <v>0.9</v>
      </c>
    </row>
    <row r="562" spans="1:6" x14ac:dyDescent="0.25">
      <c r="A562">
        <v>2013</v>
      </c>
      <c r="B562">
        <v>6</v>
      </c>
      <c r="C562" t="s">
        <v>160</v>
      </c>
      <c r="D562" t="s">
        <v>42</v>
      </c>
      <c r="E562">
        <v>110</v>
      </c>
      <c r="F562">
        <v>1</v>
      </c>
    </row>
    <row r="563" spans="1:6" x14ac:dyDescent="0.25">
      <c r="A563">
        <v>2013</v>
      </c>
      <c r="B563">
        <v>7</v>
      </c>
      <c r="C563" t="s">
        <v>151</v>
      </c>
      <c r="D563" t="s">
        <v>4</v>
      </c>
      <c r="E563">
        <v>587</v>
      </c>
      <c r="F563">
        <v>5.2</v>
      </c>
    </row>
    <row r="564" spans="1:6" x14ac:dyDescent="0.25">
      <c r="A564">
        <v>2013</v>
      </c>
      <c r="B564">
        <v>7</v>
      </c>
      <c r="C564" t="s">
        <v>165</v>
      </c>
      <c r="D564" t="s">
        <v>35</v>
      </c>
      <c r="E564">
        <v>502</v>
      </c>
      <c r="F564">
        <v>4.4377652050919378</v>
      </c>
    </row>
    <row r="565" spans="1:6" x14ac:dyDescent="0.25">
      <c r="A565">
        <v>2013</v>
      </c>
      <c r="B565">
        <v>7</v>
      </c>
      <c r="C565" t="s">
        <v>152</v>
      </c>
      <c r="D565" t="s">
        <v>23</v>
      </c>
      <c r="E565">
        <v>441</v>
      </c>
      <c r="F565">
        <v>3.8985148514851486</v>
      </c>
    </row>
    <row r="566" spans="1:6" x14ac:dyDescent="0.25">
      <c r="A566">
        <v>2013</v>
      </c>
      <c r="B566">
        <v>7</v>
      </c>
      <c r="C566" t="s">
        <v>152</v>
      </c>
      <c r="D566" t="s">
        <v>6</v>
      </c>
      <c r="E566">
        <v>257</v>
      </c>
      <c r="F566">
        <v>2.2719236209335221</v>
      </c>
    </row>
    <row r="567" spans="1:6" x14ac:dyDescent="0.25">
      <c r="A567">
        <v>2013</v>
      </c>
      <c r="B567">
        <v>7</v>
      </c>
      <c r="C567" t="s">
        <v>153</v>
      </c>
      <c r="D567" t="s">
        <v>30</v>
      </c>
      <c r="E567">
        <v>268</v>
      </c>
      <c r="F567">
        <v>2.3691654879773689</v>
      </c>
    </row>
    <row r="568" spans="1:6" x14ac:dyDescent="0.25">
      <c r="A568">
        <v>2013</v>
      </c>
      <c r="B568">
        <v>7</v>
      </c>
      <c r="C568" t="s">
        <v>157</v>
      </c>
      <c r="D568" t="s">
        <v>36</v>
      </c>
      <c r="E568">
        <v>228</v>
      </c>
      <c r="F568">
        <v>2.0155586987270153</v>
      </c>
    </row>
    <row r="569" spans="1:6" x14ac:dyDescent="0.25">
      <c r="A569">
        <v>2013</v>
      </c>
      <c r="B569">
        <v>7</v>
      </c>
      <c r="C569" t="s">
        <v>156</v>
      </c>
      <c r="D569" t="s">
        <v>37</v>
      </c>
      <c r="E569">
        <v>329</v>
      </c>
      <c r="F569">
        <v>2.9084158415841586</v>
      </c>
    </row>
    <row r="570" spans="1:6" x14ac:dyDescent="0.25">
      <c r="A570">
        <v>2013</v>
      </c>
      <c r="B570">
        <v>7</v>
      </c>
      <c r="C570" t="s">
        <v>154</v>
      </c>
      <c r="D570" t="s">
        <v>15</v>
      </c>
      <c r="E570">
        <v>232</v>
      </c>
      <c r="F570">
        <v>2.0509193776520509</v>
      </c>
    </row>
    <row r="571" spans="1:6" x14ac:dyDescent="0.25">
      <c r="A571">
        <v>2013</v>
      </c>
      <c r="B571">
        <v>7</v>
      </c>
      <c r="C571" t="s">
        <v>152</v>
      </c>
      <c r="D571" t="s">
        <v>16</v>
      </c>
      <c r="E571">
        <v>423</v>
      </c>
      <c r="F571">
        <v>3.7393917963224896</v>
      </c>
    </row>
    <row r="572" spans="1:6" x14ac:dyDescent="0.25">
      <c r="A572">
        <v>2013</v>
      </c>
      <c r="B572">
        <v>7</v>
      </c>
      <c r="C572" t="s">
        <v>151</v>
      </c>
      <c r="D572" t="s">
        <v>7</v>
      </c>
      <c r="E572">
        <v>222</v>
      </c>
      <c r="F572">
        <v>1.9625176803394626</v>
      </c>
    </row>
    <row r="573" spans="1:6" x14ac:dyDescent="0.25">
      <c r="A573">
        <v>2013</v>
      </c>
      <c r="B573">
        <v>7</v>
      </c>
      <c r="C573" t="s">
        <v>153</v>
      </c>
      <c r="D573" t="s">
        <v>8</v>
      </c>
      <c r="E573">
        <v>289</v>
      </c>
      <c r="F573">
        <v>2.554809052333805</v>
      </c>
    </row>
    <row r="574" spans="1:6" x14ac:dyDescent="0.25">
      <c r="A574">
        <v>2013</v>
      </c>
      <c r="B574">
        <v>7</v>
      </c>
      <c r="C574" t="s">
        <v>151</v>
      </c>
      <c r="D574" t="s">
        <v>19</v>
      </c>
      <c r="E574">
        <v>228</v>
      </c>
      <c r="F574">
        <v>2.0155586987270153</v>
      </c>
    </row>
    <row r="575" spans="1:6" x14ac:dyDescent="0.25">
      <c r="A575">
        <v>2013</v>
      </c>
      <c r="B575">
        <v>7</v>
      </c>
      <c r="C575" t="s">
        <v>156</v>
      </c>
      <c r="D575" t="s">
        <v>11</v>
      </c>
      <c r="E575">
        <v>233</v>
      </c>
      <c r="F575">
        <v>2.0597595473833099</v>
      </c>
    </row>
    <row r="576" spans="1:6" x14ac:dyDescent="0.25">
      <c r="A576">
        <v>2013</v>
      </c>
      <c r="B576">
        <v>7</v>
      </c>
      <c r="C576" t="s">
        <v>152</v>
      </c>
      <c r="D576" t="s">
        <v>5</v>
      </c>
      <c r="E576">
        <v>222</v>
      </c>
      <c r="F576">
        <v>1.9625176803394626</v>
      </c>
    </row>
    <row r="577" spans="1:6" x14ac:dyDescent="0.25">
      <c r="A577">
        <v>2013</v>
      </c>
      <c r="B577">
        <v>7</v>
      </c>
      <c r="C577" t="s">
        <v>155</v>
      </c>
      <c r="D577" t="s">
        <v>10</v>
      </c>
      <c r="E577">
        <v>236</v>
      </c>
      <c r="F577">
        <v>2.086280056577086</v>
      </c>
    </row>
    <row r="578" spans="1:6" x14ac:dyDescent="0.25">
      <c r="A578">
        <v>2013</v>
      </c>
      <c r="B578">
        <v>7</v>
      </c>
      <c r="C578" t="s">
        <v>167</v>
      </c>
      <c r="D578" t="s">
        <v>41</v>
      </c>
      <c r="E578">
        <v>112</v>
      </c>
      <c r="F578">
        <v>0.99009900990099009</v>
      </c>
    </row>
    <row r="579" spans="1:6" x14ac:dyDescent="0.25">
      <c r="A579">
        <v>2013</v>
      </c>
      <c r="B579">
        <v>7</v>
      </c>
      <c r="C579" t="s">
        <v>162</v>
      </c>
      <c r="D579" t="s">
        <v>27</v>
      </c>
      <c r="E579">
        <v>185</v>
      </c>
      <c r="F579">
        <v>1.6354314002828854</v>
      </c>
    </row>
    <row r="580" spans="1:6" x14ac:dyDescent="0.25">
      <c r="A580">
        <v>2013</v>
      </c>
      <c r="B580">
        <v>7</v>
      </c>
      <c r="C580" t="s">
        <v>156</v>
      </c>
      <c r="D580" t="s">
        <v>28</v>
      </c>
      <c r="E580">
        <v>164</v>
      </c>
      <c r="F580">
        <v>1.4497878359264498</v>
      </c>
    </row>
    <row r="581" spans="1:6" x14ac:dyDescent="0.25">
      <c r="A581">
        <v>2013</v>
      </c>
      <c r="B581">
        <v>7</v>
      </c>
      <c r="C581" t="s">
        <v>166</v>
      </c>
      <c r="D581" t="s">
        <v>38</v>
      </c>
      <c r="E581">
        <v>76</v>
      </c>
      <c r="F581">
        <v>0.67185289957567185</v>
      </c>
    </row>
    <row r="582" spans="1:6" x14ac:dyDescent="0.25">
      <c r="A582">
        <v>2013</v>
      </c>
      <c r="B582">
        <v>7</v>
      </c>
      <c r="C582" t="s">
        <v>162</v>
      </c>
      <c r="D582" t="s">
        <v>43</v>
      </c>
      <c r="E582">
        <v>222</v>
      </c>
      <c r="F582">
        <v>1.9625176803394626</v>
      </c>
    </row>
    <row r="583" spans="1:6" x14ac:dyDescent="0.25">
      <c r="A583">
        <v>2013</v>
      </c>
      <c r="B583">
        <v>8</v>
      </c>
      <c r="C583" t="s">
        <v>151</v>
      </c>
      <c r="D583" t="s">
        <v>4</v>
      </c>
      <c r="E583">
        <v>514</v>
      </c>
      <c r="F583">
        <v>4.4000000000000004</v>
      </c>
    </row>
    <row r="584" spans="1:6" x14ac:dyDescent="0.25">
      <c r="A584">
        <v>2013</v>
      </c>
      <c r="B584">
        <v>8</v>
      </c>
      <c r="C584" t="s">
        <v>165</v>
      </c>
      <c r="D584" t="s">
        <v>35</v>
      </c>
      <c r="E584">
        <v>506</v>
      </c>
      <c r="F584">
        <v>4.3</v>
      </c>
    </row>
    <row r="585" spans="1:6" x14ac:dyDescent="0.25">
      <c r="A585">
        <v>2013</v>
      </c>
      <c r="B585">
        <v>8</v>
      </c>
      <c r="C585" t="s">
        <v>152</v>
      </c>
      <c r="D585" t="s">
        <v>23</v>
      </c>
      <c r="E585">
        <v>426</v>
      </c>
      <c r="F585">
        <v>3.7</v>
      </c>
    </row>
    <row r="586" spans="1:6" x14ac:dyDescent="0.25">
      <c r="A586">
        <v>2013</v>
      </c>
      <c r="B586">
        <v>8</v>
      </c>
      <c r="C586" t="s">
        <v>152</v>
      </c>
      <c r="D586" t="s">
        <v>6</v>
      </c>
      <c r="E586">
        <v>459</v>
      </c>
      <c r="F586">
        <v>3.9</v>
      </c>
    </row>
    <row r="587" spans="1:6" x14ac:dyDescent="0.25">
      <c r="A587">
        <v>2013</v>
      </c>
      <c r="B587">
        <v>8</v>
      </c>
      <c r="C587" t="s">
        <v>153</v>
      </c>
      <c r="D587" t="s">
        <v>30</v>
      </c>
      <c r="E587">
        <v>448</v>
      </c>
      <c r="F587">
        <v>3.8</v>
      </c>
    </row>
    <row r="588" spans="1:6" x14ac:dyDescent="0.25">
      <c r="A588">
        <v>2013</v>
      </c>
      <c r="B588">
        <v>8</v>
      </c>
      <c r="C588" t="s">
        <v>157</v>
      </c>
      <c r="D588" t="s">
        <v>36</v>
      </c>
      <c r="E588">
        <v>188</v>
      </c>
      <c r="F588">
        <v>1.6</v>
      </c>
    </row>
    <row r="589" spans="1:6" x14ac:dyDescent="0.25">
      <c r="A589">
        <v>2013</v>
      </c>
      <c r="B589">
        <v>8</v>
      </c>
      <c r="C589" t="s">
        <v>152</v>
      </c>
      <c r="D589" t="s">
        <v>16</v>
      </c>
      <c r="E589">
        <v>368</v>
      </c>
      <c r="F589">
        <v>3.2</v>
      </c>
    </row>
    <row r="590" spans="1:6" x14ac:dyDescent="0.25">
      <c r="A590">
        <v>2013</v>
      </c>
      <c r="B590">
        <v>8</v>
      </c>
      <c r="C590" t="s">
        <v>156</v>
      </c>
      <c r="D590" t="s">
        <v>37</v>
      </c>
      <c r="E590">
        <v>217</v>
      </c>
      <c r="F590">
        <v>1.9</v>
      </c>
    </row>
    <row r="591" spans="1:6" x14ac:dyDescent="0.25">
      <c r="A591">
        <v>2013</v>
      </c>
      <c r="B591">
        <v>8</v>
      </c>
      <c r="C591" t="s">
        <v>154</v>
      </c>
      <c r="D591" t="s">
        <v>15</v>
      </c>
      <c r="E591">
        <v>258</v>
      </c>
      <c r="F591">
        <v>2.2000000000000002</v>
      </c>
    </row>
    <row r="592" spans="1:6" x14ac:dyDescent="0.25">
      <c r="A592">
        <v>2013</v>
      </c>
      <c r="B592">
        <v>8</v>
      </c>
      <c r="C592" t="s">
        <v>151</v>
      </c>
      <c r="D592" t="s">
        <v>7</v>
      </c>
      <c r="E592">
        <v>226</v>
      </c>
      <c r="F592">
        <v>1.9</v>
      </c>
    </row>
    <row r="593" spans="1:6" x14ac:dyDescent="0.25">
      <c r="A593">
        <v>2013</v>
      </c>
      <c r="B593">
        <v>8</v>
      </c>
      <c r="C593" t="s">
        <v>151</v>
      </c>
      <c r="D593" t="s">
        <v>19</v>
      </c>
      <c r="E593">
        <v>272</v>
      </c>
      <c r="F593">
        <v>2.2999999999999998</v>
      </c>
    </row>
    <row r="594" spans="1:6" x14ac:dyDescent="0.25">
      <c r="A594">
        <v>2013</v>
      </c>
      <c r="B594">
        <v>8</v>
      </c>
      <c r="C594" t="s">
        <v>153</v>
      </c>
      <c r="D594" t="s">
        <v>8</v>
      </c>
      <c r="E594">
        <v>200</v>
      </c>
      <c r="F594">
        <v>1.7</v>
      </c>
    </row>
    <row r="595" spans="1:6" x14ac:dyDescent="0.25">
      <c r="A595">
        <v>2013</v>
      </c>
      <c r="B595">
        <v>8</v>
      </c>
      <c r="C595" t="s">
        <v>155</v>
      </c>
      <c r="D595" t="s">
        <v>10</v>
      </c>
      <c r="E595">
        <v>324</v>
      </c>
      <c r="F595">
        <v>2.8</v>
      </c>
    </row>
    <row r="596" spans="1:6" x14ac:dyDescent="0.25">
      <c r="A596">
        <v>2013</v>
      </c>
      <c r="B596">
        <v>8</v>
      </c>
      <c r="C596" t="s">
        <v>156</v>
      </c>
      <c r="D596" t="s">
        <v>11</v>
      </c>
      <c r="E596">
        <v>141</v>
      </c>
      <c r="F596">
        <v>1.2</v>
      </c>
    </row>
    <row r="597" spans="1:6" x14ac:dyDescent="0.25">
      <c r="A597">
        <v>2013</v>
      </c>
      <c r="B597">
        <v>8</v>
      </c>
      <c r="C597" t="s">
        <v>152</v>
      </c>
      <c r="D597" t="s">
        <v>5</v>
      </c>
      <c r="E597">
        <v>157</v>
      </c>
      <c r="F597">
        <v>1.3</v>
      </c>
    </row>
    <row r="598" spans="1:6" x14ac:dyDescent="0.25">
      <c r="A598">
        <v>2013</v>
      </c>
      <c r="B598">
        <v>8</v>
      </c>
      <c r="C598" t="s">
        <v>167</v>
      </c>
      <c r="D598" t="s">
        <v>41</v>
      </c>
      <c r="E598">
        <v>148</v>
      </c>
      <c r="F598">
        <v>1.3</v>
      </c>
    </row>
    <row r="599" spans="1:6" x14ac:dyDescent="0.25">
      <c r="A599">
        <v>2013</v>
      </c>
      <c r="B599">
        <v>8</v>
      </c>
      <c r="C599" t="s">
        <v>162</v>
      </c>
      <c r="D599" t="s">
        <v>27</v>
      </c>
      <c r="E599">
        <v>135</v>
      </c>
      <c r="F599">
        <v>1.2</v>
      </c>
    </row>
    <row r="600" spans="1:6" x14ac:dyDescent="0.25">
      <c r="A600">
        <v>2013</v>
      </c>
      <c r="B600">
        <v>8</v>
      </c>
      <c r="C600" t="s">
        <v>162</v>
      </c>
      <c r="D600" t="s">
        <v>43</v>
      </c>
      <c r="E600">
        <v>213</v>
      </c>
      <c r="F600">
        <v>1.8</v>
      </c>
    </row>
    <row r="601" spans="1:6" x14ac:dyDescent="0.25">
      <c r="A601">
        <v>2013</v>
      </c>
      <c r="B601">
        <v>8</v>
      </c>
      <c r="C601" t="s">
        <v>156</v>
      </c>
      <c r="D601" t="s">
        <v>28</v>
      </c>
      <c r="E601">
        <v>109</v>
      </c>
      <c r="F601">
        <v>0.9</v>
      </c>
    </row>
    <row r="602" spans="1:6" x14ac:dyDescent="0.25">
      <c r="A602">
        <v>2013</v>
      </c>
      <c r="B602">
        <v>8</v>
      </c>
      <c r="C602" t="s">
        <v>166</v>
      </c>
      <c r="D602" t="s">
        <v>38</v>
      </c>
      <c r="E602">
        <v>121</v>
      </c>
      <c r="F602">
        <v>1</v>
      </c>
    </row>
    <row r="603" spans="1:6" x14ac:dyDescent="0.25">
      <c r="A603">
        <v>2013</v>
      </c>
      <c r="B603">
        <v>9</v>
      </c>
      <c r="C603" t="s">
        <v>151</v>
      </c>
      <c r="D603" t="s">
        <v>4</v>
      </c>
      <c r="E603">
        <v>561</v>
      </c>
      <c r="F603">
        <v>4.5999999999999996</v>
      </c>
    </row>
    <row r="604" spans="1:6" x14ac:dyDescent="0.25">
      <c r="A604">
        <v>2013</v>
      </c>
      <c r="B604">
        <v>9</v>
      </c>
      <c r="C604" t="s">
        <v>165</v>
      </c>
      <c r="D604" t="s">
        <v>35</v>
      </c>
      <c r="E604">
        <v>421</v>
      </c>
      <c r="F604">
        <v>3.5</v>
      </c>
    </row>
    <row r="605" spans="1:6" x14ac:dyDescent="0.25">
      <c r="A605">
        <v>2013</v>
      </c>
      <c r="B605">
        <v>9</v>
      </c>
      <c r="C605" t="s">
        <v>152</v>
      </c>
      <c r="D605" t="s">
        <v>6</v>
      </c>
      <c r="E605">
        <v>511</v>
      </c>
      <c r="F605">
        <v>4.2</v>
      </c>
    </row>
    <row r="606" spans="1:6" x14ac:dyDescent="0.25">
      <c r="A606">
        <v>2013</v>
      </c>
      <c r="B606">
        <v>9</v>
      </c>
      <c r="C606" t="s">
        <v>152</v>
      </c>
      <c r="D606" t="s">
        <v>23</v>
      </c>
      <c r="E606">
        <v>297</v>
      </c>
      <c r="F606">
        <v>2.4</v>
      </c>
    </row>
    <row r="607" spans="1:6" x14ac:dyDescent="0.25">
      <c r="A607">
        <v>2013</v>
      </c>
      <c r="B607">
        <v>9</v>
      </c>
      <c r="C607" t="s">
        <v>153</v>
      </c>
      <c r="D607" t="s">
        <v>30</v>
      </c>
      <c r="E607">
        <v>349</v>
      </c>
      <c r="F607">
        <v>2.9</v>
      </c>
    </row>
    <row r="608" spans="1:6" x14ac:dyDescent="0.25">
      <c r="A608">
        <v>2013</v>
      </c>
      <c r="B608">
        <v>9</v>
      </c>
      <c r="C608" t="s">
        <v>156</v>
      </c>
      <c r="D608" t="s">
        <v>37</v>
      </c>
      <c r="E608">
        <v>373</v>
      </c>
      <c r="F608">
        <v>3.1</v>
      </c>
    </row>
    <row r="609" spans="1:6" x14ac:dyDescent="0.25">
      <c r="A609">
        <v>2013</v>
      </c>
      <c r="B609">
        <v>9</v>
      </c>
      <c r="C609" t="s">
        <v>152</v>
      </c>
      <c r="D609" t="s">
        <v>16</v>
      </c>
      <c r="E609">
        <v>312</v>
      </c>
      <c r="F609">
        <v>2.6</v>
      </c>
    </row>
    <row r="610" spans="1:6" x14ac:dyDescent="0.25">
      <c r="A610">
        <v>2013</v>
      </c>
      <c r="B610">
        <v>9</v>
      </c>
      <c r="C610" t="s">
        <v>154</v>
      </c>
      <c r="D610" t="s">
        <v>15</v>
      </c>
      <c r="E610">
        <v>251</v>
      </c>
      <c r="F610">
        <v>2.1</v>
      </c>
    </row>
    <row r="611" spans="1:6" x14ac:dyDescent="0.25">
      <c r="A611">
        <v>2013</v>
      </c>
      <c r="B611">
        <v>9</v>
      </c>
      <c r="C611" t="s">
        <v>157</v>
      </c>
      <c r="D611" t="s">
        <v>36</v>
      </c>
      <c r="E611">
        <v>165</v>
      </c>
      <c r="F611">
        <v>1.4</v>
      </c>
    </row>
    <row r="612" spans="1:6" x14ac:dyDescent="0.25">
      <c r="A612">
        <v>2013</v>
      </c>
      <c r="B612">
        <v>9</v>
      </c>
      <c r="C612" t="s">
        <v>151</v>
      </c>
      <c r="D612" t="s">
        <v>7</v>
      </c>
      <c r="E612">
        <v>250</v>
      </c>
      <c r="F612">
        <v>2.1</v>
      </c>
    </row>
    <row r="613" spans="1:6" x14ac:dyDescent="0.25">
      <c r="A613">
        <v>2013</v>
      </c>
      <c r="B613">
        <v>9</v>
      </c>
      <c r="C613" t="s">
        <v>151</v>
      </c>
      <c r="D613" t="s">
        <v>19</v>
      </c>
      <c r="E613">
        <v>294</v>
      </c>
      <c r="F613">
        <v>2.4</v>
      </c>
    </row>
    <row r="614" spans="1:6" x14ac:dyDescent="0.25">
      <c r="A614">
        <v>2013</v>
      </c>
      <c r="B614">
        <v>9</v>
      </c>
      <c r="C614" t="s">
        <v>155</v>
      </c>
      <c r="D614" t="s">
        <v>10</v>
      </c>
      <c r="E614">
        <v>444</v>
      </c>
      <c r="F614">
        <v>3.6</v>
      </c>
    </row>
    <row r="615" spans="1:6" x14ac:dyDescent="0.25">
      <c r="A615">
        <v>2013</v>
      </c>
      <c r="B615">
        <v>9</v>
      </c>
      <c r="C615" t="s">
        <v>153</v>
      </c>
      <c r="D615" t="s">
        <v>8</v>
      </c>
      <c r="E615">
        <v>183</v>
      </c>
      <c r="F615">
        <v>1.5</v>
      </c>
    </row>
    <row r="616" spans="1:6" x14ac:dyDescent="0.25">
      <c r="A616">
        <v>2013</v>
      </c>
      <c r="B616">
        <v>9</v>
      </c>
      <c r="C616" t="s">
        <v>156</v>
      </c>
      <c r="D616" t="s">
        <v>11</v>
      </c>
      <c r="E616">
        <v>272</v>
      </c>
      <c r="F616">
        <v>2.2000000000000002</v>
      </c>
    </row>
    <row r="617" spans="1:6" x14ac:dyDescent="0.25">
      <c r="A617">
        <v>2013</v>
      </c>
      <c r="B617">
        <v>9</v>
      </c>
      <c r="C617" t="s">
        <v>152</v>
      </c>
      <c r="D617" t="s">
        <v>5</v>
      </c>
      <c r="E617">
        <v>188</v>
      </c>
      <c r="F617">
        <v>1.5</v>
      </c>
    </row>
    <row r="618" spans="1:6" x14ac:dyDescent="0.25">
      <c r="A618">
        <v>2013</v>
      </c>
      <c r="B618">
        <v>9</v>
      </c>
      <c r="C618" t="s">
        <v>162</v>
      </c>
      <c r="D618" t="s">
        <v>43</v>
      </c>
      <c r="E618">
        <v>196</v>
      </c>
      <c r="F618">
        <v>1.6</v>
      </c>
    </row>
    <row r="619" spans="1:6" x14ac:dyDescent="0.25">
      <c r="A619">
        <v>2013</v>
      </c>
      <c r="B619">
        <v>9</v>
      </c>
      <c r="C619" t="s">
        <v>167</v>
      </c>
      <c r="D619" t="s">
        <v>41</v>
      </c>
      <c r="E619">
        <v>107</v>
      </c>
      <c r="F619">
        <v>0.9</v>
      </c>
    </row>
    <row r="620" spans="1:6" x14ac:dyDescent="0.25">
      <c r="A620">
        <v>2013</v>
      </c>
      <c r="B620">
        <v>9</v>
      </c>
      <c r="C620" t="s">
        <v>162</v>
      </c>
      <c r="D620" t="s">
        <v>27</v>
      </c>
      <c r="E620">
        <v>148</v>
      </c>
      <c r="F620">
        <v>1.2</v>
      </c>
    </row>
    <row r="621" spans="1:6" x14ac:dyDescent="0.25">
      <c r="A621">
        <v>2013</v>
      </c>
      <c r="B621">
        <v>9</v>
      </c>
      <c r="C621" t="s">
        <v>156</v>
      </c>
      <c r="D621" t="s">
        <v>28</v>
      </c>
      <c r="E621">
        <v>200</v>
      </c>
      <c r="F621">
        <v>1.6</v>
      </c>
    </row>
    <row r="622" spans="1:6" x14ac:dyDescent="0.25">
      <c r="A622">
        <v>2013</v>
      </c>
      <c r="B622">
        <v>9</v>
      </c>
      <c r="C622" t="s">
        <v>161</v>
      </c>
      <c r="D622" t="s">
        <v>40</v>
      </c>
      <c r="E622">
        <v>213</v>
      </c>
      <c r="F622">
        <v>1.8</v>
      </c>
    </row>
    <row r="623" spans="1:6" x14ac:dyDescent="0.25">
      <c r="A623">
        <v>2013</v>
      </c>
      <c r="B623">
        <v>9</v>
      </c>
      <c r="C623" t="s">
        <v>168</v>
      </c>
      <c r="D623" t="s">
        <v>44</v>
      </c>
      <c r="E623">
        <v>616</v>
      </c>
      <c r="F623">
        <v>5.0999999999999996</v>
      </c>
    </row>
    <row r="624" spans="1:6" x14ac:dyDescent="0.25">
      <c r="A624">
        <v>2013</v>
      </c>
      <c r="B624">
        <v>9</v>
      </c>
      <c r="C624" t="s">
        <v>156</v>
      </c>
      <c r="D624" t="s">
        <v>22</v>
      </c>
      <c r="E624">
        <v>214</v>
      </c>
      <c r="F624">
        <v>1.8</v>
      </c>
    </row>
    <row r="625" spans="1:6" x14ac:dyDescent="0.25">
      <c r="A625">
        <v>2013</v>
      </c>
      <c r="B625">
        <v>9</v>
      </c>
      <c r="C625" t="s">
        <v>164</v>
      </c>
      <c r="D625" t="s">
        <v>34</v>
      </c>
      <c r="E625">
        <v>196</v>
      </c>
      <c r="F625">
        <v>1.6</v>
      </c>
    </row>
    <row r="626" spans="1:6" x14ac:dyDescent="0.25">
      <c r="A626">
        <v>2013</v>
      </c>
      <c r="B626">
        <v>9</v>
      </c>
      <c r="C626" t="s">
        <v>158</v>
      </c>
      <c r="D626" t="s">
        <v>39</v>
      </c>
      <c r="E626">
        <v>143</v>
      </c>
      <c r="F626">
        <v>1.2</v>
      </c>
    </row>
    <row r="627" spans="1:6" x14ac:dyDescent="0.25">
      <c r="A627">
        <v>2013</v>
      </c>
      <c r="B627">
        <v>9</v>
      </c>
      <c r="C627" t="s">
        <v>151</v>
      </c>
      <c r="D627" t="s">
        <v>12</v>
      </c>
      <c r="E627">
        <v>139</v>
      </c>
      <c r="F627">
        <v>1.1000000000000001</v>
      </c>
    </row>
    <row r="628" spans="1:6" x14ac:dyDescent="0.25">
      <c r="A628">
        <v>2013</v>
      </c>
      <c r="B628">
        <v>9</v>
      </c>
      <c r="C628" t="s">
        <v>161</v>
      </c>
      <c r="D628" t="s">
        <v>32</v>
      </c>
      <c r="E628">
        <v>138</v>
      </c>
      <c r="F628">
        <v>1.1000000000000001</v>
      </c>
    </row>
    <row r="629" spans="1:6" x14ac:dyDescent="0.25">
      <c r="A629">
        <v>2013</v>
      </c>
      <c r="B629">
        <v>9</v>
      </c>
      <c r="C629" t="s">
        <v>154</v>
      </c>
      <c r="D629" t="s">
        <v>9</v>
      </c>
      <c r="E629">
        <v>133</v>
      </c>
      <c r="F629">
        <v>1.1000000000000001</v>
      </c>
    </row>
    <row r="630" spans="1:6" x14ac:dyDescent="0.25">
      <c r="A630">
        <v>2013</v>
      </c>
      <c r="B630">
        <v>9</v>
      </c>
      <c r="C630" t="s">
        <v>159</v>
      </c>
      <c r="D630" t="s">
        <v>25</v>
      </c>
      <c r="E630">
        <v>132</v>
      </c>
      <c r="F630">
        <v>1.1000000000000001</v>
      </c>
    </row>
    <row r="631" spans="1:6" x14ac:dyDescent="0.25">
      <c r="A631">
        <v>2013</v>
      </c>
      <c r="B631">
        <v>9</v>
      </c>
      <c r="C631" t="s">
        <v>161</v>
      </c>
      <c r="D631" t="s">
        <v>188</v>
      </c>
      <c r="E631">
        <v>131</v>
      </c>
      <c r="F631">
        <v>1.1000000000000001</v>
      </c>
    </row>
    <row r="632" spans="1:6" x14ac:dyDescent="0.25">
      <c r="A632">
        <v>2013</v>
      </c>
      <c r="B632">
        <v>9</v>
      </c>
      <c r="C632" t="s">
        <v>152</v>
      </c>
      <c r="D632" t="s">
        <v>24</v>
      </c>
      <c r="E632">
        <v>118</v>
      </c>
      <c r="F632">
        <v>1</v>
      </c>
    </row>
    <row r="633" spans="1:6" x14ac:dyDescent="0.25">
      <c r="A633">
        <v>2013</v>
      </c>
      <c r="B633">
        <v>9</v>
      </c>
      <c r="C633" t="s">
        <v>169</v>
      </c>
      <c r="D633" t="s">
        <v>50</v>
      </c>
      <c r="E633">
        <v>112</v>
      </c>
      <c r="F633">
        <v>0.9</v>
      </c>
    </row>
    <row r="634" spans="1:6" x14ac:dyDescent="0.25">
      <c r="A634">
        <v>2013</v>
      </c>
      <c r="B634">
        <v>10</v>
      </c>
      <c r="C634" t="s">
        <v>151</v>
      </c>
      <c r="D634" t="s">
        <v>4</v>
      </c>
      <c r="E634">
        <v>646</v>
      </c>
      <c r="F634">
        <v>5</v>
      </c>
    </row>
    <row r="635" spans="1:6" x14ac:dyDescent="0.25">
      <c r="A635">
        <v>2013</v>
      </c>
      <c r="B635">
        <v>10</v>
      </c>
      <c r="C635" t="s">
        <v>152</v>
      </c>
      <c r="D635" t="s">
        <v>6</v>
      </c>
      <c r="E635">
        <v>679</v>
      </c>
      <c r="F635">
        <v>5.3</v>
      </c>
    </row>
    <row r="636" spans="1:6" x14ac:dyDescent="0.25">
      <c r="A636">
        <v>2013</v>
      </c>
      <c r="B636">
        <v>10</v>
      </c>
      <c r="C636" t="s">
        <v>165</v>
      </c>
      <c r="D636" t="s">
        <v>35</v>
      </c>
      <c r="E636">
        <v>299</v>
      </c>
      <c r="F636">
        <v>2.2999999999999998</v>
      </c>
    </row>
    <row r="637" spans="1:6" x14ac:dyDescent="0.25">
      <c r="A637">
        <v>2013</v>
      </c>
      <c r="B637">
        <v>10</v>
      </c>
      <c r="C637" t="s">
        <v>153</v>
      </c>
      <c r="D637" t="s">
        <v>30</v>
      </c>
      <c r="E637">
        <v>716</v>
      </c>
      <c r="F637">
        <v>5.6</v>
      </c>
    </row>
    <row r="638" spans="1:6" x14ac:dyDescent="0.25">
      <c r="A638">
        <v>2013</v>
      </c>
      <c r="B638">
        <v>10</v>
      </c>
      <c r="C638" t="s">
        <v>152</v>
      </c>
      <c r="D638" t="s">
        <v>23</v>
      </c>
      <c r="E638">
        <v>446</v>
      </c>
      <c r="F638">
        <v>3.5</v>
      </c>
    </row>
    <row r="639" spans="1:6" x14ac:dyDescent="0.25">
      <c r="A639">
        <v>2013</v>
      </c>
      <c r="B639">
        <v>10</v>
      </c>
      <c r="C639" t="s">
        <v>156</v>
      </c>
      <c r="D639" t="s">
        <v>37</v>
      </c>
      <c r="E639">
        <v>319</v>
      </c>
      <c r="F639">
        <v>2.5</v>
      </c>
    </row>
    <row r="640" spans="1:6" x14ac:dyDescent="0.25">
      <c r="A640">
        <v>2013</v>
      </c>
      <c r="B640">
        <v>10</v>
      </c>
      <c r="C640" t="s">
        <v>152</v>
      </c>
      <c r="D640" t="s">
        <v>16</v>
      </c>
      <c r="E640">
        <v>300</v>
      </c>
      <c r="F640">
        <v>2.2999999999999998</v>
      </c>
    </row>
    <row r="641" spans="1:6" x14ac:dyDescent="0.25">
      <c r="A641">
        <v>2013</v>
      </c>
      <c r="B641">
        <v>10</v>
      </c>
      <c r="C641" t="s">
        <v>154</v>
      </c>
      <c r="D641" t="s">
        <v>15</v>
      </c>
      <c r="E641">
        <v>257</v>
      </c>
      <c r="F641">
        <v>2</v>
      </c>
    </row>
    <row r="642" spans="1:6" x14ac:dyDescent="0.25">
      <c r="A642">
        <v>2013</v>
      </c>
      <c r="B642">
        <v>10</v>
      </c>
      <c r="C642" t="s">
        <v>155</v>
      </c>
      <c r="D642" t="s">
        <v>10</v>
      </c>
      <c r="E642">
        <v>540</v>
      </c>
      <c r="F642">
        <v>4.2</v>
      </c>
    </row>
    <row r="643" spans="1:6" x14ac:dyDescent="0.25">
      <c r="A643">
        <v>2013</v>
      </c>
      <c r="B643">
        <v>10</v>
      </c>
      <c r="C643" t="s">
        <v>157</v>
      </c>
      <c r="D643" t="s">
        <v>36</v>
      </c>
      <c r="E643">
        <v>177</v>
      </c>
      <c r="F643">
        <v>1.4</v>
      </c>
    </row>
    <row r="644" spans="1:6" x14ac:dyDescent="0.25">
      <c r="A644">
        <v>2013</v>
      </c>
      <c r="B644">
        <v>10</v>
      </c>
      <c r="C644" t="s">
        <v>151</v>
      </c>
      <c r="D644" t="s">
        <v>7</v>
      </c>
      <c r="E644">
        <v>239</v>
      </c>
      <c r="F644">
        <v>1.9</v>
      </c>
    </row>
    <row r="645" spans="1:6" x14ac:dyDescent="0.25">
      <c r="A645">
        <v>2013</v>
      </c>
      <c r="B645">
        <v>10</v>
      </c>
      <c r="C645" t="s">
        <v>151</v>
      </c>
      <c r="D645" t="s">
        <v>19</v>
      </c>
      <c r="E645">
        <v>223</v>
      </c>
      <c r="F645">
        <v>1.7</v>
      </c>
    </row>
    <row r="646" spans="1:6" x14ac:dyDescent="0.25">
      <c r="A646">
        <v>2013</v>
      </c>
      <c r="B646">
        <v>10</v>
      </c>
      <c r="C646" t="s">
        <v>153</v>
      </c>
      <c r="D646" t="s">
        <v>8</v>
      </c>
      <c r="E646">
        <v>240</v>
      </c>
      <c r="F646">
        <v>1.9</v>
      </c>
    </row>
    <row r="647" spans="1:6" x14ac:dyDescent="0.25">
      <c r="A647">
        <v>2013</v>
      </c>
      <c r="B647">
        <v>10</v>
      </c>
      <c r="C647" t="s">
        <v>156</v>
      </c>
      <c r="D647" t="s">
        <v>11</v>
      </c>
      <c r="E647">
        <v>291</v>
      </c>
      <c r="F647">
        <v>2.2999999999999998</v>
      </c>
    </row>
    <row r="648" spans="1:6" x14ac:dyDescent="0.25">
      <c r="A648">
        <v>2013</v>
      </c>
      <c r="B648">
        <v>10</v>
      </c>
      <c r="C648" t="s">
        <v>152</v>
      </c>
      <c r="D648" t="s">
        <v>5</v>
      </c>
      <c r="E648">
        <v>176</v>
      </c>
      <c r="F648">
        <v>1.4</v>
      </c>
    </row>
    <row r="649" spans="1:6" x14ac:dyDescent="0.25">
      <c r="A649">
        <v>2013</v>
      </c>
      <c r="B649">
        <v>10</v>
      </c>
      <c r="C649" t="s">
        <v>162</v>
      </c>
      <c r="D649" t="s">
        <v>43</v>
      </c>
      <c r="E649">
        <v>202</v>
      </c>
      <c r="F649">
        <v>1.6</v>
      </c>
    </row>
    <row r="650" spans="1:6" x14ac:dyDescent="0.25">
      <c r="A650">
        <v>2013</v>
      </c>
      <c r="B650">
        <v>10</v>
      </c>
      <c r="C650" t="s">
        <v>156</v>
      </c>
      <c r="D650" t="s">
        <v>28</v>
      </c>
      <c r="E650">
        <v>221</v>
      </c>
      <c r="F650">
        <v>1.7</v>
      </c>
    </row>
    <row r="651" spans="1:6" x14ac:dyDescent="0.25">
      <c r="A651">
        <v>2013</v>
      </c>
      <c r="B651">
        <v>10</v>
      </c>
      <c r="C651" t="s">
        <v>162</v>
      </c>
      <c r="D651" t="s">
        <v>27</v>
      </c>
      <c r="E651">
        <v>170</v>
      </c>
      <c r="F651">
        <v>1.3</v>
      </c>
    </row>
    <row r="652" spans="1:6" x14ac:dyDescent="0.25">
      <c r="A652">
        <v>2013</v>
      </c>
      <c r="B652">
        <v>10</v>
      </c>
      <c r="C652" t="s">
        <v>167</v>
      </c>
      <c r="D652" t="s">
        <v>41</v>
      </c>
      <c r="E652">
        <v>121</v>
      </c>
      <c r="F652">
        <v>0.9</v>
      </c>
    </row>
    <row r="653" spans="1:6" x14ac:dyDescent="0.25">
      <c r="A653">
        <v>2013</v>
      </c>
      <c r="B653">
        <v>10</v>
      </c>
      <c r="C653" t="s">
        <v>161</v>
      </c>
      <c r="D653" t="s">
        <v>40</v>
      </c>
      <c r="E653">
        <v>114</v>
      </c>
      <c r="F653">
        <v>0.9</v>
      </c>
    </row>
    <row r="654" spans="1:6" x14ac:dyDescent="0.25">
      <c r="A654">
        <v>2013</v>
      </c>
      <c r="B654">
        <v>11</v>
      </c>
      <c r="C654" t="s">
        <v>151</v>
      </c>
      <c r="D654" t="s">
        <v>4</v>
      </c>
      <c r="E654">
        <v>666</v>
      </c>
      <c r="F654">
        <v>5.5</v>
      </c>
    </row>
    <row r="655" spans="1:6" x14ac:dyDescent="0.25">
      <c r="A655">
        <v>2013</v>
      </c>
      <c r="B655">
        <v>11</v>
      </c>
      <c r="C655" t="s">
        <v>152</v>
      </c>
      <c r="D655" t="s">
        <v>6</v>
      </c>
      <c r="E655">
        <v>525</v>
      </c>
      <c r="F655">
        <v>4.3</v>
      </c>
    </row>
    <row r="656" spans="1:6" x14ac:dyDescent="0.25">
      <c r="A656">
        <v>2013</v>
      </c>
      <c r="B656">
        <v>11</v>
      </c>
      <c r="C656" t="s">
        <v>153</v>
      </c>
      <c r="D656" t="s">
        <v>30</v>
      </c>
      <c r="E656">
        <v>512</v>
      </c>
      <c r="F656">
        <v>4.2</v>
      </c>
    </row>
    <row r="657" spans="1:6" x14ac:dyDescent="0.25">
      <c r="A657">
        <v>2013</v>
      </c>
      <c r="B657">
        <v>11</v>
      </c>
      <c r="C657" t="s">
        <v>165</v>
      </c>
      <c r="D657" t="s">
        <v>35</v>
      </c>
      <c r="E657">
        <v>250</v>
      </c>
      <c r="F657">
        <v>2.1</v>
      </c>
    </row>
    <row r="658" spans="1:6" x14ac:dyDescent="0.25">
      <c r="A658">
        <v>2013</v>
      </c>
      <c r="B658">
        <v>11</v>
      </c>
      <c r="C658" t="s">
        <v>152</v>
      </c>
      <c r="D658" t="s">
        <v>23</v>
      </c>
      <c r="E658">
        <v>383</v>
      </c>
      <c r="F658">
        <v>3.2</v>
      </c>
    </row>
    <row r="659" spans="1:6" x14ac:dyDescent="0.25">
      <c r="A659">
        <v>2013</v>
      </c>
      <c r="B659">
        <v>11</v>
      </c>
      <c r="C659" t="s">
        <v>156</v>
      </c>
      <c r="D659" t="s">
        <v>37</v>
      </c>
      <c r="E659">
        <v>260</v>
      </c>
      <c r="F659">
        <v>2.2000000000000002</v>
      </c>
    </row>
    <row r="660" spans="1:6" x14ac:dyDescent="0.25">
      <c r="A660">
        <v>2013</v>
      </c>
      <c r="B660">
        <v>11</v>
      </c>
      <c r="C660" t="s">
        <v>155</v>
      </c>
      <c r="D660" t="s">
        <v>10</v>
      </c>
      <c r="E660">
        <v>524</v>
      </c>
      <c r="F660">
        <v>4.3</v>
      </c>
    </row>
    <row r="661" spans="1:6" x14ac:dyDescent="0.25">
      <c r="A661">
        <v>2013</v>
      </c>
      <c r="B661">
        <v>11</v>
      </c>
      <c r="C661" t="s">
        <v>152</v>
      </c>
      <c r="D661" t="s">
        <v>16</v>
      </c>
      <c r="E661">
        <v>259</v>
      </c>
      <c r="F661">
        <v>2.1</v>
      </c>
    </row>
    <row r="662" spans="1:6" x14ac:dyDescent="0.25">
      <c r="A662">
        <v>2013</v>
      </c>
      <c r="B662">
        <v>11</v>
      </c>
      <c r="C662" t="s">
        <v>154</v>
      </c>
      <c r="D662" t="s">
        <v>15</v>
      </c>
      <c r="E662">
        <v>203</v>
      </c>
      <c r="F662">
        <v>1.7</v>
      </c>
    </row>
    <row r="663" spans="1:6" x14ac:dyDescent="0.25">
      <c r="A663">
        <v>2013</v>
      </c>
      <c r="B663">
        <v>11</v>
      </c>
      <c r="C663" t="s">
        <v>157</v>
      </c>
      <c r="D663" t="s">
        <v>36</v>
      </c>
      <c r="E663">
        <v>145</v>
      </c>
      <c r="F663">
        <v>1.2</v>
      </c>
    </row>
    <row r="664" spans="1:6" x14ac:dyDescent="0.25">
      <c r="A664">
        <v>2013</v>
      </c>
      <c r="B664">
        <v>11</v>
      </c>
      <c r="C664" t="s">
        <v>151</v>
      </c>
      <c r="D664" t="s">
        <v>7</v>
      </c>
      <c r="E664">
        <v>243</v>
      </c>
      <c r="F664">
        <v>2</v>
      </c>
    </row>
    <row r="665" spans="1:6" x14ac:dyDescent="0.25">
      <c r="A665">
        <v>2013</v>
      </c>
      <c r="B665">
        <v>11</v>
      </c>
      <c r="C665" t="s">
        <v>151</v>
      </c>
      <c r="D665" t="s">
        <v>19</v>
      </c>
      <c r="E665">
        <v>181</v>
      </c>
      <c r="F665">
        <v>1.5</v>
      </c>
    </row>
    <row r="666" spans="1:6" x14ac:dyDescent="0.25">
      <c r="A666">
        <v>2013</v>
      </c>
      <c r="B666">
        <v>11</v>
      </c>
      <c r="C666" t="s">
        <v>156</v>
      </c>
      <c r="D666" t="s">
        <v>11</v>
      </c>
      <c r="E666">
        <v>306</v>
      </c>
      <c r="F666">
        <v>2.5</v>
      </c>
    </row>
    <row r="667" spans="1:6" x14ac:dyDescent="0.25">
      <c r="A667">
        <v>2013</v>
      </c>
      <c r="B667">
        <v>11</v>
      </c>
      <c r="C667" t="s">
        <v>153</v>
      </c>
      <c r="D667" t="s">
        <v>8</v>
      </c>
      <c r="E667">
        <v>131</v>
      </c>
      <c r="F667">
        <v>1.1000000000000001</v>
      </c>
    </row>
    <row r="668" spans="1:6" x14ac:dyDescent="0.25">
      <c r="A668">
        <v>2013</v>
      </c>
      <c r="B668">
        <v>11</v>
      </c>
      <c r="C668" t="s">
        <v>152</v>
      </c>
      <c r="D668" t="s">
        <v>5</v>
      </c>
      <c r="E668">
        <v>102</v>
      </c>
      <c r="F668">
        <v>0.8</v>
      </c>
    </row>
    <row r="669" spans="1:6" x14ac:dyDescent="0.25">
      <c r="A669">
        <v>2013</v>
      </c>
      <c r="B669">
        <v>11</v>
      </c>
      <c r="C669" t="s">
        <v>156</v>
      </c>
      <c r="D669" t="s">
        <v>28</v>
      </c>
      <c r="E669">
        <v>220</v>
      </c>
      <c r="F669">
        <v>1.8</v>
      </c>
    </row>
    <row r="670" spans="1:6" x14ac:dyDescent="0.25">
      <c r="A670">
        <v>2013</v>
      </c>
      <c r="B670">
        <v>11</v>
      </c>
      <c r="C670" t="s">
        <v>162</v>
      </c>
      <c r="D670" t="s">
        <v>43</v>
      </c>
      <c r="E670">
        <v>147</v>
      </c>
      <c r="F670">
        <v>1.2</v>
      </c>
    </row>
    <row r="671" spans="1:6" x14ac:dyDescent="0.25">
      <c r="A671">
        <v>2013</v>
      </c>
      <c r="B671">
        <v>11</v>
      </c>
      <c r="C671" t="s">
        <v>162</v>
      </c>
      <c r="D671" t="s">
        <v>27</v>
      </c>
      <c r="E671">
        <v>122</v>
      </c>
      <c r="F671">
        <v>1</v>
      </c>
    </row>
    <row r="672" spans="1:6" x14ac:dyDescent="0.25">
      <c r="A672">
        <v>2013</v>
      </c>
      <c r="B672">
        <v>11</v>
      </c>
      <c r="C672" t="s">
        <v>167</v>
      </c>
      <c r="D672" t="s">
        <v>41</v>
      </c>
      <c r="E672">
        <v>151</v>
      </c>
      <c r="F672">
        <v>1.3</v>
      </c>
    </row>
    <row r="673" spans="1:6" x14ac:dyDescent="0.25">
      <c r="A673">
        <v>2013</v>
      </c>
      <c r="B673">
        <v>11</v>
      </c>
      <c r="C673" t="s">
        <v>161</v>
      </c>
      <c r="D673" t="s">
        <v>40</v>
      </c>
      <c r="E673">
        <v>141</v>
      </c>
      <c r="F673">
        <v>1.2</v>
      </c>
    </row>
    <row r="674" spans="1:6" x14ac:dyDescent="0.25">
      <c r="A674">
        <v>2014</v>
      </c>
      <c r="B674">
        <v>1</v>
      </c>
      <c r="C674" t="s">
        <v>153</v>
      </c>
      <c r="D674" t="s">
        <v>30</v>
      </c>
      <c r="E674">
        <v>650</v>
      </c>
      <c r="F674">
        <v>5.7</v>
      </c>
    </row>
    <row r="675" spans="1:6" x14ac:dyDescent="0.25">
      <c r="A675">
        <v>2014</v>
      </c>
      <c r="B675">
        <v>1</v>
      </c>
      <c r="C675" t="s">
        <v>152</v>
      </c>
      <c r="D675" t="s">
        <v>6</v>
      </c>
      <c r="E675">
        <v>563</v>
      </c>
      <c r="F675">
        <v>4.9000000000000004</v>
      </c>
    </row>
    <row r="676" spans="1:6" x14ac:dyDescent="0.25">
      <c r="A676">
        <v>2014</v>
      </c>
      <c r="B676">
        <v>1</v>
      </c>
      <c r="C676" t="s">
        <v>151</v>
      </c>
      <c r="D676" t="s">
        <v>4</v>
      </c>
      <c r="E676">
        <v>465</v>
      </c>
      <c r="F676">
        <v>4.0999999999999996</v>
      </c>
    </row>
    <row r="677" spans="1:6" x14ac:dyDescent="0.25">
      <c r="A677">
        <v>2014</v>
      </c>
      <c r="B677">
        <v>1</v>
      </c>
      <c r="C677" t="s">
        <v>165</v>
      </c>
      <c r="D677" t="s">
        <v>35</v>
      </c>
      <c r="E677">
        <v>406</v>
      </c>
      <c r="F677">
        <v>3.6</v>
      </c>
    </row>
    <row r="678" spans="1:6" x14ac:dyDescent="0.25">
      <c r="A678">
        <v>2014</v>
      </c>
      <c r="B678">
        <v>1</v>
      </c>
      <c r="C678" t="s">
        <v>155</v>
      </c>
      <c r="D678" t="s">
        <v>10</v>
      </c>
      <c r="E678">
        <v>378</v>
      </c>
      <c r="F678">
        <v>3.3</v>
      </c>
    </row>
    <row r="679" spans="1:6" x14ac:dyDescent="0.25">
      <c r="A679">
        <v>2014</v>
      </c>
      <c r="B679">
        <v>1</v>
      </c>
      <c r="C679" t="s">
        <v>152</v>
      </c>
      <c r="D679" t="s">
        <v>23</v>
      </c>
      <c r="E679">
        <v>351</v>
      </c>
      <c r="F679">
        <v>3.1</v>
      </c>
    </row>
    <row r="680" spans="1:6" x14ac:dyDescent="0.25">
      <c r="A680">
        <v>2014</v>
      </c>
      <c r="B680">
        <v>1</v>
      </c>
      <c r="C680" t="s">
        <v>159</v>
      </c>
      <c r="D680" t="s">
        <v>25</v>
      </c>
      <c r="E680">
        <v>314</v>
      </c>
      <c r="F680">
        <v>2.8</v>
      </c>
    </row>
    <row r="681" spans="1:6" x14ac:dyDescent="0.25">
      <c r="A681">
        <v>2014</v>
      </c>
      <c r="B681">
        <v>1</v>
      </c>
      <c r="C681" t="s">
        <v>152</v>
      </c>
      <c r="D681" t="s">
        <v>16</v>
      </c>
      <c r="E681">
        <v>282</v>
      </c>
      <c r="F681">
        <v>2.5</v>
      </c>
    </row>
    <row r="682" spans="1:6" x14ac:dyDescent="0.25">
      <c r="A682">
        <v>2014</v>
      </c>
      <c r="B682">
        <v>1</v>
      </c>
      <c r="C682" t="s">
        <v>161</v>
      </c>
      <c r="D682" t="s">
        <v>40</v>
      </c>
      <c r="E682">
        <v>235</v>
      </c>
      <c r="F682">
        <v>2.1</v>
      </c>
    </row>
    <row r="683" spans="1:6" x14ac:dyDescent="0.25">
      <c r="A683">
        <v>2014</v>
      </c>
      <c r="B683">
        <v>1</v>
      </c>
      <c r="C683" t="s">
        <v>151</v>
      </c>
      <c r="D683" t="s">
        <v>19</v>
      </c>
      <c r="E683">
        <v>231</v>
      </c>
      <c r="F683">
        <v>2</v>
      </c>
    </row>
    <row r="684" spans="1:6" x14ac:dyDescent="0.25">
      <c r="A684">
        <v>2014</v>
      </c>
      <c r="B684">
        <v>1</v>
      </c>
      <c r="C684" t="s">
        <v>151</v>
      </c>
      <c r="D684" t="s">
        <v>45</v>
      </c>
      <c r="E684">
        <v>218</v>
      </c>
      <c r="F684">
        <v>1.9</v>
      </c>
    </row>
    <row r="685" spans="1:6" x14ac:dyDescent="0.25">
      <c r="A685">
        <v>2014</v>
      </c>
      <c r="B685">
        <v>1</v>
      </c>
      <c r="C685" t="s">
        <v>151</v>
      </c>
      <c r="D685" t="s">
        <v>7</v>
      </c>
      <c r="E685">
        <v>207</v>
      </c>
      <c r="F685">
        <v>1.8</v>
      </c>
    </row>
    <row r="686" spans="1:6" x14ac:dyDescent="0.25">
      <c r="A686">
        <v>2014</v>
      </c>
      <c r="B686">
        <v>1</v>
      </c>
      <c r="C686" t="s">
        <v>161</v>
      </c>
      <c r="D686" t="s">
        <v>32</v>
      </c>
      <c r="E686">
        <v>186</v>
      </c>
      <c r="F686">
        <v>1.6</v>
      </c>
    </row>
    <row r="687" spans="1:6" x14ac:dyDescent="0.25">
      <c r="A687">
        <v>2014</v>
      </c>
      <c r="B687">
        <v>1</v>
      </c>
      <c r="C687" t="s">
        <v>158</v>
      </c>
      <c r="D687" t="s">
        <v>46</v>
      </c>
      <c r="E687">
        <v>183</v>
      </c>
      <c r="F687">
        <v>1.6</v>
      </c>
    </row>
    <row r="688" spans="1:6" x14ac:dyDescent="0.25">
      <c r="A688">
        <v>2014</v>
      </c>
      <c r="B688">
        <v>1</v>
      </c>
      <c r="C688" t="s">
        <v>157</v>
      </c>
      <c r="D688" t="s">
        <v>36</v>
      </c>
      <c r="E688">
        <v>174</v>
      </c>
      <c r="F688">
        <v>1.5</v>
      </c>
    </row>
    <row r="689" spans="1:6" x14ac:dyDescent="0.25">
      <c r="A689">
        <v>2014</v>
      </c>
      <c r="B689">
        <v>1</v>
      </c>
      <c r="C689" t="s">
        <v>156</v>
      </c>
      <c r="D689" t="s">
        <v>22</v>
      </c>
      <c r="E689">
        <v>174</v>
      </c>
      <c r="F689">
        <v>1.5</v>
      </c>
    </row>
    <row r="690" spans="1:6" x14ac:dyDescent="0.25">
      <c r="A690">
        <v>2014</v>
      </c>
      <c r="B690">
        <v>1</v>
      </c>
      <c r="C690" t="s">
        <v>156</v>
      </c>
      <c r="D690" t="s">
        <v>11</v>
      </c>
      <c r="E690">
        <v>166</v>
      </c>
      <c r="F690">
        <v>1.5</v>
      </c>
    </row>
    <row r="691" spans="1:6" x14ac:dyDescent="0.25">
      <c r="A691">
        <v>2014</v>
      </c>
      <c r="B691">
        <v>1</v>
      </c>
      <c r="C691" t="s">
        <v>158</v>
      </c>
      <c r="D691" t="s">
        <v>47</v>
      </c>
      <c r="E691">
        <v>160</v>
      </c>
      <c r="F691">
        <v>1.4</v>
      </c>
    </row>
    <row r="692" spans="1:6" x14ac:dyDescent="0.25">
      <c r="A692">
        <v>2014</v>
      </c>
      <c r="B692">
        <v>1</v>
      </c>
      <c r="C692" t="s">
        <v>154</v>
      </c>
      <c r="D692" t="s">
        <v>48</v>
      </c>
      <c r="E692">
        <v>152</v>
      </c>
      <c r="F692">
        <v>1.3</v>
      </c>
    </row>
    <row r="693" spans="1:6" x14ac:dyDescent="0.25">
      <c r="A693">
        <v>2014</v>
      </c>
      <c r="B693">
        <v>1</v>
      </c>
      <c r="C693" t="s">
        <v>162</v>
      </c>
      <c r="D693" t="s">
        <v>43</v>
      </c>
      <c r="E693">
        <v>151</v>
      </c>
      <c r="F693">
        <v>1.3</v>
      </c>
    </row>
    <row r="694" spans="1:6" x14ac:dyDescent="0.25">
      <c r="A694">
        <v>2014</v>
      </c>
      <c r="B694">
        <v>2</v>
      </c>
      <c r="C694" t="s">
        <v>153</v>
      </c>
      <c r="D694" t="s">
        <v>30</v>
      </c>
      <c r="E694">
        <v>484</v>
      </c>
      <c r="F694">
        <v>4.3</v>
      </c>
    </row>
    <row r="695" spans="1:6" x14ac:dyDescent="0.25">
      <c r="A695">
        <v>2014</v>
      </c>
      <c r="B695">
        <v>2</v>
      </c>
      <c r="C695" t="s">
        <v>152</v>
      </c>
      <c r="D695" t="s">
        <v>6</v>
      </c>
      <c r="E695">
        <v>453</v>
      </c>
      <c r="F695">
        <v>4</v>
      </c>
    </row>
    <row r="696" spans="1:6" x14ac:dyDescent="0.25">
      <c r="A696">
        <v>2014</v>
      </c>
      <c r="B696">
        <v>2</v>
      </c>
      <c r="C696" t="s">
        <v>151</v>
      </c>
      <c r="D696" t="s">
        <v>4</v>
      </c>
      <c r="E696">
        <v>488</v>
      </c>
      <c r="F696">
        <v>4.3</v>
      </c>
    </row>
    <row r="697" spans="1:6" x14ac:dyDescent="0.25">
      <c r="A697">
        <v>2014</v>
      </c>
      <c r="B697">
        <v>2</v>
      </c>
      <c r="C697" t="s">
        <v>155</v>
      </c>
      <c r="D697" t="s">
        <v>10</v>
      </c>
      <c r="E697">
        <v>308</v>
      </c>
      <c r="F697">
        <v>2.7</v>
      </c>
    </row>
    <row r="698" spans="1:6" x14ac:dyDescent="0.25">
      <c r="A698">
        <v>2014</v>
      </c>
      <c r="B698">
        <v>2</v>
      </c>
      <c r="C698" t="s">
        <v>152</v>
      </c>
      <c r="D698" t="s">
        <v>23</v>
      </c>
      <c r="E698">
        <v>314</v>
      </c>
      <c r="F698">
        <v>2.8</v>
      </c>
    </row>
    <row r="699" spans="1:6" x14ac:dyDescent="0.25">
      <c r="A699">
        <v>2014</v>
      </c>
      <c r="B699">
        <v>2</v>
      </c>
      <c r="C699" t="s">
        <v>152</v>
      </c>
      <c r="D699" t="s">
        <v>16</v>
      </c>
      <c r="E699">
        <v>342</v>
      </c>
      <c r="F699">
        <v>3</v>
      </c>
    </row>
    <row r="700" spans="1:6" x14ac:dyDescent="0.25">
      <c r="A700">
        <v>2014</v>
      </c>
      <c r="B700">
        <v>2</v>
      </c>
      <c r="C700" t="s">
        <v>165</v>
      </c>
      <c r="D700" t="s">
        <v>35</v>
      </c>
      <c r="E700">
        <v>214</v>
      </c>
      <c r="F700">
        <v>1.9</v>
      </c>
    </row>
    <row r="701" spans="1:6" x14ac:dyDescent="0.25">
      <c r="A701">
        <v>2014</v>
      </c>
      <c r="B701">
        <v>2</v>
      </c>
      <c r="C701" t="s">
        <v>168</v>
      </c>
      <c r="D701" t="s">
        <v>44</v>
      </c>
      <c r="E701">
        <v>431</v>
      </c>
      <c r="F701">
        <v>3.8</v>
      </c>
    </row>
    <row r="702" spans="1:6" x14ac:dyDescent="0.25">
      <c r="A702">
        <v>2014</v>
      </c>
      <c r="B702">
        <v>2</v>
      </c>
      <c r="C702" t="s">
        <v>159</v>
      </c>
      <c r="D702" t="s">
        <v>25</v>
      </c>
      <c r="E702">
        <v>209</v>
      </c>
      <c r="F702">
        <v>1.9</v>
      </c>
    </row>
    <row r="703" spans="1:6" x14ac:dyDescent="0.25">
      <c r="A703">
        <v>2014</v>
      </c>
      <c r="B703">
        <v>2</v>
      </c>
      <c r="C703" t="s">
        <v>151</v>
      </c>
      <c r="D703" t="s">
        <v>45</v>
      </c>
      <c r="E703">
        <v>265</v>
      </c>
      <c r="F703">
        <v>2.4</v>
      </c>
    </row>
    <row r="704" spans="1:6" x14ac:dyDescent="0.25">
      <c r="A704">
        <v>2014</v>
      </c>
      <c r="B704">
        <v>2</v>
      </c>
      <c r="C704" t="s">
        <v>151</v>
      </c>
      <c r="D704" t="s">
        <v>19</v>
      </c>
      <c r="E704">
        <v>194</v>
      </c>
      <c r="F704">
        <v>1.7</v>
      </c>
    </row>
    <row r="705" spans="1:6" x14ac:dyDescent="0.25">
      <c r="A705">
        <v>2014</v>
      </c>
      <c r="B705">
        <v>2</v>
      </c>
      <c r="C705" t="s">
        <v>151</v>
      </c>
      <c r="D705" t="s">
        <v>7</v>
      </c>
      <c r="E705">
        <v>211</v>
      </c>
      <c r="F705">
        <v>1.9</v>
      </c>
    </row>
    <row r="706" spans="1:6" x14ac:dyDescent="0.25">
      <c r="A706">
        <v>2014</v>
      </c>
      <c r="B706">
        <v>2</v>
      </c>
      <c r="C706" t="s">
        <v>161</v>
      </c>
      <c r="D706" t="s">
        <v>40</v>
      </c>
      <c r="E706">
        <v>182</v>
      </c>
      <c r="F706">
        <v>1.6</v>
      </c>
    </row>
    <row r="707" spans="1:6" x14ac:dyDescent="0.25">
      <c r="A707">
        <v>2014</v>
      </c>
      <c r="B707">
        <v>2</v>
      </c>
      <c r="C707" t="s">
        <v>157</v>
      </c>
      <c r="D707" t="s">
        <v>36</v>
      </c>
      <c r="E707">
        <v>238</v>
      </c>
      <c r="F707">
        <v>2.1</v>
      </c>
    </row>
    <row r="708" spans="1:6" x14ac:dyDescent="0.25">
      <c r="A708">
        <v>2014</v>
      </c>
      <c r="B708">
        <v>2</v>
      </c>
      <c r="C708" t="s">
        <v>153</v>
      </c>
      <c r="D708" t="s">
        <v>8</v>
      </c>
      <c r="E708">
        <v>292</v>
      </c>
      <c r="F708">
        <v>2.6</v>
      </c>
    </row>
    <row r="709" spans="1:6" x14ac:dyDescent="0.25">
      <c r="A709">
        <v>2014</v>
      </c>
      <c r="B709">
        <v>2</v>
      </c>
      <c r="C709" t="s">
        <v>158</v>
      </c>
      <c r="D709" t="s">
        <v>46</v>
      </c>
      <c r="E709">
        <v>184</v>
      </c>
      <c r="F709">
        <v>1.6</v>
      </c>
    </row>
    <row r="710" spans="1:6" x14ac:dyDescent="0.25">
      <c r="A710">
        <v>2014</v>
      </c>
      <c r="B710">
        <v>2</v>
      </c>
      <c r="C710" t="s">
        <v>156</v>
      </c>
      <c r="D710" t="s">
        <v>11</v>
      </c>
      <c r="E710">
        <v>194</v>
      </c>
      <c r="F710">
        <v>1.7</v>
      </c>
    </row>
    <row r="711" spans="1:6" x14ac:dyDescent="0.25">
      <c r="A711">
        <v>2014</v>
      </c>
      <c r="B711">
        <v>2</v>
      </c>
      <c r="C711" t="s">
        <v>156</v>
      </c>
      <c r="D711" t="s">
        <v>37</v>
      </c>
      <c r="E711">
        <v>209</v>
      </c>
      <c r="F711">
        <v>1.9</v>
      </c>
    </row>
    <row r="712" spans="1:6" x14ac:dyDescent="0.25">
      <c r="A712">
        <v>2014</v>
      </c>
      <c r="B712">
        <v>2</v>
      </c>
      <c r="C712" t="s">
        <v>156</v>
      </c>
      <c r="D712" t="s">
        <v>22</v>
      </c>
      <c r="E712">
        <v>163</v>
      </c>
      <c r="F712">
        <v>1.4</v>
      </c>
    </row>
    <row r="713" spans="1:6" x14ac:dyDescent="0.25">
      <c r="A713">
        <v>2014</v>
      </c>
      <c r="B713">
        <v>2</v>
      </c>
      <c r="C713" t="s">
        <v>161</v>
      </c>
      <c r="D713" t="s">
        <v>32</v>
      </c>
      <c r="E713">
        <v>147</v>
      </c>
      <c r="F713">
        <v>1.3</v>
      </c>
    </row>
    <row r="714" spans="1:6" x14ac:dyDescent="0.25">
      <c r="A714">
        <v>2014</v>
      </c>
      <c r="B714">
        <v>3</v>
      </c>
      <c r="C714" t="s">
        <v>168</v>
      </c>
      <c r="D714" t="s">
        <v>44</v>
      </c>
      <c r="E714">
        <v>1493</v>
      </c>
      <c r="F714">
        <v>10.8</v>
      </c>
    </row>
    <row r="715" spans="1:6" x14ac:dyDescent="0.25">
      <c r="A715">
        <v>2014</v>
      </c>
      <c r="B715">
        <v>3</v>
      </c>
      <c r="C715" t="s">
        <v>151</v>
      </c>
      <c r="D715" t="s">
        <v>4</v>
      </c>
      <c r="E715">
        <v>624</v>
      </c>
      <c r="F715">
        <v>4.5</v>
      </c>
    </row>
    <row r="716" spans="1:6" x14ac:dyDescent="0.25">
      <c r="A716">
        <v>2014</v>
      </c>
      <c r="B716">
        <v>3</v>
      </c>
      <c r="C716" t="s">
        <v>153</v>
      </c>
      <c r="D716" t="s">
        <v>30</v>
      </c>
      <c r="E716">
        <v>425</v>
      </c>
      <c r="F716">
        <v>3.1</v>
      </c>
    </row>
    <row r="717" spans="1:6" x14ac:dyDescent="0.25">
      <c r="A717">
        <v>2014</v>
      </c>
      <c r="B717">
        <v>3</v>
      </c>
      <c r="C717" t="s">
        <v>152</v>
      </c>
      <c r="D717" t="s">
        <v>6</v>
      </c>
      <c r="E717">
        <v>472</v>
      </c>
      <c r="F717">
        <v>3.4</v>
      </c>
    </row>
    <row r="718" spans="1:6" x14ac:dyDescent="0.25">
      <c r="A718">
        <v>2014</v>
      </c>
      <c r="B718">
        <v>3</v>
      </c>
      <c r="C718" t="s">
        <v>165</v>
      </c>
      <c r="D718" t="s">
        <v>35</v>
      </c>
      <c r="E718">
        <v>389</v>
      </c>
      <c r="F718">
        <v>2.8</v>
      </c>
    </row>
    <row r="719" spans="1:6" x14ac:dyDescent="0.25">
      <c r="A719">
        <v>2014</v>
      </c>
      <c r="B719">
        <v>3</v>
      </c>
      <c r="C719" t="s">
        <v>152</v>
      </c>
      <c r="D719" t="s">
        <v>16</v>
      </c>
      <c r="E719">
        <v>369</v>
      </c>
      <c r="F719">
        <v>2.7</v>
      </c>
    </row>
    <row r="720" spans="1:6" x14ac:dyDescent="0.25">
      <c r="A720">
        <v>2014</v>
      </c>
      <c r="B720">
        <v>3</v>
      </c>
      <c r="C720" t="s">
        <v>155</v>
      </c>
      <c r="D720" t="s">
        <v>10</v>
      </c>
      <c r="E720">
        <v>301</v>
      </c>
      <c r="F720">
        <v>2.2000000000000002</v>
      </c>
    </row>
    <row r="721" spans="1:6" x14ac:dyDescent="0.25">
      <c r="A721">
        <v>2014</v>
      </c>
      <c r="B721">
        <v>3</v>
      </c>
      <c r="C721" t="s">
        <v>152</v>
      </c>
      <c r="D721" t="s">
        <v>23</v>
      </c>
      <c r="E721">
        <v>304</v>
      </c>
      <c r="F721">
        <v>2.2000000000000002</v>
      </c>
    </row>
    <row r="722" spans="1:6" x14ac:dyDescent="0.25">
      <c r="A722">
        <v>2014</v>
      </c>
      <c r="B722">
        <v>3</v>
      </c>
      <c r="C722" t="s">
        <v>151</v>
      </c>
      <c r="D722" t="s">
        <v>45</v>
      </c>
      <c r="E722">
        <v>444</v>
      </c>
      <c r="F722">
        <v>3.2</v>
      </c>
    </row>
    <row r="723" spans="1:6" x14ac:dyDescent="0.25">
      <c r="A723">
        <v>2014</v>
      </c>
      <c r="B723">
        <v>3</v>
      </c>
      <c r="C723" t="s">
        <v>153</v>
      </c>
      <c r="D723" t="s">
        <v>8</v>
      </c>
      <c r="E723">
        <v>403</v>
      </c>
      <c r="F723">
        <v>2.9</v>
      </c>
    </row>
    <row r="724" spans="1:6" x14ac:dyDescent="0.25">
      <c r="A724">
        <v>2014</v>
      </c>
      <c r="B724">
        <v>3</v>
      </c>
      <c r="C724" t="s">
        <v>157</v>
      </c>
      <c r="D724" t="s">
        <v>36</v>
      </c>
      <c r="E724">
        <v>341</v>
      </c>
      <c r="F724">
        <v>2.5</v>
      </c>
    </row>
    <row r="725" spans="1:6" x14ac:dyDescent="0.25">
      <c r="A725">
        <v>2014</v>
      </c>
      <c r="B725">
        <v>3</v>
      </c>
      <c r="C725" t="s">
        <v>159</v>
      </c>
      <c r="D725" t="s">
        <v>25</v>
      </c>
      <c r="E725">
        <v>168</v>
      </c>
      <c r="F725">
        <v>1.2</v>
      </c>
    </row>
    <row r="726" spans="1:6" x14ac:dyDescent="0.25">
      <c r="A726">
        <v>2014</v>
      </c>
      <c r="B726">
        <v>3</v>
      </c>
      <c r="C726" t="s">
        <v>161</v>
      </c>
      <c r="D726" t="s">
        <v>49</v>
      </c>
      <c r="E726">
        <v>336</v>
      </c>
      <c r="F726">
        <v>2.4</v>
      </c>
    </row>
    <row r="727" spans="1:6" x14ac:dyDescent="0.25">
      <c r="A727">
        <v>2014</v>
      </c>
      <c r="B727">
        <v>3</v>
      </c>
      <c r="C727" t="s">
        <v>161</v>
      </c>
      <c r="D727" t="s">
        <v>40</v>
      </c>
      <c r="E727">
        <v>220</v>
      </c>
      <c r="F727">
        <v>1.6</v>
      </c>
    </row>
    <row r="728" spans="1:6" x14ac:dyDescent="0.25">
      <c r="A728">
        <v>2014</v>
      </c>
      <c r="B728">
        <v>3</v>
      </c>
      <c r="C728" t="s">
        <v>156</v>
      </c>
      <c r="D728" t="s">
        <v>37</v>
      </c>
      <c r="E728">
        <v>267</v>
      </c>
      <c r="F728">
        <v>1.9</v>
      </c>
    </row>
    <row r="729" spans="1:6" x14ac:dyDescent="0.25">
      <c r="A729">
        <v>2014</v>
      </c>
      <c r="B729">
        <v>3</v>
      </c>
      <c r="C729" t="s">
        <v>151</v>
      </c>
      <c r="D729" t="s">
        <v>19</v>
      </c>
      <c r="E729">
        <v>193</v>
      </c>
      <c r="F729">
        <v>1.4</v>
      </c>
    </row>
    <row r="730" spans="1:6" x14ac:dyDescent="0.25">
      <c r="A730">
        <v>2014</v>
      </c>
      <c r="B730">
        <v>3</v>
      </c>
      <c r="C730" t="s">
        <v>151</v>
      </c>
      <c r="D730" t="s">
        <v>7</v>
      </c>
      <c r="E730">
        <v>190</v>
      </c>
      <c r="F730">
        <v>1.4</v>
      </c>
    </row>
    <row r="731" spans="1:6" x14ac:dyDescent="0.25">
      <c r="A731">
        <v>2014</v>
      </c>
      <c r="B731">
        <v>3</v>
      </c>
      <c r="C731" t="s">
        <v>156</v>
      </c>
      <c r="D731" t="s">
        <v>11</v>
      </c>
      <c r="E731">
        <v>233</v>
      </c>
      <c r="F731">
        <v>1.7</v>
      </c>
    </row>
    <row r="732" spans="1:6" x14ac:dyDescent="0.25">
      <c r="A732">
        <v>2014</v>
      </c>
      <c r="B732">
        <v>3</v>
      </c>
      <c r="C732" t="s">
        <v>156</v>
      </c>
      <c r="D732" t="s">
        <v>22</v>
      </c>
      <c r="E732">
        <v>223</v>
      </c>
      <c r="F732">
        <v>1.6</v>
      </c>
    </row>
    <row r="733" spans="1:6" x14ac:dyDescent="0.25">
      <c r="A733">
        <v>2014</v>
      </c>
      <c r="B733">
        <v>3</v>
      </c>
      <c r="C733" t="s">
        <v>162</v>
      </c>
      <c r="D733" t="s">
        <v>43</v>
      </c>
      <c r="E733">
        <v>201</v>
      </c>
      <c r="F733">
        <v>1.5</v>
      </c>
    </row>
    <row r="734" spans="1:6" x14ac:dyDescent="0.25">
      <c r="A734">
        <v>2014</v>
      </c>
      <c r="B734">
        <v>4</v>
      </c>
      <c r="C734" t="s">
        <v>151</v>
      </c>
      <c r="D734" t="s">
        <v>4</v>
      </c>
      <c r="E734">
        <v>766</v>
      </c>
      <c r="F734">
        <v>6.3</v>
      </c>
    </row>
    <row r="735" spans="1:6" x14ac:dyDescent="0.25">
      <c r="A735">
        <v>2014</v>
      </c>
      <c r="B735">
        <v>4</v>
      </c>
      <c r="C735" t="s">
        <v>168</v>
      </c>
      <c r="D735" t="s">
        <v>44</v>
      </c>
      <c r="E735">
        <v>171</v>
      </c>
      <c r="F735">
        <v>1.4</v>
      </c>
    </row>
    <row r="736" spans="1:6" x14ac:dyDescent="0.25">
      <c r="A736">
        <v>2014</v>
      </c>
      <c r="B736">
        <v>4</v>
      </c>
      <c r="C736" t="s">
        <v>153</v>
      </c>
      <c r="D736" t="s">
        <v>30</v>
      </c>
      <c r="E736">
        <v>451</v>
      </c>
      <c r="F736">
        <v>3.7</v>
      </c>
    </row>
    <row r="737" spans="1:6" x14ac:dyDescent="0.25">
      <c r="A737">
        <v>2014</v>
      </c>
      <c r="B737">
        <v>4</v>
      </c>
      <c r="C737" t="s">
        <v>152</v>
      </c>
      <c r="D737" t="s">
        <v>6</v>
      </c>
      <c r="E737">
        <v>418</v>
      </c>
      <c r="F737">
        <v>3.5</v>
      </c>
    </row>
    <row r="738" spans="1:6" x14ac:dyDescent="0.25">
      <c r="A738">
        <v>2014</v>
      </c>
      <c r="B738">
        <v>4</v>
      </c>
      <c r="C738" t="s">
        <v>155</v>
      </c>
      <c r="D738" t="s">
        <v>10</v>
      </c>
      <c r="E738">
        <v>398</v>
      </c>
      <c r="F738">
        <v>3.3</v>
      </c>
    </row>
    <row r="739" spans="1:6" x14ac:dyDescent="0.25">
      <c r="A739">
        <v>2014</v>
      </c>
      <c r="B739">
        <v>4</v>
      </c>
      <c r="C739" t="s">
        <v>151</v>
      </c>
      <c r="D739" t="s">
        <v>45</v>
      </c>
      <c r="E739">
        <v>348</v>
      </c>
      <c r="F739">
        <v>2.9</v>
      </c>
    </row>
    <row r="740" spans="1:6" x14ac:dyDescent="0.25">
      <c r="A740">
        <v>2014</v>
      </c>
      <c r="B740">
        <v>4</v>
      </c>
      <c r="C740" t="s">
        <v>152</v>
      </c>
      <c r="D740" t="s">
        <v>16</v>
      </c>
      <c r="E740">
        <v>274</v>
      </c>
      <c r="F740">
        <v>2.2999999999999998</v>
      </c>
    </row>
    <row r="741" spans="1:6" x14ac:dyDescent="0.25">
      <c r="A741">
        <v>2014</v>
      </c>
      <c r="B741">
        <v>4</v>
      </c>
      <c r="C741" t="s">
        <v>165</v>
      </c>
      <c r="D741" t="s">
        <v>35</v>
      </c>
      <c r="E741">
        <v>229</v>
      </c>
      <c r="F741">
        <v>1.9</v>
      </c>
    </row>
    <row r="742" spans="1:6" x14ac:dyDescent="0.25">
      <c r="A742">
        <v>2014</v>
      </c>
      <c r="B742">
        <v>4</v>
      </c>
      <c r="C742" t="s">
        <v>152</v>
      </c>
      <c r="D742" t="s">
        <v>23</v>
      </c>
      <c r="E742">
        <v>268</v>
      </c>
      <c r="F742">
        <v>2.2000000000000002</v>
      </c>
    </row>
    <row r="743" spans="1:6" x14ac:dyDescent="0.25">
      <c r="A743">
        <v>2014</v>
      </c>
      <c r="B743">
        <v>4</v>
      </c>
      <c r="C743" t="s">
        <v>153</v>
      </c>
      <c r="D743" t="s">
        <v>8</v>
      </c>
      <c r="E743">
        <v>334</v>
      </c>
      <c r="F743">
        <v>2.8</v>
      </c>
    </row>
    <row r="744" spans="1:6" x14ac:dyDescent="0.25">
      <c r="A744">
        <v>2014</v>
      </c>
      <c r="B744">
        <v>4</v>
      </c>
      <c r="C744" t="s">
        <v>157</v>
      </c>
      <c r="D744" t="s">
        <v>36</v>
      </c>
      <c r="E744">
        <v>311</v>
      </c>
      <c r="F744">
        <v>2.6</v>
      </c>
    </row>
    <row r="745" spans="1:6" x14ac:dyDescent="0.25">
      <c r="A745">
        <v>2014</v>
      </c>
      <c r="B745">
        <v>4</v>
      </c>
      <c r="C745" t="s">
        <v>151</v>
      </c>
      <c r="D745" t="s">
        <v>7</v>
      </c>
      <c r="E745">
        <v>290</v>
      </c>
      <c r="F745">
        <v>2.4</v>
      </c>
    </row>
    <row r="746" spans="1:6" x14ac:dyDescent="0.25">
      <c r="A746">
        <v>2014</v>
      </c>
      <c r="B746">
        <v>4</v>
      </c>
      <c r="C746" t="s">
        <v>151</v>
      </c>
      <c r="D746" t="s">
        <v>19</v>
      </c>
      <c r="E746">
        <v>278</v>
      </c>
      <c r="F746">
        <v>2.2999999999999998</v>
      </c>
    </row>
    <row r="747" spans="1:6" x14ac:dyDescent="0.25">
      <c r="A747">
        <v>2014</v>
      </c>
      <c r="B747">
        <v>4</v>
      </c>
      <c r="C747" t="s">
        <v>161</v>
      </c>
      <c r="D747" t="s">
        <v>49</v>
      </c>
      <c r="E747">
        <v>236</v>
      </c>
      <c r="F747">
        <v>1.9</v>
      </c>
    </row>
    <row r="748" spans="1:6" x14ac:dyDescent="0.25">
      <c r="A748">
        <v>2014</v>
      </c>
      <c r="B748">
        <v>4</v>
      </c>
      <c r="C748" t="s">
        <v>156</v>
      </c>
      <c r="D748" t="s">
        <v>37</v>
      </c>
      <c r="E748">
        <v>258</v>
      </c>
      <c r="F748">
        <v>2.1</v>
      </c>
    </row>
    <row r="749" spans="1:6" x14ac:dyDescent="0.25">
      <c r="A749">
        <v>2014</v>
      </c>
      <c r="B749">
        <v>4</v>
      </c>
      <c r="C749" t="s">
        <v>159</v>
      </c>
      <c r="D749" t="s">
        <v>25</v>
      </c>
      <c r="E749">
        <v>165</v>
      </c>
      <c r="F749">
        <v>1.4</v>
      </c>
    </row>
    <row r="750" spans="1:6" x14ac:dyDescent="0.25">
      <c r="A750">
        <v>2014</v>
      </c>
      <c r="B750">
        <v>4</v>
      </c>
      <c r="C750" t="s">
        <v>161</v>
      </c>
      <c r="D750" t="s">
        <v>40</v>
      </c>
      <c r="E750">
        <v>216</v>
      </c>
      <c r="F750">
        <v>1.8</v>
      </c>
    </row>
    <row r="751" spans="1:6" x14ac:dyDescent="0.25">
      <c r="A751">
        <v>2014</v>
      </c>
      <c r="B751">
        <v>4</v>
      </c>
      <c r="C751" t="s">
        <v>156</v>
      </c>
      <c r="D751" t="s">
        <v>11</v>
      </c>
      <c r="E751">
        <v>220</v>
      </c>
      <c r="F751">
        <v>1.8</v>
      </c>
    </row>
    <row r="752" spans="1:6" x14ac:dyDescent="0.25">
      <c r="A752">
        <v>2014</v>
      </c>
      <c r="B752">
        <v>4</v>
      </c>
      <c r="C752" t="s">
        <v>162</v>
      </c>
      <c r="D752" t="s">
        <v>43</v>
      </c>
      <c r="E752">
        <v>240</v>
      </c>
      <c r="F752">
        <v>2</v>
      </c>
    </row>
    <row r="753" spans="1:6" x14ac:dyDescent="0.25">
      <c r="A753">
        <v>2014</v>
      </c>
      <c r="B753">
        <v>4</v>
      </c>
      <c r="C753" t="s">
        <v>154</v>
      </c>
      <c r="D753" t="s">
        <v>15</v>
      </c>
      <c r="E753">
        <v>266</v>
      </c>
      <c r="F753">
        <v>2.2000000000000002</v>
      </c>
    </row>
    <row r="754" spans="1:6" x14ac:dyDescent="0.25">
      <c r="A754">
        <v>2014</v>
      </c>
      <c r="B754">
        <v>5</v>
      </c>
      <c r="C754" t="s">
        <v>151</v>
      </c>
      <c r="D754" t="s">
        <v>4</v>
      </c>
      <c r="E754">
        <v>565</v>
      </c>
      <c r="F754">
        <v>4.5999999999999996</v>
      </c>
    </row>
    <row r="755" spans="1:6" x14ac:dyDescent="0.25">
      <c r="A755">
        <v>2014</v>
      </c>
      <c r="B755">
        <v>5</v>
      </c>
      <c r="C755" t="s">
        <v>168</v>
      </c>
      <c r="D755" t="s">
        <v>44</v>
      </c>
      <c r="E755">
        <v>371</v>
      </c>
      <c r="F755">
        <v>3</v>
      </c>
    </row>
    <row r="756" spans="1:6" x14ac:dyDescent="0.25">
      <c r="A756">
        <v>2014</v>
      </c>
      <c r="B756">
        <v>5</v>
      </c>
      <c r="C756" t="s">
        <v>153</v>
      </c>
      <c r="D756" t="s">
        <v>30</v>
      </c>
      <c r="E756">
        <v>342</v>
      </c>
      <c r="F756">
        <v>2.8</v>
      </c>
    </row>
    <row r="757" spans="1:6" x14ac:dyDescent="0.25">
      <c r="A757">
        <v>2014</v>
      </c>
      <c r="B757">
        <v>5</v>
      </c>
      <c r="C757" t="s">
        <v>152</v>
      </c>
      <c r="D757" t="s">
        <v>6</v>
      </c>
      <c r="E757">
        <v>408</v>
      </c>
      <c r="F757">
        <v>3.3</v>
      </c>
    </row>
    <row r="758" spans="1:6" x14ac:dyDescent="0.25">
      <c r="A758">
        <v>2014</v>
      </c>
      <c r="B758">
        <v>5</v>
      </c>
      <c r="C758" t="s">
        <v>155</v>
      </c>
      <c r="D758" t="s">
        <v>10</v>
      </c>
      <c r="E758">
        <v>412</v>
      </c>
      <c r="F758">
        <v>3.3</v>
      </c>
    </row>
    <row r="759" spans="1:6" x14ac:dyDescent="0.25">
      <c r="A759">
        <v>2014</v>
      </c>
      <c r="B759">
        <v>5</v>
      </c>
      <c r="C759" t="s">
        <v>151</v>
      </c>
      <c r="D759" t="s">
        <v>45</v>
      </c>
      <c r="E759">
        <v>465</v>
      </c>
      <c r="F759">
        <v>3.8</v>
      </c>
    </row>
    <row r="760" spans="1:6" x14ac:dyDescent="0.25">
      <c r="A760">
        <v>2014</v>
      </c>
      <c r="B760">
        <v>5</v>
      </c>
      <c r="C760" t="s">
        <v>152</v>
      </c>
      <c r="D760" t="s">
        <v>16</v>
      </c>
      <c r="E760">
        <v>348</v>
      </c>
      <c r="F760">
        <v>2.8</v>
      </c>
    </row>
    <row r="761" spans="1:6" x14ac:dyDescent="0.25">
      <c r="A761">
        <v>2014</v>
      </c>
      <c r="B761">
        <v>5</v>
      </c>
      <c r="C761" t="s">
        <v>152</v>
      </c>
      <c r="D761" t="s">
        <v>23</v>
      </c>
      <c r="E761">
        <v>378</v>
      </c>
      <c r="F761">
        <v>3.1</v>
      </c>
    </row>
    <row r="762" spans="1:6" x14ac:dyDescent="0.25">
      <c r="A762">
        <v>2014</v>
      </c>
      <c r="B762">
        <v>5</v>
      </c>
      <c r="C762" t="s">
        <v>165</v>
      </c>
      <c r="D762" t="s">
        <v>35</v>
      </c>
      <c r="E762">
        <v>366</v>
      </c>
      <c r="F762">
        <v>3</v>
      </c>
    </row>
    <row r="763" spans="1:6" x14ac:dyDescent="0.25">
      <c r="A763">
        <v>2014</v>
      </c>
      <c r="B763">
        <v>5</v>
      </c>
      <c r="C763" t="s">
        <v>153</v>
      </c>
      <c r="D763" t="s">
        <v>8</v>
      </c>
      <c r="E763">
        <v>358</v>
      </c>
      <c r="F763">
        <v>2.9</v>
      </c>
    </row>
    <row r="764" spans="1:6" x14ac:dyDescent="0.25">
      <c r="A764">
        <v>2014</v>
      </c>
      <c r="B764">
        <v>5</v>
      </c>
      <c r="C764" t="s">
        <v>157</v>
      </c>
      <c r="D764" t="s">
        <v>36</v>
      </c>
      <c r="E764">
        <v>248</v>
      </c>
      <c r="F764">
        <v>2</v>
      </c>
    </row>
    <row r="765" spans="1:6" x14ac:dyDescent="0.25">
      <c r="A765">
        <v>2014</v>
      </c>
      <c r="B765">
        <v>5</v>
      </c>
      <c r="C765" t="s">
        <v>156</v>
      </c>
      <c r="D765" t="s">
        <v>37</v>
      </c>
      <c r="E765">
        <v>327</v>
      </c>
      <c r="F765">
        <v>2.7</v>
      </c>
    </row>
    <row r="766" spans="1:6" x14ac:dyDescent="0.25">
      <c r="A766">
        <v>2014</v>
      </c>
      <c r="B766">
        <v>5</v>
      </c>
      <c r="C766" t="s">
        <v>151</v>
      </c>
      <c r="D766" t="s">
        <v>7</v>
      </c>
      <c r="E766">
        <v>206</v>
      </c>
      <c r="F766">
        <v>1.7</v>
      </c>
    </row>
    <row r="767" spans="1:6" x14ac:dyDescent="0.25">
      <c r="A767">
        <v>2014</v>
      </c>
      <c r="B767">
        <v>5</v>
      </c>
      <c r="C767" t="s">
        <v>151</v>
      </c>
      <c r="D767" t="s">
        <v>19</v>
      </c>
      <c r="E767">
        <v>188</v>
      </c>
      <c r="F767">
        <v>1.5</v>
      </c>
    </row>
    <row r="768" spans="1:6" x14ac:dyDescent="0.25">
      <c r="A768">
        <v>2014</v>
      </c>
      <c r="B768">
        <v>5</v>
      </c>
      <c r="C768" t="s">
        <v>159</v>
      </c>
      <c r="D768" t="s">
        <v>25</v>
      </c>
      <c r="E768">
        <v>163</v>
      </c>
      <c r="F768">
        <v>1.3</v>
      </c>
    </row>
    <row r="769" spans="1:6" x14ac:dyDescent="0.25">
      <c r="A769">
        <v>2014</v>
      </c>
      <c r="B769">
        <v>5</v>
      </c>
      <c r="C769" t="s">
        <v>161</v>
      </c>
      <c r="D769" t="s">
        <v>40</v>
      </c>
      <c r="E769">
        <v>165</v>
      </c>
      <c r="F769">
        <v>1.3</v>
      </c>
    </row>
    <row r="770" spans="1:6" x14ac:dyDescent="0.25">
      <c r="A770">
        <v>2014</v>
      </c>
      <c r="B770">
        <v>5</v>
      </c>
      <c r="C770" t="s">
        <v>161</v>
      </c>
      <c r="D770" t="s">
        <v>49</v>
      </c>
      <c r="E770">
        <v>131</v>
      </c>
      <c r="F770">
        <v>1.1000000000000001</v>
      </c>
    </row>
    <row r="771" spans="1:6" x14ac:dyDescent="0.25">
      <c r="A771">
        <v>2014</v>
      </c>
      <c r="B771">
        <v>5</v>
      </c>
      <c r="C771" t="s">
        <v>156</v>
      </c>
      <c r="D771" t="s">
        <v>11</v>
      </c>
      <c r="E771">
        <v>192</v>
      </c>
      <c r="F771">
        <v>1.6</v>
      </c>
    </row>
    <row r="772" spans="1:6" x14ac:dyDescent="0.25">
      <c r="A772">
        <v>2014</v>
      </c>
      <c r="B772">
        <v>5</v>
      </c>
      <c r="C772" t="s">
        <v>162</v>
      </c>
      <c r="D772" t="s">
        <v>43</v>
      </c>
      <c r="E772">
        <v>219</v>
      </c>
      <c r="F772">
        <v>1.8</v>
      </c>
    </row>
    <row r="773" spans="1:6" x14ac:dyDescent="0.25">
      <c r="A773">
        <v>2014</v>
      </c>
      <c r="B773">
        <v>5</v>
      </c>
      <c r="C773" t="s">
        <v>154</v>
      </c>
      <c r="D773" t="s">
        <v>15</v>
      </c>
      <c r="E773">
        <v>159</v>
      </c>
      <c r="F773">
        <v>1.3</v>
      </c>
    </row>
    <row r="774" spans="1:6" x14ac:dyDescent="0.25">
      <c r="A774">
        <v>2014</v>
      </c>
      <c r="B774">
        <v>6</v>
      </c>
      <c r="C774" t="s">
        <v>151</v>
      </c>
      <c r="D774" t="s">
        <v>4</v>
      </c>
      <c r="E774">
        <v>723</v>
      </c>
      <c r="F774">
        <v>6.3</v>
      </c>
    </row>
    <row r="775" spans="1:6" x14ac:dyDescent="0.25">
      <c r="A775">
        <v>2014</v>
      </c>
      <c r="B775">
        <v>6</v>
      </c>
      <c r="C775" t="s">
        <v>168</v>
      </c>
      <c r="D775" t="s">
        <v>44</v>
      </c>
      <c r="E775">
        <v>536</v>
      </c>
      <c r="F775">
        <v>4.7</v>
      </c>
    </row>
    <row r="776" spans="1:6" x14ac:dyDescent="0.25">
      <c r="A776">
        <v>2014</v>
      </c>
      <c r="B776">
        <v>6</v>
      </c>
      <c r="C776" t="s">
        <v>152</v>
      </c>
      <c r="D776" t="s">
        <v>6</v>
      </c>
      <c r="E776">
        <v>399</v>
      </c>
      <c r="F776">
        <v>3.5</v>
      </c>
    </row>
    <row r="777" spans="1:6" x14ac:dyDescent="0.25">
      <c r="A777">
        <v>2014</v>
      </c>
      <c r="B777">
        <v>6</v>
      </c>
      <c r="C777" t="s">
        <v>153</v>
      </c>
      <c r="D777" t="s">
        <v>30</v>
      </c>
      <c r="E777">
        <v>313</v>
      </c>
      <c r="F777">
        <v>2.7</v>
      </c>
    </row>
    <row r="778" spans="1:6" x14ac:dyDescent="0.25">
      <c r="A778">
        <v>2014</v>
      </c>
      <c r="B778">
        <v>6</v>
      </c>
      <c r="C778" t="s">
        <v>155</v>
      </c>
      <c r="D778" t="s">
        <v>10</v>
      </c>
      <c r="E778">
        <v>381</v>
      </c>
      <c r="F778">
        <v>3.3</v>
      </c>
    </row>
    <row r="779" spans="1:6" x14ac:dyDescent="0.25">
      <c r="A779">
        <v>2014</v>
      </c>
      <c r="B779">
        <v>6</v>
      </c>
      <c r="C779" t="s">
        <v>151</v>
      </c>
      <c r="D779" t="s">
        <v>45</v>
      </c>
      <c r="E779">
        <v>251</v>
      </c>
      <c r="F779">
        <v>2.2000000000000002</v>
      </c>
    </row>
    <row r="780" spans="1:6" x14ac:dyDescent="0.25">
      <c r="A780">
        <v>2014</v>
      </c>
      <c r="B780">
        <v>6</v>
      </c>
      <c r="C780" t="s">
        <v>152</v>
      </c>
      <c r="D780" t="s">
        <v>23</v>
      </c>
      <c r="E780">
        <v>331</v>
      </c>
      <c r="F780">
        <v>2.9</v>
      </c>
    </row>
    <row r="781" spans="1:6" x14ac:dyDescent="0.25">
      <c r="A781">
        <v>2014</v>
      </c>
      <c r="B781">
        <v>6</v>
      </c>
      <c r="C781" t="s">
        <v>152</v>
      </c>
      <c r="D781" t="s">
        <v>16</v>
      </c>
      <c r="E781">
        <v>308</v>
      </c>
      <c r="F781">
        <v>2.7</v>
      </c>
    </row>
    <row r="782" spans="1:6" x14ac:dyDescent="0.25">
      <c r="A782">
        <v>2014</v>
      </c>
      <c r="B782">
        <v>6</v>
      </c>
      <c r="C782" t="s">
        <v>165</v>
      </c>
      <c r="D782" t="s">
        <v>35</v>
      </c>
      <c r="E782">
        <v>283</v>
      </c>
      <c r="F782">
        <v>2.5</v>
      </c>
    </row>
    <row r="783" spans="1:6" x14ac:dyDescent="0.25">
      <c r="A783">
        <v>2014</v>
      </c>
      <c r="B783">
        <v>6</v>
      </c>
      <c r="C783" t="s">
        <v>153</v>
      </c>
      <c r="D783" t="s">
        <v>8</v>
      </c>
      <c r="E783">
        <v>208</v>
      </c>
      <c r="F783">
        <v>1.8</v>
      </c>
    </row>
    <row r="784" spans="1:6" x14ac:dyDescent="0.25">
      <c r="A784">
        <v>2014</v>
      </c>
      <c r="B784">
        <v>6</v>
      </c>
      <c r="C784" t="s">
        <v>157</v>
      </c>
      <c r="D784" t="s">
        <v>36</v>
      </c>
      <c r="E784">
        <v>211</v>
      </c>
      <c r="F784">
        <v>1.8</v>
      </c>
    </row>
    <row r="785" spans="1:6" x14ac:dyDescent="0.25">
      <c r="A785">
        <v>2014</v>
      </c>
      <c r="B785">
        <v>6</v>
      </c>
      <c r="C785" t="s">
        <v>156</v>
      </c>
      <c r="D785" t="s">
        <v>37</v>
      </c>
      <c r="E785">
        <v>275</v>
      </c>
      <c r="F785">
        <v>2.4</v>
      </c>
    </row>
    <row r="786" spans="1:6" x14ac:dyDescent="0.25">
      <c r="A786">
        <v>2014</v>
      </c>
      <c r="B786">
        <v>6</v>
      </c>
      <c r="C786" t="s">
        <v>151</v>
      </c>
      <c r="D786" t="s">
        <v>7</v>
      </c>
      <c r="E786">
        <v>195</v>
      </c>
      <c r="F786">
        <v>1.7</v>
      </c>
    </row>
    <row r="787" spans="1:6" x14ac:dyDescent="0.25">
      <c r="A787">
        <v>2014</v>
      </c>
      <c r="B787">
        <v>6</v>
      </c>
      <c r="C787" t="s">
        <v>151</v>
      </c>
      <c r="D787" t="s">
        <v>19</v>
      </c>
      <c r="E787">
        <v>138</v>
      </c>
      <c r="F787">
        <v>1.2</v>
      </c>
    </row>
    <row r="788" spans="1:6" x14ac:dyDescent="0.25">
      <c r="A788">
        <v>2014</v>
      </c>
      <c r="B788">
        <v>6</v>
      </c>
      <c r="C788" t="s">
        <v>156</v>
      </c>
      <c r="D788" t="s">
        <v>11</v>
      </c>
      <c r="E788">
        <v>193</v>
      </c>
      <c r="F788">
        <v>1.7</v>
      </c>
    </row>
    <row r="789" spans="1:6" x14ac:dyDescent="0.25">
      <c r="A789">
        <v>2014</v>
      </c>
      <c r="B789">
        <v>6</v>
      </c>
      <c r="C789" t="s">
        <v>162</v>
      </c>
      <c r="D789" t="s">
        <v>43</v>
      </c>
      <c r="E789">
        <v>196</v>
      </c>
      <c r="F789">
        <v>1.7</v>
      </c>
    </row>
    <row r="790" spans="1:6" x14ac:dyDescent="0.25">
      <c r="A790">
        <v>2014</v>
      </c>
      <c r="B790">
        <v>6</v>
      </c>
      <c r="C790" t="s">
        <v>161</v>
      </c>
      <c r="D790" t="s">
        <v>49</v>
      </c>
      <c r="E790">
        <v>146</v>
      </c>
      <c r="F790">
        <v>1.3</v>
      </c>
    </row>
    <row r="791" spans="1:6" x14ac:dyDescent="0.25">
      <c r="A791">
        <v>2014</v>
      </c>
      <c r="B791">
        <v>6</v>
      </c>
      <c r="C791" t="s">
        <v>159</v>
      </c>
      <c r="D791" t="s">
        <v>25</v>
      </c>
      <c r="E791">
        <v>135</v>
      </c>
      <c r="F791">
        <v>1.2</v>
      </c>
    </row>
    <row r="792" spans="1:6" x14ac:dyDescent="0.25">
      <c r="A792">
        <v>2014</v>
      </c>
      <c r="B792">
        <v>6</v>
      </c>
      <c r="C792" t="s">
        <v>161</v>
      </c>
      <c r="D792" t="s">
        <v>40</v>
      </c>
      <c r="E792">
        <v>123</v>
      </c>
      <c r="F792">
        <v>1.1000000000000001</v>
      </c>
    </row>
    <row r="793" spans="1:6" x14ac:dyDescent="0.25">
      <c r="A793">
        <v>2014</v>
      </c>
      <c r="B793">
        <v>6</v>
      </c>
      <c r="C793" t="s">
        <v>154</v>
      </c>
      <c r="D793" t="s">
        <v>15</v>
      </c>
      <c r="E793">
        <v>239</v>
      </c>
      <c r="F793">
        <v>2.1</v>
      </c>
    </row>
    <row r="794" spans="1:6" x14ac:dyDescent="0.25">
      <c r="A794">
        <v>2014</v>
      </c>
      <c r="B794">
        <v>7</v>
      </c>
      <c r="C794" t="s">
        <v>151</v>
      </c>
      <c r="D794" t="s">
        <v>4</v>
      </c>
      <c r="E794">
        <v>1136</v>
      </c>
      <c r="F794">
        <v>9.6999999999999993</v>
      </c>
    </row>
    <row r="795" spans="1:6" x14ac:dyDescent="0.25">
      <c r="A795">
        <v>2014</v>
      </c>
      <c r="B795">
        <v>7</v>
      </c>
      <c r="C795" t="s">
        <v>168</v>
      </c>
      <c r="D795" t="s">
        <v>44</v>
      </c>
      <c r="E795">
        <v>114</v>
      </c>
      <c r="F795">
        <v>1</v>
      </c>
    </row>
    <row r="796" spans="1:6" x14ac:dyDescent="0.25">
      <c r="A796">
        <v>2014</v>
      </c>
      <c r="B796">
        <v>7</v>
      </c>
      <c r="C796" t="s">
        <v>152</v>
      </c>
      <c r="D796" t="s">
        <v>6</v>
      </c>
      <c r="E796">
        <v>456</v>
      </c>
      <c r="F796">
        <v>3.9</v>
      </c>
    </row>
    <row r="797" spans="1:6" x14ac:dyDescent="0.25">
      <c r="A797">
        <v>2014</v>
      </c>
      <c r="B797">
        <v>7</v>
      </c>
      <c r="C797" t="s">
        <v>153</v>
      </c>
      <c r="D797" t="s">
        <v>30</v>
      </c>
      <c r="E797">
        <v>313</v>
      </c>
      <c r="F797">
        <v>2.7</v>
      </c>
    </row>
    <row r="798" spans="1:6" x14ac:dyDescent="0.25">
      <c r="A798">
        <v>2014</v>
      </c>
      <c r="B798">
        <v>7</v>
      </c>
      <c r="C798" t="s">
        <v>155</v>
      </c>
      <c r="D798" t="s">
        <v>10</v>
      </c>
      <c r="E798">
        <v>336</v>
      </c>
      <c r="F798">
        <v>2.9</v>
      </c>
    </row>
    <row r="799" spans="1:6" x14ac:dyDescent="0.25">
      <c r="A799">
        <v>2014</v>
      </c>
      <c r="B799">
        <v>7</v>
      </c>
      <c r="C799" t="s">
        <v>151</v>
      </c>
      <c r="D799" t="s">
        <v>45</v>
      </c>
      <c r="E799">
        <v>338</v>
      </c>
      <c r="F799">
        <v>2.9</v>
      </c>
    </row>
    <row r="800" spans="1:6" x14ac:dyDescent="0.25">
      <c r="A800">
        <v>2014</v>
      </c>
      <c r="B800">
        <v>7</v>
      </c>
      <c r="C800" t="s">
        <v>152</v>
      </c>
      <c r="D800" t="s">
        <v>16</v>
      </c>
      <c r="E800">
        <v>319</v>
      </c>
      <c r="F800">
        <v>2.7</v>
      </c>
    </row>
    <row r="801" spans="1:6" x14ac:dyDescent="0.25">
      <c r="A801">
        <v>2014</v>
      </c>
      <c r="B801">
        <v>7</v>
      </c>
      <c r="C801" t="s">
        <v>152</v>
      </c>
      <c r="D801" t="s">
        <v>23</v>
      </c>
      <c r="E801">
        <v>289</v>
      </c>
      <c r="F801">
        <v>2.5</v>
      </c>
    </row>
    <row r="802" spans="1:6" x14ac:dyDescent="0.25">
      <c r="A802">
        <v>2014</v>
      </c>
      <c r="B802">
        <v>7</v>
      </c>
      <c r="C802" t="s">
        <v>165</v>
      </c>
      <c r="D802" t="s">
        <v>35</v>
      </c>
      <c r="E802">
        <v>323</v>
      </c>
      <c r="F802">
        <v>2.8</v>
      </c>
    </row>
    <row r="803" spans="1:6" x14ac:dyDescent="0.25">
      <c r="A803">
        <v>2014</v>
      </c>
      <c r="B803">
        <v>7</v>
      </c>
      <c r="C803" t="s">
        <v>153</v>
      </c>
      <c r="D803" t="s">
        <v>8</v>
      </c>
      <c r="E803">
        <v>259</v>
      </c>
      <c r="F803">
        <v>2.2000000000000002</v>
      </c>
    </row>
    <row r="804" spans="1:6" x14ac:dyDescent="0.25">
      <c r="A804">
        <v>2014</v>
      </c>
      <c r="B804">
        <v>7</v>
      </c>
      <c r="C804" t="s">
        <v>156</v>
      </c>
      <c r="D804" t="s">
        <v>37</v>
      </c>
      <c r="E804">
        <v>304</v>
      </c>
      <c r="F804">
        <v>2.6</v>
      </c>
    </row>
    <row r="805" spans="1:6" x14ac:dyDescent="0.25">
      <c r="A805">
        <v>2014</v>
      </c>
      <c r="B805">
        <v>7</v>
      </c>
      <c r="C805" t="s">
        <v>157</v>
      </c>
      <c r="D805" t="s">
        <v>36</v>
      </c>
      <c r="E805">
        <v>217</v>
      </c>
      <c r="F805">
        <v>1.9</v>
      </c>
    </row>
    <row r="806" spans="1:6" x14ac:dyDescent="0.25">
      <c r="A806">
        <v>2014</v>
      </c>
      <c r="B806">
        <v>7</v>
      </c>
      <c r="C806" t="s">
        <v>151</v>
      </c>
      <c r="D806" t="s">
        <v>7</v>
      </c>
      <c r="E806">
        <v>188</v>
      </c>
      <c r="F806">
        <v>1.6</v>
      </c>
    </row>
    <row r="807" spans="1:6" x14ac:dyDescent="0.25">
      <c r="A807">
        <v>2014</v>
      </c>
      <c r="B807">
        <v>7</v>
      </c>
      <c r="C807" t="s">
        <v>156</v>
      </c>
      <c r="D807" t="s">
        <v>11</v>
      </c>
      <c r="E807">
        <v>252</v>
      </c>
      <c r="F807">
        <v>2.2000000000000002</v>
      </c>
    </row>
    <row r="808" spans="1:6" x14ac:dyDescent="0.25">
      <c r="A808">
        <v>2014</v>
      </c>
      <c r="B808">
        <v>7</v>
      </c>
      <c r="C808" t="s">
        <v>151</v>
      </c>
      <c r="D808" t="s">
        <v>19</v>
      </c>
      <c r="E808">
        <v>218</v>
      </c>
      <c r="F808">
        <v>1.9</v>
      </c>
    </row>
    <row r="809" spans="1:6" x14ac:dyDescent="0.25">
      <c r="A809">
        <v>2014</v>
      </c>
      <c r="B809">
        <v>7</v>
      </c>
      <c r="C809" t="s">
        <v>162</v>
      </c>
      <c r="D809" t="s">
        <v>43</v>
      </c>
      <c r="E809">
        <v>222</v>
      </c>
      <c r="F809">
        <v>1.9</v>
      </c>
    </row>
    <row r="810" spans="1:6" x14ac:dyDescent="0.25">
      <c r="A810">
        <v>2014</v>
      </c>
      <c r="B810">
        <v>7</v>
      </c>
      <c r="C810" t="s">
        <v>159</v>
      </c>
      <c r="D810" t="s">
        <v>25</v>
      </c>
      <c r="E810">
        <v>174</v>
      </c>
      <c r="F810">
        <v>1.5</v>
      </c>
    </row>
    <row r="811" spans="1:6" x14ac:dyDescent="0.25">
      <c r="A811">
        <v>2014</v>
      </c>
      <c r="B811">
        <v>7</v>
      </c>
      <c r="C811" t="s">
        <v>154</v>
      </c>
      <c r="D811" t="s">
        <v>15</v>
      </c>
      <c r="E811">
        <v>150</v>
      </c>
      <c r="F811">
        <v>1.3</v>
      </c>
    </row>
    <row r="812" spans="1:6" x14ac:dyDescent="0.25">
      <c r="A812">
        <v>2014</v>
      </c>
      <c r="B812">
        <v>7</v>
      </c>
      <c r="C812" t="s">
        <v>161</v>
      </c>
      <c r="D812" t="s">
        <v>49</v>
      </c>
      <c r="E812">
        <v>124</v>
      </c>
      <c r="F812">
        <v>1.1000000000000001</v>
      </c>
    </row>
    <row r="813" spans="1:6" x14ac:dyDescent="0.25">
      <c r="A813">
        <v>2014</v>
      </c>
      <c r="B813">
        <v>7</v>
      </c>
      <c r="C813" t="s">
        <v>161</v>
      </c>
      <c r="D813" t="s">
        <v>40</v>
      </c>
      <c r="E813">
        <v>141</v>
      </c>
      <c r="F813">
        <v>1.2</v>
      </c>
    </row>
    <row r="814" spans="1:6" x14ac:dyDescent="0.25">
      <c r="A814">
        <v>2014</v>
      </c>
      <c r="B814">
        <v>8</v>
      </c>
      <c r="C814" t="s">
        <v>151</v>
      </c>
      <c r="D814" t="s">
        <v>4</v>
      </c>
      <c r="E814">
        <v>1075</v>
      </c>
      <c r="F814">
        <v>9.4</v>
      </c>
    </row>
    <row r="815" spans="1:6" x14ac:dyDescent="0.25">
      <c r="A815">
        <v>2014</v>
      </c>
      <c r="B815">
        <v>8</v>
      </c>
      <c r="C815" t="s">
        <v>152</v>
      </c>
      <c r="D815" t="s">
        <v>6</v>
      </c>
      <c r="E815">
        <v>461</v>
      </c>
      <c r="F815">
        <v>4</v>
      </c>
    </row>
    <row r="816" spans="1:6" x14ac:dyDescent="0.25">
      <c r="A816">
        <v>2014</v>
      </c>
      <c r="B816">
        <v>8</v>
      </c>
      <c r="C816" t="s">
        <v>168</v>
      </c>
      <c r="D816" t="s">
        <v>44</v>
      </c>
      <c r="E816">
        <v>183</v>
      </c>
      <c r="F816">
        <v>1.6</v>
      </c>
    </row>
    <row r="817" spans="1:6" x14ac:dyDescent="0.25">
      <c r="A817">
        <v>2014</v>
      </c>
      <c r="B817">
        <v>8</v>
      </c>
      <c r="C817" t="s">
        <v>153</v>
      </c>
      <c r="D817" t="s">
        <v>30</v>
      </c>
      <c r="E817">
        <v>400</v>
      </c>
      <c r="F817">
        <v>3.5</v>
      </c>
    </row>
    <row r="818" spans="1:6" x14ac:dyDescent="0.25">
      <c r="A818">
        <v>2014</v>
      </c>
      <c r="B818">
        <v>8</v>
      </c>
      <c r="C818" t="s">
        <v>155</v>
      </c>
      <c r="D818" t="s">
        <v>10</v>
      </c>
      <c r="E818">
        <v>354</v>
      </c>
      <c r="F818">
        <v>3.1</v>
      </c>
    </row>
    <row r="819" spans="1:6" x14ac:dyDescent="0.25">
      <c r="A819">
        <v>2014</v>
      </c>
      <c r="B819">
        <v>8</v>
      </c>
      <c r="C819" t="s">
        <v>151</v>
      </c>
      <c r="D819" t="s">
        <v>45</v>
      </c>
      <c r="E819">
        <v>364</v>
      </c>
      <c r="F819">
        <v>3.2</v>
      </c>
    </row>
    <row r="820" spans="1:6" x14ac:dyDescent="0.25">
      <c r="A820">
        <v>2014</v>
      </c>
      <c r="B820">
        <v>8</v>
      </c>
      <c r="C820" t="s">
        <v>165</v>
      </c>
      <c r="D820" t="s">
        <v>35</v>
      </c>
      <c r="E820">
        <v>360</v>
      </c>
      <c r="F820">
        <v>3.1</v>
      </c>
    </row>
    <row r="821" spans="1:6" x14ac:dyDescent="0.25">
      <c r="A821">
        <v>2014</v>
      </c>
      <c r="B821">
        <v>8</v>
      </c>
      <c r="C821" t="s">
        <v>152</v>
      </c>
      <c r="D821" t="s">
        <v>16</v>
      </c>
      <c r="E821">
        <v>301</v>
      </c>
      <c r="F821">
        <v>2.6</v>
      </c>
    </row>
    <row r="822" spans="1:6" x14ac:dyDescent="0.25">
      <c r="A822">
        <v>2014</v>
      </c>
      <c r="B822">
        <v>8</v>
      </c>
      <c r="C822" t="s">
        <v>152</v>
      </c>
      <c r="D822" t="s">
        <v>23</v>
      </c>
      <c r="E822">
        <v>204</v>
      </c>
      <c r="F822">
        <v>1.8</v>
      </c>
    </row>
    <row r="823" spans="1:6" x14ac:dyDescent="0.25">
      <c r="A823">
        <v>2014</v>
      </c>
      <c r="B823">
        <v>8</v>
      </c>
      <c r="C823" t="s">
        <v>153</v>
      </c>
      <c r="D823" t="s">
        <v>8</v>
      </c>
      <c r="E823">
        <v>199</v>
      </c>
      <c r="F823">
        <v>1.7</v>
      </c>
    </row>
    <row r="824" spans="1:6" x14ac:dyDescent="0.25">
      <c r="A824">
        <v>2014</v>
      </c>
      <c r="B824">
        <v>8</v>
      </c>
      <c r="C824" t="s">
        <v>157</v>
      </c>
      <c r="D824" t="s">
        <v>36</v>
      </c>
      <c r="E824">
        <v>280</v>
      </c>
      <c r="F824">
        <v>2.4</v>
      </c>
    </row>
    <row r="825" spans="1:6" x14ac:dyDescent="0.25">
      <c r="A825">
        <v>2014</v>
      </c>
      <c r="B825">
        <v>8</v>
      </c>
      <c r="C825" t="s">
        <v>156</v>
      </c>
      <c r="D825" t="s">
        <v>37</v>
      </c>
      <c r="E825">
        <v>176</v>
      </c>
      <c r="F825">
        <v>1.5</v>
      </c>
    </row>
    <row r="826" spans="1:6" x14ac:dyDescent="0.25">
      <c r="A826">
        <v>2014</v>
      </c>
      <c r="B826">
        <v>8</v>
      </c>
      <c r="C826" t="s">
        <v>151</v>
      </c>
      <c r="D826" t="s">
        <v>7</v>
      </c>
      <c r="E826">
        <v>169</v>
      </c>
      <c r="F826">
        <v>1.5</v>
      </c>
    </row>
    <row r="827" spans="1:6" x14ac:dyDescent="0.25">
      <c r="A827">
        <v>2014</v>
      </c>
      <c r="B827">
        <v>8</v>
      </c>
      <c r="C827" t="s">
        <v>156</v>
      </c>
      <c r="D827" t="s">
        <v>11</v>
      </c>
      <c r="E827">
        <v>197</v>
      </c>
      <c r="F827">
        <v>1.7</v>
      </c>
    </row>
    <row r="828" spans="1:6" x14ac:dyDescent="0.25">
      <c r="A828">
        <v>2014</v>
      </c>
      <c r="B828">
        <v>8</v>
      </c>
      <c r="C828" t="s">
        <v>151</v>
      </c>
      <c r="D828" t="s">
        <v>19</v>
      </c>
      <c r="E828">
        <v>167</v>
      </c>
      <c r="F828">
        <v>1.5</v>
      </c>
    </row>
    <row r="829" spans="1:6" x14ac:dyDescent="0.25">
      <c r="A829">
        <v>2014</v>
      </c>
      <c r="B829">
        <v>8</v>
      </c>
      <c r="C829" t="s">
        <v>162</v>
      </c>
      <c r="D829" t="s">
        <v>43</v>
      </c>
      <c r="E829">
        <v>200</v>
      </c>
      <c r="F829">
        <v>1.7</v>
      </c>
    </row>
    <row r="830" spans="1:6" x14ac:dyDescent="0.25">
      <c r="A830">
        <v>2014</v>
      </c>
      <c r="B830">
        <v>8</v>
      </c>
      <c r="C830" t="s">
        <v>161</v>
      </c>
      <c r="D830" t="s">
        <v>49</v>
      </c>
      <c r="E830">
        <v>202</v>
      </c>
      <c r="F830">
        <v>1.8</v>
      </c>
    </row>
    <row r="831" spans="1:6" x14ac:dyDescent="0.25">
      <c r="A831">
        <v>2014</v>
      </c>
      <c r="B831">
        <v>8</v>
      </c>
      <c r="C831" t="s">
        <v>159</v>
      </c>
      <c r="D831" t="s">
        <v>25</v>
      </c>
      <c r="E831">
        <v>142</v>
      </c>
      <c r="F831">
        <v>1.2</v>
      </c>
    </row>
    <row r="832" spans="1:6" x14ac:dyDescent="0.25">
      <c r="A832">
        <v>2014</v>
      </c>
      <c r="B832">
        <v>8</v>
      </c>
      <c r="C832" t="s">
        <v>154</v>
      </c>
      <c r="D832" t="s">
        <v>15</v>
      </c>
      <c r="E832">
        <v>144</v>
      </c>
      <c r="F832">
        <v>1.3</v>
      </c>
    </row>
    <row r="833" spans="1:6" x14ac:dyDescent="0.25">
      <c r="A833">
        <v>2014</v>
      </c>
      <c r="B833">
        <v>8</v>
      </c>
      <c r="C833" t="s">
        <v>161</v>
      </c>
      <c r="D833" t="s">
        <v>40</v>
      </c>
      <c r="E833">
        <v>139</v>
      </c>
      <c r="F833">
        <v>1.2</v>
      </c>
    </row>
    <row r="834" spans="1:6" x14ac:dyDescent="0.25">
      <c r="A834">
        <v>2014</v>
      </c>
      <c r="B834">
        <v>9</v>
      </c>
      <c r="C834" t="s">
        <v>151</v>
      </c>
      <c r="D834" t="s">
        <v>4</v>
      </c>
      <c r="E834">
        <v>939</v>
      </c>
      <c r="F834">
        <v>8.1</v>
      </c>
    </row>
    <row r="835" spans="1:6" x14ac:dyDescent="0.25">
      <c r="A835">
        <v>2014</v>
      </c>
      <c r="B835">
        <v>9</v>
      </c>
      <c r="C835" t="s">
        <v>152</v>
      </c>
      <c r="D835" t="s">
        <v>6</v>
      </c>
      <c r="E835">
        <v>537</v>
      </c>
      <c r="F835">
        <v>4.5999999999999996</v>
      </c>
    </row>
    <row r="836" spans="1:6" x14ac:dyDescent="0.25">
      <c r="A836">
        <v>2014</v>
      </c>
      <c r="B836">
        <v>9</v>
      </c>
      <c r="C836" t="s">
        <v>153</v>
      </c>
      <c r="D836" t="s">
        <v>30</v>
      </c>
      <c r="E836">
        <v>367</v>
      </c>
      <c r="F836">
        <v>3.2</v>
      </c>
    </row>
    <row r="837" spans="1:6" x14ac:dyDescent="0.25">
      <c r="A837">
        <v>2014</v>
      </c>
      <c r="B837">
        <v>9</v>
      </c>
      <c r="C837" t="s">
        <v>168</v>
      </c>
      <c r="D837" t="s">
        <v>44</v>
      </c>
      <c r="E837">
        <v>104</v>
      </c>
      <c r="F837">
        <v>0.9</v>
      </c>
    </row>
    <row r="838" spans="1:6" x14ac:dyDescent="0.25">
      <c r="A838">
        <v>2014</v>
      </c>
      <c r="B838">
        <v>9</v>
      </c>
      <c r="C838" t="s">
        <v>155</v>
      </c>
      <c r="D838" t="s">
        <v>10</v>
      </c>
      <c r="E838">
        <v>323</v>
      </c>
      <c r="F838">
        <v>2.8</v>
      </c>
    </row>
    <row r="839" spans="1:6" x14ac:dyDescent="0.25">
      <c r="A839">
        <v>2014</v>
      </c>
      <c r="B839">
        <v>9</v>
      </c>
      <c r="C839" t="s">
        <v>151</v>
      </c>
      <c r="D839" t="s">
        <v>45</v>
      </c>
      <c r="E839">
        <v>289</v>
      </c>
      <c r="F839">
        <v>2.5</v>
      </c>
    </row>
    <row r="840" spans="1:6" x14ac:dyDescent="0.25">
      <c r="A840">
        <v>2014</v>
      </c>
      <c r="B840">
        <v>9</v>
      </c>
      <c r="C840" t="s">
        <v>165</v>
      </c>
      <c r="D840" t="s">
        <v>35</v>
      </c>
      <c r="E840">
        <v>361</v>
      </c>
      <c r="F840">
        <v>3.1</v>
      </c>
    </row>
    <row r="841" spans="1:6" x14ac:dyDescent="0.25">
      <c r="A841">
        <v>2014</v>
      </c>
      <c r="B841">
        <v>9</v>
      </c>
      <c r="C841" t="s">
        <v>152</v>
      </c>
      <c r="D841" t="s">
        <v>16</v>
      </c>
      <c r="E841">
        <v>294</v>
      </c>
      <c r="F841">
        <v>2.5</v>
      </c>
    </row>
    <row r="842" spans="1:6" x14ac:dyDescent="0.25">
      <c r="A842">
        <v>2014</v>
      </c>
      <c r="B842">
        <v>9</v>
      </c>
      <c r="C842" t="s">
        <v>152</v>
      </c>
      <c r="D842" t="s">
        <v>23</v>
      </c>
      <c r="E842">
        <v>339</v>
      </c>
      <c r="F842">
        <v>2.9</v>
      </c>
    </row>
    <row r="843" spans="1:6" x14ac:dyDescent="0.25">
      <c r="A843">
        <v>2014</v>
      </c>
      <c r="B843">
        <v>9</v>
      </c>
      <c r="C843" t="s">
        <v>157</v>
      </c>
      <c r="D843" t="s">
        <v>36</v>
      </c>
      <c r="E843">
        <v>346</v>
      </c>
      <c r="F843">
        <v>3</v>
      </c>
    </row>
    <row r="844" spans="1:6" x14ac:dyDescent="0.25">
      <c r="A844">
        <v>2014</v>
      </c>
      <c r="B844">
        <v>9</v>
      </c>
      <c r="C844" t="s">
        <v>153</v>
      </c>
      <c r="D844" t="s">
        <v>8</v>
      </c>
      <c r="E844">
        <v>189</v>
      </c>
      <c r="F844">
        <v>1.6</v>
      </c>
    </row>
    <row r="845" spans="1:6" x14ac:dyDescent="0.25">
      <c r="A845">
        <v>2014</v>
      </c>
      <c r="B845">
        <v>9</v>
      </c>
      <c r="C845" t="s">
        <v>156</v>
      </c>
      <c r="D845" t="s">
        <v>37</v>
      </c>
      <c r="E845">
        <v>272</v>
      </c>
      <c r="F845">
        <v>2.2999999999999998</v>
      </c>
    </row>
    <row r="846" spans="1:6" x14ac:dyDescent="0.25">
      <c r="A846">
        <v>2014</v>
      </c>
      <c r="B846">
        <v>9</v>
      </c>
      <c r="C846" t="s">
        <v>156</v>
      </c>
      <c r="D846" t="s">
        <v>11</v>
      </c>
      <c r="E846">
        <v>266</v>
      </c>
      <c r="F846">
        <v>2.2999999999999998</v>
      </c>
    </row>
    <row r="847" spans="1:6" x14ac:dyDescent="0.25">
      <c r="A847">
        <v>2014</v>
      </c>
      <c r="B847">
        <v>9</v>
      </c>
      <c r="C847" t="s">
        <v>151</v>
      </c>
      <c r="D847" t="s">
        <v>7</v>
      </c>
      <c r="E847">
        <v>143</v>
      </c>
      <c r="F847">
        <v>1.2</v>
      </c>
    </row>
    <row r="848" spans="1:6" x14ac:dyDescent="0.25">
      <c r="A848">
        <v>2014</v>
      </c>
      <c r="B848">
        <v>9</v>
      </c>
      <c r="C848" t="s">
        <v>162</v>
      </c>
      <c r="D848" t="s">
        <v>43</v>
      </c>
      <c r="E848">
        <v>146</v>
      </c>
      <c r="F848">
        <v>1.3</v>
      </c>
    </row>
    <row r="849" spans="1:6" x14ac:dyDescent="0.25">
      <c r="A849">
        <v>2014</v>
      </c>
      <c r="B849">
        <v>9</v>
      </c>
      <c r="C849" t="s">
        <v>151</v>
      </c>
      <c r="D849" t="s">
        <v>19</v>
      </c>
      <c r="E849">
        <v>99</v>
      </c>
      <c r="F849">
        <v>0.9</v>
      </c>
    </row>
    <row r="850" spans="1:6" x14ac:dyDescent="0.25">
      <c r="A850">
        <v>2014</v>
      </c>
      <c r="B850">
        <v>9</v>
      </c>
      <c r="C850" t="s">
        <v>159</v>
      </c>
      <c r="D850" t="s">
        <v>25</v>
      </c>
      <c r="E850">
        <v>196</v>
      </c>
      <c r="F850">
        <v>1.7</v>
      </c>
    </row>
    <row r="851" spans="1:6" x14ac:dyDescent="0.25">
      <c r="A851">
        <v>2014</v>
      </c>
      <c r="B851">
        <v>9</v>
      </c>
      <c r="C851" t="s">
        <v>161</v>
      </c>
      <c r="D851" t="s">
        <v>49</v>
      </c>
      <c r="E851">
        <v>149</v>
      </c>
      <c r="F851">
        <v>1.3</v>
      </c>
    </row>
    <row r="852" spans="1:6" x14ac:dyDescent="0.25">
      <c r="A852">
        <v>2014</v>
      </c>
      <c r="B852">
        <v>9</v>
      </c>
      <c r="C852" t="s">
        <v>154</v>
      </c>
      <c r="D852" t="s">
        <v>15</v>
      </c>
      <c r="E852">
        <v>161</v>
      </c>
      <c r="F852">
        <v>1.4</v>
      </c>
    </row>
    <row r="853" spans="1:6" x14ac:dyDescent="0.25">
      <c r="A853">
        <v>2014</v>
      </c>
      <c r="B853">
        <v>9</v>
      </c>
      <c r="C853" t="s">
        <v>161</v>
      </c>
      <c r="D853" t="s">
        <v>40</v>
      </c>
      <c r="E853">
        <v>108</v>
      </c>
      <c r="F853">
        <v>0.9</v>
      </c>
    </row>
    <row r="854" spans="1:6" x14ac:dyDescent="0.25">
      <c r="A854">
        <v>2014</v>
      </c>
      <c r="B854">
        <v>10</v>
      </c>
      <c r="C854" t="s">
        <v>151</v>
      </c>
      <c r="D854" t="s">
        <v>4</v>
      </c>
      <c r="E854">
        <v>1038</v>
      </c>
      <c r="F854">
        <v>8</v>
      </c>
    </row>
    <row r="855" spans="1:6" x14ac:dyDescent="0.25">
      <c r="A855">
        <v>2014</v>
      </c>
      <c r="B855">
        <v>10</v>
      </c>
      <c r="C855" t="s">
        <v>152</v>
      </c>
      <c r="D855" t="s">
        <v>6</v>
      </c>
      <c r="E855">
        <v>480</v>
      </c>
      <c r="F855">
        <v>3.7</v>
      </c>
    </row>
    <row r="856" spans="1:6" x14ac:dyDescent="0.25">
      <c r="A856">
        <v>2014</v>
      </c>
      <c r="B856">
        <v>10</v>
      </c>
      <c r="C856" t="s">
        <v>153</v>
      </c>
      <c r="D856" t="s">
        <v>30</v>
      </c>
      <c r="E856">
        <v>372</v>
      </c>
      <c r="F856">
        <v>2.9</v>
      </c>
    </row>
    <row r="857" spans="1:6" x14ac:dyDescent="0.25">
      <c r="A857">
        <v>2014</v>
      </c>
      <c r="B857">
        <v>10</v>
      </c>
      <c r="C857" t="s">
        <v>155</v>
      </c>
      <c r="D857" t="s">
        <v>10</v>
      </c>
      <c r="E857">
        <v>483</v>
      </c>
      <c r="F857">
        <v>3.7</v>
      </c>
    </row>
    <row r="858" spans="1:6" x14ac:dyDescent="0.25">
      <c r="A858">
        <v>2014</v>
      </c>
      <c r="B858">
        <v>10</v>
      </c>
      <c r="C858" t="s">
        <v>168</v>
      </c>
      <c r="D858" t="s">
        <v>44</v>
      </c>
      <c r="E858">
        <v>36</v>
      </c>
      <c r="F858">
        <v>0.3</v>
      </c>
    </row>
    <row r="859" spans="1:6" x14ac:dyDescent="0.25">
      <c r="A859">
        <v>2014</v>
      </c>
      <c r="B859">
        <v>10</v>
      </c>
      <c r="C859" t="s">
        <v>151</v>
      </c>
      <c r="D859" t="s">
        <v>45</v>
      </c>
      <c r="E859">
        <v>326</v>
      </c>
      <c r="F859">
        <v>2.5</v>
      </c>
    </row>
    <row r="860" spans="1:6" x14ac:dyDescent="0.25">
      <c r="A860">
        <v>2014</v>
      </c>
      <c r="B860">
        <v>10</v>
      </c>
      <c r="C860" t="s">
        <v>165</v>
      </c>
      <c r="D860" t="s">
        <v>35</v>
      </c>
      <c r="E860">
        <v>331</v>
      </c>
      <c r="F860">
        <v>2.6</v>
      </c>
    </row>
    <row r="861" spans="1:6" x14ac:dyDescent="0.25">
      <c r="A861">
        <v>2014</v>
      </c>
      <c r="B861">
        <v>10</v>
      </c>
      <c r="C861" t="s">
        <v>152</v>
      </c>
      <c r="D861" t="s">
        <v>23</v>
      </c>
      <c r="E861">
        <v>440</v>
      </c>
      <c r="F861">
        <v>3.4</v>
      </c>
    </row>
    <row r="862" spans="1:6" x14ac:dyDescent="0.25">
      <c r="A862">
        <v>2014</v>
      </c>
      <c r="B862">
        <v>10</v>
      </c>
      <c r="C862" t="s">
        <v>152</v>
      </c>
      <c r="D862" t="s">
        <v>16</v>
      </c>
      <c r="E862">
        <v>279</v>
      </c>
      <c r="F862">
        <v>2.2000000000000002</v>
      </c>
    </row>
    <row r="863" spans="1:6" x14ac:dyDescent="0.25">
      <c r="A863">
        <v>2014</v>
      </c>
      <c r="B863">
        <v>10</v>
      </c>
      <c r="C863" t="s">
        <v>153</v>
      </c>
      <c r="D863" t="s">
        <v>8</v>
      </c>
      <c r="E863">
        <v>296</v>
      </c>
      <c r="F863">
        <v>2.2999999999999998</v>
      </c>
    </row>
    <row r="864" spans="1:6" x14ac:dyDescent="0.25">
      <c r="A864">
        <v>2014</v>
      </c>
      <c r="B864">
        <v>10</v>
      </c>
      <c r="C864" t="s">
        <v>157</v>
      </c>
      <c r="D864" t="s">
        <v>36</v>
      </c>
      <c r="E864">
        <v>229</v>
      </c>
      <c r="F864">
        <v>1.8</v>
      </c>
    </row>
    <row r="865" spans="1:6" x14ac:dyDescent="0.25">
      <c r="A865">
        <v>2014</v>
      </c>
      <c r="B865">
        <v>10</v>
      </c>
      <c r="C865" t="s">
        <v>156</v>
      </c>
      <c r="D865" t="s">
        <v>37</v>
      </c>
      <c r="E865">
        <v>337</v>
      </c>
      <c r="F865">
        <v>2.6</v>
      </c>
    </row>
    <row r="866" spans="1:6" x14ac:dyDescent="0.25">
      <c r="A866">
        <v>2014</v>
      </c>
      <c r="B866">
        <v>10</v>
      </c>
      <c r="C866" t="s">
        <v>156</v>
      </c>
      <c r="D866" t="s">
        <v>11</v>
      </c>
      <c r="E866">
        <v>343</v>
      </c>
      <c r="F866">
        <v>2.6</v>
      </c>
    </row>
    <row r="867" spans="1:6" x14ac:dyDescent="0.25">
      <c r="A867">
        <v>2014</v>
      </c>
      <c r="B867">
        <v>10</v>
      </c>
      <c r="C867" t="s">
        <v>151</v>
      </c>
      <c r="D867" t="s">
        <v>7</v>
      </c>
      <c r="E867">
        <v>169</v>
      </c>
      <c r="F867">
        <v>1.3</v>
      </c>
    </row>
    <row r="868" spans="1:6" x14ac:dyDescent="0.25">
      <c r="A868">
        <v>2014</v>
      </c>
      <c r="B868">
        <v>10</v>
      </c>
      <c r="C868" t="s">
        <v>162</v>
      </c>
      <c r="D868" t="s">
        <v>43</v>
      </c>
      <c r="E868">
        <v>221</v>
      </c>
      <c r="F868">
        <v>1.7</v>
      </c>
    </row>
    <row r="869" spans="1:6" x14ac:dyDescent="0.25">
      <c r="A869">
        <v>2014</v>
      </c>
      <c r="B869">
        <v>10</v>
      </c>
      <c r="C869" t="s">
        <v>151</v>
      </c>
      <c r="D869" t="s">
        <v>19</v>
      </c>
      <c r="E869">
        <v>227</v>
      </c>
      <c r="F869">
        <v>1.8</v>
      </c>
    </row>
    <row r="870" spans="1:6" x14ac:dyDescent="0.25">
      <c r="A870">
        <v>2014</v>
      </c>
      <c r="B870">
        <v>10</v>
      </c>
      <c r="C870" t="s">
        <v>159</v>
      </c>
      <c r="D870" t="s">
        <v>25</v>
      </c>
      <c r="E870">
        <v>208</v>
      </c>
      <c r="F870">
        <v>1.6</v>
      </c>
    </row>
    <row r="871" spans="1:6" x14ac:dyDescent="0.25">
      <c r="A871">
        <v>2014</v>
      </c>
      <c r="B871">
        <v>10</v>
      </c>
      <c r="C871" t="s">
        <v>161</v>
      </c>
      <c r="D871" t="s">
        <v>49</v>
      </c>
      <c r="E871">
        <v>130</v>
      </c>
      <c r="F871">
        <v>1</v>
      </c>
    </row>
    <row r="872" spans="1:6" x14ac:dyDescent="0.25">
      <c r="A872">
        <v>2014</v>
      </c>
      <c r="B872">
        <v>10</v>
      </c>
      <c r="C872" t="s">
        <v>154</v>
      </c>
      <c r="D872" t="s">
        <v>15</v>
      </c>
      <c r="E872">
        <v>139</v>
      </c>
      <c r="F872">
        <v>1.1000000000000001</v>
      </c>
    </row>
    <row r="873" spans="1:6" x14ac:dyDescent="0.25">
      <c r="A873">
        <v>2014</v>
      </c>
      <c r="B873">
        <v>10</v>
      </c>
      <c r="C873" t="s">
        <v>158</v>
      </c>
      <c r="D873" t="s">
        <v>47</v>
      </c>
      <c r="E873">
        <v>260</v>
      </c>
      <c r="F873">
        <v>2</v>
      </c>
    </row>
    <row r="874" spans="1:6" x14ac:dyDescent="0.25">
      <c r="A874">
        <v>2014</v>
      </c>
      <c r="B874">
        <v>11</v>
      </c>
      <c r="C874" t="s">
        <v>151</v>
      </c>
      <c r="D874" t="s">
        <v>4</v>
      </c>
      <c r="E874">
        <v>870</v>
      </c>
      <c r="F874">
        <v>7.6</v>
      </c>
    </row>
    <row r="875" spans="1:6" x14ac:dyDescent="0.25">
      <c r="A875">
        <v>2014</v>
      </c>
      <c r="B875">
        <v>11</v>
      </c>
      <c r="C875" t="s">
        <v>152</v>
      </c>
      <c r="D875" t="s">
        <v>6</v>
      </c>
      <c r="E875">
        <v>381</v>
      </c>
      <c r="F875">
        <v>3.3</v>
      </c>
    </row>
    <row r="876" spans="1:6" x14ac:dyDescent="0.25">
      <c r="A876">
        <v>2014</v>
      </c>
      <c r="B876">
        <v>11</v>
      </c>
      <c r="C876" t="s">
        <v>153</v>
      </c>
      <c r="D876" t="s">
        <v>30</v>
      </c>
      <c r="E876">
        <v>311</v>
      </c>
      <c r="F876">
        <v>2.7</v>
      </c>
    </row>
    <row r="877" spans="1:6" x14ac:dyDescent="0.25">
      <c r="A877">
        <v>2014</v>
      </c>
      <c r="B877">
        <v>11</v>
      </c>
      <c r="C877" t="s">
        <v>155</v>
      </c>
      <c r="D877" t="s">
        <v>10</v>
      </c>
      <c r="E877">
        <v>361</v>
      </c>
      <c r="F877">
        <v>3.1</v>
      </c>
    </row>
    <row r="878" spans="1:6" x14ac:dyDescent="0.25">
      <c r="A878">
        <v>2014</v>
      </c>
      <c r="B878">
        <v>11</v>
      </c>
      <c r="C878" t="s">
        <v>168</v>
      </c>
      <c r="D878" t="s">
        <v>44</v>
      </c>
      <c r="E878">
        <v>202</v>
      </c>
      <c r="F878">
        <v>1.8</v>
      </c>
    </row>
    <row r="879" spans="1:6" x14ac:dyDescent="0.25">
      <c r="A879">
        <v>2014</v>
      </c>
      <c r="B879">
        <v>11</v>
      </c>
      <c r="C879" t="s">
        <v>165</v>
      </c>
      <c r="D879" t="s">
        <v>35</v>
      </c>
      <c r="E879">
        <v>368</v>
      </c>
      <c r="F879">
        <v>3.2</v>
      </c>
    </row>
    <row r="880" spans="1:6" x14ac:dyDescent="0.25">
      <c r="A880">
        <v>2014</v>
      </c>
      <c r="B880">
        <v>11</v>
      </c>
      <c r="C880" t="s">
        <v>151</v>
      </c>
      <c r="D880" t="s">
        <v>45</v>
      </c>
      <c r="E880">
        <v>283</v>
      </c>
      <c r="F880">
        <v>2.5</v>
      </c>
    </row>
    <row r="881" spans="1:6" x14ac:dyDescent="0.25">
      <c r="A881">
        <v>2014</v>
      </c>
      <c r="B881">
        <v>11</v>
      </c>
      <c r="C881" t="s">
        <v>152</v>
      </c>
      <c r="D881" t="s">
        <v>23</v>
      </c>
      <c r="E881">
        <v>361</v>
      </c>
      <c r="F881">
        <v>3.1</v>
      </c>
    </row>
    <row r="882" spans="1:6" x14ac:dyDescent="0.25">
      <c r="A882">
        <v>2014</v>
      </c>
      <c r="B882">
        <v>11</v>
      </c>
      <c r="C882" t="s">
        <v>152</v>
      </c>
      <c r="D882" t="s">
        <v>16</v>
      </c>
      <c r="E882">
        <v>294</v>
      </c>
      <c r="F882">
        <v>2.6</v>
      </c>
    </row>
    <row r="883" spans="1:6" x14ac:dyDescent="0.25">
      <c r="A883">
        <v>2014</v>
      </c>
      <c r="B883">
        <v>11</v>
      </c>
      <c r="C883" t="s">
        <v>156</v>
      </c>
      <c r="D883" t="s">
        <v>37</v>
      </c>
      <c r="E883">
        <v>287</v>
      </c>
      <c r="F883">
        <v>2.5</v>
      </c>
    </row>
    <row r="884" spans="1:6" x14ac:dyDescent="0.25">
      <c r="A884">
        <v>2014</v>
      </c>
      <c r="B884">
        <v>11</v>
      </c>
      <c r="C884" t="s">
        <v>153</v>
      </c>
      <c r="D884" t="s">
        <v>8</v>
      </c>
      <c r="E884">
        <v>191</v>
      </c>
      <c r="F884">
        <v>1.7</v>
      </c>
    </row>
    <row r="885" spans="1:6" x14ac:dyDescent="0.25">
      <c r="A885">
        <v>2014</v>
      </c>
      <c r="B885">
        <v>11</v>
      </c>
      <c r="C885" t="s">
        <v>157</v>
      </c>
      <c r="D885" t="s">
        <v>36</v>
      </c>
      <c r="E885">
        <v>230</v>
      </c>
      <c r="F885">
        <v>2</v>
      </c>
    </row>
    <row r="886" spans="1:6" x14ac:dyDescent="0.25">
      <c r="A886">
        <v>2014</v>
      </c>
      <c r="B886">
        <v>11</v>
      </c>
      <c r="C886" t="s">
        <v>156</v>
      </c>
      <c r="D886" t="s">
        <v>11</v>
      </c>
      <c r="E886">
        <v>283</v>
      </c>
      <c r="F886">
        <v>2.5</v>
      </c>
    </row>
    <row r="887" spans="1:6" x14ac:dyDescent="0.25">
      <c r="A887">
        <v>2014</v>
      </c>
      <c r="B887">
        <v>11</v>
      </c>
      <c r="C887" t="s">
        <v>151</v>
      </c>
      <c r="D887" t="s">
        <v>19</v>
      </c>
      <c r="E887">
        <v>212</v>
      </c>
      <c r="F887">
        <v>1.8</v>
      </c>
    </row>
    <row r="888" spans="1:6" x14ac:dyDescent="0.25">
      <c r="A888">
        <v>2014</v>
      </c>
      <c r="B888">
        <v>11</v>
      </c>
      <c r="C888" t="s">
        <v>151</v>
      </c>
      <c r="D888" t="s">
        <v>7</v>
      </c>
      <c r="E888">
        <v>167</v>
      </c>
      <c r="F888">
        <v>1.5</v>
      </c>
    </row>
    <row r="889" spans="1:6" x14ac:dyDescent="0.25">
      <c r="A889">
        <v>2014</v>
      </c>
      <c r="B889">
        <v>11</v>
      </c>
      <c r="C889" t="s">
        <v>162</v>
      </c>
      <c r="D889" t="s">
        <v>43</v>
      </c>
      <c r="E889">
        <v>157</v>
      </c>
      <c r="F889">
        <v>1.4</v>
      </c>
    </row>
    <row r="890" spans="1:6" x14ac:dyDescent="0.25">
      <c r="A890">
        <v>2014</v>
      </c>
      <c r="B890">
        <v>11</v>
      </c>
      <c r="C890" t="s">
        <v>159</v>
      </c>
      <c r="D890" t="s">
        <v>25</v>
      </c>
      <c r="E890">
        <v>150</v>
      </c>
      <c r="F890">
        <v>1.3</v>
      </c>
    </row>
    <row r="891" spans="1:6" x14ac:dyDescent="0.25">
      <c r="A891">
        <v>2014</v>
      </c>
      <c r="B891">
        <v>11</v>
      </c>
      <c r="C891" t="s">
        <v>154</v>
      </c>
      <c r="D891" t="s">
        <v>15</v>
      </c>
      <c r="E891">
        <v>219</v>
      </c>
      <c r="F891">
        <v>1.9</v>
      </c>
    </row>
    <row r="892" spans="1:6" x14ac:dyDescent="0.25">
      <c r="A892">
        <v>2014</v>
      </c>
      <c r="B892">
        <v>11</v>
      </c>
      <c r="C892" t="s">
        <v>161</v>
      </c>
      <c r="D892" t="s">
        <v>49</v>
      </c>
      <c r="E892">
        <v>156</v>
      </c>
      <c r="F892">
        <v>1.4</v>
      </c>
    </row>
    <row r="893" spans="1:6" x14ac:dyDescent="0.25">
      <c r="A893">
        <v>2014</v>
      </c>
      <c r="B893">
        <v>11</v>
      </c>
      <c r="C893" t="s">
        <v>156</v>
      </c>
      <c r="D893" t="s">
        <v>22</v>
      </c>
      <c r="E893">
        <v>215</v>
      </c>
      <c r="F893">
        <v>1.9</v>
      </c>
    </row>
    <row r="894" spans="1:6" x14ac:dyDescent="0.25">
      <c r="A894">
        <v>2014</v>
      </c>
      <c r="B894">
        <v>12</v>
      </c>
      <c r="C894" t="s">
        <v>151</v>
      </c>
      <c r="D894" t="s">
        <v>4</v>
      </c>
      <c r="E894">
        <v>990</v>
      </c>
      <c r="F894">
        <v>7.8</v>
      </c>
    </row>
    <row r="895" spans="1:6" x14ac:dyDescent="0.25">
      <c r="A895">
        <v>2014</v>
      </c>
      <c r="B895">
        <v>12</v>
      </c>
      <c r="C895" t="s">
        <v>152</v>
      </c>
      <c r="D895" t="s">
        <v>6</v>
      </c>
      <c r="E895">
        <v>357</v>
      </c>
      <c r="F895">
        <v>2.8</v>
      </c>
    </row>
    <row r="896" spans="1:6" x14ac:dyDescent="0.25">
      <c r="A896">
        <v>2014</v>
      </c>
      <c r="B896">
        <v>12</v>
      </c>
      <c r="C896" t="s">
        <v>153</v>
      </c>
      <c r="D896" t="s">
        <v>30</v>
      </c>
      <c r="E896">
        <v>353</v>
      </c>
      <c r="F896">
        <v>2.8</v>
      </c>
    </row>
    <row r="897" spans="1:6" x14ac:dyDescent="0.25">
      <c r="A897">
        <v>2014</v>
      </c>
      <c r="B897">
        <v>12</v>
      </c>
      <c r="C897" t="s">
        <v>155</v>
      </c>
      <c r="D897" t="s">
        <v>10</v>
      </c>
      <c r="E897">
        <v>392</v>
      </c>
      <c r="F897">
        <v>3.1</v>
      </c>
    </row>
    <row r="898" spans="1:6" x14ac:dyDescent="0.25">
      <c r="A898">
        <v>2014</v>
      </c>
      <c r="B898">
        <v>12</v>
      </c>
      <c r="C898" t="s">
        <v>168</v>
      </c>
      <c r="D898" t="s">
        <v>44</v>
      </c>
      <c r="E898">
        <v>267</v>
      </c>
      <c r="F898">
        <v>2.1</v>
      </c>
    </row>
    <row r="899" spans="1:6" x14ac:dyDescent="0.25">
      <c r="A899">
        <v>2014</v>
      </c>
      <c r="B899">
        <v>12</v>
      </c>
      <c r="C899" t="s">
        <v>152</v>
      </c>
      <c r="D899" t="s">
        <v>23</v>
      </c>
      <c r="E899">
        <v>312</v>
      </c>
      <c r="F899">
        <v>2.5</v>
      </c>
    </row>
    <row r="900" spans="1:6" x14ac:dyDescent="0.25">
      <c r="A900">
        <v>2014</v>
      </c>
      <c r="B900">
        <v>12</v>
      </c>
      <c r="C900" t="s">
        <v>165</v>
      </c>
      <c r="D900" t="s">
        <v>35</v>
      </c>
      <c r="E900">
        <v>216</v>
      </c>
      <c r="F900">
        <v>1.7</v>
      </c>
    </row>
    <row r="901" spans="1:6" x14ac:dyDescent="0.25">
      <c r="A901">
        <v>2014</v>
      </c>
      <c r="B901">
        <v>12</v>
      </c>
      <c r="C901" t="s">
        <v>151</v>
      </c>
      <c r="D901" t="s">
        <v>45</v>
      </c>
      <c r="E901">
        <v>216</v>
      </c>
      <c r="F901">
        <v>1.7</v>
      </c>
    </row>
    <row r="902" spans="1:6" x14ac:dyDescent="0.25">
      <c r="A902">
        <v>2014</v>
      </c>
      <c r="B902">
        <v>12</v>
      </c>
      <c r="C902" t="s">
        <v>152</v>
      </c>
      <c r="D902" t="s">
        <v>16</v>
      </c>
      <c r="E902">
        <v>204</v>
      </c>
      <c r="F902">
        <v>1.6</v>
      </c>
    </row>
    <row r="903" spans="1:6" x14ac:dyDescent="0.25">
      <c r="A903">
        <v>2014</v>
      </c>
      <c r="B903">
        <v>12</v>
      </c>
      <c r="C903" t="s">
        <v>156</v>
      </c>
      <c r="D903" t="s">
        <v>37</v>
      </c>
      <c r="E903">
        <v>535</v>
      </c>
      <c r="F903">
        <v>4.2</v>
      </c>
    </row>
    <row r="904" spans="1:6" x14ac:dyDescent="0.25">
      <c r="A904">
        <v>2014</v>
      </c>
      <c r="B904">
        <v>12</v>
      </c>
      <c r="C904" t="s">
        <v>156</v>
      </c>
      <c r="D904" t="s">
        <v>11</v>
      </c>
      <c r="E904">
        <v>562</v>
      </c>
      <c r="F904">
        <v>4.4000000000000004</v>
      </c>
    </row>
    <row r="905" spans="1:6" x14ac:dyDescent="0.25">
      <c r="A905">
        <v>2014</v>
      </c>
      <c r="B905">
        <v>12</v>
      </c>
      <c r="C905" t="s">
        <v>157</v>
      </c>
      <c r="D905" t="s">
        <v>36</v>
      </c>
      <c r="E905">
        <v>163</v>
      </c>
      <c r="F905">
        <v>1.3</v>
      </c>
    </row>
    <row r="906" spans="1:6" x14ac:dyDescent="0.25">
      <c r="A906">
        <v>2014</v>
      </c>
      <c r="B906">
        <v>12</v>
      </c>
      <c r="C906" t="s">
        <v>153</v>
      </c>
      <c r="D906" t="s">
        <v>8</v>
      </c>
      <c r="E906">
        <v>146</v>
      </c>
      <c r="F906">
        <v>1.2</v>
      </c>
    </row>
    <row r="907" spans="1:6" x14ac:dyDescent="0.25">
      <c r="A907">
        <v>2014</v>
      </c>
      <c r="B907">
        <v>12</v>
      </c>
      <c r="C907" t="s">
        <v>151</v>
      </c>
      <c r="D907" t="s">
        <v>7</v>
      </c>
      <c r="E907">
        <v>324</v>
      </c>
      <c r="F907">
        <v>2.6</v>
      </c>
    </row>
    <row r="908" spans="1:6" x14ac:dyDescent="0.25">
      <c r="A908">
        <v>2014</v>
      </c>
      <c r="B908">
        <v>12</v>
      </c>
      <c r="C908" t="s">
        <v>156</v>
      </c>
      <c r="D908" t="s">
        <v>22</v>
      </c>
      <c r="E908">
        <v>524</v>
      </c>
      <c r="F908">
        <v>4.0999999999999996</v>
      </c>
    </row>
    <row r="909" spans="1:6" x14ac:dyDescent="0.25">
      <c r="A909">
        <v>2014</v>
      </c>
      <c r="B909">
        <v>12</v>
      </c>
      <c r="C909" t="s">
        <v>151</v>
      </c>
      <c r="D909" t="s">
        <v>19</v>
      </c>
      <c r="E909">
        <v>195</v>
      </c>
      <c r="F909">
        <v>1.5</v>
      </c>
    </row>
    <row r="910" spans="1:6" x14ac:dyDescent="0.25">
      <c r="A910">
        <v>2014</v>
      </c>
      <c r="B910">
        <v>12</v>
      </c>
      <c r="C910" t="s">
        <v>162</v>
      </c>
      <c r="D910" t="s">
        <v>43</v>
      </c>
      <c r="E910">
        <v>205</v>
      </c>
      <c r="F910">
        <v>1.6</v>
      </c>
    </row>
    <row r="911" spans="1:6" x14ac:dyDescent="0.25">
      <c r="A911">
        <v>2014</v>
      </c>
      <c r="B911">
        <v>12</v>
      </c>
      <c r="C911" t="s">
        <v>159</v>
      </c>
      <c r="D911" t="s">
        <v>25</v>
      </c>
      <c r="E911">
        <v>121</v>
      </c>
      <c r="F911">
        <v>1</v>
      </c>
    </row>
    <row r="912" spans="1:6" x14ac:dyDescent="0.25">
      <c r="A912">
        <v>2014</v>
      </c>
      <c r="B912">
        <v>12</v>
      </c>
      <c r="C912" t="s">
        <v>154</v>
      </c>
      <c r="D912" t="s">
        <v>15</v>
      </c>
      <c r="E912">
        <v>190</v>
      </c>
      <c r="F912">
        <v>1.5</v>
      </c>
    </row>
    <row r="913" spans="1:6" x14ac:dyDescent="0.25">
      <c r="A913">
        <v>2014</v>
      </c>
      <c r="B913">
        <v>12</v>
      </c>
      <c r="C913" t="s">
        <v>158</v>
      </c>
      <c r="D913" t="s">
        <v>47</v>
      </c>
      <c r="E913">
        <v>206</v>
      </c>
      <c r="F913">
        <v>1.6</v>
      </c>
    </row>
    <row r="914" spans="1:6" x14ac:dyDescent="0.25">
      <c r="A914">
        <v>2015</v>
      </c>
      <c r="B914">
        <v>1</v>
      </c>
      <c r="C914" t="s">
        <v>151</v>
      </c>
      <c r="D914" t="s">
        <v>4</v>
      </c>
      <c r="E914">
        <v>1313</v>
      </c>
      <c r="F914">
        <v>12.5</v>
      </c>
    </row>
    <row r="915" spans="1:6" x14ac:dyDescent="0.25">
      <c r="A915">
        <v>2015</v>
      </c>
      <c r="B915">
        <v>1</v>
      </c>
      <c r="C915" t="s">
        <v>152</v>
      </c>
      <c r="D915" t="s">
        <v>16</v>
      </c>
      <c r="E915">
        <v>535</v>
      </c>
      <c r="F915">
        <v>5.0999999999999996</v>
      </c>
    </row>
    <row r="916" spans="1:6" x14ac:dyDescent="0.25">
      <c r="A916">
        <v>2015</v>
      </c>
      <c r="B916">
        <v>1</v>
      </c>
      <c r="C916" t="s">
        <v>152</v>
      </c>
      <c r="D916" t="s">
        <v>23</v>
      </c>
      <c r="E916">
        <v>328</v>
      </c>
      <c r="F916">
        <v>3.1</v>
      </c>
    </row>
    <row r="917" spans="1:6" x14ac:dyDescent="0.25">
      <c r="A917">
        <v>2015</v>
      </c>
      <c r="B917">
        <v>1</v>
      </c>
      <c r="C917" t="s">
        <v>157</v>
      </c>
      <c r="D917" t="s">
        <v>36</v>
      </c>
      <c r="E917">
        <v>326</v>
      </c>
      <c r="F917">
        <v>3.1</v>
      </c>
    </row>
    <row r="918" spans="1:6" x14ac:dyDescent="0.25">
      <c r="A918">
        <v>2015</v>
      </c>
      <c r="B918">
        <v>1</v>
      </c>
      <c r="C918" t="s">
        <v>153</v>
      </c>
      <c r="D918" t="s">
        <v>8</v>
      </c>
      <c r="E918">
        <v>315</v>
      </c>
      <c r="F918">
        <v>3</v>
      </c>
    </row>
    <row r="919" spans="1:6" x14ac:dyDescent="0.25">
      <c r="A919">
        <v>2015</v>
      </c>
      <c r="B919">
        <v>1</v>
      </c>
      <c r="C919" t="s">
        <v>152</v>
      </c>
      <c r="D919" t="s">
        <v>6</v>
      </c>
      <c r="E919">
        <v>313</v>
      </c>
      <c r="F919">
        <v>3</v>
      </c>
    </row>
    <row r="920" spans="1:6" x14ac:dyDescent="0.25">
      <c r="A920">
        <v>2015</v>
      </c>
      <c r="B920">
        <v>1</v>
      </c>
      <c r="C920" t="s">
        <v>153</v>
      </c>
      <c r="D920" t="s">
        <v>30</v>
      </c>
      <c r="E920">
        <v>309</v>
      </c>
      <c r="F920">
        <v>2.9</v>
      </c>
    </row>
    <row r="921" spans="1:6" x14ac:dyDescent="0.25">
      <c r="A921">
        <v>2015</v>
      </c>
      <c r="B921">
        <v>1</v>
      </c>
      <c r="C921" t="s">
        <v>155</v>
      </c>
      <c r="D921" t="s">
        <v>10</v>
      </c>
      <c r="E921">
        <v>289</v>
      </c>
      <c r="F921">
        <v>2.7</v>
      </c>
    </row>
    <row r="922" spans="1:6" x14ac:dyDescent="0.25">
      <c r="A922">
        <v>2015</v>
      </c>
      <c r="B922">
        <v>1</v>
      </c>
      <c r="C922" t="s">
        <v>151</v>
      </c>
      <c r="D922" t="s">
        <v>7</v>
      </c>
      <c r="E922">
        <v>254</v>
      </c>
      <c r="F922">
        <v>2.4</v>
      </c>
    </row>
    <row r="923" spans="1:6" x14ac:dyDescent="0.25">
      <c r="A923">
        <v>2015</v>
      </c>
      <c r="B923">
        <v>1</v>
      </c>
      <c r="C923" t="s">
        <v>165</v>
      </c>
      <c r="D923" t="s">
        <v>35</v>
      </c>
      <c r="E923">
        <v>252</v>
      </c>
      <c r="F923">
        <v>2.4</v>
      </c>
    </row>
    <row r="924" spans="1:6" x14ac:dyDescent="0.25">
      <c r="A924">
        <v>2015</v>
      </c>
      <c r="B924">
        <v>1</v>
      </c>
      <c r="C924" t="s">
        <v>169</v>
      </c>
      <c r="D924" t="s">
        <v>50</v>
      </c>
      <c r="E924">
        <v>217</v>
      </c>
      <c r="F924">
        <v>2.1</v>
      </c>
    </row>
    <row r="925" spans="1:6" x14ac:dyDescent="0.25">
      <c r="A925">
        <v>2015</v>
      </c>
      <c r="B925">
        <v>1</v>
      </c>
      <c r="C925" t="s">
        <v>151</v>
      </c>
      <c r="D925" t="s">
        <v>45</v>
      </c>
      <c r="E925">
        <v>194</v>
      </c>
      <c r="F925">
        <v>1.8</v>
      </c>
    </row>
    <row r="926" spans="1:6" x14ac:dyDescent="0.25">
      <c r="A926">
        <v>2015</v>
      </c>
      <c r="B926">
        <v>1</v>
      </c>
      <c r="C926" t="s">
        <v>167</v>
      </c>
      <c r="D926" t="s">
        <v>51</v>
      </c>
      <c r="E926">
        <v>178</v>
      </c>
      <c r="F926">
        <v>1.7</v>
      </c>
    </row>
    <row r="927" spans="1:6" x14ac:dyDescent="0.25">
      <c r="A927">
        <v>2015</v>
      </c>
      <c r="B927">
        <v>1</v>
      </c>
      <c r="C927" t="s">
        <v>159</v>
      </c>
      <c r="D927" t="s">
        <v>25</v>
      </c>
      <c r="E927">
        <v>170</v>
      </c>
      <c r="F927">
        <v>1.6</v>
      </c>
    </row>
    <row r="928" spans="1:6" x14ac:dyDescent="0.25">
      <c r="A928">
        <v>2015</v>
      </c>
      <c r="B928">
        <v>1</v>
      </c>
      <c r="C928" t="s">
        <v>154</v>
      </c>
      <c r="D928" t="s">
        <v>48</v>
      </c>
      <c r="E928">
        <v>147</v>
      </c>
      <c r="F928">
        <v>1.4</v>
      </c>
    </row>
    <row r="929" spans="1:6" x14ac:dyDescent="0.25">
      <c r="A929">
        <v>2015</v>
      </c>
      <c r="B929">
        <v>1</v>
      </c>
      <c r="C929" t="s">
        <v>154</v>
      </c>
      <c r="D929" t="s">
        <v>15</v>
      </c>
      <c r="E929">
        <v>143</v>
      </c>
      <c r="F929">
        <v>1.4</v>
      </c>
    </row>
    <row r="930" spans="1:6" x14ac:dyDescent="0.25">
      <c r="A930">
        <v>2015</v>
      </c>
      <c r="B930">
        <v>1</v>
      </c>
      <c r="C930" t="s">
        <v>154</v>
      </c>
      <c r="D930" t="s">
        <v>9</v>
      </c>
      <c r="E930">
        <v>124</v>
      </c>
      <c r="F930">
        <v>1.2</v>
      </c>
    </row>
    <row r="931" spans="1:6" x14ac:dyDescent="0.25">
      <c r="A931">
        <v>2015</v>
      </c>
      <c r="B931">
        <v>1</v>
      </c>
      <c r="C931" t="s">
        <v>162</v>
      </c>
      <c r="D931" t="s">
        <v>43</v>
      </c>
      <c r="E931">
        <v>119</v>
      </c>
      <c r="F931">
        <v>1.1000000000000001</v>
      </c>
    </row>
    <row r="932" spans="1:6" x14ac:dyDescent="0.25">
      <c r="A932">
        <v>2015</v>
      </c>
      <c r="B932">
        <v>1</v>
      </c>
      <c r="C932" t="s">
        <v>151</v>
      </c>
      <c r="D932" t="s">
        <v>19</v>
      </c>
      <c r="E932">
        <v>118</v>
      </c>
      <c r="F932">
        <v>1.1000000000000001</v>
      </c>
    </row>
    <row r="933" spans="1:6" x14ac:dyDescent="0.25">
      <c r="A933">
        <v>2015</v>
      </c>
      <c r="B933">
        <v>1</v>
      </c>
      <c r="C933" t="s">
        <v>153</v>
      </c>
      <c r="D933" t="s">
        <v>52</v>
      </c>
      <c r="E933">
        <v>116</v>
      </c>
      <c r="F933">
        <v>1.1000000000000001</v>
      </c>
    </row>
    <row r="934" spans="1:6" x14ac:dyDescent="0.25">
      <c r="A934">
        <v>2015</v>
      </c>
      <c r="B934">
        <v>1</v>
      </c>
      <c r="C934" t="s">
        <v>151</v>
      </c>
      <c r="D934" t="s">
        <v>4</v>
      </c>
      <c r="E934">
        <v>1199</v>
      </c>
      <c r="F934">
        <v>11.2</v>
      </c>
    </row>
    <row r="935" spans="1:6" x14ac:dyDescent="0.25">
      <c r="A935">
        <v>2015</v>
      </c>
      <c r="B935">
        <v>2</v>
      </c>
      <c r="C935" t="s">
        <v>152</v>
      </c>
      <c r="D935" t="s">
        <v>16</v>
      </c>
      <c r="E935">
        <v>450</v>
      </c>
      <c r="F935">
        <v>4.2</v>
      </c>
    </row>
    <row r="936" spans="1:6" x14ac:dyDescent="0.25">
      <c r="A936">
        <v>2015</v>
      </c>
      <c r="B936">
        <v>2</v>
      </c>
      <c r="C936" t="s">
        <v>152</v>
      </c>
      <c r="D936" t="s">
        <v>6</v>
      </c>
      <c r="E936">
        <v>365</v>
      </c>
      <c r="F936">
        <v>3.4</v>
      </c>
    </row>
    <row r="937" spans="1:6" x14ac:dyDescent="0.25">
      <c r="A937">
        <v>2015</v>
      </c>
      <c r="B937">
        <v>2</v>
      </c>
      <c r="C937" t="s">
        <v>152</v>
      </c>
      <c r="D937" t="s">
        <v>23</v>
      </c>
      <c r="E937">
        <v>338</v>
      </c>
      <c r="F937">
        <v>3.2</v>
      </c>
    </row>
    <row r="938" spans="1:6" x14ac:dyDescent="0.25">
      <c r="A938">
        <v>2015</v>
      </c>
      <c r="B938">
        <v>2</v>
      </c>
      <c r="C938" t="s">
        <v>155</v>
      </c>
      <c r="D938" t="s">
        <v>10</v>
      </c>
      <c r="E938">
        <v>362</v>
      </c>
      <c r="F938">
        <v>3.4</v>
      </c>
    </row>
    <row r="939" spans="1:6" x14ac:dyDescent="0.25">
      <c r="A939">
        <v>2015</v>
      </c>
      <c r="B939">
        <v>2</v>
      </c>
      <c r="C939" t="s">
        <v>153</v>
      </c>
      <c r="D939" t="s">
        <v>8</v>
      </c>
      <c r="E939">
        <v>247</v>
      </c>
      <c r="F939">
        <v>2.2999999999999998</v>
      </c>
    </row>
    <row r="940" spans="1:6" x14ac:dyDescent="0.25">
      <c r="A940">
        <v>2015</v>
      </c>
      <c r="B940">
        <v>2</v>
      </c>
      <c r="C940" t="s">
        <v>153</v>
      </c>
      <c r="D940" t="s">
        <v>30</v>
      </c>
      <c r="E940">
        <v>247</v>
      </c>
      <c r="F940">
        <v>2.2999999999999998</v>
      </c>
    </row>
    <row r="941" spans="1:6" x14ac:dyDescent="0.25">
      <c r="A941">
        <v>2015</v>
      </c>
      <c r="B941">
        <v>2</v>
      </c>
      <c r="C941" t="s">
        <v>157</v>
      </c>
      <c r="D941" t="s">
        <v>36</v>
      </c>
      <c r="E941">
        <v>157</v>
      </c>
      <c r="F941">
        <v>1.5</v>
      </c>
    </row>
    <row r="942" spans="1:6" x14ac:dyDescent="0.25">
      <c r="A942">
        <v>2015</v>
      </c>
      <c r="B942">
        <v>2</v>
      </c>
      <c r="C942" t="s">
        <v>151</v>
      </c>
      <c r="D942" t="s">
        <v>7</v>
      </c>
      <c r="E942">
        <v>204</v>
      </c>
      <c r="F942">
        <v>1.9</v>
      </c>
    </row>
    <row r="943" spans="1:6" x14ac:dyDescent="0.25">
      <c r="A943">
        <v>2015</v>
      </c>
      <c r="B943">
        <v>2</v>
      </c>
      <c r="C943" t="s">
        <v>165</v>
      </c>
      <c r="D943" t="s">
        <v>35</v>
      </c>
      <c r="E943">
        <v>180</v>
      </c>
      <c r="F943">
        <v>1.7</v>
      </c>
    </row>
    <row r="944" spans="1:6" x14ac:dyDescent="0.25">
      <c r="A944">
        <v>2015</v>
      </c>
      <c r="B944">
        <v>2</v>
      </c>
      <c r="C944" t="s">
        <v>168</v>
      </c>
      <c r="D944" t="s">
        <v>44</v>
      </c>
      <c r="E944">
        <v>321</v>
      </c>
      <c r="F944">
        <v>3</v>
      </c>
    </row>
    <row r="945" spans="1:6" x14ac:dyDescent="0.25">
      <c r="A945">
        <v>2015</v>
      </c>
      <c r="B945">
        <v>2</v>
      </c>
      <c r="C945" t="s">
        <v>151</v>
      </c>
      <c r="D945" t="s">
        <v>45</v>
      </c>
      <c r="E945">
        <v>194</v>
      </c>
      <c r="F945">
        <v>1.8</v>
      </c>
    </row>
    <row r="946" spans="1:6" x14ac:dyDescent="0.25">
      <c r="A946">
        <v>2015</v>
      </c>
      <c r="B946">
        <v>2</v>
      </c>
      <c r="C946" t="s">
        <v>159</v>
      </c>
      <c r="D946" t="s">
        <v>25</v>
      </c>
      <c r="E946">
        <v>185</v>
      </c>
      <c r="F946">
        <v>1.7</v>
      </c>
    </row>
    <row r="947" spans="1:6" x14ac:dyDescent="0.25">
      <c r="A947">
        <v>2015</v>
      </c>
      <c r="B947">
        <v>2</v>
      </c>
      <c r="C947" t="s">
        <v>167</v>
      </c>
      <c r="D947" t="s">
        <v>51</v>
      </c>
      <c r="E947">
        <v>172</v>
      </c>
      <c r="F947">
        <v>1.6</v>
      </c>
    </row>
    <row r="948" spans="1:6" x14ac:dyDescent="0.25">
      <c r="A948">
        <v>2015</v>
      </c>
      <c r="B948">
        <v>2</v>
      </c>
      <c r="C948" t="s">
        <v>162</v>
      </c>
      <c r="D948" t="s">
        <v>43</v>
      </c>
      <c r="E948">
        <v>207</v>
      </c>
      <c r="F948">
        <v>1.9</v>
      </c>
    </row>
    <row r="949" spans="1:6" x14ac:dyDescent="0.25">
      <c r="A949">
        <v>2015</v>
      </c>
      <c r="B949">
        <v>2</v>
      </c>
      <c r="C949" t="s">
        <v>154</v>
      </c>
      <c r="D949" t="s">
        <v>15</v>
      </c>
      <c r="E949">
        <v>157</v>
      </c>
      <c r="F949">
        <v>1.5</v>
      </c>
    </row>
    <row r="950" spans="1:6" x14ac:dyDescent="0.25">
      <c r="A950">
        <v>2015</v>
      </c>
      <c r="B950">
        <v>2</v>
      </c>
      <c r="C950" t="s">
        <v>169</v>
      </c>
      <c r="D950" t="s">
        <v>50</v>
      </c>
      <c r="E950">
        <v>76</v>
      </c>
      <c r="F950">
        <v>0.7</v>
      </c>
    </row>
    <row r="951" spans="1:6" x14ac:dyDescent="0.25">
      <c r="A951">
        <v>2015</v>
      </c>
      <c r="B951">
        <v>2</v>
      </c>
      <c r="C951" t="s">
        <v>154</v>
      </c>
      <c r="D951" t="s">
        <v>9</v>
      </c>
      <c r="E951">
        <v>162</v>
      </c>
      <c r="F951">
        <v>1.5</v>
      </c>
    </row>
    <row r="952" spans="1:6" x14ac:dyDescent="0.25">
      <c r="A952">
        <v>2015</v>
      </c>
      <c r="B952">
        <v>2</v>
      </c>
      <c r="C952" t="s">
        <v>154</v>
      </c>
      <c r="D952" t="s">
        <v>48</v>
      </c>
      <c r="E952">
        <v>133</v>
      </c>
      <c r="F952">
        <v>1.2</v>
      </c>
    </row>
    <row r="953" spans="1:6" x14ac:dyDescent="0.25">
      <c r="A953">
        <v>2015</v>
      </c>
      <c r="B953">
        <v>2</v>
      </c>
      <c r="C953" t="s">
        <v>153</v>
      </c>
      <c r="D953" t="s">
        <v>52</v>
      </c>
      <c r="E953">
        <v>163</v>
      </c>
      <c r="F953">
        <v>1.5</v>
      </c>
    </row>
    <row r="954" spans="1:6" x14ac:dyDescent="0.25">
      <c r="A954">
        <v>2015</v>
      </c>
      <c r="B954">
        <v>5</v>
      </c>
      <c r="C954" t="s">
        <v>151</v>
      </c>
      <c r="D954" t="s">
        <v>4</v>
      </c>
      <c r="E954">
        <v>1323</v>
      </c>
      <c r="F954">
        <v>11</v>
      </c>
    </row>
    <row r="955" spans="1:6" x14ac:dyDescent="0.25">
      <c r="A955">
        <v>2015</v>
      </c>
      <c r="B955">
        <v>5</v>
      </c>
      <c r="C955" t="s">
        <v>168</v>
      </c>
      <c r="D955" t="s">
        <v>44</v>
      </c>
      <c r="E955">
        <v>346</v>
      </c>
      <c r="F955">
        <v>2.9</v>
      </c>
    </row>
    <row r="956" spans="1:6" x14ac:dyDescent="0.25">
      <c r="A956">
        <v>2015</v>
      </c>
      <c r="B956">
        <v>5</v>
      </c>
      <c r="C956" t="s">
        <v>152</v>
      </c>
      <c r="D956" t="s">
        <v>6</v>
      </c>
      <c r="E956">
        <v>352</v>
      </c>
      <c r="F956">
        <v>2.9</v>
      </c>
    </row>
    <row r="957" spans="1:6" x14ac:dyDescent="0.25">
      <c r="A957">
        <v>2015</v>
      </c>
      <c r="B957">
        <v>5</v>
      </c>
      <c r="C957" t="s">
        <v>152</v>
      </c>
      <c r="D957" t="s">
        <v>16</v>
      </c>
      <c r="E957">
        <v>296</v>
      </c>
      <c r="F957">
        <v>2.5</v>
      </c>
    </row>
    <row r="958" spans="1:6" x14ac:dyDescent="0.25">
      <c r="A958">
        <v>2015</v>
      </c>
      <c r="B958">
        <v>5</v>
      </c>
      <c r="C958" t="s">
        <v>155</v>
      </c>
      <c r="D958" t="s">
        <v>10</v>
      </c>
      <c r="E958">
        <v>329</v>
      </c>
      <c r="F958">
        <v>2.7</v>
      </c>
    </row>
    <row r="959" spans="1:6" x14ac:dyDescent="0.25">
      <c r="A959">
        <v>2015</v>
      </c>
      <c r="B959">
        <v>5</v>
      </c>
      <c r="C959" t="s">
        <v>152</v>
      </c>
      <c r="D959" t="s">
        <v>23</v>
      </c>
      <c r="E959">
        <v>371</v>
      </c>
      <c r="F959">
        <v>3.1</v>
      </c>
    </row>
    <row r="960" spans="1:6" x14ac:dyDescent="0.25">
      <c r="A960">
        <v>2015</v>
      </c>
      <c r="B960">
        <v>5</v>
      </c>
      <c r="C960" t="s">
        <v>153</v>
      </c>
      <c r="D960" t="s">
        <v>30</v>
      </c>
      <c r="E960">
        <v>176</v>
      </c>
      <c r="F960">
        <v>1.5</v>
      </c>
    </row>
    <row r="961" spans="1:6" x14ac:dyDescent="0.25">
      <c r="A961">
        <v>2015</v>
      </c>
      <c r="B961">
        <v>5</v>
      </c>
      <c r="C961" t="s">
        <v>157</v>
      </c>
      <c r="D961" t="s">
        <v>36</v>
      </c>
      <c r="E961">
        <v>399</v>
      </c>
      <c r="F961">
        <v>3.3</v>
      </c>
    </row>
    <row r="962" spans="1:6" x14ac:dyDescent="0.25">
      <c r="A962">
        <v>2015</v>
      </c>
      <c r="B962">
        <v>5</v>
      </c>
      <c r="C962" t="s">
        <v>151</v>
      </c>
      <c r="D962" t="s">
        <v>7</v>
      </c>
      <c r="E962">
        <v>236</v>
      </c>
      <c r="F962">
        <v>2</v>
      </c>
    </row>
    <row r="963" spans="1:6" x14ac:dyDescent="0.25">
      <c r="A963">
        <v>2015</v>
      </c>
      <c r="B963">
        <v>5</v>
      </c>
      <c r="C963" t="s">
        <v>165</v>
      </c>
      <c r="D963" t="s">
        <v>35</v>
      </c>
      <c r="E963">
        <v>286</v>
      </c>
      <c r="F963">
        <v>2.4</v>
      </c>
    </row>
    <row r="964" spans="1:6" x14ac:dyDescent="0.25">
      <c r="A964">
        <v>2015</v>
      </c>
      <c r="B964">
        <v>5</v>
      </c>
      <c r="C964" t="s">
        <v>162</v>
      </c>
      <c r="D964" t="s">
        <v>43</v>
      </c>
      <c r="E964">
        <v>303</v>
      </c>
      <c r="F964">
        <v>2.5</v>
      </c>
    </row>
    <row r="965" spans="1:6" x14ac:dyDescent="0.25">
      <c r="A965">
        <v>2015</v>
      </c>
      <c r="B965">
        <v>5</v>
      </c>
      <c r="C965" t="s">
        <v>153</v>
      </c>
      <c r="D965" t="s">
        <v>8</v>
      </c>
      <c r="E965">
        <v>188</v>
      </c>
      <c r="F965">
        <v>1.6</v>
      </c>
    </row>
    <row r="966" spans="1:6" x14ac:dyDescent="0.25">
      <c r="A966">
        <v>2015</v>
      </c>
      <c r="B966">
        <v>5</v>
      </c>
      <c r="C966" t="s">
        <v>154</v>
      </c>
      <c r="D966" t="s">
        <v>9</v>
      </c>
      <c r="E966">
        <v>232</v>
      </c>
      <c r="F966">
        <v>1.9</v>
      </c>
    </row>
    <row r="967" spans="1:6" x14ac:dyDescent="0.25">
      <c r="A967">
        <v>2015</v>
      </c>
      <c r="B967">
        <v>5</v>
      </c>
      <c r="C967" t="s">
        <v>151</v>
      </c>
      <c r="D967" t="s">
        <v>45</v>
      </c>
      <c r="E967">
        <v>130</v>
      </c>
      <c r="F967">
        <v>1.1000000000000001</v>
      </c>
    </row>
    <row r="968" spans="1:6" x14ac:dyDescent="0.25">
      <c r="A968">
        <v>2015</v>
      </c>
      <c r="B968">
        <v>5</v>
      </c>
      <c r="C968" t="s">
        <v>156</v>
      </c>
      <c r="D968" t="s">
        <v>11</v>
      </c>
      <c r="E968">
        <v>272</v>
      </c>
      <c r="F968">
        <v>2.2999999999999998</v>
      </c>
    </row>
    <row r="969" spans="1:6" x14ac:dyDescent="0.25">
      <c r="A969">
        <v>2015</v>
      </c>
      <c r="B969">
        <v>5</v>
      </c>
      <c r="C969" t="s">
        <v>154</v>
      </c>
      <c r="D969" t="s">
        <v>15</v>
      </c>
      <c r="E969">
        <v>242</v>
      </c>
      <c r="F969">
        <v>2</v>
      </c>
    </row>
    <row r="970" spans="1:6" x14ac:dyDescent="0.25">
      <c r="A970">
        <v>2015</v>
      </c>
      <c r="B970">
        <v>5</v>
      </c>
      <c r="C970" t="s">
        <v>156</v>
      </c>
      <c r="D970" t="s">
        <v>22</v>
      </c>
      <c r="E970">
        <v>152</v>
      </c>
      <c r="F970">
        <v>1.3</v>
      </c>
    </row>
    <row r="971" spans="1:6" x14ac:dyDescent="0.25">
      <c r="A971">
        <v>2015</v>
      </c>
      <c r="B971">
        <v>5</v>
      </c>
      <c r="C971" t="s">
        <v>167</v>
      </c>
      <c r="D971" t="s">
        <v>51</v>
      </c>
      <c r="E971">
        <v>144</v>
      </c>
      <c r="F971">
        <v>1.2</v>
      </c>
    </row>
    <row r="972" spans="1:6" x14ac:dyDescent="0.25">
      <c r="A972">
        <v>2015</v>
      </c>
      <c r="B972">
        <v>5</v>
      </c>
      <c r="C972" t="s">
        <v>158</v>
      </c>
      <c r="D972" t="s">
        <v>47</v>
      </c>
      <c r="E972">
        <v>196</v>
      </c>
      <c r="F972">
        <v>1.6</v>
      </c>
    </row>
    <row r="973" spans="1:6" x14ac:dyDescent="0.25">
      <c r="A973">
        <v>2015</v>
      </c>
      <c r="B973">
        <v>5</v>
      </c>
      <c r="C973" t="s">
        <v>156</v>
      </c>
      <c r="D973" t="s">
        <v>37</v>
      </c>
      <c r="E973">
        <v>211</v>
      </c>
      <c r="F973">
        <v>1.8</v>
      </c>
    </row>
    <row r="974" spans="1:6" x14ac:dyDescent="0.25">
      <c r="A974">
        <v>2015</v>
      </c>
      <c r="B974">
        <v>6</v>
      </c>
      <c r="C974" t="s">
        <v>151</v>
      </c>
      <c r="D974" t="s">
        <v>4</v>
      </c>
      <c r="E974">
        <v>1626</v>
      </c>
      <c r="F974">
        <v>11.4</v>
      </c>
    </row>
    <row r="975" spans="1:6" x14ac:dyDescent="0.25">
      <c r="A975">
        <v>2015</v>
      </c>
      <c r="B975">
        <v>6</v>
      </c>
      <c r="C975" t="s">
        <v>168</v>
      </c>
      <c r="D975" t="s">
        <v>44</v>
      </c>
      <c r="E975">
        <v>566</v>
      </c>
      <c r="F975">
        <v>4</v>
      </c>
    </row>
    <row r="976" spans="1:6" x14ac:dyDescent="0.25">
      <c r="A976">
        <v>2015</v>
      </c>
      <c r="B976">
        <v>6</v>
      </c>
      <c r="C976" t="s">
        <v>152</v>
      </c>
      <c r="D976" t="s">
        <v>6</v>
      </c>
      <c r="E976">
        <v>336</v>
      </c>
      <c r="F976">
        <v>2.4</v>
      </c>
    </row>
    <row r="977" spans="1:6" x14ac:dyDescent="0.25">
      <c r="A977">
        <v>2015</v>
      </c>
      <c r="B977">
        <v>6</v>
      </c>
      <c r="C977" t="s">
        <v>152</v>
      </c>
      <c r="D977" t="s">
        <v>16</v>
      </c>
      <c r="E977">
        <v>368</v>
      </c>
      <c r="F977">
        <v>2.6</v>
      </c>
    </row>
    <row r="978" spans="1:6" x14ac:dyDescent="0.25">
      <c r="A978">
        <v>2015</v>
      </c>
      <c r="B978">
        <v>6</v>
      </c>
      <c r="C978" t="s">
        <v>155</v>
      </c>
      <c r="D978" t="s">
        <v>10</v>
      </c>
      <c r="E978">
        <v>358</v>
      </c>
      <c r="F978">
        <v>2.5</v>
      </c>
    </row>
    <row r="979" spans="1:6" x14ac:dyDescent="0.25">
      <c r="A979">
        <v>2015</v>
      </c>
      <c r="B979">
        <v>6</v>
      </c>
      <c r="C979" t="s">
        <v>152</v>
      </c>
      <c r="D979" t="s">
        <v>23</v>
      </c>
      <c r="E979">
        <v>371</v>
      </c>
      <c r="F979">
        <v>2.6</v>
      </c>
    </row>
    <row r="980" spans="1:6" x14ac:dyDescent="0.25">
      <c r="A980">
        <v>2015</v>
      </c>
      <c r="B980">
        <v>6</v>
      </c>
      <c r="C980" t="s">
        <v>157</v>
      </c>
      <c r="D980" t="s">
        <v>36</v>
      </c>
      <c r="E980">
        <v>487</v>
      </c>
      <c r="F980">
        <v>3.4</v>
      </c>
    </row>
    <row r="981" spans="1:6" x14ac:dyDescent="0.25">
      <c r="A981">
        <v>2015</v>
      </c>
      <c r="B981">
        <v>6</v>
      </c>
      <c r="C981" t="s">
        <v>165</v>
      </c>
      <c r="D981" t="s">
        <v>35</v>
      </c>
      <c r="E981">
        <v>358</v>
      </c>
      <c r="F981">
        <v>2.5</v>
      </c>
    </row>
    <row r="982" spans="1:6" x14ac:dyDescent="0.25">
      <c r="A982">
        <v>2015</v>
      </c>
      <c r="B982">
        <v>6</v>
      </c>
      <c r="C982" t="s">
        <v>153</v>
      </c>
      <c r="D982" t="s">
        <v>30</v>
      </c>
      <c r="E982">
        <v>186</v>
      </c>
      <c r="F982">
        <v>1.3</v>
      </c>
    </row>
    <row r="983" spans="1:6" x14ac:dyDescent="0.25">
      <c r="A983">
        <v>2015</v>
      </c>
      <c r="B983">
        <v>6</v>
      </c>
      <c r="C983" t="s">
        <v>151</v>
      </c>
      <c r="D983" t="s">
        <v>7</v>
      </c>
      <c r="E983">
        <v>308</v>
      </c>
      <c r="F983">
        <v>2.2000000000000002</v>
      </c>
    </row>
    <row r="984" spans="1:6" x14ac:dyDescent="0.25">
      <c r="A984">
        <v>2015</v>
      </c>
      <c r="B984">
        <v>6</v>
      </c>
      <c r="C984" t="s">
        <v>162</v>
      </c>
      <c r="D984" t="s">
        <v>43</v>
      </c>
      <c r="E984">
        <v>292</v>
      </c>
      <c r="F984">
        <v>2.1</v>
      </c>
    </row>
    <row r="985" spans="1:6" x14ac:dyDescent="0.25">
      <c r="A985">
        <v>2015</v>
      </c>
      <c r="B985">
        <v>6</v>
      </c>
      <c r="C985" t="s">
        <v>153</v>
      </c>
      <c r="D985" t="s">
        <v>8</v>
      </c>
      <c r="E985">
        <v>307</v>
      </c>
      <c r="F985">
        <v>2.2000000000000002</v>
      </c>
    </row>
    <row r="986" spans="1:6" x14ac:dyDescent="0.25">
      <c r="A986">
        <v>2015</v>
      </c>
      <c r="B986">
        <v>6</v>
      </c>
      <c r="C986" t="s">
        <v>154</v>
      </c>
      <c r="D986" t="s">
        <v>9</v>
      </c>
      <c r="E986">
        <v>221</v>
      </c>
      <c r="F986">
        <v>1.6</v>
      </c>
    </row>
    <row r="987" spans="1:6" x14ac:dyDescent="0.25">
      <c r="A987">
        <v>2015</v>
      </c>
      <c r="B987">
        <v>6</v>
      </c>
      <c r="C987" t="s">
        <v>156</v>
      </c>
      <c r="D987" t="s">
        <v>11</v>
      </c>
      <c r="E987">
        <v>290</v>
      </c>
      <c r="F987">
        <v>2</v>
      </c>
    </row>
    <row r="988" spans="1:6" x14ac:dyDescent="0.25">
      <c r="A988">
        <v>2015</v>
      </c>
      <c r="B988">
        <v>6</v>
      </c>
      <c r="C988" t="s">
        <v>151</v>
      </c>
      <c r="D988" t="s">
        <v>45</v>
      </c>
      <c r="E988">
        <v>180</v>
      </c>
      <c r="F988">
        <v>1.3</v>
      </c>
    </row>
    <row r="989" spans="1:6" x14ac:dyDescent="0.25">
      <c r="A989">
        <v>2015</v>
      </c>
      <c r="B989">
        <v>6</v>
      </c>
      <c r="C989" t="s">
        <v>154</v>
      </c>
      <c r="D989" t="s">
        <v>15</v>
      </c>
      <c r="E989">
        <v>174</v>
      </c>
      <c r="F989">
        <v>1.2</v>
      </c>
    </row>
    <row r="990" spans="1:6" x14ac:dyDescent="0.25">
      <c r="A990">
        <v>2015</v>
      </c>
      <c r="B990">
        <v>6</v>
      </c>
      <c r="C990" t="s">
        <v>170</v>
      </c>
      <c r="D990" t="s">
        <v>53</v>
      </c>
      <c r="E990">
        <v>431</v>
      </c>
      <c r="F990">
        <v>3</v>
      </c>
    </row>
    <row r="991" spans="1:6" x14ac:dyDescent="0.25">
      <c r="A991">
        <v>2015</v>
      </c>
      <c r="B991">
        <v>6</v>
      </c>
      <c r="C991" t="s">
        <v>158</v>
      </c>
      <c r="D991" t="s">
        <v>47</v>
      </c>
      <c r="E991">
        <v>203</v>
      </c>
      <c r="F991">
        <v>1.4</v>
      </c>
    </row>
    <row r="992" spans="1:6" x14ac:dyDescent="0.25">
      <c r="A992">
        <v>2015</v>
      </c>
      <c r="B992">
        <v>6</v>
      </c>
      <c r="C992" t="s">
        <v>156</v>
      </c>
      <c r="D992" t="s">
        <v>22</v>
      </c>
      <c r="E992">
        <v>164</v>
      </c>
      <c r="F992">
        <v>1.2</v>
      </c>
    </row>
    <row r="993" spans="1:6" x14ac:dyDescent="0.25">
      <c r="A993">
        <v>2015</v>
      </c>
      <c r="B993">
        <v>6</v>
      </c>
      <c r="C993" t="s">
        <v>167</v>
      </c>
      <c r="D993" t="s">
        <v>51</v>
      </c>
      <c r="E993">
        <v>142</v>
      </c>
      <c r="F993">
        <v>1</v>
      </c>
    </row>
    <row r="994" spans="1:6" x14ac:dyDescent="0.25">
      <c r="A994">
        <v>2015</v>
      </c>
      <c r="B994">
        <v>7</v>
      </c>
      <c r="C994" t="s">
        <v>151</v>
      </c>
      <c r="D994" t="s">
        <v>4</v>
      </c>
      <c r="E994">
        <v>1542</v>
      </c>
      <c r="F994">
        <v>12.4</v>
      </c>
    </row>
    <row r="995" spans="1:6" x14ac:dyDescent="0.25">
      <c r="A995">
        <v>2015</v>
      </c>
      <c r="B995">
        <v>7</v>
      </c>
      <c r="C995" t="s">
        <v>168</v>
      </c>
      <c r="D995" t="s">
        <v>44</v>
      </c>
      <c r="E995">
        <v>222</v>
      </c>
      <c r="F995">
        <v>1.8</v>
      </c>
    </row>
    <row r="996" spans="1:6" x14ac:dyDescent="0.25">
      <c r="A996">
        <v>2015</v>
      </c>
      <c r="B996">
        <v>7</v>
      </c>
      <c r="C996" t="s">
        <v>152</v>
      </c>
      <c r="D996" t="s">
        <v>16</v>
      </c>
      <c r="E996">
        <v>383</v>
      </c>
      <c r="F996">
        <v>3.1</v>
      </c>
    </row>
    <row r="997" spans="1:6" x14ac:dyDescent="0.25">
      <c r="A997">
        <v>2015</v>
      </c>
      <c r="B997">
        <v>7</v>
      </c>
      <c r="C997" t="s">
        <v>152</v>
      </c>
      <c r="D997" t="s">
        <v>6</v>
      </c>
      <c r="E997">
        <v>294</v>
      </c>
      <c r="F997">
        <v>2.4</v>
      </c>
    </row>
    <row r="998" spans="1:6" x14ac:dyDescent="0.25">
      <c r="A998">
        <v>2015</v>
      </c>
      <c r="B998">
        <v>7</v>
      </c>
      <c r="C998" t="s">
        <v>155</v>
      </c>
      <c r="D998" t="s">
        <v>10</v>
      </c>
      <c r="E998">
        <v>343</v>
      </c>
      <c r="F998">
        <v>2.8</v>
      </c>
    </row>
    <row r="999" spans="1:6" x14ac:dyDescent="0.25">
      <c r="A999">
        <v>2015</v>
      </c>
      <c r="B999">
        <v>7</v>
      </c>
      <c r="C999" t="s">
        <v>152</v>
      </c>
      <c r="D999" t="s">
        <v>23</v>
      </c>
      <c r="E999">
        <v>401</v>
      </c>
      <c r="F999">
        <v>3.2</v>
      </c>
    </row>
    <row r="1000" spans="1:6" x14ac:dyDescent="0.25">
      <c r="A1000">
        <v>2015</v>
      </c>
      <c r="B1000">
        <v>7</v>
      </c>
      <c r="C1000" t="s">
        <v>157</v>
      </c>
      <c r="D1000" t="s">
        <v>36</v>
      </c>
      <c r="E1000">
        <v>126</v>
      </c>
      <c r="F1000">
        <v>1</v>
      </c>
    </row>
    <row r="1001" spans="1:6" x14ac:dyDescent="0.25">
      <c r="A1001">
        <v>2015</v>
      </c>
      <c r="B1001">
        <v>7</v>
      </c>
      <c r="C1001" t="s">
        <v>151</v>
      </c>
      <c r="D1001" t="s">
        <v>7</v>
      </c>
      <c r="E1001">
        <v>356</v>
      </c>
      <c r="F1001">
        <v>2.9</v>
      </c>
    </row>
    <row r="1002" spans="1:6" x14ac:dyDescent="0.25">
      <c r="A1002">
        <v>2015</v>
      </c>
      <c r="B1002">
        <v>7</v>
      </c>
      <c r="C1002" t="s">
        <v>153</v>
      </c>
      <c r="D1002" t="s">
        <v>8</v>
      </c>
      <c r="E1002">
        <v>385</v>
      </c>
      <c r="F1002">
        <v>3.1</v>
      </c>
    </row>
    <row r="1003" spans="1:6" x14ac:dyDescent="0.25">
      <c r="A1003">
        <v>2015</v>
      </c>
      <c r="B1003">
        <v>7</v>
      </c>
      <c r="C1003" t="s">
        <v>165</v>
      </c>
      <c r="D1003" t="s">
        <v>35</v>
      </c>
      <c r="E1003">
        <v>248</v>
      </c>
      <c r="F1003">
        <v>2</v>
      </c>
    </row>
    <row r="1004" spans="1:6" x14ac:dyDescent="0.25">
      <c r="A1004">
        <v>2015</v>
      </c>
      <c r="B1004">
        <v>7</v>
      </c>
      <c r="C1004" t="s">
        <v>162</v>
      </c>
      <c r="D1004" t="s">
        <v>43</v>
      </c>
      <c r="E1004">
        <v>321</v>
      </c>
      <c r="F1004">
        <v>2.6</v>
      </c>
    </row>
    <row r="1005" spans="1:6" x14ac:dyDescent="0.25">
      <c r="A1005">
        <v>2015</v>
      </c>
      <c r="B1005">
        <v>7</v>
      </c>
      <c r="C1005" t="s">
        <v>153</v>
      </c>
      <c r="D1005" t="s">
        <v>30</v>
      </c>
      <c r="E1005">
        <v>239</v>
      </c>
      <c r="F1005">
        <v>1.9</v>
      </c>
    </row>
    <row r="1006" spans="1:6" x14ac:dyDescent="0.25">
      <c r="A1006">
        <v>2015</v>
      </c>
      <c r="B1006">
        <v>7</v>
      </c>
      <c r="C1006" t="s">
        <v>156</v>
      </c>
      <c r="D1006" t="s">
        <v>11</v>
      </c>
      <c r="E1006">
        <v>251</v>
      </c>
      <c r="F1006">
        <v>2</v>
      </c>
    </row>
    <row r="1007" spans="1:6" x14ac:dyDescent="0.25">
      <c r="A1007">
        <v>2015</v>
      </c>
      <c r="B1007">
        <v>7</v>
      </c>
      <c r="C1007" t="s">
        <v>154</v>
      </c>
      <c r="D1007" t="s">
        <v>9</v>
      </c>
      <c r="E1007">
        <v>193</v>
      </c>
      <c r="F1007">
        <v>1.6</v>
      </c>
    </row>
    <row r="1008" spans="1:6" x14ac:dyDescent="0.25">
      <c r="A1008">
        <v>2015</v>
      </c>
      <c r="B1008">
        <v>7</v>
      </c>
      <c r="C1008" t="s">
        <v>154</v>
      </c>
      <c r="D1008" t="s">
        <v>15</v>
      </c>
      <c r="E1008">
        <v>157</v>
      </c>
      <c r="F1008">
        <v>1.3</v>
      </c>
    </row>
    <row r="1009" spans="1:6" x14ac:dyDescent="0.25">
      <c r="A1009">
        <v>2015</v>
      </c>
      <c r="B1009">
        <v>7</v>
      </c>
      <c r="C1009" t="s">
        <v>151</v>
      </c>
      <c r="D1009" t="s">
        <v>45</v>
      </c>
      <c r="E1009">
        <v>114</v>
      </c>
      <c r="F1009">
        <v>0.9</v>
      </c>
    </row>
    <row r="1010" spans="1:6" x14ac:dyDescent="0.25">
      <c r="A1010">
        <v>2015</v>
      </c>
      <c r="B1010">
        <v>7</v>
      </c>
      <c r="C1010" t="s">
        <v>158</v>
      </c>
      <c r="D1010" t="s">
        <v>47</v>
      </c>
      <c r="E1010">
        <v>174</v>
      </c>
      <c r="F1010">
        <v>1.4</v>
      </c>
    </row>
    <row r="1011" spans="1:6" x14ac:dyDescent="0.25">
      <c r="A1011">
        <v>2015</v>
      </c>
      <c r="B1011">
        <v>7</v>
      </c>
      <c r="C1011" t="s">
        <v>167</v>
      </c>
      <c r="D1011" t="s">
        <v>54</v>
      </c>
      <c r="E1011">
        <v>263</v>
      </c>
      <c r="F1011">
        <v>2.1</v>
      </c>
    </row>
    <row r="1012" spans="1:6" x14ac:dyDescent="0.25">
      <c r="A1012">
        <v>2015</v>
      </c>
      <c r="B1012">
        <v>7</v>
      </c>
      <c r="C1012" t="s">
        <v>156</v>
      </c>
      <c r="D1012" t="s">
        <v>22</v>
      </c>
      <c r="E1012">
        <v>117</v>
      </c>
      <c r="F1012">
        <v>0.9</v>
      </c>
    </row>
    <row r="1013" spans="1:6" x14ac:dyDescent="0.25">
      <c r="A1013">
        <v>2015</v>
      </c>
      <c r="B1013">
        <v>7</v>
      </c>
      <c r="C1013" t="s">
        <v>170</v>
      </c>
      <c r="D1013" t="s">
        <v>53</v>
      </c>
      <c r="E1013">
        <v>24</v>
      </c>
      <c r="F1013">
        <v>0.2</v>
      </c>
    </row>
    <row r="1014" spans="1:6" x14ac:dyDescent="0.25">
      <c r="A1014">
        <v>2015</v>
      </c>
      <c r="B1014">
        <v>8</v>
      </c>
      <c r="C1014" t="s">
        <v>151</v>
      </c>
      <c r="D1014" t="s">
        <v>4</v>
      </c>
      <c r="E1014">
        <v>1414</v>
      </c>
      <c r="F1014">
        <v>11.2</v>
      </c>
    </row>
    <row r="1015" spans="1:6" x14ac:dyDescent="0.25">
      <c r="A1015">
        <v>2015</v>
      </c>
      <c r="B1015">
        <v>8</v>
      </c>
      <c r="C1015" t="s">
        <v>168</v>
      </c>
      <c r="D1015" t="s">
        <v>44</v>
      </c>
      <c r="E1015">
        <v>220</v>
      </c>
      <c r="F1015">
        <v>1.7</v>
      </c>
    </row>
    <row r="1016" spans="1:6" x14ac:dyDescent="0.25">
      <c r="A1016">
        <v>2015</v>
      </c>
      <c r="B1016">
        <v>8</v>
      </c>
      <c r="C1016" t="s">
        <v>152</v>
      </c>
      <c r="D1016" t="s">
        <v>6</v>
      </c>
      <c r="E1016">
        <v>412</v>
      </c>
      <c r="F1016">
        <v>3.3</v>
      </c>
    </row>
    <row r="1017" spans="1:6" x14ac:dyDescent="0.25">
      <c r="A1017">
        <v>2015</v>
      </c>
      <c r="B1017">
        <v>8</v>
      </c>
      <c r="C1017" t="s">
        <v>152</v>
      </c>
      <c r="D1017" t="s">
        <v>16</v>
      </c>
      <c r="E1017">
        <v>314</v>
      </c>
      <c r="F1017">
        <v>2.5</v>
      </c>
    </row>
    <row r="1018" spans="1:6" x14ac:dyDescent="0.25">
      <c r="A1018">
        <v>2015</v>
      </c>
      <c r="B1018">
        <v>8</v>
      </c>
      <c r="C1018" t="s">
        <v>155</v>
      </c>
      <c r="D1018" t="s">
        <v>10</v>
      </c>
      <c r="E1018">
        <v>372</v>
      </c>
      <c r="F1018">
        <v>3</v>
      </c>
    </row>
    <row r="1019" spans="1:6" x14ac:dyDescent="0.25">
      <c r="A1019">
        <v>2015</v>
      </c>
      <c r="B1019">
        <v>8</v>
      </c>
      <c r="C1019" t="s">
        <v>152</v>
      </c>
      <c r="D1019" t="s">
        <v>23</v>
      </c>
      <c r="E1019">
        <v>338</v>
      </c>
      <c r="F1019">
        <v>2.7</v>
      </c>
    </row>
    <row r="1020" spans="1:6" x14ac:dyDescent="0.25">
      <c r="A1020">
        <v>2015</v>
      </c>
      <c r="B1020">
        <v>8</v>
      </c>
      <c r="C1020" t="s">
        <v>153</v>
      </c>
      <c r="D1020" t="s">
        <v>30</v>
      </c>
      <c r="E1020">
        <v>338</v>
      </c>
      <c r="F1020">
        <v>2.7</v>
      </c>
    </row>
    <row r="1021" spans="1:6" x14ac:dyDescent="0.25">
      <c r="A1021">
        <v>2015</v>
      </c>
      <c r="B1021">
        <v>8</v>
      </c>
      <c r="C1021" t="s">
        <v>151</v>
      </c>
      <c r="D1021" t="s">
        <v>7</v>
      </c>
      <c r="E1021">
        <v>240</v>
      </c>
      <c r="F1021">
        <v>1.9</v>
      </c>
    </row>
    <row r="1022" spans="1:6" x14ac:dyDescent="0.25">
      <c r="A1022">
        <v>2015</v>
      </c>
      <c r="B1022">
        <v>8</v>
      </c>
      <c r="C1022" t="s">
        <v>165</v>
      </c>
      <c r="D1022" t="s">
        <v>35</v>
      </c>
      <c r="E1022">
        <v>225</v>
      </c>
      <c r="F1022">
        <v>1.8</v>
      </c>
    </row>
    <row r="1023" spans="1:6" x14ac:dyDescent="0.25">
      <c r="A1023">
        <v>2015</v>
      </c>
      <c r="B1023">
        <v>8</v>
      </c>
      <c r="C1023" t="s">
        <v>157</v>
      </c>
      <c r="D1023" t="s">
        <v>36</v>
      </c>
      <c r="E1023">
        <v>88</v>
      </c>
      <c r="F1023">
        <v>0.7</v>
      </c>
    </row>
    <row r="1024" spans="1:6" x14ac:dyDescent="0.25">
      <c r="A1024">
        <v>2015</v>
      </c>
      <c r="B1024">
        <v>8</v>
      </c>
      <c r="C1024" t="s">
        <v>153</v>
      </c>
      <c r="D1024" t="s">
        <v>8</v>
      </c>
      <c r="E1024">
        <v>198</v>
      </c>
      <c r="F1024">
        <v>1.6</v>
      </c>
    </row>
    <row r="1025" spans="1:6" x14ac:dyDescent="0.25">
      <c r="A1025">
        <v>2015</v>
      </c>
      <c r="B1025">
        <v>8</v>
      </c>
      <c r="C1025" t="s">
        <v>162</v>
      </c>
      <c r="D1025" t="s">
        <v>43</v>
      </c>
      <c r="E1025">
        <v>198</v>
      </c>
      <c r="F1025">
        <v>1.6</v>
      </c>
    </row>
    <row r="1026" spans="1:6" x14ac:dyDescent="0.25">
      <c r="A1026">
        <v>2015</v>
      </c>
      <c r="B1026">
        <v>8</v>
      </c>
      <c r="C1026" t="s">
        <v>154</v>
      </c>
      <c r="D1026" t="s">
        <v>9</v>
      </c>
      <c r="E1026">
        <v>303</v>
      </c>
      <c r="F1026">
        <v>2.4</v>
      </c>
    </row>
    <row r="1027" spans="1:6" x14ac:dyDescent="0.25">
      <c r="A1027">
        <v>2015</v>
      </c>
      <c r="B1027">
        <v>8</v>
      </c>
      <c r="C1027" t="s">
        <v>156</v>
      </c>
      <c r="D1027" t="s">
        <v>11</v>
      </c>
      <c r="E1027">
        <v>162</v>
      </c>
      <c r="F1027">
        <v>1.3</v>
      </c>
    </row>
    <row r="1028" spans="1:6" x14ac:dyDescent="0.25">
      <c r="A1028">
        <v>2015</v>
      </c>
      <c r="B1028">
        <v>8</v>
      </c>
      <c r="C1028" t="s">
        <v>154</v>
      </c>
      <c r="D1028" t="s">
        <v>15</v>
      </c>
      <c r="E1028">
        <v>183</v>
      </c>
      <c r="F1028">
        <v>1.5</v>
      </c>
    </row>
    <row r="1029" spans="1:6" x14ac:dyDescent="0.25">
      <c r="A1029">
        <v>2015</v>
      </c>
      <c r="B1029">
        <v>8</v>
      </c>
      <c r="C1029" t="s">
        <v>151</v>
      </c>
      <c r="D1029" t="s">
        <v>45</v>
      </c>
      <c r="E1029">
        <v>190</v>
      </c>
      <c r="F1029">
        <v>1.5</v>
      </c>
    </row>
    <row r="1030" spans="1:6" x14ac:dyDescent="0.25">
      <c r="A1030">
        <v>2015</v>
      </c>
      <c r="B1030">
        <v>8</v>
      </c>
      <c r="C1030" t="s">
        <v>167</v>
      </c>
      <c r="D1030" t="s">
        <v>54</v>
      </c>
      <c r="E1030">
        <v>220</v>
      </c>
      <c r="F1030">
        <v>1.7</v>
      </c>
    </row>
    <row r="1031" spans="1:6" x14ac:dyDescent="0.25">
      <c r="A1031">
        <v>2015</v>
      </c>
      <c r="B1031">
        <v>8</v>
      </c>
      <c r="C1031" t="s">
        <v>158</v>
      </c>
      <c r="D1031" t="s">
        <v>47</v>
      </c>
      <c r="E1031">
        <v>145</v>
      </c>
      <c r="F1031">
        <v>1.2</v>
      </c>
    </row>
    <row r="1032" spans="1:6" x14ac:dyDescent="0.25">
      <c r="A1032">
        <v>2015</v>
      </c>
      <c r="B1032">
        <v>8</v>
      </c>
      <c r="C1032" t="s">
        <v>156</v>
      </c>
      <c r="D1032" t="s">
        <v>22</v>
      </c>
      <c r="E1032">
        <v>95</v>
      </c>
      <c r="F1032">
        <v>0.8</v>
      </c>
    </row>
    <row r="1033" spans="1:6" x14ac:dyDescent="0.25">
      <c r="A1033">
        <v>2015</v>
      </c>
      <c r="B1033">
        <v>8</v>
      </c>
      <c r="C1033" t="s">
        <v>167</v>
      </c>
      <c r="D1033" t="s">
        <v>51</v>
      </c>
      <c r="E1033">
        <v>126</v>
      </c>
      <c r="F1033">
        <v>1</v>
      </c>
    </row>
    <row r="1034" spans="1:6" x14ac:dyDescent="0.25">
      <c r="A1034">
        <v>2015</v>
      </c>
      <c r="B1034">
        <v>9</v>
      </c>
      <c r="C1034" t="s">
        <v>151</v>
      </c>
      <c r="D1034" t="s">
        <v>4</v>
      </c>
      <c r="E1034">
        <v>1102</v>
      </c>
      <c r="F1034">
        <v>8.9</v>
      </c>
    </row>
    <row r="1035" spans="1:6" x14ac:dyDescent="0.25">
      <c r="A1035">
        <v>2015</v>
      </c>
      <c r="B1035">
        <v>9</v>
      </c>
      <c r="C1035" t="s">
        <v>152</v>
      </c>
      <c r="D1035" t="s">
        <v>6</v>
      </c>
      <c r="E1035">
        <v>535</v>
      </c>
      <c r="F1035">
        <v>4.3</v>
      </c>
    </row>
    <row r="1036" spans="1:6" x14ac:dyDescent="0.25">
      <c r="A1036">
        <v>2015</v>
      </c>
      <c r="B1036">
        <v>9</v>
      </c>
      <c r="C1036" t="s">
        <v>152</v>
      </c>
      <c r="D1036" t="s">
        <v>16</v>
      </c>
      <c r="E1036">
        <v>314</v>
      </c>
      <c r="F1036">
        <v>2.5</v>
      </c>
    </row>
    <row r="1037" spans="1:6" x14ac:dyDescent="0.25">
      <c r="A1037">
        <v>2015</v>
      </c>
      <c r="B1037">
        <v>9</v>
      </c>
      <c r="C1037" t="s">
        <v>168</v>
      </c>
      <c r="D1037" t="s">
        <v>44</v>
      </c>
      <c r="E1037">
        <v>127</v>
      </c>
      <c r="F1037">
        <v>1</v>
      </c>
    </row>
    <row r="1038" spans="1:6" x14ac:dyDescent="0.25">
      <c r="A1038">
        <v>2015</v>
      </c>
      <c r="B1038">
        <v>9</v>
      </c>
      <c r="C1038" t="s">
        <v>155</v>
      </c>
      <c r="D1038" t="s">
        <v>10</v>
      </c>
      <c r="E1038">
        <v>311</v>
      </c>
      <c r="F1038">
        <v>2.5</v>
      </c>
    </row>
    <row r="1039" spans="1:6" x14ac:dyDescent="0.25">
      <c r="A1039">
        <v>2015</v>
      </c>
      <c r="B1039">
        <v>9</v>
      </c>
      <c r="C1039" t="s">
        <v>152</v>
      </c>
      <c r="D1039" t="s">
        <v>23</v>
      </c>
      <c r="E1039">
        <v>364</v>
      </c>
      <c r="F1039">
        <v>2.9</v>
      </c>
    </row>
    <row r="1040" spans="1:6" x14ac:dyDescent="0.25">
      <c r="A1040">
        <v>2015</v>
      </c>
      <c r="B1040">
        <v>9</v>
      </c>
      <c r="C1040" t="s">
        <v>153</v>
      </c>
      <c r="D1040" t="s">
        <v>30</v>
      </c>
      <c r="E1040">
        <v>492</v>
      </c>
      <c r="F1040">
        <v>4</v>
      </c>
    </row>
    <row r="1041" spans="1:6" x14ac:dyDescent="0.25">
      <c r="A1041">
        <v>2015</v>
      </c>
      <c r="B1041">
        <v>9</v>
      </c>
      <c r="C1041" t="s">
        <v>151</v>
      </c>
      <c r="D1041" t="s">
        <v>7</v>
      </c>
      <c r="E1041">
        <v>184</v>
      </c>
      <c r="F1041">
        <v>1.5</v>
      </c>
    </row>
    <row r="1042" spans="1:6" x14ac:dyDescent="0.25">
      <c r="A1042">
        <v>2015</v>
      </c>
      <c r="B1042">
        <v>9</v>
      </c>
      <c r="C1042" t="s">
        <v>165</v>
      </c>
      <c r="D1042" t="s">
        <v>35</v>
      </c>
      <c r="E1042">
        <v>256</v>
      </c>
      <c r="F1042">
        <v>2.1</v>
      </c>
    </row>
    <row r="1043" spans="1:6" x14ac:dyDescent="0.25">
      <c r="A1043">
        <v>2015</v>
      </c>
      <c r="B1043">
        <v>9</v>
      </c>
      <c r="C1043" t="s">
        <v>153</v>
      </c>
      <c r="D1043" t="s">
        <v>8</v>
      </c>
      <c r="E1043">
        <v>246</v>
      </c>
      <c r="F1043">
        <v>2</v>
      </c>
    </row>
    <row r="1044" spans="1:6" x14ac:dyDescent="0.25">
      <c r="A1044">
        <v>2015</v>
      </c>
      <c r="B1044">
        <v>9</v>
      </c>
      <c r="C1044" t="s">
        <v>157</v>
      </c>
      <c r="D1044" t="s">
        <v>36</v>
      </c>
      <c r="E1044">
        <v>222</v>
      </c>
      <c r="F1044">
        <v>1.8</v>
      </c>
    </row>
    <row r="1045" spans="1:6" x14ac:dyDescent="0.25">
      <c r="A1045">
        <v>2015</v>
      </c>
      <c r="B1045">
        <v>9</v>
      </c>
      <c r="C1045" t="s">
        <v>162</v>
      </c>
      <c r="D1045" t="s">
        <v>43</v>
      </c>
      <c r="E1045">
        <v>148</v>
      </c>
      <c r="F1045">
        <v>1.2</v>
      </c>
    </row>
    <row r="1046" spans="1:6" x14ac:dyDescent="0.25">
      <c r="A1046">
        <v>2015</v>
      </c>
      <c r="B1046">
        <v>9</v>
      </c>
      <c r="C1046" t="s">
        <v>154</v>
      </c>
      <c r="D1046" t="s">
        <v>9</v>
      </c>
      <c r="E1046">
        <v>185</v>
      </c>
      <c r="F1046">
        <v>1.5</v>
      </c>
    </row>
    <row r="1047" spans="1:6" x14ac:dyDescent="0.25">
      <c r="A1047">
        <v>2015</v>
      </c>
      <c r="B1047">
        <v>9</v>
      </c>
      <c r="C1047" t="s">
        <v>156</v>
      </c>
      <c r="D1047" t="s">
        <v>11</v>
      </c>
      <c r="E1047">
        <v>238</v>
      </c>
      <c r="F1047">
        <v>1.9</v>
      </c>
    </row>
    <row r="1048" spans="1:6" x14ac:dyDescent="0.25">
      <c r="A1048">
        <v>2015</v>
      </c>
      <c r="B1048">
        <v>9</v>
      </c>
      <c r="C1048" t="s">
        <v>151</v>
      </c>
      <c r="D1048" t="s">
        <v>45</v>
      </c>
      <c r="E1048">
        <v>180</v>
      </c>
      <c r="F1048">
        <v>1.4</v>
      </c>
    </row>
    <row r="1049" spans="1:6" x14ac:dyDescent="0.25">
      <c r="A1049">
        <v>2015</v>
      </c>
      <c r="B1049">
        <v>9</v>
      </c>
      <c r="C1049" t="s">
        <v>154</v>
      </c>
      <c r="D1049" t="s">
        <v>15</v>
      </c>
      <c r="E1049">
        <v>168</v>
      </c>
      <c r="F1049">
        <v>1.4</v>
      </c>
    </row>
    <row r="1050" spans="1:6" x14ac:dyDescent="0.25">
      <c r="A1050">
        <v>2015</v>
      </c>
      <c r="B1050">
        <v>9</v>
      </c>
      <c r="C1050" t="s">
        <v>167</v>
      </c>
      <c r="D1050" t="s">
        <v>54</v>
      </c>
      <c r="E1050">
        <v>153</v>
      </c>
      <c r="F1050">
        <v>1.2</v>
      </c>
    </row>
    <row r="1051" spans="1:6" x14ac:dyDescent="0.25">
      <c r="A1051">
        <v>2015</v>
      </c>
      <c r="B1051">
        <v>9</v>
      </c>
      <c r="C1051" t="s">
        <v>158</v>
      </c>
      <c r="D1051" t="s">
        <v>47</v>
      </c>
      <c r="E1051">
        <v>112</v>
      </c>
      <c r="F1051">
        <v>0.9</v>
      </c>
    </row>
    <row r="1052" spans="1:6" x14ac:dyDescent="0.25">
      <c r="A1052">
        <v>2015</v>
      </c>
      <c r="B1052">
        <v>9</v>
      </c>
      <c r="C1052" t="s">
        <v>161</v>
      </c>
      <c r="D1052" t="s">
        <v>49</v>
      </c>
      <c r="E1052">
        <v>266</v>
      </c>
      <c r="F1052">
        <v>2.1</v>
      </c>
    </row>
    <row r="1053" spans="1:6" x14ac:dyDescent="0.25">
      <c r="A1053">
        <v>2015</v>
      </c>
      <c r="B1053">
        <v>9</v>
      </c>
      <c r="C1053" t="s">
        <v>156</v>
      </c>
      <c r="D1053" t="s">
        <v>22</v>
      </c>
      <c r="E1053">
        <v>169</v>
      </c>
      <c r="F1053">
        <v>1.4</v>
      </c>
    </row>
    <row r="1054" spans="1:6" x14ac:dyDescent="0.25">
      <c r="A1054">
        <v>2015</v>
      </c>
      <c r="B1054">
        <v>10</v>
      </c>
      <c r="C1054" t="s">
        <v>151</v>
      </c>
      <c r="D1054" t="s">
        <v>4</v>
      </c>
      <c r="E1054">
        <v>1368</v>
      </c>
      <c r="F1054">
        <v>10.4</v>
      </c>
    </row>
    <row r="1055" spans="1:6" x14ac:dyDescent="0.25">
      <c r="A1055">
        <v>2015</v>
      </c>
      <c r="B1055">
        <v>10</v>
      </c>
      <c r="C1055" t="s">
        <v>152</v>
      </c>
      <c r="D1055" t="s">
        <v>6</v>
      </c>
      <c r="E1055">
        <v>574</v>
      </c>
      <c r="F1055">
        <v>4.3</v>
      </c>
    </row>
    <row r="1056" spans="1:6" x14ac:dyDescent="0.25">
      <c r="A1056">
        <v>2015</v>
      </c>
      <c r="B1056">
        <v>10</v>
      </c>
      <c r="C1056" t="s">
        <v>155</v>
      </c>
      <c r="D1056" t="s">
        <v>10</v>
      </c>
      <c r="E1056">
        <v>386</v>
      </c>
      <c r="F1056">
        <v>2.9</v>
      </c>
    </row>
    <row r="1057" spans="1:6" x14ac:dyDescent="0.25">
      <c r="A1057">
        <v>2015</v>
      </c>
      <c r="B1057">
        <v>10</v>
      </c>
      <c r="C1057" t="s">
        <v>152</v>
      </c>
      <c r="D1057" t="s">
        <v>23</v>
      </c>
      <c r="E1057">
        <v>379</v>
      </c>
      <c r="F1057">
        <v>2.9</v>
      </c>
    </row>
    <row r="1058" spans="1:6" x14ac:dyDescent="0.25">
      <c r="A1058">
        <v>2015</v>
      </c>
      <c r="B1058">
        <v>10</v>
      </c>
      <c r="C1058" t="s">
        <v>152</v>
      </c>
      <c r="D1058" t="s">
        <v>16</v>
      </c>
      <c r="E1058">
        <v>232</v>
      </c>
      <c r="F1058">
        <v>1.8</v>
      </c>
    </row>
    <row r="1059" spans="1:6" x14ac:dyDescent="0.25">
      <c r="A1059">
        <v>2015</v>
      </c>
      <c r="B1059">
        <v>10</v>
      </c>
      <c r="C1059" t="s">
        <v>168</v>
      </c>
      <c r="D1059" t="s">
        <v>44</v>
      </c>
      <c r="E1059">
        <v>198</v>
      </c>
      <c r="F1059">
        <v>1.5</v>
      </c>
    </row>
    <row r="1060" spans="1:6" x14ac:dyDescent="0.25">
      <c r="A1060">
        <v>2015</v>
      </c>
      <c r="B1060">
        <v>10</v>
      </c>
      <c r="C1060" t="s">
        <v>153</v>
      </c>
      <c r="D1060" t="s">
        <v>30</v>
      </c>
      <c r="E1060">
        <v>355</v>
      </c>
      <c r="F1060">
        <v>2.7</v>
      </c>
    </row>
    <row r="1061" spans="1:6" x14ac:dyDescent="0.25">
      <c r="A1061">
        <v>2015</v>
      </c>
      <c r="B1061">
        <v>10</v>
      </c>
      <c r="C1061" t="s">
        <v>157</v>
      </c>
      <c r="D1061" t="s">
        <v>36</v>
      </c>
      <c r="E1061">
        <v>527</v>
      </c>
      <c r="F1061">
        <v>4</v>
      </c>
    </row>
    <row r="1062" spans="1:6" x14ac:dyDescent="0.25">
      <c r="A1062">
        <v>2015</v>
      </c>
      <c r="B1062">
        <v>10</v>
      </c>
      <c r="C1062" t="s">
        <v>151</v>
      </c>
      <c r="D1062" t="s">
        <v>7</v>
      </c>
      <c r="E1062">
        <v>286</v>
      </c>
      <c r="F1062">
        <v>2.2000000000000002</v>
      </c>
    </row>
    <row r="1063" spans="1:6" x14ac:dyDescent="0.25">
      <c r="A1063">
        <v>2015</v>
      </c>
      <c r="B1063">
        <v>10</v>
      </c>
      <c r="C1063" t="s">
        <v>165</v>
      </c>
      <c r="D1063" t="s">
        <v>35</v>
      </c>
      <c r="E1063">
        <v>281</v>
      </c>
      <c r="F1063">
        <v>2.1</v>
      </c>
    </row>
    <row r="1064" spans="1:6" x14ac:dyDescent="0.25">
      <c r="A1064">
        <v>2015</v>
      </c>
      <c r="B1064">
        <v>10</v>
      </c>
      <c r="C1064" t="s">
        <v>153</v>
      </c>
      <c r="D1064" t="s">
        <v>8</v>
      </c>
      <c r="E1064">
        <v>222</v>
      </c>
      <c r="F1064">
        <v>1.7</v>
      </c>
    </row>
    <row r="1065" spans="1:6" x14ac:dyDescent="0.25">
      <c r="A1065">
        <v>2015</v>
      </c>
      <c r="B1065">
        <v>10</v>
      </c>
      <c r="C1065" t="s">
        <v>162</v>
      </c>
      <c r="D1065" t="s">
        <v>43</v>
      </c>
      <c r="E1065">
        <v>192</v>
      </c>
      <c r="F1065">
        <v>1.5</v>
      </c>
    </row>
    <row r="1066" spans="1:6" x14ac:dyDescent="0.25">
      <c r="A1066">
        <v>2015</v>
      </c>
      <c r="B1066">
        <v>10</v>
      </c>
      <c r="C1066" t="s">
        <v>156</v>
      </c>
      <c r="D1066" t="s">
        <v>11</v>
      </c>
      <c r="E1066">
        <v>314</v>
      </c>
      <c r="F1066">
        <v>2.4</v>
      </c>
    </row>
    <row r="1067" spans="1:6" x14ac:dyDescent="0.25">
      <c r="A1067">
        <v>2015</v>
      </c>
      <c r="B1067">
        <v>10</v>
      </c>
      <c r="C1067" t="s">
        <v>154</v>
      </c>
      <c r="D1067" t="s">
        <v>9</v>
      </c>
      <c r="E1067">
        <v>156</v>
      </c>
      <c r="F1067">
        <v>1.2</v>
      </c>
    </row>
    <row r="1068" spans="1:6" x14ac:dyDescent="0.25">
      <c r="A1068">
        <v>2015</v>
      </c>
      <c r="B1068">
        <v>10</v>
      </c>
      <c r="C1068" t="s">
        <v>154</v>
      </c>
      <c r="D1068" t="s">
        <v>15</v>
      </c>
      <c r="E1068">
        <v>150</v>
      </c>
      <c r="F1068">
        <v>1.1000000000000001</v>
      </c>
    </row>
    <row r="1069" spans="1:6" x14ac:dyDescent="0.25">
      <c r="A1069">
        <v>2015</v>
      </c>
      <c r="B1069">
        <v>10</v>
      </c>
      <c r="C1069" t="s">
        <v>151</v>
      </c>
      <c r="D1069" t="s">
        <v>45</v>
      </c>
      <c r="E1069">
        <v>137</v>
      </c>
      <c r="F1069">
        <v>1</v>
      </c>
    </row>
    <row r="1070" spans="1:6" x14ac:dyDescent="0.25">
      <c r="A1070">
        <v>2015</v>
      </c>
      <c r="B1070">
        <v>10</v>
      </c>
      <c r="C1070" t="s">
        <v>161</v>
      </c>
      <c r="D1070" t="s">
        <v>49</v>
      </c>
      <c r="E1070">
        <v>326</v>
      </c>
      <c r="F1070">
        <v>2.5</v>
      </c>
    </row>
    <row r="1071" spans="1:6" x14ac:dyDescent="0.25">
      <c r="A1071">
        <v>2015</v>
      </c>
      <c r="B1071">
        <v>10</v>
      </c>
      <c r="C1071" t="s">
        <v>167</v>
      </c>
      <c r="D1071" t="s">
        <v>54</v>
      </c>
      <c r="E1071">
        <v>108</v>
      </c>
      <c r="F1071">
        <v>0.8</v>
      </c>
    </row>
    <row r="1072" spans="1:6" x14ac:dyDescent="0.25">
      <c r="A1072">
        <v>2015</v>
      </c>
      <c r="B1072">
        <v>10</v>
      </c>
      <c r="C1072" t="s">
        <v>158</v>
      </c>
      <c r="D1072" t="s">
        <v>47</v>
      </c>
      <c r="E1072">
        <v>170</v>
      </c>
      <c r="F1072">
        <v>1.3</v>
      </c>
    </row>
    <row r="1073" spans="1:6" x14ac:dyDescent="0.25">
      <c r="A1073">
        <v>2015</v>
      </c>
      <c r="B1073">
        <v>10</v>
      </c>
      <c r="C1073" t="s">
        <v>156</v>
      </c>
      <c r="D1073" t="s">
        <v>22</v>
      </c>
      <c r="E1073">
        <v>166</v>
      </c>
      <c r="F1073">
        <v>1.3</v>
      </c>
    </row>
    <row r="1074" spans="1:6" x14ac:dyDescent="0.25">
      <c r="A1074">
        <v>2015</v>
      </c>
      <c r="B1074">
        <v>11</v>
      </c>
      <c r="C1074" t="s">
        <v>151</v>
      </c>
      <c r="D1074" t="s">
        <v>4</v>
      </c>
      <c r="E1074">
        <v>1435</v>
      </c>
      <c r="F1074">
        <v>11.4</v>
      </c>
    </row>
    <row r="1075" spans="1:6" x14ac:dyDescent="0.25">
      <c r="A1075">
        <v>2015</v>
      </c>
      <c r="B1075">
        <v>11</v>
      </c>
      <c r="C1075" t="s">
        <v>152</v>
      </c>
      <c r="D1075" t="s">
        <v>6</v>
      </c>
      <c r="E1075">
        <v>450</v>
      </c>
      <c r="F1075">
        <v>3.6</v>
      </c>
    </row>
    <row r="1076" spans="1:6" x14ac:dyDescent="0.25">
      <c r="A1076">
        <v>2015</v>
      </c>
      <c r="B1076">
        <v>11</v>
      </c>
      <c r="C1076" t="s">
        <v>152</v>
      </c>
      <c r="D1076" t="s">
        <v>23</v>
      </c>
      <c r="E1076">
        <v>334</v>
      </c>
      <c r="F1076">
        <v>2.7</v>
      </c>
    </row>
    <row r="1077" spans="1:6" x14ac:dyDescent="0.25">
      <c r="A1077">
        <v>2015</v>
      </c>
      <c r="B1077">
        <v>11</v>
      </c>
      <c r="C1077" t="s">
        <v>155</v>
      </c>
      <c r="D1077" t="s">
        <v>10</v>
      </c>
      <c r="E1077">
        <v>310</v>
      </c>
      <c r="F1077">
        <v>2.5</v>
      </c>
    </row>
    <row r="1078" spans="1:6" x14ac:dyDescent="0.25">
      <c r="A1078">
        <v>2015</v>
      </c>
      <c r="B1078">
        <v>11</v>
      </c>
      <c r="C1078" t="s">
        <v>152</v>
      </c>
      <c r="D1078" t="s">
        <v>16</v>
      </c>
      <c r="E1078">
        <v>102</v>
      </c>
      <c r="F1078">
        <v>0.8</v>
      </c>
    </row>
    <row r="1079" spans="1:6" x14ac:dyDescent="0.25">
      <c r="A1079">
        <v>2015</v>
      </c>
      <c r="B1079">
        <v>11</v>
      </c>
      <c r="C1079" t="s">
        <v>168</v>
      </c>
      <c r="D1079" t="s">
        <v>44</v>
      </c>
      <c r="E1079">
        <v>225</v>
      </c>
      <c r="F1079">
        <v>1.8</v>
      </c>
    </row>
    <row r="1080" spans="1:6" x14ac:dyDescent="0.25">
      <c r="A1080">
        <v>2015</v>
      </c>
      <c r="B1080">
        <v>11</v>
      </c>
      <c r="C1080" t="s">
        <v>157</v>
      </c>
      <c r="D1080" t="s">
        <v>36</v>
      </c>
      <c r="E1080">
        <v>578</v>
      </c>
      <c r="F1080">
        <v>4.5999999999999996</v>
      </c>
    </row>
    <row r="1081" spans="1:6" x14ac:dyDescent="0.25">
      <c r="A1081">
        <v>2015</v>
      </c>
      <c r="B1081">
        <v>11</v>
      </c>
      <c r="C1081" t="s">
        <v>153</v>
      </c>
      <c r="D1081" t="s">
        <v>30</v>
      </c>
      <c r="E1081">
        <v>135</v>
      </c>
      <c r="F1081">
        <v>1.1000000000000001</v>
      </c>
    </row>
    <row r="1082" spans="1:6" x14ac:dyDescent="0.25">
      <c r="A1082">
        <v>2015</v>
      </c>
      <c r="B1082">
        <v>11</v>
      </c>
      <c r="C1082" t="s">
        <v>151</v>
      </c>
      <c r="D1082" t="s">
        <v>7</v>
      </c>
      <c r="E1082">
        <v>358</v>
      </c>
      <c r="F1082">
        <v>2.8</v>
      </c>
    </row>
    <row r="1083" spans="1:6" x14ac:dyDescent="0.25">
      <c r="A1083">
        <v>2015</v>
      </c>
      <c r="B1083">
        <v>11</v>
      </c>
      <c r="C1083" t="s">
        <v>165</v>
      </c>
      <c r="D1083" t="s">
        <v>35</v>
      </c>
      <c r="E1083">
        <v>262</v>
      </c>
      <c r="F1083">
        <v>2.1</v>
      </c>
    </row>
    <row r="1084" spans="1:6" x14ac:dyDescent="0.25">
      <c r="A1084">
        <v>2015</v>
      </c>
      <c r="B1084">
        <v>11</v>
      </c>
      <c r="C1084" t="s">
        <v>153</v>
      </c>
      <c r="D1084" t="s">
        <v>8</v>
      </c>
      <c r="E1084">
        <v>162</v>
      </c>
      <c r="F1084">
        <v>1.3</v>
      </c>
    </row>
    <row r="1085" spans="1:6" x14ac:dyDescent="0.25">
      <c r="A1085">
        <v>2015</v>
      </c>
      <c r="B1085">
        <v>11</v>
      </c>
      <c r="C1085" t="s">
        <v>162</v>
      </c>
      <c r="D1085" t="s">
        <v>43</v>
      </c>
      <c r="E1085">
        <v>209</v>
      </c>
      <c r="F1085">
        <v>1.7</v>
      </c>
    </row>
    <row r="1086" spans="1:6" x14ac:dyDescent="0.25">
      <c r="A1086">
        <v>2015</v>
      </c>
      <c r="B1086">
        <v>11</v>
      </c>
      <c r="C1086" t="s">
        <v>156</v>
      </c>
      <c r="D1086" t="s">
        <v>11</v>
      </c>
      <c r="E1086">
        <v>238</v>
      </c>
      <c r="F1086">
        <v>1.9</v>
      </c>
    </row>
    <row r="1087" spans="1:6" x14ac:dyDescent="0.25">
      <c r="A1087">
        <v>2015</v>
      </c>
      <c r="B1087">
        <v>11</v>
      </c>
      <c r="C1087" t="s">
        <v>154</v>
      </c>
      <c r="D1087" t="s">
        <v>9</v>
      </c>
      <c r="E1087">
        <v>282</v>
      </c>
      <c r="F1087">
        <v>2.2000000000000002</v>
      </c>
    </row>
    <row r="1088" spans="1:6" x14ac:dyDescent="0.25">
      <c r="A1088">
        <v>2015</v>
      </c>
      <c r="B1088">
        <v>11</v>
      </c>
      <c r="C1088" t="s">
        <v>161</v>
      </c>
      <c r="D1088" t="s">
        <v>49</v>
      </c>
      <c r="E1088">
        <v>293</v>
      </c>
      <c r="F1088">
        <v>2.2999999999999998</v>
      </c>
    </row>
    <row r="1089" spans="1:6" x14ac:dyDescent="0.25">
      <c r="A1089">
        <v>2015</v>
      </c>
      <c r="B1089">
        <v>11</v>
      </c>
      <c r="C1089" t="s">
        <v>151</v>
      </c>
      <c r="D1089" t="s">
        <v>45</v>
      </c>
      <c r="E1089">
        <v>147</v>
      </c>
      <c r="F1089">
        <v>1.2</v>
      </c>
    </row>
    <row r="1090" spans="1:6" x14ac:dyDescent="0.25">
      <c r="A1090">
        <v>2015</v>
      </c>
      <c r="B1090">
        <v>11</v>
      </c>
      <c r="C1090" t="s">
        <v>154</v>
      </c>
      <c r="D1090" t="s">
        <v>15</v>
      </c>
      <c r="E1090">
        <v>103</v>
      </c>
      <c r="F1090">
        <v>0.8</v>
      </c>
    </row>
    <row r="1091" spans="1:6" x14ac:dyDescent="0.25">
      <c r="A1091">
        <v>2015</v>
      </c>
      <c r="B1091">
        <v>11</v>
      </c>
      <c r="C1091" t="s">
        <v>156</v>
      </c>
      <c r="D1091" t="s">
        <v>22</v>
      </c>
      <c r="E1091">
        <v>299</v>
      </c>
      <c r="F1091">
        <v>2.4</v>
      </c>
    </row>
    <row r="1092" spans="1:6" x14ac:dyDescent="0.25">
      <c r="A1092">
        <v>2015</v>
      </c>
      <c r="B1092">
        <v>11</v>
      </c>
      <c r="C1092" t="s">
        <v>167</v>
      </c>
      <c r="D1092" t="s">
        <v>54</v>
      </c>
      <c r="E1092">
        <v>141</v>
      </c>
      <c r="F1092">
        <v>1.1000000000000001</v>
      </c>
    </row>
    <row r="1093" spans="1:6" x14ac:dyDescent="0.25">
      <c r="A1093">
        <v>2015</v>
      </c>
      <c r="B1093">
        <v>11</v>
      </c>
      <c r="C1093" t="s">
        <v>158</v>
      </c>
      <c r="D1093" t="s">
        <v>47</v>
      </c>
      <c r="E1093">
        <v>136</v>
      </c>
      <c r="F1093">
        <v>1.1000000000000001</v>
      </c>
    </row>
    <row r="1094" spans="1:6" x14ac:dyDescent="0.25">
      <c r="A1094">
        <v>2015</v>
      </c>
      <c r="B1094">
        <v>12</v>
      </c>
      <c r="C1094" t="s">
        <v>151</v>
      </c>
      <c r="D1094" t="s">
        <v>4</v>
      </c>
      <c r="E1094">
        <v>1050</v>
      </c>
      <c r="F1094">
        <v>8</v>
      </c>
    </row>
    <row r="1095" spans="1:6" x14ac:dyDescent="0.25">
      <c r="A1095">
        <v>2015</v>
      </c>
      <c r="B1095">
        <v>12</v>
      </c>
      <c r="C1095" t="s">
        <v>152</v>
      </c>
      <c r="D1095" t="s">
        <v>6</v>
      </c>
      <c r="E1095">
        <v>264</v>
      </c>
      <c r="F1095">
        <v>2</v>
      </c>
    </row>
    <row r="1096" spans="1:6" x14ac:dyDescent="0.25">
      <c r="A1096">
        <v>2015</v>
      </c>
      <c r="B1096">
        <v>12</v>
      </c>
      <c r="C1096" t="s">
        <v>155</v>
      </c>
      <c r="D1096" t="s">
        <v>10</v>
      </c>
      <c r="E1096">
        <v>349</v>
      </c>
      <c r="F1096">
        <v>2.7</v>
      </c>
    </row>
    <row r="1097" spans="1:6" x14ac:dyDescent="0.25">
      <c r="A1097">
        <v>2015</v>
      </c>
      <c r="B1097">
        <v>12</v>
      </c>
      <c r="C1097" t="s">
        <v>152</v>
      </c>
      <c r="D1097" t="s">
        <v>23</v>
      </c>
      <c r="E1097">
        <v>281</v>
      </c>
      <c r="F1097">
        <v>2.1</v>
      </c>
    </row>
    <row r="1098" spans="1:6" x14ac:dyDescent="0.25">
      <c r="A1098">
        <v>2015</v>
      </c>
      <c r="B1098">
        <v>12</v>
      </c>
      <c r="C1098" t="s">
        <v>168</v>
      </c>
      <c r="D1098" t="s">
        <v>44</v>
      </c>
      <c r="E1098">
        <v>373</v>
      </c>
      <c r="F1098">
        <v>2.9</v>
      </c>
    </row>
    <row r="1099" spans="1:6" x14ac:dyDescent="0.25">
      <c r="A1099">
        <v>2015</v>
      </c>
      <c r="B1099">
        <v>12</v>
      </c>
      <c r="C1099" t="s">
        <v>157</v>
      </c>
      <c r="D1099" t="s">
        <v>36</v>
      </c>
      <c r="E1099">
        <v>561</v>
      </c>
      <c r="F1099">
        <v>4.3</v>
      </c>
    </row>
    <row r="1100" spans="1:6" x14ac:dyDescent="0.25">
      <c r="A1100">
        <v>2015</v>
      </c>
      <c r="B1100">
        <v>12</v>
      </c>
      <c r="C1100" t="s">
        <v>152</v>
      </c>
      <c r="D1100" t="s">
        <v>16</v>
      </c>
      <c r="E1100">
        <v>74</v>
      </c>
      <c r="F1100">
        <v>0.6</v>
      </c>
    </row>
    <row r="1101" spans="1:6" x14ac:dyDescent="0.25">
      <c r="A1101">
        <v>2015</v>
      </c>
      <c r="B1101">
        <v>12</v>
      </c>
      <c r="C1101" t="s">
        <v>151</v>
      </c>
      <c r="D1101" t="s">
        <v>7</v>
      </c>
      <c r="E1101">
        <v>198</v>
      </c>
      <c r="F1101">
        <v>1.5</v>
      </c>
    </row>
    <row r="1102" spans="1:6" x14ac:dyDescent="0.25">
      <c r="A1102">
        <v>2015</v>
      </c>
      <c r="B1102">
        <v>12</v>
      </c>
      <c r="C1102" t="s">
        <v>153</v>
      </c>
      <c r="D1102" t="s">
        <v>30</v>
      </c>
      <c r="E1102">
        <v>19</v>
      </c>
      <c r="F1102">
        <v>0.1</v>
      </c>
    </row>
    <row r="1103" spans="1:6" x14ac:dyDescent="0.25">
      <c r="A1103">
        <v>2015</v>
      </c>
      <c r="B1103">
        <v>12</v>
      </c>
      <c r="C1103" t="s">
        <v>165</v>
      </c>
      <c r="D1103" t="s">
        <v>35</v>
      </c>
      <c r="E1103">
        <v>285</v>
      </c>
      <c r="F1103">
        <v>2.2000000000000002</v>
      </c>
    </row>
    <row r="1104" spans="1:6" x14ac:dyDescent="0.25">
      <c r="A1104">
        <v>2015</v>
      </c>
      <c r="B1104">
        <v>12</v>
      </c>
      <c r="C1104" t="s">
        <v>156</v>
      </c>
      <c r="D1104" t="s">
        <v>11</v>
      </c>
      <c r="E1104">
        <v>393</v>
      </c>
      <c r="F1104">
        <v>3</v>
      </c>
    </row>
    <row r="1105" spans="1:6" x14ac:dyDescent="0.25">
      <c r="A1105">
        <v>2015</v>
      </c>
      <c r="B1105">
        <v>12</v>
      </c>
      <c r="C1105" t="s">
        <v>153</v>
      </c>
      <c r="D1105" t="s">
        <v>8</v>
      </c>
      <c r="E1105">
        <v>119</v>
      </c>
      <c r="F1105">
        <v>0.9</v>
      </c>
    </row>
    <row r="1106" spans="1:6" x14ac:dyDescent="0.25">
      <c r="A1106">
        <v>2015</v>
      </c>
      <c r="B1106">
        <v>12</v>
      </c>
      <c r="C1106" t="s">
        <v>162</v>
      </c>
      <c r="D1106" t="s">
        <v>43</v>
      </c>
      <c r="E1106">
        <v>179</v>
      </c>
      <c r="F1106">
        <v>1.4</v>
      </c>
    </row>
    <row r="1107" spans="1:6" x14ac:dyDescent="0.25">
      <c r="A1107">
        <v>2015</v>
      </c>
      <c r="B1107">
        <v>12</v>
      </c>
      <c r="C1107" t="s">
        <v>154</v>
      </c>
      <c r="D1107" t="s">
        <v>9</v>
      </c>
      <c r="E1107">
        <v>186</v>
      </c>
      <c r="F1107">
        <v>1.4</v>
      </c>
    </row>
    <row r="1108" spans="1:6" x14ac:dyDescent="0.25">
      <c r="A1108">
        <v>2015</v>
      </c>
      <c r="B1108">
        <v>12</v>
      </c>
      <c r="C1108" t="s">
        <v>161</v>
      </c>
      <c r="D1108" t="s">
        <v>49</v>
      </c>
      <c r="E1108">
        <v>415</v>
      </c>
      <c r="F1108">
        <v>3.2</v>
      </c>
    </row>
    <row r="1109" spans="1:6" x14ac:dyDescent="0.25">
      <c r="A1109">
        <v>2015</v>
      </c>
      <c r="B1109">
        <v>12</v>
      </c>
      <c r="C1109" t="s">
        <v>156</v>
      </c>
      <c r="D1109" t="s">
        <v>22</v>
      </c>
      <c r="E1109">
        <v>408</v>
      </c>
      <c r="F1109">
        <v>3.1</v>
      </c>
    </row>
    <row r="1110" spans="1:6" x14ac:dyDescent="0.25">
      <c r="A1110">
        <v>2015</v>
      </c>
      <c r="B1110">
        <v>12</v>
      </c>
      <c r="C1110" t="s">
        <v>151</v>
      </c>
      <c r="D1110" t="s">
        <v>45</v>
      </c>
      <c r="E1110">
        <v>146</v>
      </c>
      <c r="F1110">
        <v>1.1000000000000001</v>
      </c>
    </row>
    <row r="1111" spans="1:6" x14ac:dyDescent="0.25">
      <c r="A1111">
        <v>2015</v>
      </c>
      <c r="B1111">
        <v>12</v>
      </c>
      <c r="C1111" t="s">
        <v>154</v>
      </c>
      <c r="D1111" t="s">
        <v>15</v>
      </c>
      <c r="E1111">
        <v>162</v>
      </c>
      <c r="F1111">
        <v>1.2</v>
      </c>
    </row>
    <row r="1112" spans="1:6" x14ac:dyDescent="0.25">
      <c r="A1112">
        <v>2015</v>
      </c>
      <c r="B1112">
        <v>12</v>
      </c>
      <c r="C1112" t="s">
        <v>156</v>
      </c>
      <c r="D1112" t="s">
        <v>28</v>
      </c>
      <c r="E1112">
        <v>251</v>
      </c>
      <c r="F1112">
        <v>1.9</v>
      </c>
    </row>
    <row r="1113" spans="1:6" x14ac:dyDescent="0.25">
      <c r="A1113">
        <v>2015</v>
      </c>
      <c r="B1113">
        <v>12</v>
      </c>
      <c r="C1113" t="s">
        <v>167</v>
      </c>
      <c r="D1113" t="s">
        <v>54</v>
      </c>
      <c r="E1113">
        <v>159</v>
      </c>
      <c r="F1113">
        <v>1.2</v>
      </c>
    </row>
    <row r="1114" spans="1:6" x14ac:dyDescent="0.25">
      <c r="A1114">
        <v>2016</v>
      </c>
      <c r="B1114">
        <v>8</v>
      </c>
      <c r="C1114" t="s">
        <v>151</v>
      </c>
      <c r="D1114" t="s">
        <v>4</v>
      </c>
      <c r="E1114">
        <v>1214</v>
      </c>
      <c r="F1114">
        <v>9.1999999999999993</v>
      </c>
    </row>
    <row r="1115" spans="1:6" x14ac:dyDescent="0.25">
      <c r="A1115">
        <v>2016</v>
      </c>
      <c r="B1115">
        <v>8</v>
      </c>
      <c r="C1115" t="s">
        <v>157</v>
      </c>
      <c r="D1115" t="s">
        <v>36</v>
      </c>
      <c r="E1115">
        <v>405</v>
      </c>
      <c r="F1115">
        <v>3.1</v>
      </c>
    </row>
    <row r="1116" spans="1:6" x14ac:dyDescent="0.25">
      <c r="A1116">
        <v>2016</v>
      </c>
      <c r="B1116">
        <v>8</v>
      </c>
      <c r="C1116" t="s">
        <v>151</v>
      </c>
      <c r="D1116" t="s">
        <v>7</v>
      </c>
      <c r="E1116">
        <v>358</v>
      </c>
      <c r="F1116">
        <v>2.7</v>
      </c>
    </row>
    <row r="1117" spans="1:6" x14ac:dyDescent="0.25">
      <c r="A1117">
        <v>2016</v>
      </c>
      <c r="B1117">
        <v>8</v>
      </c>
      <c r="C1117" t="s">
        <v>153</v>
      </c>
      <c r="D1117" t="s">
        <v>30</v>
      </c>
      <c r="E1117">
        <v>318</v>
      </c>
      <c r="F1117">
        <v>2.4</v>
      </c>
    </row>
    <row r="1118" spans="1:6" x14ac:dyDescent="0.25">
      <c r="A1118">
        <v>2016</v>
      </c>
      <c r="B1118">
        <v>8</v>
      </c>
      <c r="C1118" t="s">
        <v>152</v>
      </c>
      <c r="D1118" t="s">
        <v>16</v>
      </c>
      <c r="E1118">
        <v>735</v>
      </c>
      <c r="F1118">
        <v>5.6</v>
      </c>
    </row>
    <row r="1119" spans="1:6" x14ac:dyDescent="0.25">
      <c r="A1119">
        <v>2016</v>
      </c>
      <c r="B1119">
        <v>8</v>
      </c>
      <c r="C1119" t="s">
        <v>152</v>
      </c>
      <c r="D1119" t="s">
        <v>6</v>
      </c>
      <c r="E1119">
        <v>361</v>
      </c>
      <c r="F1119">
        <v>2.7</v>
      </c>
    </row>
    <row r="1120" spans="1:6" x14ac:dyDescent="0.25">
      <c r="A1120">
        <v>2016</v>
      </c>
      <c r="B1120">
        <v>8</v>
      </c>
      <c r="C1120" t="s">
        <v>152</v>
      </c>
      <c r="D1120" t="s">
        <v>23</v>
      </c>
      <c r="E1120">
        <v>410</v>
      </c>
      <c r="F1120">
        <v>3.1</v>
      </c>
    </row>
    <row r="1121" spans="1:6" x14ac:dyDescent="0.25">
      <c r="A1121">
        <v>2016</v>
      </c>
      <c r="B1121">
        <v>8</v>
      </c>
      <c r="C1121" t="s">
        <v>155</v>
      </c>
      <c r="D1121" t="s">
        <v>10</v>
      </c>
      <c r="E1121">
        <v>270</v>
      </c>
      <c r="F1121">
        <v>2</v>
      </c>
    </row>
    <row r="1122" spans="1:6" x14ac:dyDescent="0.25">
      <c r="A1122">
        <v>2016</v>
      </c>
      <c r="B1122">
        <v>8</v>
      </c>
      <c r="C1122" t="s">
        <v>162</v>
      </c>
      <c r="D1122" t="s">
        <v>43</v>
      </c>
      <c r="E1122">
        <v>164</v>
      </c>
      <c r="F1122">
        <v>1.2</v>
      </c>
    </row>
    <row r="1123" spans="1:6" x14ac:dyDescent="0.25">
      <c r="A1123">
        <v>2016</v>
      </c>
      <c r="B1123">
        <v>8</v>
      </c>
      <c r="C1123" t="s">
        <v>165</v>
      </c>
      <c r="D1123" t="s">
        <v>35</v>
      </c>
      <c r="E1123">
        <v>234</v>
      </c>
      <c r="F1123">
        <v>1.8</v>
      </c>
    </row>
    <row r="1124" spans="1:6" x14ac:dyDescent="0.25">
      <c r="A1124">
        <v>2016</v>
      </c>
      <c r="B1124">
        <v>8</v>
      </c>
      <c r="C1124" t="s">
        <v>165</v>
      </c>
      <c r="D1124" t="s">
        <v>55</v>
      </c>
      <c r="E1124">
        <v>161</v>
      </c>
      <c r="F1124">
        <v>1.2</v>
      </c>
    </row>
    <row r="1125" spans="1:6" x14ac:dyDescent="0.25">
      <c r="A1125">
        <v>2016</v>
      </c>
      <c r="B1125">
        <v>8</v>
      </c>
      <c r="C1125" t="s">
        <v>161</v>
      </c>
      <c r="D1125" t="s">
        <v>49</v>
      </c>
      <c r="E1125">
        <v>293</v>
      </c>
      <c r="F1125">
        <v>2.2000000000000002</v>
      </c>
    </row>
    <row r="1126" spans="1:6" x14ac:dyDescent="0.25">
      <c r="A1126">
        <v>2016</v>
      </c>
      <c r="B1126">
        <v>8</v>
      </c>
      <c r="C1126" t="s">
        <v>168</v>
      </c>
      <c r="D1126" t="s">
        <v>44</v>
      </c>
      <c r="E1126">
        <v>170</v>
      </c>
      <c r="F1126">
        <v>1.3</v>
      </c>
    </row>
    <row r="1127" spans="1:6" x14ac:dyDescent="0.25">
      <c r="A1127">
        <v>2016</v>
      </c>
      <c r="B1127">
        <v>8</v>
      </c>
      <c r="C1127" t="s">
        <v>155</v>
      </c>
      <c r="D1127" t="s">
        <v>58</v>
      </c>
      <c r="E1127">
        <v>122</v>
      </c>
      <c r="F1127">
        <v>0.9</v>
      </c>
    </row>
    <row r="1128" spans="1:6" x14ac:dyDescent="0.25">
      <c r="A1128">
        <v>2016</v>
      </c>
      <c r="B1128">
        <v>8</v>
      </c>
      <c r="C1128" t="s">
        <v>167</v>
      </c>
      <c r="D1128" t="s">
        <v>54</v>
      </c>
      <c r="E1128">
        <v>300</v>
      </c>
      <c r="F1128">
        <v>2.2999999999999998</v>
      </c>
    </row>
    <row r="1129" spans="1:6" x14ac:dyDescent="0.25">
      <c r="A1129">
        <v>2016</v>
      </c>
      <c r="B1129">
        <v>8</v>
      </c>
      <c r="C1129" t="s">
        <v>151</v>
      </c>
      <c r="D1129" t="s">
        <v>19</v>
      </c>
      <c r="E1129">
        <v>331</v>
      </c>
      <c r="F1129">
        <v>2.5</v>
      </c>
    </row>
    <row r="1130" spans="1:6" x14ac:dyDescent="0.25">
      <c r="A1130">
        <v>2016</v>
      </c>
      <c r="B1130">
        <v>8</v>
      </c>
      <c r="C1130" t="s">
        <v>152</v>
      </c>
      <c r="D1130" t="s">
        <v>24</v>
      </c>
      <c r="E1130">
        <v>183</v>
      </c>
      <c r="F1130">
        <v>1.4</v>
      </c>
    </row>
    <row r="1131" spans="1:6" x14ac:dyDescent="0.25">
      <c r="A1131">
        <v>2016</v>
      </c>
      <c r="B1131">
        <v>8</v>
      </c>
      <c r="C1131" t="s">
        <v>170</v>
      </c>
      <c r="D1131" t="s">
        <v>53</v>
      </c>
      <c r="E1131">
        <v>15</v>
      </c>
      <c r="F1131">
        <v>0.1</v>
      </c>
    </row>
    <row r="1132" spans="1:6" x14ac:dyDescent="0.25">
      <c r="A1132">
        <v>2016</v>
      </c>
      <c r="B1132">
        <v>8</v>
      </c>
      <c r="C1132" t="s">
        <v>153</v>
      </c>
      <c r="D1132" t="s">
        <v>8</v>
      </c>
      <c r="E1132">
        <v>131</v>
      </c>
      <c r="F1132">
        <v>1</v>
      </c>
    </row>
    <row r="1133" spans="1:6" x14ac:dyDescent="0.25">
      <c r="A1133">
        <v>2016</v>
      </c>
      <c r="B1133">
        <v>8</v>
      </c>
      <c r="C1133" t="s">
        <v>154</v>
      </c>
      <c r="D1133" t="s">
        <v>9</v>
      </c>
      <c r="E1133">
        <v>124</v>
      </c>
      <c r="F1133">
        <v>0.9</v>
      </c>
    </row>
    <row r="1134" spans="1:6" x14ac:dyDescent="0.25">
      <c r="A1134">
        <v>2016</v>
      </c>
      <c r="B1134">
        <v>9</v>
      </c>
      <c r="C1134" t="s">
        <v>151</v>
      </c>
      <c r="D1134" t="s">
        <v>4</v>
      </c>
      <c r="E1134">
        <v>996</v>
      </c>
      <c r="F1134">
        <v>7.2</v>
      </c>
    </row>
    <row r="1135" spans="1:6" x14ac:dyDescent="0.25">
      <c r="A1135">
        <v>2016</v>
      </c>
      <c r="B1135">
        <v>9</v>
      </c>
      <c r="C1135" t="s">
        <v>157</v>
      </c>
      <c r="D1135" t="s">
        <v>36</v>
      </c>
      <c r="E1135">
        <v>455</v>
      </c>
      <c r="F1135">
        <v>3.3</v>
      </c>
    </row>
    <row r="1136" spans="1:6" x14ac:dyDescent="0.25">
      <c r="A1136">
        <v>2016</v>
      </c>
      <c r="B1136">
        <v>9</v>
      </c>
      <c r="C1136" t="s">
        <v>151</v>
      </c>
      <c r="D1136" t="s">
        <v>7</v>
      </c>
      <c r="E1136">
        <v>314</v>
      </c>
      <c r="F1136">
        <v>2.2999999999999998</v>
      </c>
    </row>
    <row r="1137" spans="1:6" x14ac:dyDescent="0.25">
      <c r="A1137">
        <v>2016</v>
      </c>
      <c r="B1137">
        <v>9</v>
      </c>
      <c r="C1137" t="s">
        <v>152</v>
      </c>
      <c r="D1137" t="s">
        <v>16</v>
      </c>
      <c r="E1137">
        <v>581</v>
      </c>
      <c r="F1137">
        <v>4.2</v>
      </c>
    </row>
    <row r="1138" spans="1:6" x14ac:dyDescent="0.25">
      <c r="A1138">
        <v>2016</v>
      </c>
      <c r="B1138">
        <v>9</v>
      </c>
      <c r="C1138" t="s">
        <v>152</v>
      </c>
      <c r="D1138" t="s">
        <v>6</v>
      </c>
      <c r="E1138">
        <v>492</v>
      </c>
      <c r="F1138">
        <v>3.6</v>
      </c>
    </row>
    <row r="1139" spans="1:6" x14ac:dyDescent="0.25">
      <c r="A1139">
        <v>2016</v>
      </c>
      <c r="B1139">
        <v>9</v>
      </c>
      <c r="C1139" t="s">
        <v>153</v>
      </c>
      <c r="D1139" t="s">
        <v>30</v>
      </c>
      <c r="E1139">
        <v>199</v>
      </c>
      <c r="F1139">
        <v>1.4</v>
      </c>
    </row>
    <row r="1140" spans="1:6" x14ac:dyDescent="0.25">
      <c r="A1140">
        <v>2016</v>
      </c>
      <c r="B1140">
        <v>9</v>
      </c>
      <c r="C1140" t="s">
        <v>152</v>
      </c>
      <c r="D1140" t="s">
        <v>23</v>
      </c>
      <c r="E1140">
        <v>405</v>
      </c>
      <c r="F1140">
        <v>2.9</v>
      </c>
    </row>
    <row r="1141" spans="1:6" x14ac:dyDescent="0.25">
      <c r="A1141">
        <v>2016</v>
      </c>
      <c r="B1141">
        <v>9</v>
      </c>
      <c r="C1141" t="s">
        <v>155</v>
      </c>
      <c r="D1141" t="s">
        <v>10</v>
      </c>
      <c r="E1141">
        <v>315</v>
      </c>
      <c r="F1141">
        <v>2.2999999999999998</v>
      </c>
    </row>
    <row r="1142" spans="1:6" x14ac:dyDescent="0.25">
      <c r="A1142">
        <v>2016</v>
      </c>
      <c r="B1142">
        <v>9</v>
      </c>
      <c r="C1142" t="s">
        <v>162</v>
      </c>
      <c r="D1142" t="s">
        <v>43</v>
      </c>
      <c r="E1142">
        <v>186</v>
      </c>
      <c r="F1142">
        <v>1.3</v>
      </c>
    </row>
    <row r="1143" spans="1:6" x14ac:dyDescent="0.25">
      <c r="A1143">
        <v>2016</v>
      </c>
      <c r="B1143">
        <v>9</v>
      </c>
      <c r="C1143" t="s">
        <v>161</v>
      </c>
      <c r="D1143" t="s">
        <v>49</v>
      </c>
      <c r="E1143">
        <v>520</v>
      </c>
      <c r="F1143">
        <v>3.8</v>
      </c>
    </row>
    <row r="1144" spans="1:6" x14ac:dyDescent="0.25">
      <c r="A1144">
        <v>2016</v>
      </c>
      <c r="B1144">
        <v>9</v>
      </c>
      <c r="C1144" t="s">
        <v>165</v>
      </c>
      <c r="D1144" t="s">
        <v>35</v>
      </c>
      <c r="E1144">
        <v>249</v>
      </c>
      <c r="F1144">
        <v>1.8</v>
      </c>
    </row>
    <row r="1145" spans="1:6" x14ac:dyDescent="0.25">
      <c r="A1145">
        <v>2016</v>
      </c>
      <c r="B1145">
        <v>9</v>
      </c>
      <c r="C1145" t="s">
        <v>165</v>
      </c>
      <c r="D1145" t="s">
        <v>55</v>
      </c>
      <c r="E1145">
        <v>179</v>
      </c>
      <c r="F1145">
        <v>1.3</v>
      </c>
    </row>
    <row r="1146" spans="1:6" x14ac:dyDescent="0.25">
      <c r="A1146">
        <v>2016</v>
      </c>
      <c r="B1146">
        <v>9</v>
      </c>
      <c r="C1146" t="s">
        <v>151</v>
      </c>
      <c r="D1146" t="s">
        <v>19</v>
      </c>
      <c r="E1146">
        <v>416</v>
      </c>
      <c r="F1146">
        <v>3</v>
      </c>
    </row>
    <row r="1147" spans="1:6" x14ac:dyDescent="0.25">
      <c r="A1147">
        <v>2016</v>
      </c>
      <c r="B1147">
        <v>9</v>
      </c>
      <c r="C1147" t="s">
        <v>168</v>
      </c>
      <c r="D1147" t="s">
        <v>44</v>
      </c>
      <c r="E1147">
        <v>247</v>
      </c>
      <c r="F1147">
        <v>1.8</v>
      </c>
    </row>
    <row r="1148" spans="1:6" x14ac:dyDescent="0.25">
      <c r="A1148">
        <v>2016</v>
      </c>
      <c r="B1148">
        <v>9</v>
      </c>
      <c r="C1148" t="s">
        <v>167</v>
      </c>
      <c r="D1148" t="s">
        <v>54</v>
      </c>
      <c r="E1148">
        <v>258</v>
      </c>
      <c r="F1148">
        <v>1.9</v>
      </c>
    </row>
    <row r="1149" spans="1:6" x14ac:dyDescent="0.25">
      <c r="A1149">
        <v>2016</v>
      </c>
      <c r="B1149">
        <v>9</v>
      </c>
      <c r="C1149" t="s">
        <v>155</v>
      </c>
      <c r="D1149" t="s">
        <v>58</v>
      </c>
      <c r="E1149">
        <v>167</v>
      </c>
      <c r="F1149">
        <v>1.2</v>
      </c>
    </row>
    <row r="1150" spans="1:6" x14ac:dyDescent="0.25">
      <c r="A1150">
        <v>2016</v>
      </c>
      <c r="B1150">
        <v>9</v>
      </c>
      <c r="C1150" t="s">
        <v>152</v>
      </c>
      <c r="D1150" t="s">
        <v>24</v>
      </c>
      <c r="E1150">
        <v>233</v>
      </c>
      <c r="F1150">
        <v>1.7</v>
      </c>
    </row>
    <row r="1151" spans="1:6" x14ac:dyDescent="0.25">
      <c r="A1151">
        <v>2016</v>
      </c>
      <c r="B1151">
        <v>9</v>
      </c>
      <c r="C1151" t="s">
        <v>170</v>
      </c>
      <c r="D1151" t="s">
        <v>53</v>
      </c>
      <c r="E1151">
        <v>158</v>
      </c>
      <c r="F1151">
        <v>1.1000000000000001</v>
      </c>
    </row>
    <row r="1152" spans="1:6" x14ac:dyDescent="0.25">
      <c r="A1152">
        <v>2016</v>
      </c>
      <c r="B1152">
        <v>9</v>
      </c>
      <c r="C1152" t="s">
        <v>153</v>
      </c>
      <c r="D1152" t="s">
        <v>8</v>
      </c>
      <c r="E1152">
        <v>146</v>
      </c>
      <c r="F1152">
        <v>1.1000000000000001</v>
      </c>
    </row>
    <row r="1153" spans="1:6" x14ac:dyDescent="0.25">
      <c r="A1153">
        <v>2016</v>
      </c>
      <c r="B1153">
        <v>9</v>
      </c>
      <c r="C1153" t="s">
        <v>167</v>
      </c>
      <c r="D1153" t="s">
        <v>51</v>
      </c>
      <c r="E1153">
        <v>208</v>
      </c>
      <c r="F1153">
        <v>1.5</v>
      </c>
    </row>
    <row r="1154" spans="1:6" x14ac:dyDescent="0.25">
      <c r="A1154">
        <v>2016</v>
      </c>
      <c r="B1154">
        <v>10</v>
      </c>
      <c r="C1154" t="s">
        <v>151</v>
      </c>
      <c r="D1154" t="s">
        <v>4</v>
      </c>
      <c r="E1154">
        <v>858</v>
      </c>
      <c r="F1154">
        <v>7.2</v>
      </c>
    </row>
    <row r="1155" spans="1:6" x14ac:dyDescent="0.25">
      <c r="A1155">
        <v>2016</v>
      </c>
      <c r="B1155">
        <v>10</v>
      </c>
      <c r="C1155" t="s">
        <v>157</v>
      </c>
      <c r="D1155" t="s">
        <v>36</v>
      </c>
      <c r="E1155">
        <v>365</v>
      </c>
      <c r="F1155">
        <v>3.1</v>
      </c>
    </row>
    <row r="1156" spans="1:6" x14ac:dyDescent="0.25">
      <c r="A1156">
        <v>2016</v>
      </c>
      <c r="B1156">
        <v>10</v>
      </c>
      <c r="C1156" t="s">
        <v>151</v>
      </c>
      <c r="D1156" t="s">
        <v>7</v>
      </c>
      <c r="E1156">
        <v>487</v>
      </c>
      <c r="F1156">
        <v>4.0999999999999996</v>
      </c>
    </row>
    <row r="1157" spans="1:6" x14ac:dyDescent="0.25">
      <c r="A1157">
        <v>2016</v>
      </c>
      <c r="B1157">
        <v>10</v>
      </c>
      <c r="C1157" t="s">
        <v>152</v>
      </c>
      <c r="D1157" t="s">
        <v>16</v>
      </c>
      <c r="E1157">
        <v>385</v>
      </c>
      <c r="F1157">
        <v>3.2</v>
      </c>
    </row>
    <row r="1158" spans="1:6" x14ac:dyDescent="0.25">
      <c r="A1158">
        <v>2016</v>
      </c>
      <c r="B1158">
        <v>10</v>
      </c>
      <c r="C1158" t="s">
        <v>152</v>
      </c>
      <c r="D1158" t="s">
        <v>6</v>
      </c>
      <c r="E1158">
        <v>339</v>
      </c>
      <c r="F1158">
        <v>2.8</v>
      </c>
    </row>
    <row r="1159" spans="1:6" x14ac:dyDescent="0.25">
      <c r="A1159">
        <v>2016</v>
      </c>
      <c r="B1159">
        <v>10</v>
      </c>
      <c r="C1159" t="s">
        <v>153</v>
      </c>
      <c r="D1159" t="s">
        <v>30</v>
      </c>
      <c r="E1159">
        <v>321</v>
      </c>
      <c r="F1159">
        <v>2.7</v>
      </c>
    </row>
    <row r="1160" spans="1:6" x14ac:dyDescent="0.25">
      <c r="A1160">
        <v>2016</v>
      </c>
      <c r="B1160">
        <v>10</v>
      </c>
      <c r="C1160" t="s">
        <v>152</v>
      </c>
      <c r="D1160" t="s">
        <v>23</v>
      </c>
      <c r="E1160">
        <v>353</v>
      </c>
      <c r="F1160">
        <v>3</v>
      </c>
    </row>
    <row r="1161" spans="1:6" x14ac:dyDescent="0.25">
      <c r="A1161">
        <v>2016</v>
      </c>
      <c r="B1161">
        <v>10</v>
      </c>
      <c r="C1161" t="s">
        <v>155</v>
      </c>
      <c r="D1161" t="s">
        <v>10</v>
      </c>
      <c r="E1161">
        <v>322</v>
      </c>
      <c r="F1161">
        <v>2.7</v>
      </c>
    </row>
    <row r="1162" spans="1:6" x14ac:dyDescent="0.25">
      <c r="A1162">
        <v>2016</v>
      </c>
      <c r="B1162">
        <v>10</v>
      </c>
      <c r="C1162" t="s">
        <v>161</v>
      </c>
      <c r="D1162" t="s">
        <v>49</v>
      </c>
      <c r="E1162">
        <v>503</v>
      </c>
      <c r="F1162">
        <v>4.2</v>
      </c>
    </row>
    <row r="1163" spans="1:6" x14ac:dyDescent="0.25">
      <c r="A1163">
        <v>2016</v>
      </c>
      <c r="B1163">
        <v>10</v>
      </c>
      <c r="C1163" t="s">
        <v>162</v>
      </c>
      <c r="D1163" t="s">
        <v>43</v>
      </c>
      <c r="E1163">
        <v>203</v>
      </c>
      <c r="F1163">
        <v>1.7</v>
      </c>
    </row>
    <row r="1164" spans="1:6" x14ac:dyDescent="0.25">
      <c r="A1164">
        <v>2016</v>
      </c>
      <c r="B1164">
        <v>10</v>
      </c>
      <c r="C1164" t="s">
        <v>165</v>
      </c>
      <c r="D1164" t="s">
        <v>35</v>
      </c>
      <c r="E1164">
        <v>223</v>
      </c>
      <c r="F1164">
        <v>1.9</v>
      </c>
    </row>
    <row r="1165" spans="1:6" x14ac:dyDescent="0.25">
      <c r="A1165">
        <v>2016</v>
      </c>
      <c r="B1165">
        <v>10</v>
      </c>
      <c r="C1165" t="s">
        <v>151</v>
      </c>
      <c r="D1165" t="s">
        <v>19</v>
      </c>
      <c r="E1165">
        <v>419</v>
      </c>
      <c r="F1165">
        <v>3.5</v>
      </c>
    </row>
    <row r="1166" spans="1:6" x14ac:dyDescent="0.25">
      <c r="A1166">
        <v>2016</v>
      </c>
      <c r="B1166">
        <v>10</v>
      </c>
      <c r="C1166" t="s">
        <v>165</v>
      </c>
      <c r="D1166" t="s">
        <v>55</v>
      </c>
      <c r="E1166">
        <v>199</v>
      </c>
      <c r="F1166">
        <v>1.7</v>
      </c>
    </row>
    <row r="1167" spans="1:6" x14ac:dyDescent="0.25">
      <c r="A1167">
        <v>2016</v>
      </c>
      <c r="B1167">
        <v>10</v>
      </c>
      <c r="C1167" t="s">
        <v>167</v>
      </c>
      <c r="D1167" t="s">
        <v>54</v>
      </c>
      <c r="E1167">
        <v>187</v>
      </c>
      <c r="F1167">
        <v>1.6</v>
      </c>
    </row>
    <row r="1168" spans="1:6" x14ac:dyDescent="0.25">
      <c r="A1168">
        <v>2016</v>
      </c>
      <c r="B1168">
        <v>10</v>
      </c>
      <c r="C1168" t="s">
        <v>155</v>
      </c>
      <c r="D1168" t="s">
        <v>58</v>
      </c>
      <c r="E1168">
        <v>167</v>
      </c>
      <c r="F1168">
        <v>1.4</v>
      </c>
    </row>
    <row r="1169" spans="1:6" x14ac:dyDescent="0.25">
      <c r="A1169">
        <v>2016</v>
      </c>
      <c r="B1169">
        <v>10</v>
      </c>
      <c r="C1169" t="s">
        <v>168</v>
      </c>
      <c r="D1169" t="s">
        <v>44</v>
      </c>
      <c r="E1169">
        <v>39</v>
      </c>
      <c r="F1169">
        <v>0.3</v>
      </c>
    </row>
    <row r="1170" spans="1:6" x14ac:dyDescent="0.25">
      <c r="A1170">
        <v>2016</v>
      </c>
      <c r="B1170">
        <v>10</v>
      </c>
      <c r="C1170" t="s">
        <v>152</v>
      </c>
      <c r="D1170" t="s">
        <v>24</v>
      </c>
      <c r="E1170">
        <v>166</v>
      </c>
      <c r="F1170">
        <v>1.4</v>
      </c>
    </row>
    <row r="1171" spans="1:6" x14ac:dyDescent="0.25">
      <c r="A1171">
        <v>2016</v>
      </c>
      <c r="B1171">
        <v>10</v>
      </c>
      <c r="C1171" t="s">
        <v>153</v>
      </c>
      <c r="D1171" t="s">
        <v>8</v>
      </c>
      <c r="E1171">
        <v>205</v>
      </c>
      <c r="F1171">
        <v>1.7</v>
      </c>
    </row>
    <row r="1172" spans="1:6" x14ac:dyDescent="0.25">
      <c r="A1172">
        <v>2016</v>
      </c>
      <c r="B1172">
        <v>10</v>
      </c>
      <c r="C1172" t="s">
        <v>170</v>
      </c>
      <c r="D1172" t="s">
        <v>53</v>
      </c>
      <c r="E1172">
        <v>161</v>
      </c>
      <c r="F1172">
        <v>1.3</v>
      </c>
    </row>
    <row r="1173" spans="1:6" x14ac:dyDescent="0.25">
      <c r="A1173">
        <v>2016</v>
      </c>
      <c r="B1173">
        <v>10</v>
      </c>
      <c r="C1173" t="s">
        <v>167</v>
      </c>
      <c r="D1173" t="s">
        <v>51</v>
      </c>
      <c r="E1173">
        <v>139</v>
      </c>
      <c r="F1173">
        <v>1.2</v>
      </c>
    </row>
    <row r="1174" spans="1:6" x14ac:dyDescent="0.25">
      <c r="A1174">
        <v>2016</v>
      </c>
      <c r="B1174">
        <v>11</v>
      </c>
      <c r="C1174" t="s">
        <v>151</v>
      </c>
      <c r="D1174" t="s">
        <v>4</v>
      </c>
      <c r="E1174">
        <v>905</v>
      </c>
      <c r="F1174">
        <v>6.9</v>
      </c>
    </row>
    <row r="1175" spans="1:6" x14ac:dyDescent="0.25">
      <c r="A1175">
        <v>2016</v>
      </c>
      <c r="B1175">
        <v>11</v>
      </c>
      <c r="C1175" t="s">
        <v>157</v>
      </c>
      <c r="D1175" t="s">
        <v>36</v>
      </c>
      <c r="E1175">
        <v>406</v>
      </c>
      <c r="F1175">
        <v>3.1</v>
      </c>
    </row>
    <row r="1176" spans="1:6" x14ac:dyDescent="0.25">
      <c r="A1176">
        <v>2016</v>
      </c>
      <c r="B1176">
        <v>11</v>
      </c>
      <c r="C1176" t="s">
        <v>152</v>
      </c>
      <c r="D1176" t="s">
        <v>16</v>
      </c>
      <c r="E1176">
        <v>513</v>
      </c>
      <c r="F1176">
        <v>3.9</v>
      </c>
    </row>
    <row r="1177" spans="1:6" x14ac:dyDescent="0.25">
      <c r="A1177">
        <v>2016</v>
      </c>
      <c r="B1177">
        <v>11</v>
      </c>
      <c r="C1177" t="s">
        <v>151</v>
      </c>
      <c r="D1177" t="s">
        <v>7</v>
      </c>
      <c r="E1177">
        <v>316</v>
      </c>
      <c r="F1177">
        <v>2.4</v>
      </c>
    </row>
    <row r="1178" spans="1:6" x14ac:dyDescent="0.25">
      <c r="A1178">
        <v>2016</v>
      </c>
      <c r="B1178">
        <v>11</v>
      </c>
      <c r="C1178" t="s">
        <v>152</v>
      </c>
      <c r="D1178" t="s">
        <v>6</v>
      </c>
      <c r="E1178">
        <v>320</v>
      </c>
      <c r="F1178">
        <v>2.4</v>
      </c>
    </row>
    <row r="1179" spans="1:6" x14ac:dyDescent="0.25">
      <c r="A1179">
        <v>2016</v>
      </c>
      <c r="B1179">
        <v>11</v>
      </c>
      <c r="C1179" t="s">
        <v>152</v>
      </c>
      <c r="D1179" t="s">
        <v>23</v>
      </c>
      <c r="E1179">
        <v>311</v>
      </c>
      <c r="F1179">
        <v>2.4</v>
      </c>
    </row>
    <row r="1180" spans="1:6" x14ac:dyDescent="0.25">
      <c r="A1180">
        <v>2016</v>
      </c>
      <c r="B1180">
        <v>11</v>
      </c>
      <c r="C1180" t="s">
        <v>153</v>
      </c>
      <c r="D1180" t="s">
        <v>30</v>
      </c>
      <c r="E1180">
        <v>238</v>
      </c>
      <c r="F1180">
        <v>1.8</v>
      </c>
    </row>
    <row r="1181" spans="1:6" x14ac:dyDescent="0.25">
      <c r="A1181">
        <v>2016</v>
      </c>
      <c r="B1181">
        <v>11</v>
      </c>
      <c r="C1181" t="s">
        <v>161</v>
      </c>
      <c r="D1181" t="s">
        <v>49</v>
      </c>
      <c r="E1181">
        <v>1014</v>
      </c>
      <c r="F1181">
        <v>7.7</v>
      </c>
    </row>
    <row r="1182" spans="1:6" x14ac:dyDescent="0.25">
      <c r="A1182">
        <v>2016</v>
      </c>
      <c r="B1182">
        <v>11</v>
      </c>
      <c r="C1182" t="s">
        <v>155</v>
      </c>
      <c r="D1182" t="s">
        <v>10</v>
      </c>
      <c r="E1182">
        <v>348</v>
      </c>
      <c r="F1182">
        <v>2.6</v>
      </c>
    </row>
    <row r="1183" spans="1:6" x14ac:dyDescent="0.25">
      <c r="A1183">
        <v>2016</v>
      </c>
      <c r="B1183">
        <v>11</v>
      </c>
      <c r="C1183" t="s">
        <v>162</v>
      </c>
      <c r="D1183" t="s">
        <v>43</v>
      </c>
      <c r="E1183">
        <v>270</v>
      </c>
      <c r="F1183">
        <v>2</v>
      </c>
    </row>
    <row r="1184" spans="1:6" x14ac:dyDescent="0.25">
      <c r="A1184">
        <v>2016</v>
      </c>
      <c r="B1184">
        <v>11</v>
      </c>
      <c r="C1184" t="s">
        <v>151</v>
      </c>
      <c r="D1184" t="s">
        <v>19</v>
      </c>
      <c r="E1184">
        <v>406</v>
      </c>
      <c r="F1184">
        <v>3.1</v>
      </c>
    </row>
    <row r="1185" spans="1:6" x14ac:dyDescent="0.25">
      <c r="A1185">
        <v>2016</v>
      </c>
      <c r="B1185">
        <v>11</v>
      </c>
      <c r="C1185" t="s">
        <v>165</v>
      </c>
      <c r="D1185" t="s">
        <v>35</v>
      </c>
      <c r="E1185">
        <v>170</v>
      </c>
      <c r="F1185">
        <v>1.3</v>
      </c>
    </row>
    <row r="1186" spans="1:6" x14ac:dyDescent="0.25">
      <c r="A1186">
        <v>2016</v>
      </c>
      <c r="B1186">
        <v>11</v>
      </c>
      <c r="C1186" t="s">
        <v>165</v>
      </c>
      <c r="D1186" t="s">
        <v>55</v>
      </c>
      <c r="E1186">
        <v>156</v>
      </c>
      <c r="F1186">
        <v>1.2</v>
      </c>
    </row>
    <row r="1187" spans="1:6" x14ac:dyDescent="0.25">
      <c r="A1187">
        <v>2016</v>
      </c>
      <c r="B1187">
        <v>11</v>
      </c>
      <c r="C1187" t="s">
        <v>167</v>
      </c>
      <c r="D1187" t="s">
        <v>54</v>
      </c>
      <c r="E1187">
        <v>232</v>
      </c>
      <c r="F1187">
        <v>1.8</v>
      </c>
    </row>
    <row r="1188" spans="1:6" x14ac:dyDescent="0.25">
      <c r="A1188">
        <v>2016</v>
      </c>
      <c r="B1188">
        <v>11</v>
      </c>
      <c r="C1188" t="s">
        <v>155</v>
      </c>
      <c r="D1188" t="s">
        <v>58</v>
      </c>
      <c r="E1188">
        <v>148</v>
      </c>
      <c r="F1188">
        <v>1.1000000000000001</v>
      </c>
    </row>
    <row r="1189" spans="1:6" x14ac:dyDescent="0.25">
      <c r="A1189">
        <v>2016</v>
      </c>
      <c r="B1189">
        <v>11</v>
      </c>
      <c r="C1189" t="s">
        <v>152</v>
      </c>
      <c r="D1189" t="s">
        <v>24</v>
      </c>
      <c r="E1189">
        <v>143</v>
      </c>
      <c r="F1189">
        <v>1.1000000000000001</v>
      </c>
    </row>
    <row r="1190" spans="1:6" x14ac:dyDescent="0.25">
      <c r="A1190">
        <v>2016</v>
      </c>
      <c r="B1190">
        <v>11</v>
      </c>
      <c r="C1190" t="s">
        <v>153</v>
      </c>
      <c r="D1190" t="s">
        <v>8</v>
      </c>
      <c r="E1190">
        <v>218</v>
      </c>
      <c r="F1190">
        <v>1.7</v>
      </c>
    </row>
    <row r="1191" spans="1:6" x14ac:dyDescent="0.25">
      <c r="A1191">
        <v>2016</v>
      </c>
      <c r="B1191">
        <v>11</v>
      </c>
      <c r="C1191" t="s">
        <v>168</v>
      </c>
      <c r="D1191" t="s">
        <v>44</v>
      </c>
      <c r="E1191">
        <v>48</v>
      </c>
      <c r="F1191">
        <v>0.4</v>
      </c>
    </row>
    <row r="1192" spans="1:6" x14ac:dyDescent="0.25">
      <c r="A1192">
        <v>2016</v>
      </c>
      <c r="B1192">
        <v>11</v>
      </c>
      <c r="C1192" t="s">
        <v>161</v>
      </c>
      <c r="D1192" t="s">
        <v>61</v>
      </c>
      <c r="E1192">
        <v>250</v>
      </c>
      <c r="F1192">
        <v>1.9</v>
      </c>
    </row>
    <row r="1193" spans="1:6" x14ac:dyDescent="0.25">
      <c r="A1193">
        <v>2016</v>
      </c>
      <c r="B1193">
        <v>11</v>
      </c>
      <c r="C1193" t="s">
        <v>170</v>
      </c>
      <c r="D1193" t="s">
        <v>53</v>
      </c>
      <c r="E1193">
        <v>100</v>
      </c>
      <c r="F1193">
        <v>0.8</v>
      </c>
    </row>
    <row r="1194" spans="1:6" x14ac:dyDescent="0.25">
      <c r="A1194">
        <v>2016</v>
      </c>
      <c r="B1194">
        <v>12</v>
      </c>
      <c r="C1194" t="s">
        <v>151</v>
      </c>
      <c r="D1194" t="s">
        <v>4</v>
      </c>
      <c r="E1194">
        <v>721</v>
      </c>
      <c r="F1194">
        <v>5.3</v>
      </c>
    </row>
    <row r="1195" spans="1:6" x14ac:dyDescent="0.25">
      <c r="A1195">
        <v>2016</v>
      </c>
      <c r="B1195">
        <v>12</v>
      </c>
      <c r="C1195" t="s">
        <v>157</v>
      </c>
      <c r="D1195" t="s">
        <v>36</v>
      </c>
      <c r="E1195">
        <v>355</v>
      </c>
      <c r="F1195">
        <v>2.6</v>
      </c>
    </row>
    <row r="1196" spans="1:6" x14ac:dyDescent="0.25">
      <c r="A1196">
        <v>2016</v>
      </c>
      <c r="B1196">
        <v>12</v>
      </c>
      <c r="C1196" t="s">
        <v>152</v>
      </c>
      <c r="D1196" t="s">
        <v>16</v>
      </c>
      <c r="E1196">
        <v>374</v>
      </c>
      <c r="F1196">
        <v>2.7</v>
      </c>
    </row>
    <row r="1197" spans="1:6" x14ac:dyDescent="0.25">
      <c r="A1197">
        <v>2016</v>
      </c>
      <c r="B1197">
        <v>12</v>
      </c>
      <c r="C1197" t="s">
        <v>151</v>
      </c>
      <c r="D1197" t="s">
        <v>7</v>
      </c>
      <c r="E1197">
        <v>299</v>
      </c>
      <c r="F1197">
        <v>2.2000000000000002</v>
      </c>
    </row>
    <row r="1198" spans="1:6" x14ac:dyDescent="0.25">
      <c r="A1198">
        <v>2016</v>
      </c>
      <c r="B1198">
        <v>12</v>
      </c>
      <c r="C1198" t="s">
        <v>152</v>
      </c>
      <c r="D1198" t="s">
        <v>6</v>
      </c>
      <c r="E1198">
        <v>206</v>
      </c>
      <c r="F1198">
        <v>1.5</v>
      </c>
    </row>
    <row r="1199" spans="1:6" x14ac:dyDescent="0.25">
      <c r="A1199">
        <v>2016</v>
      </c>
      <c r="B1199">
        <v>12</v>
      </c>
      <c r="C1199" t="s">
        <v>152</v>
      </c>
      <c r="D1199" t="s">
        <v>23</v>
      </c>
      <c r="E1199">
        <v>292</v>
      </c>
      <c r="F1199">
        <v>2.1</v>
      </c>
    </row>
    <row r="1200" spans="1:6" x14ac:dyDescent="0.25">
      <c r="A1200">
        <v>2016</v>
      </c>
      <c r="B1200">
        <v>12</v>
      </c>
      <c r="C1200" t="s">
        <v>153</v>
      </c>
      <c r="D1200" t="s">
        <v>30</v>
      </c>
      <c r="E1200">
        <v>257</v>
      </c>
      <c r="F1200">
        <v>1.9</v>
      </c>
    </row>
    <row r="1201" spans="1:6" x14ac:dyDescent="0.25">
      <c r="A1201">
        <v>2016</v>
      </c>
      <c r="B1201">
        <v>12</v>
      </c>
      <c r="C1201" t="s">
        <v>161</v>
      </c>
      <c r="D1201" t="s">
        <v>49</v>
      </c>
      <c r="E1201">
        <v>413</v>
      </c>
      <c r="F1201">
        <v>3</v>
      </c>
    </row>
    <row r="1202" spans="1:6" x14ac:dyDescent="0.25">
      <c r="A1202">
        <v>2016</v>
      </c>
      <c r="B1202">
        <v>12</v>
      </c>
      <c r="C1202" t="s">
        <v>155</v>
      </c>
      <c r="D1202" t="s">
        <v>10</v>
      </c>
      <c r="E1202">
        <v>287</v>
      </c>
      <c r="F1202">
        <v>2.1</v>
      </c>
    </row>
    <row r="1203" spans="1:6" x14ac:dyDescent="0.25">
      <c r="A1203">
        <v>2016</v>
      </c>
      <c r="B1203">
        <v>12</v>
      </c>
      <c r="C1203" t="s">
        <v>151</v>
      </c>
      <c r="D1203" t="s">
        <v>19</v>
      </c>
      <c r="E1203">
        <v>650</v>
      </c>
      <c r="F1203">
        <v>4.8</v>
      </c>
    </row>
    <row r="1204" spans="1:6" x14ac:dyDescent="0.25">
      <c r="A1204">
        <v>2016</v>
      </c>
      <c r="B1204">
        <v>12</v>
      </c>
      <c r="C1204" t="s">
        <v>162</v>
      </c>
      <c r="D1204" t="s">
        <v>43</v>
      </c>
      <c r="E1204">
        <v>403</v>
      </c>
      <c r="F1204">
        <v>3</v>
      </c>
    </row>
    <row r="1205" spans="1:6" x14ac:dyDescent="0.25">
      <c r="A1205">
        <v>2016</v>
      </c>
      <c r="B1205">
        <v>12</v>
      </c>
      <c r="C1205" t="s">
        <v>165</v>
      </c>
      <c r="D1205" t="s">
        <v>35</v>
      </c>
      <c r="E1205">
        <v>240</v>
      </c>
      <c r="F1205">
        <v>1.8</v>
      </c>
    </row>
    <row r="1206" spans="1:6" x14ac:dyDescent="0.25">
      <c r="A1206">
        <v>2016</v>
      </c>
      <c r="B1206">
        <v>12</v>
      </c>
      <c r="C1206" t="s">
        <v>165</v>
      </c>
      <c r="D1206" t="s">
        <v>55</v>
      </c>
      <c r="E1206">
        <v>153</v>
      </c>
      <c r="F1206">
        <v>1.1000000000000001</v>
      </c>
    </row>
    <row r="1207" spans="1:6" x14ac:dyDescent="0.25">
      <c r="A1207">
        <v>2016</v>
      </c>
      <c r="B1207">
        <v>12</v>
      </c>
      <c r="C1207" t="s">
        <v>167</v>
      </c>
      <c r="D1207" t="s">
        <v>54</v>
      </c>
      <c r="E1207">
        <v>200</v>
      </c>
      <c r="F1207">
        <v>1.5</v>
      </c>
    </row>
    <row r="1208" spans="1:6" x14ac:dyDescent="0.25">
      <c r="A1208">
        <v>2016</v>
      </c>
      <c r="B1208">
        <v>12</v>
      </c>
      <c r="C1208" t="s">
        <v>156</v>
      </c>
      <c r="D1208" t="s">
        <v>22</v>
      </c>
      <c r="E1208">
        <v>602</v>
      </c>
      <c r="F1208">
        <v>4.4000000000000004</v>
      </c>
    </row>
    <row r="1209" spans="1:6" x14ac:dyDescent="0.25">
      <c r="A1209">
        <v>2016</v>
      </c>
      <c r="B1209">
        <v>12</v>
      </c>
      <c r="C1209" t="s">
        <v>168</v>
      </c>
      <c r="D1209" t="s">
        <v>44</v>
      </c>
      <c r="E1209">
        <v>263</v>
      </c>
      <c r="F1209">
        <v>1.9</v>
      </c>
    </row>
    <row r="1210" spans="1:6" x14ac:dyDescent="0.25">
      <c r="A1210">
        <v>2016</v>
      </c>
      <c r="B1210">
        <v>12</v>
      </c>
      <c r="C1210" t="s">
        <v>153</v>
      </c>
      <c r="D1210" t="s">
        <v>8</v>
      </c>
      <c r="E1210">
        <v>152</v>
      </c>
      <c r="F1210">
        <v>1.1000000000000001</v>
      </c>
    </row>
    <row r="1211" spans="1:6" x14ac:dyDescent="0.25">
      <c r="A1211">
        <v>2016</v>
      </c>
      <c r="B1211">
        <v>12</v>
      </c>
      <c r="C1211" t="s">
        <v>155</v>
      </c>
      <c r="D1211" t="s">
        <v>58</v>
      </c>
      <c r="E1211">
        <v>97</v>
      </c>
      <c r="F1211">
        <v>0.7</v>
      </c>
    </row>
    <row r="1212" spans="1:6" x14ac:dyDescent="0.25">
      <c r="A1212">
        <v>2016</v>
      </c>
      <c r="B1212">
        <v>12</v>
      </c>
      <c r="C1212" t="s">
        <v>152</v>
      </c>
      <c r="D1212" t="s">
        <v>24</v>
      </c>
      <c r="E1212">
        <v>104</v>
      </c>
      <c r="F1212">
        <v>0.8</v>
      </c>
    </row>
    <row r="1213" spans="1:6" x14ac:dyDescent="0.25">
      <c r="A1213">
        <v>2016</v>
      </c>
      <c r="B1213">
        <v>12</v>
      </c>
      <c r="C1213" t="s">
        <v>161</v>
      </c>
      <c r="D1213" t="s">
        <v>61</v>
      </c>
      <c r="E1213">
        <v>110</v>
      </c>
      <c r="F1213">
        <v>0.8</v>
      </c>
    </row>
    <row r="1214" spans="1:6" x14ac:dyDescent="0.25">
      <c r="A1214">
        <v>2010</v>
      </c>
      <c r="B1214">
        <v>1</v>
      </c>
      <c r="C1214" t="s">
        <v>151</v>
      </c>
      <c r="D1214" t="s">
        <v>4</v>
      </c>
      <c r="E1214">
        <v>739</v>
      </c>
      <c r="F1214">
        <v>7.6</v>
      </c>
    </row>
    <row r="1215" spans="1:6" x14ac:dyDescent="0.25">
      <c r="A1215">
        <v>2010</v>
      </c>
      <c r="B1215">
        <v>1</v>
      </c>
      <c r="C1215" t="s">
        <v>152</v>
      </c>
      <c r="D1215" t="s">
        <v>24</v>
      </c>
      <c r="E1215">
        <v>403</v>
      </c>
      <c r="F1215">
        <v>4.2</v>
      </c>
    </row>
    <row r="1216" spans="1:6" x14ac:dyDescent="0.25">
      <c r="A1216">
        <v>2010</v>
      </c>
      <c r="B1216">
        <v>1</v>
      </c>
      <c r="C1216" t="s">
        <v>152</v>
      </c>
      <c r="D1216" t="s">
        <v>5</v>
      </c>
      <c r="E1216">
        <v>347</v>
      </c>
      <c r="F1216">
        <v>3.6</v>
      </c>
    </row>
    <row r="1217" spans="1:6" x14ac:dyDescent="0.25">
      <c r="A1217">
        <v>2010</v>
      </c>
      <c r="B1217">
        <v>1</v>
      </c>
      <c r="C1217" t="s">
        <v>158</v>
      </c>
      <c r="D1217" t="s">
        <v>17</v>
      </c>
      <c r="E1217">
        <v>336</v>
      </c>
      <c r="F1217">
        <v>3.5</v>
      </c>
    </row>
    <row r="1218" spans="1:6" x14ac:dyDescent="0.25">
      <c r="A1218">
        <v>2010</v>
      </c>
      <c r="B1218">
        <v>1</v>
      </c>
      <c r="C1218" t="s">
        <v>151</v>
      </c>
      <c r="D1218" t="s">
        <v>12</v>
      </c>
      <c r="E1218">
        <v>310</v>
      </c>
      <c r="F1218">
        <v>3.2</v>
      </c>
    </row>
    <row r="1219" spans="1:6" x14ac:dyDescent="0.25">
      <c r="A1219">
        <v>2010</v>
      </c>
      <c r="B1219">
        <v>1</v>
      </c>
      <c r="C1219" t="s">
        <v>154</v>
      </c>
      <c r="D1219" t="s">
        <v>67</v>
      </c>
      <c r="E1219">
        <v>308</v>
      </c>
      <c r="F1219">
        <v>3.2</v>
      </c>
    </row>
    <row r="1220" spans="1:6" x14ac:dyDescent="0.25">
      <c r="A1220">
        <v>2010</v>
      </c>
      <c r="B1220">
        <v>1</v>
      </c>
      <c r="C1220" t="s">
        <v>152</v>
      </c>
      <c r="D1220" t="s">
        <v>68</v>
      </c>
      <c r="E1220">
        <v>302</v>
      </c>
      <c r="F1220">
        <v>3.1</v>
      </c>
    </row>
    <row r="1221" spans="1:6" x14ac:dyDescent="0.25">
      <c r="A1221">
        <v>2010</v>
      </c>
      <c r="B1221">
        <v>1</v>
      </c>
      <c r="C1221" t="s">
        <v>156</v>
      </c>
      <c r="D1221" t="s">
        <v>14</v>
      </c>
      <c r="E1221">
        <v>302</v>
      </c>
      <c r="F1221">
        <v>3.1</v>
      </c>
    </row>
    <row r="1222" spans="1:6" x14ac:dyDescent="0.25">
      <c r="A1222">
        <v>2010</v>
      </c>
      <c r="B1222">
        <v>1</v>
      </c>
      <c r="C1222" t="s">
        <v>151</v>
      </c>
      <c r="D1222" t="s">
        <v>7</v>
      </c>
      <c r="E1222">
        <v>299</v>
      </c>
      <c r="F1222">
        <v>3.1</v>
      </c>
    </row>
    <row r="1223" spans="1:6" x14ac:dyDescent="0.25">
      <c r="A1223">
        <v>2010</v>
      </c>
      <c r="B1223">
        <v>1</v>
      </c>
      <c r="C1223" t="s">
        <v>153</v>
      </c>
      <c r="D1223" t="s">
        <v>8</v>
      </c>
      <c r="E1223">
        <v>279</v>
      </c>
      <c r="F1223">
        <v>2.9</v>
      </c>
    </row>
    <row r="1224" spans="1:6" x14ac:dyDescent="0.25">
      <c r="A1224">
        <v>2010</v>
      </c>
      <c r="B1224">
        <v>1</v>
      </c>
      <c r="C1224" t="s">
        <v>154</v>
      </c>
      <c r="D1224" t="s">
        <v>9</v>
      </c>
      <c r="E1224">
        <v>226</v>
      </c>
      <c r="F1224">
        <v>2.2999999999999998</v>
      </c>
    </row>
    <row r="1225" spans="1:6" x14ac:dyDescent="0.25">
      <c r="A1225">
        <v>2010</v>
      </c>
      <c r="B1225">
        <v>1</v>
      </c>
      <c r="C1225" t="s">
        <v>158</v>
      </c>
      <c r="D1225" t="s">
        <v>47</v>
      </c>
      <c r="E1225">
        <v>211</v>
      </c>
      <c r="F1225">
        <v>2.2000000000000002</v>
      </c>
    </row>
    <row r="1226" spans="1:6" x14ac:dyDescent="0.25">
      <c r="A1226">
        <v>2010</v>
      </c>
      <c r="B1226">
        <v>1</v>
      </c>
      <c r="C1226" t="s">
        <v>155</v>
      </c>
      <c r="D1226" t="s">
        <v>10</v>
      </c>
      <c r="E1226">
        <v>197</v>
      </c>
      <c r="F1226">
        <v>2</v>
      </c>
    </row>
    <row r="1227" spans="1:6" x14ac:dyDescent="0.25">
      <c r="A1227">
        <v>2010</v>
      </c>
      <c r="B1227">
        <v>1</v>
      </c>
      <c r="C1227" t="s">
        <v>152</v>
      </c>
      <c r="D1227" t="s">
        <v>6</v>
      </c>
      <c r="E1227">
        <v>190</v>
      </c>
      <c r="F1227">
        <v>2</v>
      </c>
    </row>
    <row r="1228" spans="1:6" x14ac:dyDescent="0.25">
      <c r="A1228">
        <v>2010</v>
      </c>
      <c r="B1228">
        <v>1</v>
      </c>
      <c r="C1228" t="s">
        <v>152</v>
      </c>
      <c r="D1228" t="s">
        <v>23</v>
      </c>
      <c r="E1228">
        <v>186</v>
      </c>
      <c r="F1228">
        <v>1.9</v>
      </c>
    </row>
    <row r="1229" spans="1:6" x14ac:dyDescent="0.25">
      <c r="A1229">
        <v>2010</v>
      </c>
      <c r="B1229">
        <v>1</v>
      </c>
      <c r="C1229" t="s">
        <v>152</v>
      </c>
      <c r="D1229" t="s">
        <v>16</v>
      </c>
      <c r="E1229">
        <v>182</v>
      </c>
      <c r="F1229">
        <v>1.9</v>
      </c>
    </row>
    <row r="1230" spans="1:6" x14ac:dyDescent="0.25">
      <c r="A1230">
        <v>2010</v>
      </c>
      <c r="B1230">
        <v>1</v>
      </c>
      <c r="C1230" t="s">
        <v>156</v>
      </c>
      <c r="D1230" t="s">
        <v>11</v>
      </c>
      <c r="E1230">
        <v>181</v>
      </c>
      <c r="F1230">
        <v>1.9</v>
      </c>
    </row>
    <row r="1231" spans="1:6" x14ac:dyDescent="0.25">
      <c r="A1231">
        <v>2010</v>
      </c>
      <c r="B1231">
        <v>1</v>
      </c>
      <c r="C1231" t="s">
        <v>162</v>
      </c>
      <c r="D1231" t="s">
        <v>27</v>
      </c>
      <c r="E1231">
        <v>176</v>
      </c>
      <c r="F1231">
        <v>1.8</v>
      </c>
    </row>
    <row r="1232" spans="1:6" x14ac:dyDescent="0.25">
      <c r="A1232">
        <v>2010</v>
      </c>
      <c r="B1232">
        <v>1</v>
      </c>
      <c r="C1232" t="s">
        <v>158</v>
      </c>
      <c r="D1232" t="s">
        <v>69</v>
      </c>
      <c r="E1232">
        <v>171</v>
      </c>
      <c r="F1232">
        <v>1.8</v>
      </c>
    </row>
    <row r="1233" spans="1:6" x14ac:dyDescent="0.25">
      <c r="A1233">
        <v>2010</v>
      </c>
      <c r="B1233">
        <v>1</v>
      </c>
      <c r="C1233" t="s">
        <v>154</v>
      </c>
      <c r="D1233" t="s">
        <v>15</v>
      </c>
      <c r="E1233">
        <v>166</v>
      </c>
      <c r="F1233">
        <v>1.7</v>
      </c>
    </row>
    <row r="1234" spans="1:6" x14ac:dyDescent="0.25">
      <c r="A1234">
        <v>2010</v>
      </c>
      <c r="B1234">
        <v>2</v>
      </c>
      <c r="C1234" t="s">
        <v>151</v>
      </c>
      <c r="D1234" t="s">
        <v>4</v>
      </c>
      <c r="E1234">
        <v>597</v>
      </c>
      <c r="F1234">
        <v>6.6</v>
      </c>
    </row>
    <row r="1235" spans="1:6" x14ac:dyDescent="0.25">
      <c r="A1235">
        <v>2010</v>
      </c>
      <c r="B1235">
        <v>2</v>
      </c>
      <c r="C1235" t="s">
        <v>152</v>
      </c>
      <c r="D1235" t="s">
        <v>5</v>
      </c>
      <c r="E1235">
        <v>313</v>
      </c>
      <c r="F1235">
        <v>3.4</v>
      </c>
    </row>
    <row r="1236" spans="1:6" x14ac:dyDescent="0.25">
      <c r="A1236">
        <v>2010</v>
      </c>
      <c r="B1236">
        <v>2</v>
      </c>
      <c r="C1236" t="s">
        <v>156</v>
      </c>
      <c r="D1236" t="s">
        <v>14</v>
      </c>
      <c r="E1236">
        <v>315</v>
      </c>
      <c r="F1236">
        <v>3.5</v>
      </c>
    </row>
    <row r="1237" spans="1:6" x14ac:dyDescent="0.25">
      <c r="A1237">
        <v>2010</v>
      </c>
      <c r="B1237">
        <v>2</v>
      </c>
      <c r="C1237" t="s">
        <v>151</v>
      </c>
      <c r="D1237" t="s">
        <v>7</v>
      </c>
      <c r="E1237">
        <v>311</v>
      </c>
      <c r="F1237">
        <v>3.4</v>
      </c>
    </row>
    <row r="1238" spans="1:6" x14ac:dyDescent="0.25">
      <c r="A1238">
        <v>2010</v>
      </c>
      <c r="B1238">
        <v>2</v>
      </c>
      <c r="C1238" t="s">
        <v>152</v>
      </c>
      <c r="D1238" t="s">
        <v>24</v>
      </c>
      <c r="E1238">
        <v>204</v>
      </c>
      <c r="F1238">
        <v>2.2000000000000002</v>
      </c>
    </row>
    <row r="1239" spans="1:6" x14ac:dyDescent="0.25">
      <c r="A1239">
        <v>2010</v>
      </c>
      <c r="B1239">
        <v>2</v>
      </c>
      <c r="C1239" t="s">
        <v>153</v>
      </c>
      <c r="D1239" t="s">
        <v>8</v>
      </c>
      <c r="E1239">
        <v>257</v>
      </c>
      <c r="F1239">
        <v>2.8</v>
      </c>
    </row>
    <row r="1240" spans="1:6" x14ac:dyDescent="0.25">
      <c r="A1240">
        <v>2010</v>
      </c>
      <c r="B1240">
        <v>2</v>
      </c>
      <c r="C1240" t="s">
        <v>158</v>
      </c>
      <c r="D1240" t="s">
        <v>17</v>
      </c>
      <c r="E1240">
        <v>193</v>
      </c>
      <c r="F1240">
        <v>2.1</v>
      </c>
    </row>
    <row r="1241" spans="1:6" x14ac:dyDescent="0.25">
      <c r="A1241">
        <v>2010</v>
      </c>
      <c r="B1241">
        <v>2</v>
      </c>
      <c r="C1241" t="s">
        <v>156</v>
      </c>
      <c r="D1241" t="s">
        <v>11</v>
      </c>
      <c r="E1241">
        <v>330</v>
      </c>
      <c r="F1241">
        <v>3.6</v>
      </c>
    </row>
    <row r="1242" spans="1:6" x14ac:dyDescent="0.25">
      <c r="A1242">
        <v>2010</v>
      </c>
      <c r="B1242">
        <v>2</v>
      </c>
      <c r="C1242" t="s">
        <v>151</v>
      </c>
      <c r="D1242" t="s">
        <v>12</v>
      </c>
      <c r="E1242">
        <v>188</v>
      </c>
      <c r="F1242">
        <v>2.1</v>
      </c>
    </row>
    <row r="1243" spans="1:6" x14ac:dyDescent="0.25">
      <c r="A1243">
        <v>2010</v>
      </c>
      <c r="B1243">
        <v>2</v>
      </c>
      <c r="C1243" t="s">
        <v>152</v>
      </c>
      <c r="D1243" t="s">
        <v>68</v>
      </c>
      <c r="E1243">
        <v>178</v>
      </c>
      <c r="F1243">
        <v>2</v>
      </c>
    </row>
    <row r="1244" spans="1:6" x14ac:dyDescent="0.25">
      <c r="A1244">
        <v>2010</v>
      </c>
      <c r="B1244">
        <v>2</v>
      </c>
      <c r="C1244" t="s">
        <v>155</v>
      </c>
      <c r="D1244" t="s">
        <v>10</v>
      </c>
      <c r="E1244">
        <v>272</v>
      </c>
      <c r="F1244">
        <v>3</v>
      </c>
    </row>
    <row r="1245" spans="1:6" x14ac:dyDescent="0.25">
      <c r="A1245">
        <v>2010</v>
      </c>
      <c r="B1245">
        <v>2</v>
      </c>
      <c r="C1245" t="s">
        <v>154</v>
      </c>
      <c r="D1245" t="s">
        <v>67</v>
      </c>
      <c r="E1245">
        <v>138</v>
      </c>
      <c r="F1245">
        <v>1.5</v>
      </c>
    </row>
    <row r="1246" spans="1:6" x14ac:dyDescent="0.25">
      <c r="A1246">
        <v>2010</v>
      </c>
      <c r="B1246">
        <v>2</v>
      </c>
      <c r="C1246" t="s">
        <v>154</v>
      </c>
      <c r="D1246" t="s">
        <v>9</v>
      </c>
      <c r="E1246">
        <v>174</v>
      </c>
      <c r="F1246">
        <v>1.9</v>
      </c>
    </row>
    <row r="1247" spans="1:6" x14ac:dyDescent="0.25">
      <c r="A1247">
        <v>2010</v>
      </c>
      <c r="B1247">
        <v>2</v>
      </c>
      <c r="C1247" t="s">
        <v>152</v>
      </c>
      <c r="D1247" t="s">
        <v>6</v>
      </c>
      <c r="E1247">
        <v>149</v>
      </c>
      <c r="F1247">
        <v>1.6</v>
      </c>
    </row>
    <row r="1248" spans="1:6" x14ac:dyDescent="0.25">
      <c r="A1248">
        <v>2010</v>
      </c>
      <c r="B1248">
        <v>2</v>
      </c>
      <c r="C1248" t="s">
        <v>152</v>
      </c>
      <c r="D1248" t="s">
        <v>23</v>
      </c>
      <c r="E1248">
        <v>153</v>
      </c>
      <c r="F1248">
        <v>1.7</v>
      </c>
    </row>
    <row r="1249" spans="1:6" x14ac:dyDescent="0.25">
      <c r="A1249">
        <v>2010</v>
      </c>
      <c r="B1249">
        <v>2</v>
      </c>
      <c r="C1249" t="s">
        <v>162</v>
      </c>
      <c r="D1249" t="s">
        <v>27</v>
      </c>
      <c r="E1249">
        <v>143</v>
      </c>
      <c r="F1249">
        <v>1.6</v>
      </c>
    </row>
    <row r="1250" spans="1:6" x14ac:dyDescent="0.25">
      <c r="A1250">
        <v>2010</v>
      </c>
      <c r="B1250">
        <v>2</v>
      </c>
      <c r="C1250" t="s">
        <v>159</v>
      </c>
      <c r="D1250" t="s">
        <v>25</v>
      </c>
      <c r="E1250">
        <v>164</v>
      </c>
      <c r="F1250">
        <v>1.8</v>
      </c>
    </row>
    <row r="1251" spans="1:6" x14ac:dyDescent="0.25">
      <c r="A1251">
        <v>2010</v>
      </c>
      <c r="B1251">
        <v>2</v>
      </c>
      <c r="C1251" t="s">
        <v>157</v>
      </c>
      <c r="D1251" t="s">
        <v>36</v>
      </c>
      <c r="E1251">
        <v>233</v>
      </c>
      <c r="F1251">
        <v>2.6</v>
      </c>
    </row>
    <row r="1252" spans="1:6" x14ac:dyDescent="0.25">
      <c r="A1252">
        <v>2010</v>
      </c>
      <c r="B1252">
        <v>2</v>
      </c>
      <c r="C1252" t="s">
        <v>158</v>
      </c>
      <c r="D1252" t="s">
        <v>47</v>
      </c>
      <c r="E1252">
        <v>98</v>
      </c>
      <c r="F1252">
        <v>1.1000000000000001</v>
      </c>
    </row>
    <row r="1253" spans="1:6" x14ac:dyDescent="0.25">
      <c r="A1253">
        <v>2010</v>
      </c>
      <c r="B1253">
        <v>2</v>
      </c>
      <c r="C1253" t="s">
        <v>152</v>
      </c>
      <c r="D1253" t="s">
        <v>16</v>
      </c>
      <c r="E1253">
        <v>120</v>
      </c>
      <c r="F1253">
        <v>1.3</v>
      </c>
    </row>
    <row r="1254" spans="1:6" x14ac:dyDescent="0.25">
      <c r="A1254">
        <v>2010</v>
      </c>
      <c r="B1254">
        <v>3</v>
      </c>
      <c r="C1254" t="s">
        <v>151</v>
      </c>
      <c r="D1254" t="s">
        <v>4</v>
      </c>
      <c r="E1254">
        <v>601</v>
      </c>
      <c r="F1254">
        <v>5.2</v>
      </c>
    </row>
    <row r="1255" spans="1:6" x14ac:dyDescent="0.25">
      <c r="A1255">
        <v>2010</v>
      </c>
      <c r="B1255">
        <v>3</v>
      </c>
      <c r="C1255" t="s">
        <v>152</v>
      </c>
      <c r="D1255" t="s">
        <v>5</v>
      </c>
      <c r="E1255">
        <v>382</v>
      </c>
      <c r="F1255">
        <v>3.3</v>
      </c>
    </row>
    <row r="1256" spans="1:6" x14ac:dyDescent="0.25">
      <c r="A1256">
        <v>2010</v>
      </c>
      <c r="B1256">
        <v>3</v>
      </c>
      <c r="C1256" t="s">
        <v>151</v>
      </c>
      <c r="D1256" t="s">
        <v>7</v>
      </c>
      <c r="E1256">
        <v>329</v>
      </c>
      <c r="F1256">
        <v>2.9</v>
      </c>
    </row>
    <row r="1257" spans="1:6" x14ac:dyDescent="0.25">
      <c r="A1257">
        <v>2010</v>
      </c>
      <c r="B1257">
        <v>3</v>
      </c>
      <c r="C1257" t="s">
        <v>153</v>
      </c>
      <c r="D1257" t="s">
        <v>8</v>
      </c>
      <c r="E1257">
        <v>381</v>
      </c>
      <c r="F1257">
        <v>3.3</v>
      </c>
    </row>
    <row r="1258" spans="1:6" x14ac:dyDescent="0.25">
      <c r="A1258">
        <v>2010</v>
      </c>
      <c r="B1258">
        <v>3</v>
      </c>
      <c r="C1258" t="s">
        <v>156</v>
      </c>
      <c r="D1258" t="s">
        <v>11</v>
      </c>
      <c r="E1258">
        <v>387</v>
      </c>
      <c r="F1258">
        <v>3.4</v>
      </c>
    </row>
    <row r="1259" spans="1:6" x14ac:dyDescent="0.25">
      <c r="A1259">
        <v>2010</v>
      </c>
      <c r="B1259">
        <v>3</v>
      </c>
      <c r="C1259" t="s">
        <v>156</v>
      </c>
      <c r="D1259" t="s">
        <v>14</v>
      </c>
      <c r="E1259">
        <v>241</v>
      </c>
      <c r="F1259">
        <v>2.1</v>
      </c>
    </row>
    <row r="1260" spans="1:6" x14ac:dyDescent="0.25">
      <c r="A1260">
        <v>2010</v>
      </c>
      <c r="B1260">
        <v>3</v>
      </c>
      <c r="C1260" t="s">
        <v>158</v>
      </c>
      <c r="D1260" t="s">
        <v>17</v>
      </c>
      <c r="E1260">
        <v>308</v>
      </c>
      <c r="F1260">
        <v>2.7</v>
      </c>
    </row>
    <row r="1261" spans="1:6" x14ac:dyDescent="0.25">
      <c r="A1261">
        <v>2010</v>
      </c>
      <c r="B1261">
        <v>3</v>
      </c>
      <c r="C1261" t="s">
        <v>152</v>
      </c>
      <c r="D1261" t="s">
        <v>24</v>
      </c>
      <c r="E1261">
        <v>222</v>
      </c>
      <c r="F1261">
        <v>1.9</v>
      </c>
    </row>
    <row r="1262" spans="1:6" x14ac:dyDescent="0.25">
      <c r="A1262">
        <v>2010</v>
      </c>
      <c r="B1262">
        <v>3</v>
      </c>
      <c r="C1262" t="s">
        <v>155</v>
      </c>
      <c r="D1262" t="s">
        <v>10</v>
      </c>
      <c r="E1262">
        <v>278</v>
      </c>
      <c r="F1262">
        <v>2.4</v>
      </c>
    </row>
    <row r="1263" spans="1:6" x14ac:dyDescent="0.25">
      <c r="A1263">
        <v>2010</v>
      </c>
      <c r="B1263">
        <v>3</v>
      </c>
      <c r="C1263" t="s">
        <v>154</v>
      </c>
      <c r="D1263" t="s">
        <v>67</v>
      </c>
      <c r="E1263">
        <v>266</v>
      </c>
      <c r="F1263">
        <v>2.2999999999999998</v>
      </c>
    </row>
    <row r="1264" spans="1:6" x14ac:dyDescent="0.25">
      <c r="A1264">
        <v>2010</v>
      </c>
      <c r="B1264">
        <v>3</v>
      </c>
      <c r="C1264" t="s">
        <v>154</v>
      </c>
      <c r="D1264" t="s">
        <v>9</v>
      </c>
      <c r="E1264">
        <v>300</v>
      </c>
      <c r="F1264">
        <v>2.6</v>
      </c>
    </row>
    <row r="1265" spans="1:6" x14ac:dyDescent="0.25">
      <c r="A1265">
        <v>2010</v>
      </c>
      <c r="B1265">
        <v>3</v>
      </c>
      <c r="C1265" t="s">
        <v>151</v>
      </c>
      <c r="D1265" t="s">
        <v>12</v>
      </c>
      <c r="E1265">
        <v>188</v>
      </c>
      <c r="F1265">
        <v>1.6</v>
      </c>
    </row>
    <row r="1266" spans="1:6" x14ac:dyDescent="0.25">
      <c r="A1266">
        <v>2010</v>
      </c>
      <c r="B1266">
        <v>3</v>
      </c>
      <c r="C1266" t="s">
        <v>152</v>
      </c>
      <c r="D1266" t="s">
        <v>68</v>
      </c>
      <c r="E1266">
        <v>158</v>
      </c>
      <c r="F1266">
        <v>1.4</v>
      </c>
    </row>
    <row r="1267" spans="1:6" x14ac:dyDescent="0.25">
      <c r="A1267">
        <v>2010</v>
      </c>
      <c r="B1267">
        <v>3</v>
      </c>
      <c r="C1267" t="s">
        <v>152</v>
      </c>
      <c r="D1267" t="s">
        <v>6</v>
      </c>
      <c r="E1267">
        <v>230</v>
      </c>
      <c r="F1267">
        <v>2</v>
      </c>
    </row>
    <row r="1268" spans="1:6" x14ac:dyDescent="0.25">
      <c r="A1268">
        <v>2010</v>
      </c>
      <c r="B1268">
        <v>3</v>
      </c>
      <c r="C1268" t="s">
        <v>162</v>
      </c>
      <c r="D1268" t="s">
        <v>27</v>
      </c>
      <c r="E1268">
        <v>207</v>
      </c>
      <c r="F1268">
        <v>1.8</v>
      </c>
    </row>
    <row r="1269" spans="1:6" x14ac:dyDescent="0.25">
      <c r="A1269">
        <v>2010</v>
      </c>
      <c r="B1269">
        <v>3</v>
      </c>
      <c r="C1269" t="s">
        <v>157</v>
      </c>
      <c r="D1269" t="s">
        <v>36</v>
      </c>
      <c r="E1269">
        <v>198</v>
      </c>
      <c r="F1269">
        <v>1.7</v>
      </c>
    </row>
    <row r="1270" spans="1:6" x14ac:dyDescent="0.25">
      <c r="A1270">
        <v>2010</v>
      </c>
      <c r="B1270">
        <v>3</v>
      </c>
      <c r="C1270" t="s">
        <v>154</v>
      </c>
      <c r="D1270" t="s">
        <v>15</v>
      </c>
      <c r="E1270">
        <v>204</v>
      </c>
      <c r="F1270">
        <v>1.8</v>
      </c>
    </row>
    <row r="1271" spans="1:6" x14ac:dyDescent="0.25">
      <c r="A1271">
        <v>2010</v>
      </c>
      <c r="B1271">
        <v>3</v>
      </c>
      <c r="C1271" t="s">
        <v>152</v>
      </c>
      <c r="D1271" t="s">
        <v>23</v>
      </c>
      <c r="E1271">
        <v>140</v>
      </c>
      <c r="F1271">
        <v>1.2</v>
      </c>
    </row>
    <row r="1272" spans="1:6" x14ac:dyDescent="0.25">
      <c r="A1272">
        <v>2010</v>
      </c>
      <c r="B1272">
        <v>3</v>
      </c>
      <c r="C1272" t="s">
        <v>156</v>
      </c>
      <c r="D1272" t="s">
        <v>22</v>
      </c>
      <c r="E1272">
        <v>218</v>
      </c>
      <c r="F1272">
        <v>1.9</v>
      </c>
    </row>
    <row r="1273" spans="1:6" x14ac:dyDescent="0.25">
      <c r="A1273">
        <v>2010</v>
      </c>
      <c r="B1273">
        <v>3</v>
      </c>
      <c r="C1273" t="s">
        <v>160</v>
      </c>
      <c r="D1273" t="s">
        <v>21</v>
      </c>
      <c r="E1273">
        <v>202</v>
      </c>
      <c r="F1273">
        <v>1.8</v>
      </c>
    </row>
    <row r="1274" spans="1:6" x14ac:dyDescent="0.25">
      <c r="A1274">
        <v>2010</v>
      </c>
      <c r="B1274">
        <v>4</v>
      </c>
      <c r="C1274" t="s">
        <v>151</v>
      </c>
      <c r="D1274" t="s">
        <v>4</v>
      </c>
      <c r="E1274">
        <v>763</v>
      </c>
      <c r="F1274">
        <v>7.1</v>
      </c>
    </row>
    <row r="1275" spans="1:6" x14ac:dyDescent="0.25">
      <c r="A1275">
        <v>2010</v>
      </c>
      <c r="B1275">
        <v>4</v>
      </c>
      <c r="C1275" t="s">
        <v>152</v>
      </c>
      <c r="D1275" t="s">
        <v>5</v>
      </c>
      <c r="E1275">
        <v>297</v>
      </c>
      <c r="F1275">
        <v>2.8</v>
      </c>
    </row>
    <row r="1276" spans="1:6" x14ac:dyDescent="0.25">
      <c r="A1276">
        <v>2010</v>
      </c>
      <c r="B1276">
        <v>4</v>
      </c>
      <c r="C1276" t="s">
        <v>156</v>
      </c>
      <c r="D1276" t="s">
        <v>11</v>
      </c>
      <c r="E1276">
        <v>413</v>
      </c>
      <c r="F1276">
        <v>3.9</v>
      </c>
    </row>
    <row r="1277" spans="1:6" x14ac:dyDescent="0.25">
      <c r="A1277">
        <v>2010</v>
      </c>
      <c r="B1277">
        <v>4</v>
      </c>
      <c r="C1277" t="s">
        <v>151</v>
      </c>
      <c r="D1277" t="s">
        <v>7</v>
      </c>
      <c r="E1277">
        <v>370</v>
      </c>
      <c r="F1277">
        <v>3.5</v>
      </c>
    </row>
    <row r="1278" spans="1:6" x14ac:dyDescent="0.25">
      <c r="A1278">
        <v>2010</v>
      </c>
      <c r="B1278">
        <v>4</v>
      </c>
      <c r="C1278" t="s">
        <v>153</v>
      </c>
      <c r="D1278" t="s">
        <v>8</v>
      </c>
      <c r="E1278">
        <v>386</v>
      </c>
      <c r="F1278">
        <v>3.6</v>
      </c>
    </row>
    <row r="1279" spans="1:6" x14ac:dyDescent="0.25">
      <c r="A1279">
        <v>2010</v>
      </c>
      <c r="B1279">
        <v>4</v>
      </c>
      <c r="C1279" t="s">
        <v>156</v>
      </c>
      <c r="D1279" t="s">
        <v>14</v>
      </c>
      <c r="E1279">
        <v>252</v>
      </c>
      <c r="F1279">
        <v>2.4</v>
      </c>
    </row>
    <row r="1280" spans="1:6" x14ac:dyDescent="0.25">
      <c r="A1280">
        <v>2010</v>
      </c>
      <c r="B1280">
        <v>4</v>
      </c>
      <c r="C1280" t="s">
        <v>158</v>
      </c>
      <c r="D1280" t="s">
        <v>17</v>
      </c>
      <c r="E1280">
        <v>220</v>
      </c>
      <c r="F1280">
        <v>2.1</v>
      </c>
    </row>
    <row r="1281" spans="1:6" x14ac:dyDescent="0.25">
      <c r="A1281">
        <v>2010</v>
      </c>
      <c r="B1281">
        <v>4</v>
      </c>
      <c r="C1281" t="s">
        <v>152</v>
      </c>
      <c r="D1281" t="s">
        <v>24</v>
      </c>
      <c r="E1281">
        <v>200</v>
      </c>
      <c r="F1281">
        <v>1.9</v>
      </c>
    </row>
    <row r="1282" spans="1:6" x14ac:dyDescent="0.25">
      <c r="A1282">
        <v>2010</v>
      </c>
      <c r="B1282">
        <v>4</v>
      </c>
      <c r="C1282" t="s">
        <v>155</v>
      </c>
      <c r="D1282" t="s">
        <v>10</v>
      </c>
      <c r="E1282">
        <v>272</v>
      </c>
      <c r="F1282">
        <v>2.5</v>
      </c>
    </row>
    <row r="1283" spans="1:6" x14ac:dyDescent="0.25">
      <c r="A1283">
        <v>2010</v>
      </c>
      <c r="B1283">
        <v>4</v>
      </c>
      <c r="C1283" t="s">
        <v>151</v>
      </c>
      <c r="D1283" t="s">
        <v>12</v>
      </c>
      <c r="E1283">
        <v>324</v>
      </c>
      <c r="F1283">
        <v>3</v>
      </c>
    </row>
    <row r="1284" spans="1:6" x14ac:dyDescent="0.25">
      <c r="A1284">
        <v>2010</v>
      </c>
      <c r="B1284">
        <v>4</v>
      </c>
      <c r="C1284" t="s">
        <v>154</v>
      </c>
      <c r="D1284" t="s">
        <v>9</v>
      </c>
      <c r="E1284">
        <v>179</v>
      </c>
      <c r="F1284">
        <v>1.7</v>
      </c>
    </row>
    <row r="1285" spans="1:6" x14ac:dyDescent="0.25">
      <c r="A1285">
        <v>2010</v>
      </c>
      <c r="B1285">
        <v>4</v>
      </c>
      <c r="C1285" t="s">
        <v>154</v>
      </c>
      <c r="D1285" t="s">
        <v>67</v>
      </c>
      <c r="E1285">
        <v>109</v>
      </c>
      <c r="F1285">
        <v>1</v>
      </c>
    </row>
    <row r="1286" spans="1:6" x14ac:dyDescent="0.25">
      <c r="A1286">
        <v>2010</v>
      </c>
      <c r="B1286">
        <v>4</v>
      </c>
      <c r="C1286" t="s">
        <v>162</v>
      </c>
      <c r="D1286" t="s">
        <v>27</v>
      </c>
      <c r="E1286">
        <v>259</v>
      </c>
      <c r="F1286">
        <v>2.4</v>
      </c>
    </row>
    <row r="1287" spans="1:6" x14ac:dyDescent="0.25">
      <c r="A1287">
        <v>2010</v>
      </c>
      <c r="B1287">
        <v>4</v>
      </c>
      <c r="C1287" t="s">
        <v>152</v>
      </c>
      <c r="D1287" t="s">
        <v>68</v>
      </c>
      <c r="E1287">
        <v>141</v>
      </c>
      <c r="F1287">
        <v>1.3</v>
      </c>
    </row>
    <row r="1288" spans="1:6" x14ac:dyDescent="0.25">
      <c r="A1288">
        <v>2010</v>
      </c>
      <c r="B1288">
        <v>4</v>
      </c>
      <c r="C1288" t="s">
        <v>157</v>
      </c>
      <c r="D1288" t="s">
        <v>36</v>
      </c>
      <c r="E1288">
        <v>265</v>
      </c>
      <c r="F1288">
        <v>2.5</v>
      </c>
    </row>
    <row r="1289" spans="1:6" x14ac:dyDescent="0.25">
      <c r="A1289">
        <v>2010</v>
      </c>
      <c r="B1289">
        <v>4</v>
      </c>
      <c r="C1289" t="s">
        <v>152</v>
      </c>
      <c r="D1289" t="s">
        <v>6</v>
      </c>
      <c r="E1289">
        <v>192</v>
      </c>
      <c r="F1289">
        <v>1.8</v>
      </c>
    </row>
    <row r="1290" spans="1:6" x14ac:dyDescent="0.25">
      <c r="A1290">
        <v>2010</v>
      </c>
      <c r="B1290">
        <v>4</v>
      </c>
      <c r="C1290" t="s">
        <v>151</v>
      </c>
      <c r="D1290" t="s">
        <v>19</v>
      </c>
      <c r="E1290">
        <v>252</v>
      </c>
      <c r="F1290">
        <v>2.4</v>
      </c>
    </row>
    <row r="1291" spans="1:6" x14ac:dyDescent="0.25">
      <c r="A1291">
        <v>2010</v>
      </c>
      <c r="B1291">
        <v>4</v>
      </c>
      <c r="C1291" t="s">
        <v>160</v>
      </c>
      <c r="D1291" t="s">
        <v>21</v>
      </c>
      <c r="E1291">
        <v>211</v>
      </c>
      <c r="F1291">
        <v>2</v>
      </c>
    </row>
    <row r="1292" spans="1:6" x14ac:dyDescent="0.25">
      <c r="A1292">
        <v>2010</v>
      </c>
      <c r="B1292">
        <v>4</v>
      </c>
      <c r="C1292" t="s">
        <v>162</v>
      </c>
      <c r="D1292" t="s">
        <v>43</v>
      </c>
      <c r="E1292">
        <v>235</v>
      </c>
      <c r="F1292">
        <v>2.2000000000000002</v>
      </c>
    </row>
    <row r="1293" spans="1:6" x14ac:dyDescent="0.25">
      <c r="A1293">
        <v>2010</v>
      </c>
      <c r="B1293">
        <v>4</v>
      </c>
      <c r="C1293" t="s">
        <v>154</v>
      </c>
      <c r="D1293" t="s">
        <v>15</v>
      </c>
      <c r="E1293">
        <v>132</v>
      </c>
      <c r="F1293">
        <v>1.2</v>
      </c>
    </row>
    <row r="1294" spans="1:6" x14ac:dyDescent="0.25">
      <c r="A1294">
        <v>2010</v>
      </c>
      <c r="B1294">
        <v>5</v>
      </c>
      <c r="C1294" t="s">
        <v>151</v>
      </c>
      <c r="D1294" t="s">
        <v>4</v>
      </c>
      <c r="E1294">
        <v>559</v>
      </c>
      <c r="F1294">
        <v>5.6</v>
      </c>
    </row>
    <row r="1295" spans="1:6" x14ac:dyDescent="0.25">
      <c r="A1295">
        <v>2010</v>
      </c>
      <c r="B1295">
        <v>5</v>
      </c>
      <c r="C1295" t="s">
        <v>156</v>
      </c>
      <c r="D1295" t="s">
        <v>11</v>
      </c>
      <c r="E1295">
        <v>395</v>
      </c>
      <c r="F1295">
        <v>4</v>
      </c>
    </row>
    <row r="1296" spans="1:6" x14ac:dyDescent="0.25">
      <c r="A1296">
        <v>2010</v>
      </c>
      <c r="B1296">
        <v>5</v>
      </c>
      <c r="C1296" t="s">
        <v>153</v>
      </c>
      <c r="D1296" t="s">
        <v>8</v>
      </c>
      <c r="E1296">
        <v>381</v>
      </c>
      <c r="F1296">
        <v>3.9</v>
      </c>
    </row>
    <row r="1297" spans="1:6" x14ac:dyDescent="0.25">
      <c r="A1297">
        <v>2010</v>
      </c>
      <c r="B1297">
        <v>5</v>
      </c>
      <c r="C1297" t="s">
        <v>151</v>
      </c>
      <c r="D1297" t="s">
        <v>7</v>
      </c>
      <c r="E1297">
        <v>334</v>
      </c>
      <c r="F1297">
        <v>3.4</v>
      </c>
    </row>
    <row r="1298" spans="1:6" x14ac:dyDescent="0.25">
      <c r="A1298">
        <v>2010</v>
      </c>
      <c r="B1298">
        <v>5</v>
      </c>
      <c r="C1298" t="s">
        <v>152</v>
      </c>
      <c r="D1298" t="s">
        <v>5</v>
      </c>
      <c r="E1298">
        <v>289</v>
      </c>
      <c r="F1298">
        <v>2.9</v>
      </c>
    </row>
    <row r="1299" spans="1:6" x14ac:dyDescent="0.25">
      <c r="A1299">
        <v>2010</v>
      </c>
      <c r="B1299">
        <v>5</v>
      </c>
      <c r="C1299" t="s">
        <v>151</v>
      </c>
      <c r="D1299" t="s">
        <v>12</v>
      </c>
      <c r="E1299">
        <v>279</v>
      </c>
      <c r="F1299">
        <v>2.8</v>
      </c>
    </row>
    <row r="1300" spans="1:6" x14ac:dyDescent="0.25">
      <c r="A1300">
        <v>2010</v>
      </c>
      <c r="B1300">
        <v>5</v>
      </c>
      <c r="C1300" t="s">
        <v>156</v>
      </c>
      <c r="D1300" t="s">
        <v>14</v>
      </c>
      <c r="E1300">
        <v>162</v>
      </c>
      <c r="F1300">
        <v>1.6</v>
      </c>
    </row>
    <row r="1301" spans="1:6" x14ac:dyDescent="0.25">
      <c r="A1301">
        <v>2010</v>
      </c>
      <c r="B1301">
        <v>5</v>
      </c>
      <c r="C1301" t="s">
        <v>158</v>
      </c>
      <c r="D1301" t="s">
        <v>17</v>
      </c>
      <c r="E1301">
        <v>199</v>
      </c>
      <c r="F1301">
        <v>2</v>
      </c>
    </row>
    <row r="1302" spans="1:6" x14ac:dyDescent="0.25">
      <c r="A1302">
        <v>2010</v>
      </c>
      <c r="B1302">
        <v>5</v>
      </c>
      <c r="C1302" t="s">
        <v>152</v>
      </c>
      <c r="D1302" t="s">
        <v>24</v>
      </c>
      <c r="E1302">
        <v>173</v>
      </c>
      <c r="F1302">
        <v>1.7</v>
      </c>
    </row>
    <row r="1303" spans="1:6" x14ac:dyDescent="0.25">
      <c r="A1303">
        <v>2010</v>
      </c>
      <c r="B1303">
        <v>5</v>
      </c>
      <c r="C1303" t="s">
        <v>155</v>
      </c>
      <c r="D1303" t="s">
        <v>10</v>
      </c>
      <c r="E1303">
        <v>178</v>
      </c>
      <c r="F1303">
        <v>1.8</v>
      </c>
    </row>
    <row r="1304" spans="1:6" x14ac:dyDescent="0.25">
      <c r="A1304">
        <v>2010</v>
      </c>
      <c r="B1304">
        <v>5</v>
      </c>
      <c r="C1304" t="s">
        <v>154</v>
      </c>
      <c r="D1304" t="s">
        <v>9</v>
      </c>
      <c r="E1304">
        <v>290</v>
      </c>
      <c r="F1304">
        <v>2.9</v>
      </c>
    </row>
    <row r="1305" spans="1:6" x14ac:dyDescent="0.25">
      <c r="A1305">
        <v>2010</v>
      </c>
      <c r="B1305">
        <v>5</v>
      </c>
      <c r="C1305" t="s">
        <v>154</v>
      </c>
      <c r="D1305" t="s">
        <v>67</v>
      </c>
      <c r="E1305">
        <v>200</v>
      </c>
      <c r="F1305">
        <v>2</v>
      </c>
    </row>
    <row r="1306" spans="1:6" x14ac:dyDescent="0.25">
      <c r="A1306">
        <v>2010</v>
      </c>
      <c r="B1306">
        <v>5</v>
      </c>
      <c r="C1306" t="s">
        <v>157</v>
      </c>
      <c r="D1306" t="s">
        <v>36</v>
      </c>
      <c r="E1306">
        <v>236</v>
      </c>
      <c r="F1306">
        <v>2.4</v>
      </c>
    </row>
    <row r="1307" spans="1:6" x14ac:dyDescent="0.25">
      <c r="A1307">
        <v>2010</v>
      </c>
      <c r="B1307">
        <v>5</v>
      </c>
      <c r="C1307" t="s">
        <v>162</v>
      </c>
      <c r="D1307" t="s">
        <v>27</v>
      </c>
      <c r="E1307">
        <v>213</v>
      </c>
      <c r="F1307">
        <v>2.2000000000000002</v>
      </c>
    </row>
    <row r="1308" spans="1:6" x14ac:dyDescent="0.25">
      <c r="A1308">
        <v>2010</v>
      </c>
      <c r="B1308">
        <v>5</v>
      </c>
      <c r="C1308" t="s">
        <v>152</v>
      </c>
      <c r="D1308" t="s">
        <v>6</v>
      </c>
      <c r="E1308">
        <v>212</v>
      </c>
      <c r="F1308">
        <v>2.1</v>
      </c>
    </row>
    <row r="1309" spans="1:6" x14ac:dyDescent="0.25">
      <c r="A1309">
        <v>2010</v>
      </c>
      <c r="B1309">
        <v>5</v>
      </c>
      <c r="C1309" t="s">
        <v>152</v>
      </c>
      <c r="D1309" t="s">
        <v>68</v>
      </c>
      <c r="E1309">
        <v>134</v>
      </c>
      <c r="F1309">
        <v>1.4</v>
      </c>
    </row>
    <row r="1310" spans="1:6" x14ac:dyDescent="0.25">
      <c r="A1310">
        <v>2010</v>
      </c>
      <c r="B1310">
        <v>5</v>
      </c>
      <c r="C1310" t="s">
        <v>151</v>
      </c>
      <c r="D1310" t="s">
        <v>19</v>
      </c>
      <c r="E1310">
        <v>187</v>
      </c>
      <c r="F1310">
        <v>1.9</v>
      </c>
    </row>
    <row r="1311" spans="1:6" x14ac:dyDescent="0.25">
      <c r="A1311">
        <v>2010</v>
      </c>
      <c r="B1311">
        <v>5</v>
      </c>
      <c r="C1311" t="s">
        <v>162</v>
      </c>
      <c r="D1311" t="s">
        <v>43</v>
      </c>
      <c r="E1311">
        <v>175</v>
      </c>
      <c r="F1311">
        <v>1.8</v>
      </c>
    </row>
    <row r="1312" spans="1:6" x14ac:dyDescent="0.25">
      <c r="A1312">
        <v>2010</v>
      </c>
      <c r="B1312">
        <v>5</v>
      </c>
      <c r="C1312" t="s">
        <v>160</v>
      </c>
      <c r="D1312" t="s">
        <v>21</v>
      </c>
      <c r="E1312">
        <v>164</v>
      </c>
      <c r="F1312">
        <v>1.7</v>
      </c>
    </row>
    <row r="1313" spans="1:6" x14ac:dyDescent="0.25">
      <c r="A1313">
        <v>2010</v>
      </c>
      <c r="B1313">
        <v>5</v>
      </c>
      <c r="C1313" t="s">
        <v>154</v>
      </c>
      <c r="D1313" t="s">
        <v>15</v>
      </c>
      <c r="E1313">
        <v>199</v>
      </c>
      <c r="F1313">
        <v>2</v>
      </c>
    </row>
    <row r="1314" spans="1:6" x14ac:dyDescent="0.25">
      <c r="A1314">
        <v>2010</v>
      </c>
      <c r="B1314">
        <v>6</v>
      </c>
      <c r="C1314" t="s">
        <v>151</v>
      </c>
      <c r="D1314" t="s">
        <v>4</v>
      </c>
      <c r="E1314">
        <v>671</v>
      </c>
      <c r="F1314">
        <v>6</v>
      </c>
    </row>
    <row r="1315" spans="1:6" x14ac:dyDescent="0.25">
      <c r="A1315">
        <v>2010</v>
      </c>
      <c r="B1315">
        <v>6</v>
      </c>
      <c r="C1315" t="s">
        <v>153</v>
      </c>
      <c r="D1315" t="s">
        <v>8</v>
      </c>
      <c r="E1315">
        <v>424</v>
      </c>
      <c r="F1315">
        <v>3.8</v>
      </c>
    </row>
    <row r="1316" spans="1:6" x14ac:dyDescent="0.25">
      <c r="A1316">
        <v>2010</v>
      </c>
      <c r="B1316">
        <v>6</v>
      </c>
      <c r="C1316" t="s">
        <v>156</v>
      </c>
      <c r="D1316" t="s">
        <v>11</v>
      </c>
      <c r="E1316">
        <v>373</v>
      </c>
      <c r="F1316">
        <v>3.4</v>
      </c>
    </row>
    <row r="1317" spans="1:6" x14ac:dyDescent="0.25">
      <c r="A1317">
        <v>2010</v>
      </c>
      <c r="B1317">
        <v>6</v>
      </c>
      <c r="C1317" t="s">
        <v>152</v>
      </c>
      <c r="D1317" t="s">
        <v>5</v>
      </c>
      <c r="E1317">
        <v>353</v>
      </c>
      <c r="F1317">
        <v>3.2</v>
      </c>
    </row>
    <row r="1318" spans="1:6" x14ac:dyDescent="0.25">
      <c r="A1318">
        <v>2010</v>
      </c>
      <c r="B1318">
        <v>6</v>
      </c>
      <c r="C1318" t="s">
        <v>151</v>
      </c>
      <c r="D1318" t="s">
        <v>7</v>
      </c>
      <c r="E1318">
        <v>262</v>
      </c>
      <c r="F1318">
        <v>2.4</v>
      </c>
    </row>
    <row r="1319" spans="1:6" x14ac:dyDescent="0.25">
      <c r="A1319">
        <v>2010</v>
      </c>
      <c r="B1319">
        <v>6</v>
      </c>
      <c r="C1319" t="s">
        <v>154</v>
      </c>
      <c r="D1319" t="s">
        <v>9</v>
      </c>
      <c r="E1319">
        <v>472</v>
      </c>
      <c r="F1319">
        <v>4.2</v>
      </c>
    </row>
    <row r="1320" spans="1:6" x14ac:dyDescent="0.25">
      <c r="A1320">
        <v>2010</v>
      </c>
      <c r="B1320">
        <v>6</v>
      </c>
      <c r="C1320" t="s">
        <v>156</v>
      </c>
      <c r="D1320" t="s">
        <v>14</v>
      </c>
      <c r="E1320">
        <v>197</v>
      </c>
      <c r="F1320">
        <v>1.8</v>
      </c>
    </row>
    <row r="1321" spans="1:6" x14ac:dyDescent="0.25">
      <c r="A1321">
        <v>2010</v>
      </c>
      <c r="B1321">
        <v>6</v>
      </c>
      <c r="C1321" t="s">
        <v>151</v>
      </c>
      <c r="D1321" t="s">
        <v>12</v>
      </c>
      <c r="E1321">
        <v>179</v>
      </c>
      <c r="F1321">
        <v>1.6</v>
      </c>
    </row>
    <row r="1322" spans="1:6" x14ac:dyDescent="0.25">
      <c r="A1322">
        <v>2010</v>
      </c>
      <c r="B1322">
        <v>6</v>
      </c>
      <c r="C1322" t="s">
        <v>155</v>
      </c>
      <c r="D1322" t="s">
        <v>10</v>
      </c>
      <c r="E1322">
        <v>263</v>
      </c>
      <c r="F1322">
        <v>2.4</v>
      </c>
    </row>
    <row r="1323" spans="1:6" x14ac:dyDescent="0.25">
      <c r="A1323">
        <v>2010</v>
      </c>
      <c r="B1323">
        <v>6</v>
      </c>
      <c r="C1323" t="s">
        <v>158</v>
      </c>
      <c r="D1323" t="s">
        <v>17</v>
      </c>
      <c r="E1323">
        <v>193</v>
      </c>
      <c r="F1323">
        <v>1.7</v>
      </c>
    </row>
    <row r="1324" spans="1:6" x14ac:dyDescent="0.25">
      <c r="A1324">
        <v>2010</v>
      </c>
      <c r="B1324">
        <v>6</v>
      </c>
      <c r="C1324" t="s">
        <v>152</v>
      </c>
      <c r="D1324" t="s">
        <v>24</v>
      </c>
      <c r="E1324">
        <v>220</v>
      </c>
      <c r="F1324">
        <v>2</v>
      </c>
    </row>
    <row r="1325" spans="1:6" x14ac:dyDescent="0.25">
      <c r="A1325">
        <v>2010</v>
      </c>
      <c r="B1325">
        <v>6</v>
      </c>
      <c r="C1325" t="s">
        <v>162</v>
      </c>
      <c r="D1325" t="s">
        <v>27</v>
      </c>
      <c r="E1325">
        <v>242</v>
      </c>
      <c r="F1325">
        <v>2.2000000000000002</v>
      </c>
    </row>
    <row r="1326" spans="1:6" x14ac:dyDescent="0.25">
      <c r="A1326">
        <v>2010</v>
      </c>
      <c r="B1326">
        <v>6</v>
      </c>
      <c r="C1326" t="s">
        <v>157</v>
      </c>
      <c r="D1326" t="s">
        <v>36</v>
      </c>
      <c r="E1326">
        <v>217</v>
      </c>
      <c r="F1326">
        <v>2</v>
      </c>
    </row>
    <row r="1327" spans="1:6" x14ac:dyDescent="0.25">
      <c r="A1327">
        <v>2010</v>
      </c>
      <c r="B1327">
        <v>6</v>
      </c>
      <c r="C1327" t="s">
        <v>152</v>
      </c>
      <c r="D1327" t="s">
        <v>6</v>
      </c>
      <c r="E1327">
        <v>256</v>
      </c>
      <c r="F1327">
        <v>2.2999999999999998</v>
      </c>
    </row>
    <row r="1328" spans="1:6" x14ac:dyDescent="0.25">
      <c r="A1328">
        <v>2010</v>
      </c>
      <c r="B1328">
        <v>6</v>
      </c>
      <c r="C1328" t="s">
        <v>154</v>
      </c>
      <c r="D1328" t="s">
        <v>67</v>
      </c>
      <c r="E1328">
        <v>186</v>
      </c>
      <c r="F1328">
        <v>1.7</v>
      </c>
    </row>
    <row r="1329" spans="1:6" x14ac:dyDescent="0.25">
      <c r="A1329">
        <v>2010</v>
      </c>
      <c r="B1329">
        <v>6</v>
      </c>
      <c r="C1329" t="s">
        <v>154</v>
      </c>
      <c r="D1329" t="s">
        <v>15</v>
      </c>
      <c r="E1329">
        <v>254</v>
      </c>
      <c r="F1329">
        <v>2.2999999999999998</v>
      </c>
    </row>
    <row r="1330" spans="1:6" x14ac:dyDescent="0.25">
      <c r="A1330">
        <v>2010</v>
      </c>
      <c r="B1330">
        <v>6</v>
      </c>
      <c r="C1330" t="s">
        <v>160</v>
      </c>
      <c r="D1330" t="s">
        <v>21</v>
      </c>
      <c r="E1330">
        <v>213</v>
      </c>
      <c r="F1330">
        <v>1.9</v>
      </c>
    </row>
    <row r="1331" spans="1:6" x14ac:dyDescent="0.25">
      <c r="A1331">
        <v>2010</v>
      </c>
      <c r="B1331">
        <v>6</v>
      </c>
      <c r="C1331" t="s">
        <v>152</v>
      </c>
      <c r="D1331" t="s">
        <v>68</v>
      </c>
      <c r="E1331">
        <v>112</v>
      </c>
      <c r="F1331">
        <v>1</v>
      </c>
    </row>
    <row r="1332" spans="1:6" x14ac:dyDescent="0.25">
      <c r="A1332">
        <v>2010</v>
      </c>
      <c r="B1332">
        <v>6</v>
      </c>
      <c r="C1332" t="s">
        <v>151</v>
      </c>
      <c r="D1332" t="s">
        <v>19</v>
      </c>
      <c r="E1332">
        <v>126</v>
      </c>
      <c r="F1332">
        <v>1.1000000000000001</v>
      </c>
    </row>
    <row r="1333" spans="1:6" x14ac:dyDescent="0.25">
      <c r="A1333">
        <v>2010</v>
      </c>
      <c r="B1333">
        <v>6</v>
      </c>
      <c r="C1333" t="s">
        <v>162</v>
      </c>
      <c r="D1333" t="s">
        <v>43</v>
      </c>
      <c r="E1333">
        <v>101</v>
      </c>
      <c r="F1333">
        <v>0.9</v>
      </c>
    </row>
    <row r="1334" spans="1:6" x14ac:dyDescent="0.25">
      <c r="A1334">
        <v>2010</v>
      </c>
      <c r="B1334">
        <v>7</v>
      </c>
      <c r="C1334" t="s">
        <v>151</v>
      </c>
      <c r="D1334" t="s">
        <v>4</v>
      </c>
      <c r="E1334">
        <v>893</v>
      </c>
      <c r="F1334">
        <v>7.8</v>
      </c>
    </row>
    <row r="1335" spans="1:6" x14ac:dyDescent="0.25">
      <c r="A1335">
        <v>2010</v>
      </c>
      <c r="B1335">
        <v>7</v>
      </c>
      <c r="C1335" t="s">
        <v>156</v>
      </c>
      <c r="D1335" t="s">
        <v>11</v>
      </c>
      <c r="E1335">
        <v>356</v>
      </c>
      <c r="F1335">
        <v>3.1</v>
      </c>
    </row>
    <row r="1336" spans="1:6" x14ac:dyDescent="0.25">
      <c r="A1336">
        <v>2010</v>
      </c>
      <c r="B1336">
        <v>7</v>
      </c>
      <c r="C1336" t="s">
        <v>153</v>
      </c>
      <c r="D1336" t="s">
        <v>8</v>
      </c>
      <c r="E1336">
        <v>312</v>
      </c>
      <c r="F1336">
        <v>2.7</v>
      </c>
    </row>
    <row r="1337" spans="1:6" x14ac:dyDescent="0.25">
      <c r="A1337">
        <v>2010</v>
      </c>
      <c r="B1337">
        <v>7</v>
      </c>
      <c r="C1337" t="s">
        <v>152</v>
      </c>
      <c r="D1337" t="s">
        <v>5</v>
      </c>
      <c r="E1337">
        <v>416</v>
      </c>
      <c r="F1337">
        <v>3.6</v>
      </c>
    </row>
    <row r="1338" spans="1:6" x14ac:dyDescent="0.25">
      <c r="A1338">
        <v>2010</v>
      </c>
      <c r="B1338">
        <v>7</v>
      </c>
      <c r="C1338" t="s">
        <v>151</v>
      </c>
      <c r="D1338" t="s">
        <v>7</v>
      </c>
      <c r="E1338">
        <v>347</v>
      </c>
      <c r="F1338">
        <v>3</v>
      </c>
    </row>
    <row r="1339" spans="1:6" x14ac:dyDescent="0.25">
      <c r="A1339">
        <v>2010</v>
      </c>
      <c r="B1339">
        <v>7</v>
      </c>
      <c r="C1339" t="s">
        <v>154</v>
      </c>
      <c r="D1339" t="s">
        <v>9</v>
      </c>
      <c r="E1339">
        <v>310</v>
      </c>
      <c r="F1339">
        <v>2.7</v>
      </c>
    </row>
    <row r="1340" spans="1:6" x14ac:dyDescent="0.25">
      <c r="A1340">
        <v>2010</v>
      </c>
      <c r="B1340">
        <v>7</v>
      </c>
      <c r="C1340" t="s">
        <v>151</v>
      </c>
      <c r="D1340" t="s">
        <v>12</v>
      </c>
      <c r="E1340">
        <v>310</v>
      </c>
      <c r="F1340">
        <v>2.7</v>
      </c>
    </row>
    <row r="1341" spans="1:6" x14ac:dyDescent="0.25">
      <c r="A1341">
        <v>2010</v>
      </c>
      <c r="B1341">
        <v>7</v>
      </c>
      <c r="C1341" t="s">
        <v>156</v>
      </c>
      <c r="D1341" t="s">
        <v>14</v>
      </c>
      <c r="E1341">
        <v>299</v>
      </c>
      <c r="F1341">
        <v>2.6</v>
      </c>
    </row>
    <row r="1342" spans="1:6" x14ac:dyDescent="0.25">
      <c r="A1342">
        <v>2010</v>
      </c>
      <c r="B1342">
        <v>7</v>
      </c>
      <c r="C1342" t="s">
        <v>155</v>
      </c>
      <c r="D1342" t="s">
        <v>10</v>
      </c>
      <c r="E1342">
        <v>282</v>
      </c>
      <c r="F1342">
        <v>2.5</v>
      </c>
    </row>
    <row r="1343" spans="1:6" x14ac:dyDescent="0.25">
      <c r="A1343">
        <v>2010</v>
      </c>
      <c r="B1343">
        <v>7</v>
      </c>
      <c r="C1343" t="s">
        <v>158</v>
      </c>
      <c r="D1343" t="s">
        <v>17</v>
      </c>
      <c r="E1343">
        <v>201</v>
      </c>
      <c r="F1343">
        <v>1.7</v>
      </c>
    </row>
    <row r="1344" spans="1:6" x14ac:dyDescent="0.25">
      <c r="A1344">
        <v>2010</v>
      </c>
      <c r="B1344">
        <v>7</v>
      </c>
      <c r="C1344" t="s">
        <v>152</v>
      </c>
      <c r="D1344" t="s">
        <v>24</v>
      </c>
      <c r="E1344">
        <v>199</v>
      </c>
      <c r="F1344">
        <v>1.7</v>
      </c>
    </row>
    <row r="1345" spans="1:6" x14ac:dyDescent="0.25">
      <c r="A1345">
        <v>2010</v>
      </c>
      <c r="B1345">
        <v>7</v>
      </c>
      <c r="C1345" t="s">
        <v>152</v>
      </c>
      <c r="D1345" t="s">
        <v>6</v>
      </c>
      <c r="E1345">
        <v>306</v>
      </c>
      <c r="F1345">
        <v>2.7</v>
      </c>
    </row>
    <row r="1346" spans="1:6" x14ac:dyDescent="0.25">
      <c r="A1346">
        <v>2010</v>
      </c>
      <c r="B1346">
        <v>7</v>
      </c>
      <c r="C1346" t="s">
        <v>162</v>
      </c>
      <c r="D1346" t="s">
        <v>27</v>
      </c>
      <c r="E1346">
        <v>248</v>
      </c>
      <c r="F1346">
        <v>2.2000000000000002</v>
      </c>
    </row>
    <row r="1347" spans="1:6" x14ac:dyDescent="0.25">
      <c r="A1347">
        <v>2010</v>
      </c>
      <c r="B1347">
        <v>7</v>
      </c>
      <c r="C1347" t="s">
        <v>157</v>
      </c>
      <c r="D1347" t="s">
        <v>36</v>
      </c>
      <c r="E1347">
        <v>199</v>
      </c>
      <c r="F1347">
        <v>1.7</v>
      </c>
    </row>
    <row r="1348" spans="1:6" x14ac:dyDescent="0.25">
      <c r="A1348">
        <v>2010</v>
      </c>
      <c r="B1348">
        <v>7</v>
      </c>
      <c r="C1348" t="s">
        <v>154</v>
      </c>
      <c r="D1348" t="s">
        <v>67</v>
      </c>
      <c r="E1348">
        <v>196</v>
      </c>
      <c r="F1348">
        <v>1.7</v>
      </c>
    </row>
    <row r="1349" spans="1:6" x14ac:dyDescent="0.25">
      <c r="A1349">
        <v>2010</v>
      </c>
      <c r="B1349">
        <v>7</v>
      </c>
      <c r="C1349" t="s">
        <v>154</v>
      </c>
      <c r="D1349" t="s">
        <v>15</v>
      </c>
      <c r="E1349">
        <v>202</v>
      </c>
      <c r="F1349">
        <v>1.8</v>
      </c>
    </row>
    <row r="1350" spans="1:6" x14ac:dyDescent="0.25">
      <c r="A1350">
        <v>2010</v>
      </c>
      <c r="B1350">
        <v>7</v>
      </c>
      <c r="C1350" t="s">
        <v>151</v>
      </c>
      <c r="D1350" t="s">
        <v>19</v>
      </c>
      <c r="E1350">
        <v>183</v>
      </c>
      <c r="F1350">
        <v>1.6</v>
      </c>
    </row>
    <row r="1351" spans="1:6" x14ac:dyDescent="0.25">
      <c r="A1351">
        <v>2010</v>
      </c>
      <c r="B1351">
        <v>7</v>
      </c>
      <c r="C1351" t="s">
        <v>160</v>
      </c>
      <c r="D1351" t="s">
        <v>21</v>
      </c>
      <c r="E1351">
        <v>134</v>
      </c>
      <c r="F1351">
        <v>1.2</v>
      </c>
    </row>
    <row r="1352" spans="1:6" x14ac:dyDescent="0.25">
      <c r="A1352">
        <v>2010</v>
      </c>
      <c r="B1352">
        <v>7</v>
      </c>
      <c r="C1352" t="s">
        <v>156</v>
      </c>
      <c r="D1352" t="s">
        <v>22</v>
      </c>
      <c r="E1352">
        <v>245</v>
      </c>
      <c r="F1352">
        <v>2.1</v>
      </c>
    </row>
    <row r="1353" spans="1:6" x14ac:dyDescent="0.25">
      <c r="A1353">
        <v>2010</v>
      </c>
      <c r="B1353">
        <v>7</v>
      </c>
      <c r="C1353" t="s">
        <v>152</v>
      </c>
      <c r="D1353" t="s">
        <v>68</v>
      </c>
      <c r="E1353">
        <v>100</v>
      </c>
      <c r="F1353">
        <v>0.9</v>
      </c>
    </row>
    <row r="1354" spans="1:6" x14ac:dyDescent="0.25">
      <c r="A1354">
        <v>2010</v>
      </c>
      <c r="B1354">
        <v>8</v>
      </c>
      <c r="C1354" t="s">
        <v>151</v>
      </c>
      <c r="D1354" t="s">
        <v>4</v>
      </c>
      <c r="E1354">
        <v>544</v>
      </c>
      <c r="F1354">
        <v>5.2</v>
      </c>
    </row>
    <row r="1355" spans="1:6" x14ac:dyDescent="0.25">
      <c r="A1355">
        <v>2010</v>
      </c>
      <c r="B1355">
        <v>8</v>
      </c>
      <c r="C1355" t="s">
        <v>152</v>
      </c>
      <c r="D1355" t="s">
        <v>5</v>
      </c>
      <c r="E1355">
        <v>411</v>
      </c>
      <c r="F1355">
        <v>3.9</v>
      </c>
    </row>
    <row r="1356" spans="1:6" x14ac:dyDescent="0.25">
      <c r="A1356">
        <v>2010</v>
      </c>
      <c r="B1356">
        <v>8</v>
      </c>
      <c r="C1356" t="s">
        <v>153</v>
      </c>
      <c r="D1356" t="s">
        <v>8</v>
      </c>
      <c r="E1356">
        <v>280</v>
      </c>
      <c r="F1356">
        <v>2.7</v>
      </c>
    </row>
    <row r="1357" spans="1:6" x14ac:dyDescent="0.25">
      <c r="A1357">
        <v>2010</v>
      </c>
      <c r="B1357">
        <v>8</v>
      </c>
      <c r="C1357" t="s">
        <v>156</v>
      </c>
      <c r="D1357" t="s">
        <v>11</v>
      </c>
      <c r="E1357">
        <v>194</v>
      </c>
      <c r="F1357">
        <v>1.9</v>
      </c>
    </row>
    <row r="1358" spans="1:6" x14ac:dyDescent="0.25">
      <c r="A1358">
        <v>2010</v>
      </c>
      <c r="B1358">
        <v>8</v>
      </c>
      <c r="C1358" t="s">
        <v>151</v>
      </c>
      <c r="D1358" t="s">
        <v>7</v>
      </c>
      <c r="E1358">
        <v>249</v>
      </c>
      <c r="F1358">
        <v>2.4</v>
      </c>
    </row>
    <row r="1359" spans="1:6" x14ac:dyDescent="0.25">
      <c r="A1359">
        <v>2010</v>
      </c>
      <c r="B1359">
        <v>8</v>
      </c>
      <c r="C1359" t="s">
        <v>154</v>
      </c>
      <c r="D1359" t="s">
        <v>9</v>
      </c>
      <c r="E1359">
        <v>248</v>
      </c>
      <c r="F1359">
        <v>2.4</v>
      </c>
    </row>
    <row r="1360" spans="1:6" x14ac:dyDescent="0.25">
      <c r="A1360">
        <v>2010</v>
      </c>
      <c r="B1360">
        <v>8</v>
      </c>
      <c r="C1360" t="s">
        <v>151</v>
      </c>
      <c r="D1360" t="s">
        <v>12</v>
      </c>
      <c r="E1360">
        <v>291</v>
      </c>
      <c r="F1360">
        <v>2.8</v>
      </c>
    </row>
    <row r="1361" spans="1:6" x14ac:dyDescent="0.25">
      <c r="A1361">
        <v>2010</v>
      </c>
      <c r="B1361">
        <v>8</v>
      </c>
      <c r="C1361" t="s">
        <v>156</v>
      </c>
      <c r="D1361" t="s">
        <v>14</v>
      </c>
      <c r="E1361">
        <v>164</v>
      </c>
      <c r="F1361">
        <v>1.6</v>
      </c>
    </row>
    <row r="1362" spans="1:6" x14ac:dyDescent="0.25">
      <c r="A1362">
        <v>2010</v>
      </c>
      <c r="B1362">
        <v>8</v>
      </c>
      <c r="C1362" t="s">
        <v>155</v>
      </c>
      <c r="D1362" t="s">
        <v>10</v>
      </c>
      <c r="E1362">
        <v>177</v>
      </c>
      <c r="F1362">
        <v>1.7</v>
      </c>
    </row>
    <row r="1363" spans="1:6" x14ac:dyDescent="0.25">
      <c r="A1363">
        <v>2010</v>
      </c>
      <c r="B1363">
        <v>8</v>
      </c>
      <c r="C1363" t="s">
        <v>158</v>
      </c>
      <c r="D1363" t="s">
        <v>17</v>
      </c>
      <c r="E1363">
        <v>203</v>
      </c>
      <c r="F1363">
        <v>1.9</v>
      </c>
    </row>
    <row r="1364" spans="1:6" x14ac:dyDescent="0.25">
      <c r="A1364">
        <v>2010</v>
      </c>
      <c r="B1364">
        <v>8</v>
      </c>
      <c r="C1364" t="s">
        <v>152</v>
      </c>
      <c r="D1364" t="s">
        <v>6</v>
      </c>
      <c r="E1364">
        <v>254</v>
      </c>
      <c r="F1364">
        <v>2.4</v>
      </c>
    </row>
    <row r="1365" spans="1:6" x14ac:dyDescent="0.25">
      <c r="A1365">
        <v>2010</v>
      </c>
      <c r="B1365">
        <v>8</v>
      </c>
      <c r="C1365" t="s">
        <v>154</v>
      </c>
      <c r="D1365" t="s">
        <v>67</v>
      </c>
      <c r="E1365">
        <v>369</v>
      </c>
      <c r="F1365">
        <v>3.5</v>
      </c>
    </row>
    <row r="1366" spans="1:6" x14ac:dyDescent="0.25">
      <c r="A1366">
        <v>2010</v>
      </c>
      <c r="B1366">
        <v>8</v>
      </c>
      <c r="C1366" t="s">
        <v>152</v>
      </c>
      <c r="D1366" t="s">
        <v>24</v>
      </c>
      <c r="E1366">
        <v>125</v>
      </c>
      <c r="F1366">
        <v>1.2</v>
      </c>
    </row>
    <row r="1367" spans="1:6" x14ac:dyDescent="0.25">
      <c r="A1367">
        <v>2010</v>
      </c>
      <c r="B1367">
        <v>8</v>
      </c>
      <c r="C1367" t="s">
        <v>162</v>
      </c>
      <c r="D1367" t="s">
        <v>27</v>
      </c>
      <c r="E1367">
        <v>237</v>
      </c>
      <c r="F1367">
        <v>2.2999999999999998</v>
      </c>
    </row>
    <row r="1368" spans="1:6" x14ac:dyDescent="0.25">
      <c r="A1368">
        <v>2010</v>
      </c>
      <c r="B1368">
        <v>8</v>
      </c>
      <c r="C1368" t="s">
        <v>157</v>
      </c>
      <c r="D1368" t="s">
        <v>36</v>
      </c>
      <c r="E1368">
        <v>141</v>
      </c>
      <c r="F1368">
        <v>1.4</v>
      </c>
    </row>
    <row r="1369" spans="1:6" x14ac:dyDescent="0.25">
      <c r="A1369">
        <v>2010</v>
      </c>
      <c r="B1369">
        <v>8</v>
      </c>
      <c r="C1369" t="s">
        <v>154</v>
      </c>
      <c r="D1369" t="s">
        <v>15</v>
      </c>
      <c r="E1369">
        <v>210</v>
      </c>
      <c r="F1369">
        <v>2</v>
      </c>
    </row>
    <row r="1370" spans="1:6" x14ac:dyDescent="0.25">
      <c r="A1370">
        <v>2010</v>
      </c>
      <c r="B1370">
        <v>8</v>
      </c>
      <c r="C1370" t="s">
        <v>151</v>
      </c>
      <c r="D1370" t="s">
        <v>19</v>
      </c>
      <c r="E1370">
        <v>218</v>
      </c>
      <c r="F1370">
        <v>2.1</v>
      </c>
    </row>
    <row r="1371" spans="1:6" x14ac:dyDescent="0.25">
      <c r="A1371">
        <v>2010</v>
      </c>
      <c r="B1371">
        <v>8</v>
      </c>
      <c r="C1371" t="s">
        <v>160</v>
      </c>
      <c r="D1371" t="s">
        <v>21</v>
      </c>
      <c r="E1371">
        <v>144</v>
      </c>
      <c r="F1371">
        <v>1.4</v>
      </c>
    </row>
    <row r="1372" spans="1:6" x14ac:dyDescent="0.25">
      <c r="A1372">
        <v>2010</v>
      </c>
      <c r="B1372">
        <v>8</v>
      </c>
      <c r="C1372" t="s">
        <v>152</v>
      </c>
      <c r="D1372" t="s">
        <v>16</v>
      </c>
      <c r="E1372">
        <v>174</v>
      </c>
      <c r="F1372">
        <v>1.7</v>
      </c>
    </row>
    <row r="1373" spans="1:6" x14ac:dyDescent="0.25">
      <c r="A1373">
        <v>2010</v>
      </c>
      <c r="B1373">
        <v>8</v>
      </c>
      <c r="C1373" t="s">
        <v>152</v>
      </c>
      <c r="D1373" t="s">
        <v>68</v>
      </c>
      <c r="E1373">
        <v>157</v>
      </c>
      <c r="F1373">
        <v>1.5</v>
      </c>
    </row>
    <row r="1374" spans="1:6" x14ac:dyDescent="0.25">
      <c r="A1374">
        <v>2010</v>
      </c>
      <c r="B1374">
        <v>9</v>
      </c>
      <c r="C1374" t="s">
        <v>151</v>
      </c>
      <c r="D1374" t="s">
        <v>4</v>
      </c>
      <c r="E1374">
        <v>670</v>
      </c>
      <c r="F1374">
        <v>6</v>
      </c>
    </row>
    <row r="1375" spans="1:6" x14ac:dyDescent="0.25">
      <c r="A1375">
        <v>2010</v>
      </c>
      <c r="B1375">
        <v>9</v>
      </c>
      <c r="C1375" t="s">
        <v>152</v>
      </c>
      <c r="D1375" t="s">
        <v>5</v>
      </c>
      <c r="E1375">
        <v>318</v>
      </c>
      <c r="F1375">
        <v>2.9</v>
      </c>
    </row>
    <row r="1376" spans="1:6" x14ac:dyDescent="0.25">
      <c r="A1376">
        <v>2010</v>
      </c>
      <c r="B1376">
        <v>9</v>
      </c>
      <c r="C1376" t="s">
        <v>156</v>
      </c>
      <c r="D1376" t="s">
        <v>11</v>
      </c>
      <c r="E1376">
        <v>463</v>
      </c>
      <c r="F1376">
        <v>4.2</v>
      </c>
    </row>
    <row r="1377" spans="1:6" x14ac:dyDescent="0.25">
      <c r="A1377">
        <v>2010</v>
      </c>
      <c r="B1377">
        <v>9</v>
      </c>
      <c r="C1377" t="s">
        <v>153</v>
      </c>
      <c r="D1377" t="s">
        <v>8</v>
      </c>
      <c r="E1377">
        <v>367</v>
      </c>
      <c r="F1377">
        <v>3.3</v>
      </c>
    </row>
    <row r="1378" spans="1:6" x14ac:dyDescent="0.25">
      <c r="A1378">
        <v>2010</v>
      </c>
      <c r="B1378">
        <v>9</v>
      </c>
      <c r="C1378" t="s">
        <v>151</v>
      </c>
      <c r="D1378" t="s">
        <v>7</v>
      </c>
      <c r="E1378">
        <v>235</v>
      </c>
      <c r="F1378">
        <v>2.1</v>
      </c>
    </row>
    <row r="1379" spans="1:6" x14ac:dyDescent="0.25">
      <c r="A1379">
        <v>2010</v>
      </c>
      <c r="B1379">
        <v>9</v>
      </c>
      <c r="C1379" t="s">
        <v>154</v>
      </c>
      <c r="D1379" t="s">
        <v>9</v>
      </c>
      <c r="E1379">
        <v>267</v>
      </c>
      <c r="F1379">
        <v>2.4</v>
      </c>
    </row>
    <row r="1380" spans="1:6" x14ac:dyDescent="0.25">
      <c r="A1380">
        <v>2010</v>
      </c>
      <c r="B1380">
        <v>9</v>
      </c>
      <c r="C1380" t="s">
        <v>151</v>
      </c>
      <c r="D1380" t="s">
        <v>12</v>
      </c>
      <c r="E1380">
        <v>210</v>
      </c>
      <c r="F1380">
        <v>1.9</v>
      </c>
    </row>
    <row r="1381" spans="1:6" x14ac:dyDescent="0.25">
      <c r="A1381">
        <v>2010</v>
      </c>
      <c r="B1381">
        <v>9</v>
      </c>
      <c r="C1381" t="s">
        <v>152</v>
      </c>
      <c r="D1381" t="s">
        <v>6</v>
      </c>
      <c r="E1381">
        <v>403</v>
      </c>
      <c r="F1381">
        <v>3.6</v>
      </c>
    </row>
    <row r="1382" spans="1:6" x14ac:dyDescent="0.25">
      <c r="A1382">
        <v>2010</v>
      </c>
      <c r="B1382">
        <v>9</v>
      </c>
      <c r="C1382" t="s">
        <v>155</v>
      </c>
      <c r="D1382" t="s">
        <v>10</v>
      </c>
      <c r="E1382">
        <v>258</v>
      </c>
      <c r="F1382">
        <v>2.2999999999999998</v>
      </c>
    </row>
    <row r="1383" spans="1:6" x14ac:dyDescent="0.25">
      <c r="A1383">
        <v>2010</v>
      </c>
      <c r="B1383">
        <v>9</v>
      </c>
      <c r="C1383" t="s">
        <v>156</v>
      </c>
      <c r="D1383" t="s">
        <v>14</v>
      </c>
      <c r="E1383">
        <v>149</v>
      </c>
      <c r="F1383">
        <v>1.3</v>
      </c>
    </row>
    <row r="1384" spans="1:6" x14ac:dyDescent="0.25">
      <c r="A1384">
        <v>2010</v>
      </c>
      <c r="B1384">
        <v>9</v>
      </c>
      <c r="C1384" t="s">
        <v>154</v>
      </c>
      <c r="D1384" t="s">
        <v>67</v>
      </c>
      <c r="E1384">
        <v>250</v>
      </c>
      <c r="F1384">
        <v>2.2000000000000002</v>
      </c>
    </row>
    <row r="1385" spans="1:6" x14ac:dyDescent="0.25">
      <c r="A1385">
        <v>2010</v>
      </c>
      <c r="B1385">
        <v>9</v>
      </c>
      <c r="C1385" t="s">
        <v>158</v>
      </c>
      <c r="D1385" t="s">
        <v>17</v>
      </c>
      <c r="E1385">
        <v>160</v>
      </c>
      <c r="F1385">
        <v>1.4</v>
      </c>
    </row>
    <row r="1386" spans="1:6" x14ac:dyDescent="0.25">
      <c r="A1386">
        <v>2010</v>
      </c>
      <c r="B1386">
        <v>9</v>
      </c>
      <c r="C1386" t="s">
        <v>152</v>
      </c>
      <c r="D1386" t="s">
        <v>24</v>
      </c>
      <c r="E1386">
        <v>131</v>
      </c>
      <c r="F1386">
        <v>1.2</v>
      </c>
    </row>
    <row r="1387" spans="1:6" x14ac:dyDescent="0.25">
      <c r="A1387">
        <v>2010</v>
      </c>
      <c r="B1387">
        <v>9</v>
      </c>
      <c r="C1387" t="s">
        <v>162</v>
      </c>
      <c r="D1387" t="s">
        <v>27</v>
      </c>
      <c r="E1387">
        <v>144</v>
      </c>
      <c r="F1387">
        <v>1.3</v>
      </c>
    </row>
    <row r="1388" spans="1:6" x14ac:dyDescent="0.25">
      <c r="A1388">
        <v>2010</v>
      </c>
      <c r="B1388">
        <v>9</v>
      </c>
      <c r="C1388" t="s">
        <v>154</v>
      </c>
      <c r="D1388" t="s">
        <v>15</v>
      </c>
      <c r="E1388">
        <v>327</v>
      </c>
      <c r="F1388">
        <v>2.9</v>
      </c>
    </row>
    <row r="1389" spans="1:6" x14ac:dyDescent="0.25">
      <c r="A1389">
        <v>2010</v>
      </c>
      <c r="B1389">
        <v>9</v>
      </c>
      <c r="C1389" t="s">
        <v>157</v>
      </c>
      <c r="D1389" t="s">
        <v>36</v>
      </c>
      <c r="E1389">
        <v>122</v>
      </c>
      <c r="F1389">
        <v>1.1000000000000001</v>
      </c>
    </row>
    <row r="1390" spans="1:6" x14ac:dyDescent="0.25">
      <c r="A1390">
        <v>2010</v>
      </c>
      <c r="B1390">
        <v>9</v>
      </c>
      <c r="C1390" t="s">
        <v>151</v>
      </c>
      <c r="D1390" t="s">
        <v>19</v>
      </c>
      <c r="E1390">
        <v>235</v>
      </c>
      <c r="F1390">
        <v>2.1</v>
      </c>
    </row>
    <row r="1391" spans="1:6" x14ac:dyDescent="0.25">
      <c r="A1391">
        <v>2010</v>
      </c>
      <c r="B1391">
        <v>9</v>
      </c>
      <c r="C1391" t="s">
        <v>152</v>
      </c>
      <c r="D1391" t="s">
        <v>16</v>
      </c>
      <c r="E1391">
        <v>160</v>
      </c>
      <c r="F1391">
        <v>1.4</v>
      </c>
    </row>
    <row r="1392" spans="1:6" x14ac:dyDescent="0.25">
      <c r="A1392">
        <v>2010</v>
      </c>
      <c r="B1392">
        <v>9</v>
      </c>
      <c r="C1392" t="s">
        <v>152</v>
      </c>
      <c r="D1392" t="s">
        <v>23</v>
      </c>
      <c r="E1392">
        <v>144</v>
      </c>
      <c r="F1392">
        <v>1.3</v>
      </c>
    </row>
    <row r="1393" spans="1:6" x14ac:dyDescent="0.25">
      <c r="A1393">
        <v>2010</v>
      </c>
      <c r="B1393">
        <v>9</v>
      </c>
      <c r="C1393" t="s">
        <v>160</v>
      </c>
      <c r="D1393" t="s">
        <v>21</v>
      </c>
      <c r="E1393">
        <v>90</v>
      </c>
      <c r="F1393">
        <v>0.8</v>
      </c>
    </row>
    <row r="1394" spans="1:6" x14ac:dyDescent="0.25">
      <c r="A1394">
        <v>2010</v>
      </c>
      <c r="B1394">
        <v>10</v>
      </c>
      <c r="C1394" t="s">
        <v>151</v>
      </c>
      <c r="D1394" t="s">
        <v>4</v>
      </c>
      <c r="E1394">
        <v>742</v>
      </c>
      <c r="F1394">
        <v>6.9</v>
      </c>
    </row>
    <row r="1395" spans="1:6" x14ac:dyDescent="0.25">
      <c r="A1395">
        <v>2010</v>
      </c>
      <c r="B1395">
        <v>10</v>
      </c>
      <c r="C1395" t="s">
        <v>156</v>
      </c>
      <c r="D1395" t="s">
        <v>11</v>
      </c>
      <c r="E1395">
        <v>393</v>
      </c>
      <c r="F1395">
        <v>3.7</v>
      </c>
    </row>
    <row r="1396" spans="1:6" x14ac:dyDescent="0.25">
      <c r="A1396">
        <v>2010</v>
      </c>
      <c r="B1396">
        <v>10</v>
      </c>
      <c r="C1396" t="s">
        <v>152</v>
      </c>
      <c r="D1396" t="s">
        <v>5</v>
      </c>
      <c r="E1396">
        <v>299</v>
      </c>
      <c r="F1396">
        <v>2.8</v>
      </c>
    </row>
    <row r="1397" spans="1:6" x14ac:dyDescent="0.25">
      <c r="A1397">
        <v>2010</v>
      </c>
      <c r="B1397">
        <v>10</v>
      </c>
      <c r="C1397" t="s">
        <v>153</v>
      </c>
      <c r="D1397" t="s">
        <v>8</v>
      </c>
      <c r="E1397">
        <v>315</v>
      </c>
      <c r="F1397">
        <v>2.9</v>
      </c>
    </row>
    <row r="1398" spans="1:6" x14ac:dyDescent="0.25">
      <c r="A1398">
        <v>2010</v>
      </c>
      <c r="B1398">
        <v>10</v>
      </c>
      <c r="C1398" t="s">
        <v>151</v>
      </c>
      <c r="D1398" t="s">
        <v>7</v>
      </c>
      <c r="E1398">
        <v>168</v>
      </c>
      <c r="F1398">
        <v>1.6</v>
      </c>
    </row>
    <row r="1399" spans="1:6" x14ac:dyDescent="0.25">
      <c r="A1399">
        <v>2010</v>
      </c>
      <c r="B1399">
        <v>10</v>
      </c>
      <c r="C1399" t="s">
        <v>154</v>
      </c>
      <c r="D1399" t="s">
        <v>9</v>
      </c>
      <c r="E1399">
        <v>147</v>
      </c>
      <c r="F1399">
        <v>1.4</v>
      </c>
    </row>
    <row r="1400" spans="1:6" x14ac:dyDescent="0.25">
      <c r="A1400">
        <v>2010</v>
      </c>
      <c r="B1400">
        <v>10</v>
      </c>
      <c r="C1400" t="s">
        <v>151</v>
      </c>
      <c r="D1400" t="s">
        <v>12</v>
      </c>
      <c r="E1400">
        <v>297</v>
      </c>
      <c r="F1400">
        <v>2.8</v>
      </c>
    </row>
    <row r="1401" spans="1:6" x14ac:dyDescent="0.25">
      <c r="A1401">
        <v>2010</v>
      </c>
      <c r="B1401">
        <v>10</v>
      </c>
      <c r="C1401" t="s">
        <v>152</v>
      </c>
      <c r="D1401" t="s">
        <v>6</v>
      </c>
      <c r="E1401">
        <v>273</v>
      </c>
      <c r="F1401">
        <v>2.6</v>
      </c>
    </row>
    <row r="1402" spans="1:6" x14ac:dyDescent="0.25">
      <c r="A1402">
        <v>2010</v>
      </c>
      <c r="B1402">
        <v>10</v>
      </c>
      <c r="C1402" t="s">
        <v>155</v>
      </c>
      <c r="D1402" t="s">
        <v>10</v>
      </c>
      <c r="E1402">
        <v>258</v>
      </c>
      <c r="F1402">
        <v>2.4</v>
      </c>
    </row>
    <row r="1403" spans="1:6" x14ac:dyDescent="0.25">
      <c r="A1403">
        <v>2010</v>
      </c>
      <c r="B1403">
        <v>10</v>
      </c>
      <c r="C1403" t="s">
        <v>154</v>
      </c>
      <c r="D1403" t="s">
        <v>67</v>
      </c>
      <c r="E1403">
        <v>299</v>
      </c>
      <c r="F1403">
        <v>2.8</v>
      </c>
    </row>
    <row r="1404" spans="1:6" x14ac:dyDescent="0.25">
      <c r="A1404">
        <v>2010</v>
      </c>
      <c r="B1404">
        <v>10</v>
      </c>
      <c r="C1404" t="s">
        <v>156</v>
      </c>
      <c r="D1404" t="s">
        <v>14</v>
      </c>
      <c r="E1404">
        <v>191</v>
      </c>
      <c r="F1404">
        <v>1.8</v>
      </c>
    </row>
    <row r="1405" spans="1:6" x14ac:dyDescent="0.25">
      <c r="A1405">
        <v>2010</v>
      </c>
      <c r="B1405">
        <v>10</v>
      </c>
      <c r="C1405" t="s">
        <v>158</v>
      </c>
      <c r="D1405" t="s">
        <v>17</v>
      </c>
      <c r="E1405">
        <v>183</v>
      </c>
      <c r="F1405">
        <v>1.7</v>
      </c>
    </row>
    <row r="1406" spans="1:6" x14ac:dyDescent="0.25">
      <c r="A1406">
        <v>2010</v>
      </c>
      <c r="B1406">
        <v>10</v>
      </c>
      <c r="C1406" t="s">
        <v>162</v>
      </c>
      <c r="D1406" t="s">
        <v>27</v>
      </c>
      <c r="E1406">
        <v>178</v>
      </c>
      <c r="F1406">
        <v>1.7</v>
      </c>
    </row>
    <row r="1407" spans="1:6" x14ac:dyDescent="0.25">
      <c r="A1407">
        <v>2010</v>
      </c>
      <c r="B1407">
        <v>10</v>
      </c>
      <c r="C1407" t="s">
        <v>152</v>
      </c>
      <c r="D1407" t="s">
        <v>24</v>
      </c>
      <c r="E1407">
        <v>155</v>
      </c>
      <c r="F1407">
        <v>1.5</v>
      </c>
    </row>
    <row r="1408" spans="1:6" x14ac:dyDescent="0.25">
      <c r="A1408">
        <v>2010</v>
      </c>
      <c r="B1408">
        <v>10</v>
      </c>
      <c r="C1408" t="s">
        <v>154</v>
      </c>
      <c r="D1408" t="s">
        <v>15</v>
      </c>
      <c r="E1408">
        <v>174</v>
      </c>
      <c r="F1408">
        <v>1.6</v>
      </c>
    </row>
    <row r="1409" spans="1:6" x14ac:dyDescent="0.25">
      <c r="A1409">
        <v>2010</v>
      </c>
      <c r="B1409">
        <v>10</v>
      </c>
      <c r="C1409" t="s">
        <v>151</v>
      </c>
      <c r="D1409" t="s">
        <v>19</v>
      </c>
      <c r="E1409">
        <v>208</v>
      </c>
      <c r="F1409">
        <v>1.9</v>
      </c>
    </row>
    <row r="1410" spans="1:6" x14ac:dyDescent="0.25">
      <c r="A1410">
        <v>2010</v>
      </c>
      <c r="B1410">
        <v>10</v>
      </c>
      <c r="C1410" t="s">
        <v>157</v>
      </c>
      <c r="D1410" t="s">
        <v>36</v>
      </c>
      <c r="E1410">
        <v>123</v>
      </c>
      <c r="F1410">
        <v>1.2</v>
      </c>
    </row>
    <row r="1411" spans="1:6" x14ac:dyDescent="0.25">
      <c r="A1411">
        <v>2010</v>
      </c>
      <c r="B1411">
        <v>10</v>
      </c>
      <c r="C1411" t="s">
        <v>152</v>
      </c>
      <c r="D1411" t="s">
        <v>16</v>
      </c>
      <c r="E1411">
        <v>186</v>
      </c>
      <c r="F1411">
        <v>1.7</v>
      </c>
    </row>
    <row r="1412" spans="1:6" x14ac:dyDescent="0.25">
      <c r="A1412">
        <v>2010</v>
      </c>
      <c r="B1412">
        <v>10</v>
      </c>
      <c r="C1412" t="s">
        <v>152</v>
      </c>
      <c r="D1412" t="s">
        <v>23</v>
      </c>
      <c r="E1412">
        <v>136</v>
      </c>
      <c r="F1412">
        <v>1.3</v>
      </c>
    </row>
    <row r="1413" spans="1:6" x14ac:dyDescent="0.25">
      <c r="A1413">
        <v>2010</v>
      </c>
      <c r="B1413">
        <v>10</v>
      </c>
      <c r="C1413" t="s">
        <v>152</v>
      </c>
      <c r="D1413" t="s">
        <v>68</v>
      </c>
      <c r="E1413">
        <v>133</v>
      </c>
      <c r="F1413">
        <v>1.2</v>
      </c>
    </row>
    <row r="1414" spans="1:6" x14ac:dyDescent="0.25">
      <c r="A1414">
        <v>2010</v>
      </c>
      <c r="B1414">
        <v>11</v>
      </c>
      <c r="C1414" t="s">
        <v>151</v>
      </c>
      <c r="D1414" t="s">
        <v>4</v>
      </c>
      <c r="E1414">
        <v>913</v>
      </c>
      <c r="F1414">
        <v>7.7</v>
      </c>
    </row>
    <row r="1415" spans="1:6" x14ac:dyDescent="0.25">
      <c r="A1415">
        <v>2010</v>
      </c>
      <c r="B1415">
        <v>11</v>
      </c>
      <c r="C1415" t="s">
        <v>156</v>
      </c>
      <c r="D1415" t="s">
        <v>11</v>
      </c>
      <c r="E1415">
        <v>492</v>
      </c>
      <c r="F1415">
        <v>4.0999999999999996</v>
      </c>
    </row>
    <row r="1416" spans="1:6" x14ac:dyDescent="0.25">
      <c r="A1416">
        <v>2010</v>
      </c>
      <c r="B1416">
        <v>11</v>
      </c>
      <c r="C1416" t="s">
        <v>152</v>
      </c>
      <c r="D1416" t="s">
        <v>5</v>
      </c>
      <c r="E1416">
        <v>354</v>
      </c>
      <c r="F1416">
        <v>3</v>
      </c>
    </row>
    <row r="1417" spans="1:6" x14ac:dyDescent="0.25">
      <c r="A1417">
        <v>2010</v>
      </c>
      <c r="B1417">
        <v>11</v>
      </c>
      <c r="C1417" t="s">
        <v>153</v>
      </c>
      <c r="D1417" t="s">
        <v>8</v>
      </c>
      <c r="E1417">
        <v>306</v>
      </c>
      <c r="F1417">
        <v>2.6</v>
      </c>
    </row>
    <row r="1418" spans="1:6" x14ac:dyDescent="0.25">
      <c r="A1418">
        <v>2010</v>
      </c>
      <c r="B1418">
        <v>11</v>
      </c>
      <c r="C1418" t="s">
        <v>154</v>
      </c>
      <c r="D1418" t="s">
        <v>9</v>
      </c>
      <c r="E1418">
        <v>424</v>
      </c>
      <c r="F1418">
        <v>3.6</v>
      </c>
    </row>
    <row r="1419" spans="1:6" x14ac:dyDescent="0.25">
      <c r="A1419">
        <v>2010</v>
      </c>
      <c r="B1419">
        <v>11</v>
      </c>
      <c r="C1419" t="s">
        <v>151</v>
      </c>
      <c r="D1419" t="s">
        <v>7</v>
      </c>
      <c r="E1419">
        <v>80</v>
      </c>
      <c r="F1419">
        <v>0.7</v>
      </c>
    </row>
    <row r="1420" spans="1:6" x14ac:dyDescent="0.25">
      <c r="A1420">
        <v>2010</v>
      </c>
      <c r="B1420">
        <v>11</v>
      </c>
      <c r="C1420" t="s">
        <v>151</v>
      </c>
      <c r="D1420" t="s">
        <v>12</v>
      </c>
      <c r="E1420">
        <v>318</v>
      </c>
      <c r="F1420">
        <v>2.7</v>
      </c>
    </row>
    <row r="1421" spans="1:6" x14ac:dyDescent="0.25">
      <c r="A1421">
        <v>2010</v>
      </c>
      <c r="B1421">
        <v>11</v>
      </c>
      <c r="C1421" t="s">
        <v>155</v>
      </c>
      <c r="D1421" t="s">
        <v>10</v>
      </c>
      <c r="E1421">
        <v>323</v>
      </c>
      <c r="F1421">
        <v>2.7</v>
      </c>
    </row>
    <row r="1422" spans="1:6" x14ac:dyDescent="0.25">
      <c r="A1422">
        <v>2010</v>
      </c>
      <c r="B1422">
        <v>11</v>
      </c>
      <c r="C1422" t="s">
        <v>152</v>
      </c>
      <c r="D1422" t="s">
        <v>6</v>
      </c>
      <c r="E1422">
        <v>270</v>
      </c>
      <c r="F1422">
        <v>2.2999999999999998</v>
      </c>
    </row>
    <row r="1423" spans="1:6" x14ac:dyDescent="0.25">
      <c r="A1423">
        <v>2010</v>
      </c>
      <c r="B1423">
        <v>11</v>
      </c>
      <c r="C1423" t="s">
        <v>154</v>
      </c>
      <c r="D1423" t="s">
        <v>67</v>
      </c>
      <c r="E1423">
        <v>173</v>
      </c>
      <c r="F1423">
        <v>1.5</v>
      </c>
    </row>
    <row r="1424" spans="1:6" x14ac:dyDescent="0.25">
      <c r="A1424">
        <v>2010</v>
      </c>
      <c r="B1424">
        <v>11</v>
      </c>
      <c r="C1424" t="s">
        <v>156</v>
      </c>
      <c r="D1424" t="s">
        <v>14</v>
      </c>
      <c r="E1424">
        <v>147</v>
      </c>
      <c r="F1424">
        <v>1.2</v>
      </c>
    </row>
    <row r="1425" spans="1:6" x14ac:dyDescent="0.25">
      <c r="A1425">
        <v>2010</v>
      </c>
      <c r="B1425">
        <v>11</v>
      </c>
      <c r="C1425" t="s">
        <v>158</v>
      </c>
      <c r="D1425" t="s">
        <v>17</v>
      </c>
      <c r="E1425">
        <v>165</v>
      </c>
      <c r="F1425">
        <v>1.4</v>
      </c>
    </row>
    <row r="1426" spans="1:6" x14ac:dyDescent="0.25">
      <c r="A1426">
        <v>2010</v>
      </c>
      <c r="B1426">
        <v>11</v>
      </c>
      <c r="C1426" t="s">
        <v>162</v>
      </c>
      <c r="D1426" t="s">
        <v>27</v>
      </c>
      <c r="E1426">
        <v>205</v>
      </c>
      <c r="F1426">
        <v>1.7</v>
      </c>
    </row>
    <row r="1427" spans="1:6" x14ac:dyDescent="0.25">
      <c r="A1427">
        <v>2010</v>
      </c>
      <c r="B1427">
        <v>11</v>
      </c>
      <c r="C1427" t="s">
        <v>154</v>
      </c>
      <c r="D1427" t="s">
        <v>15</v>
      </c>
      <c r="E1427">
        <v>209</v>
      </c>
      <c r="F1427">
        <v>1.8</v>
      </c>
    </row>
    <row r="1428" spans="1:6" x14ac:dyDescent="0.25">
      <c r="A1428">
        <v>2010</v>
      </c>
      <c r="B1428">
        <v>11</v>
      </c>
      <c r="C1428" t="s">
        <v>152</v>
      </c>
      <c r="D1428" t="s">
        <v>24</v>
      </c>
      <c r="E1428">
        <v>105</v>
      </c>
      <c r="F1428">
        <v>0.9</v>
      </c>
    </row>
    <row r="1429" spans="1:6" x14ac:dyDescent="0.25">
      <c r="A1429">
        <v>2010</v>
      </c>
      <c r="B1429">
        <v>11</v>
      </c>
      <c r="C1429" t="s">
        <v>157</v>
      </c>
      <c r="D1429" t="s">
        <v>36</v>
      </c>
      <c r="E1429">
        <v>283</v>
      </c>
      <c r="F1429">
        <v>2.4</v>
      </c>
    </row>
    <row r="1430" spans="1:6" x14ac:dyDescent="0.25">
      <c r="A1430">
        <v>2010</v>
      </c>
      <c r="B1430">
        <v>11</v>
      </c>
      <c r="C1430" t="s">
        <v>151</v>
      </c>
      <c r="D1430" t="s">
        <v>19</v>
      </c>
      <c r="E1430">
        <v>162</v>
      </c>
      <c r="F1430">
        <v>1.4</v>
      </c>
    </row>
    <row r="1431" spans="1:6" x14ac:dyDescent="0.25">
      <c r="A1431">
        <v>2010</v>
      </c>
      <c r="B1431">
        <v>11</v>
      </c>
      <c r="C1431" t="s">
        <v>152</v>
      </c>
      <c r="D1431" t="s">
        <v>16</v>
      </c>
      <c r="E1431">
        <v>205</v>
      </c>
      <c r="F1431">
        <v>1.7</v>
      </c>
    </row>
    <row r="1432" spans="1:6" x14ac:dyDescent="0.25">
      <c r="A1432">
        <v>2010</v>
      </c>
      <c r="B1432">
        <v>11</v>
      </c>
      <c r="C1432" t="s">
        <v>152</v>
      </c>
      <c r="D1432" t="s">
        <v>68</v>
      </c>
      <c r="E1432">
        <v>202</v>
      </c>
      <c r="F1432">
        <v>1.7</v>
      </c>
    </row>
    <row r="1433" spans="1:6" x14ac:dyDescent="0.25">
      <c r="A1433">
        <v>2010</v>
      </c>
      <c r="B1433">
        <v>11</v>
      </c>
      <c r="C1433" t="s">
        <v>152</v>
      </c>
      <c r="D1433" t="s">
        <v>23</v>
      </c>
      <c r="E1433">
        <v>187</v>
      </c>
      <c r="F1433">
        <v>1.6</v>
      </c>
    </row>
    <row r="1434" spans="1:6" x14ac:dyDescent="0.25">
      <c r="A1434">
        <v>2010</v>
      </c>
      <c r="B1434">
        <v>12</v>
      </c>
      <c r="C1434" t="s">
        <v>151</v>
      </c>
      <c r="D1434" t="s">
        <v>4</v>
      </c>
      <c r="E1434">
        <v>537</v>
      </c>
      <c r="F1434">
        <v>5.3</v>
      </c>
    </row>
    <row r="1435" spans="1:6" x14ac:dyDescent="0.25">
      <c r="A1435">
        <v>2010</v>
      </c>
      <c r="B1435">
        <v>12</v>
      </c>
      <c r="C1435" t="s">
        <v>156</v>
      </c>
      <c r="D1435" t="s">
        <v>11</v>
      </c>
      <c r="E1435">
        <v>658</v>
      </c>
      <c r="F1435">
        <v>6.5</v>
      </c>
    </row>
    <row r="1436" spans="1:6" x14ac:dyDescent="0.25">
      <c r="A1436">
        <v>2010</v>
      </c>
      <c r="B1436">
        <v>12</v>
      </c>
      <c r="C1436" t="s">
        <v>152</v>
      </c>
      <c r="D1436" t="s">
        <v>5</v>
      </c>
      <c r="E1436">
        <v>142</v>
      </c>
      <c r="F1436">
        <v>1.4</v>
      </c>
    </row>
    <row r="1437" spans="1:6" x14ac:dyDescent="0.25">
      <c r="A1437">
        <v>2010</v>
      </c>
      <c r="B1437">
        <v>12</v>
      </c>
      <c r="C1437" t="s">
        <v>153</v>
      </c>
      <c r="D1437" t="s">
        <v>8</v>
      </c>
      <c r="E1437">
        <v>182</v>
      </c>
      <c r="F1437">
        <v>1.8</v>
      </c>
    </row>
    <row r="1438" spans="1:6" x14ac:dyDescent="0.25">
      <c r="A1438">
        <v>2010</v>
      </c>
      <c r="B1438">
        <v>12</v>
      </c>
      <c r="C1438" t="s">
        <v>154</v>
      </c>
      <c r="D1438" t="s">
        <v>9</v>
      </c>
      <c r="E1438">
        <v>385</v>
      </c>
      <c r="F1438">
        <v>3.8</v>
      </c>
    </row>
    <row r="1439" spans="1:6" x14ac:dyDescent="0.25">
      <c r="A1439">
        <v>2010</v>
      </c>
      <c r="B1439">
        <v>12</v>
      </c>
      <c r="C1439" t="s">
        <v>151</v>
      </c>
      <c r="D1439" t="s">
        <v>7</v>
      </c>
      <c r="E1439">
        <v>178</v>
      </c>
      <c r="F1439">
        <v>1.8</v>
      </c>
    </row>
    <row r="1440" spans="1:6" x14ac:dyDescent="0.25">
      <c r="A1440">
        <v>2010</v>
      </c>
      <c r="B1440">
        <v>12</v>
      </c>
      <c r="C1440" t="s">
        <v>151</v>
      </c>
      <c r="D1440" t="s">
        <v>12</v>
      </c>
      <c r="E1440">
        <v>138</v>
      </c>
      <c r="F1440">
        <v>1.4</v>
      </c>
    </row>
    <row r="1441" spans="1:6" x14ac:dyDescent="0.25">
      <c r="A1441">
        <v>2010</v>
      </c>
      <c r="B1441">
        <v>12</v>
      </c>
      <c r="C1441" t="s">
        <v>155</v>
      </c>
      <c r="D1441" t="s">
        <v>10</v>
      </c>
      <c r="E1441">
        <v>256</v>
      </c>
      <c r="F1441">
        <v>2.5</v>
      </c>
    </row>
    <row r="1442" spans="1:6" x14ac:dyDescent="0.25">
      <c r="A1442">
        <v>2010</v>
      </c>
      <c r="B1442">
        <v>12</v>
      </c>
      <c r="C1442" t="s">
        <v>152</v>
      </c>
      <c r="D1442" t="s">
        <v>6</v>
      </c>
      <c r="E1442">
        <v>142</v>
      </c>
      <c r="F1442">
        <v>1.4</v>
      </c>
    </row>
    <row r="1443" spans="1:6" x14ac:dyDescent="0.25">
      <c r="A1443">
        <v>2010</v>
      </c>
      <c r="B1443">
        <v>12</v>
      </c>
      <c r="C1443" t="s">
        <v>154</v>
      </c>
      <c r="D1443" t="s">
        <v>67</v>
      </c>
      <c r="E1443">
        <v>117</v>
      </c>
      <c r="F1443">
        <v>1.2</v>
      </c>
    </row>
    <row r="1444" spans="1:6" x14ac:dyDescent="0.25">
      <c r="A1444">
        <v>2010</v>
      </c>
      <c r="B1444">
        <v>12</v>
      </c>
      <c r="C1444" t="s">
        <v>156</v>
      </c>
      <c r="D1444" t="s">
        <v>14</v>
      </c>
      <c r="E1444">
        <v>127</v>
      </c>
      <c r="F1444">
        <v>1.3</v>
      </c>
    </row>
    <row r="1445" spans="1:6" x14ac:dyDescent="0.25">
      <c r="A1445">
        <v>2010</v>
      </c>
      <c r="B1445">
        <v>12</v>
      </c>
      <c r="C1445" t="s">
        <v>154</v>
      </c>
      <c r="D1445" t="s">
        <v>15</v>
      </c>
      <c r="E1445">
        <v>303</v>
      </c>
      <c r="F1445">
        <v>3</v>
      </c>
    </row>
    <row r="1446" spans="1:6" x14ac:dyDescent="0.25">
      <c r="A1446">
        <v>2010</v>
      </c>
      <c r="B1446">
        <v>12</v>
      </c>
      <c r="C1446" t="s">
        <v>158</v>
      </c>
      <c r="D1446" t="s">
        <v>17</v>
      </c>
      <c r="E1446">
        <v>115</v>
      </c>
      <c r="F1446">
        <v>1.1000000000000001</v>
      </c>
    </row>
    <row r="1447" spans="1:6" x14ac:dyDescent="0.25">
      <c r="A1447">
        <v>2010</v>
      </c>
      <c r="B1447">
        <v>12</v>
      </c>
      <c r="C1447" t="s">
        <v>162</v>
      </c>
      <c r="D1447" t="s">
        <v>27</v>
      </c>
      <c r="E1447">
        <v>161</v>
      </c>
      <c r="F1447">
        <v>1.6</v>
      </c>
    </row>
    <row r="1448" spans="1:6" x14ac:dyDescent="0.25">
      <c r="A1448">
        <v>2010</v>
      </c>
      <c r="B1448">
        <v>12</v>
      </c>
      <c r="C1448" t="s">
        <v>157</v>
      </c>
      <c r="D1448" t="s">
        <v>36</v>
      </c>
      <c r="E1448">
        <v>252</v>
      </c>
      <c r="F1448">
        <v>2.5</v>
      </c>
    </row>
    <row r="1449" spans="1:6" x14ac:dyDescent="0.25">
      <c r="A1449">
        <v>2010</v>
      </c>
      <c r="B1449">
        <v>12</v>
      </c>
      <c r="C1449" t="s">
        <v>152</v>
      </c>
      <c r="D1449" t="s">
        <v>24</v>
      </c>
      <c r="E1449">
        <v>71</v>
      </c>
      <c r="F1449">
        <v>0.7</v>
      </c>
    </row>
    <row r="1450" spans="1:6" x14ac:dyDescent="0.25">
      <c r="A1450">
        <v>2010</v>
      </c>
      <c r="B1450">
        <v>12</v>
      </c>
      <c r="C1450" t="s">
        <v>151</v>
      </c>
      <c r="D1450" t="s">
        <v>19</v>
      </c>
      <c r="E1450">
        <v>124</v>
      </c>
      <c r="F1450">
        <v>1.2</v>
      </c>
    </row>
    <row r="1451" spans="1:6" x14ac:dyDescent="0.25">
      <c r="A1451">
        <v>2010</v>
      </c>
      <c r="B1451">
        <v>12</v>
      </c>
      <c r="C1451" t="s">
        <v>152</v>
      </c>
      <c r="D1451" t="s">
        <v>16</v>
      </c>
      <c r="E1451">
        <v>88</v>
      </c>
      <c r="F1451">
        <v>0.9</v>
      </c>
    </row>
    <row r="1452" spans="1:6" x14ac:dyDescent="0.25">
      <c r="A1452">
        <v>2010</v>
      </c>
      <c r="B1452">
        <v>12</v>
      </c>
      <c r="C1452" t="s">
        <v>156</v>
      </c>
      <c r="D1452" t="s">
        <v>22</v>
      </c>
      <c r="E1452">
        <v>284</v>
      </c>
      <c r="F1452">
        <v>2.8</v>
      </c>
    </row>
    <row r="1453" spans="1:6" x14ac:dyDescent="0.25">
      <c r="A1453">
        <v>2010</v>
      </c>
      <c r="B1453">
        <v>12</v>
      </c>
      <c r="C1453" t="s">
        <v>152</v>
      </c>
      <c r="D1453" t="s">
        <v>23</v>
      </c>
      <c r="E1453">
        <v>74</v>
      </c>
      <c r="F1453">
        <v>0.7</v>
      </c>
    </row>
    <row r="1454" spans="1:6" x14ac:dyDescent="0.25">
      <c r="A1454">
        <v>2009</v>
      </c>
      <c r="B1454">
        <v>1</v>
      </c>
      <c r="C1454" t="s">
        <v>152</v>
      </c>
      <c r="D1454" t="s">
        <v>5</v>
      </c>
      <c r="E1454">
        <v>400</v>
      </c>
      <c r="F1454">
        <v>7.5</v>
      </c>
    </row>
    <row r="1455" spans="1:6" x14ac:dyDescent="0.25">
      <c r="A1455">
        <v>2009</v>
      </c>
      <c r="B1455">
        <v>1</v>
      </c>
      <c r="C1455" t="s">
        <v>151</v>
      </c>
      <c r="D1455" t="s">
        <v>4</v>
      </c>
      <c r="E1455">
        <v>318</v>
      </c>
      <c r="F1455">
        <v>5.9</v>
      </c>
    </row>
    <row r="1456" spans="1:6" x14ac:dyDescent="0.25">
      <c r="A1456">
        <v>2009</v>
      </c>
      <c r="B1456">
        <v>1</v>
      </c>
      <c r="C1456" t="s">
        <v>154</v>
      </c>
      <c r="D1456" t="s">
        <v>15</v>
      </c>
      <c r="E1456">
        <v>177</v>
      </c>
      <c r="F1456">
        <v>3.3</v>
      </c>
    </row>
    <row r="1457" spans="1:6" x14ac:dyDescent="0.25">
      <c r="A1457">
        <v>2009</v>
      </c>
      <c r="B1457">
        <v>1</v>
      </c>
      <c r="C1457" t="s">
        <v>151</v>
      </c>
      <c r="D1457" t="s">
        <v>7</v>
      </c>
      <c r="E1457">
        <v>161</v>
      </c>
      <c r="F1457">
        <v>3</v>
      </c>
    </row>
    <row r="1458" spans="1:6" x14ac:dyDescent="0.25">
      <c r="A1458">
        <v>2009</v>
      </c>
      <c r="B1458">
        <v>1</v>
      </c>
      <c r="C1458" t="s">
        <v>154</v>
      </c>
      <c r="D1458" t="s">
        <v>9</v>
      </c>
      <c r="E1458">
        <v>154</v>
      </c>
      <c r="F1458">
        <v>2.9</v>
      </c>
    </row>
    <row r="1459" spans="1:6" x14ac:dyDescent="0.25">
      <c r="A1459">
        <v>2009</v>
      </c>
      <c r="B1459">
        <v>1</v>
      </c>
      <c r="C1459" t="s">
        <v>156</v>
      </c>
      <c r="D1459" t="s">
        <v>22</v>
      </c>
      <c r="E1459">
        <v>136</v>
      </c>
      <c r="F1459">
        <v>2.5</v>
      </c>
    </row>
    <row r="1460" spans="1:6" x14ac:dyDescent="0.25">
      <c r="A1460">
        <v>2009</v>
      </c>
      <c r="B1460">
        <v>1</v>
      </c>
      <c r="C1460" t="s">
        <v>152</v>
      </c>
      <c r="D1460" t="s">
        <v>24</v>
      </c>
      <c r="E1460">
        <v>135</v>
      </c>
      <c r="F1460">
        <v>2.5</v>
      </c>
    </row>
    <row r="1461" spans="1:6" x14ac:dyDescent="0.25">
      <c r="A1461">
        <v>2009</v>
      </c>
      <c r="B1461">
        <v>1</v>
      </c>
      <c r="C1461" t="s">
        <v>153</v>
      </c>
      <c r="D1461" t="s">
        <v>8</v>
      </c>
      <c r="E1461">
        <v>130</v>
      </c>
      <c r="F1461">
        <v>2.4</v>
      </c>
    </row>
    <row r="1462" spans="1:6" x14ac:dyDescent="0.25">
      <c r="A1462">
        <v>2009</v>
      </c>
      <c r="B1462">
        <v>1</v>
      </c>
      <c r="C1462" t="s">
        <v>158</v>
      </c>
      <c r="D1462" t="s">
        <v>47</v>
      </c>
      <c r="E1462">
        <v>126</v>
      </c>
      <c r="F1462">
        <v>2.4</v>
      </c>
    </row>
    <row r="1463" spans="1:6" x14ac:dyDescent="0.25">
      <c r="A1463">
        <v>2009</v>
      </c>
      <c r="B1463">
        <v>1</v>
      </c>
      <c r="C1463" t="s">
        <v>156</v>
      </c>
      <c r="D1463" t="s">
        <v>14</v>
      </c>
      <c r="E1463">
        <v>126</v>
      </c>
      <c r="F1463">
        <v>2.4</v>
      </c>
    </row>
    <row r="1464" spans="1:6" x14ac:dyDescent="0.25">
      <c r="A1464">
        <v>2009</v>
      </c>
      <c r="B1464">
        <v>1</v>
      </c>
      <c r="C1464" t="s">
        <v>152</v>
      </c>
      <c r="D1464" t="s">
        <v>6</v>
      </c>
      <c r="E1464">
        <v>125</v>
      </c>
      <c r="F1464">
        <v>2.2999999999999998</v>
      </c>
    </row>
    <row r="1465" spans="1:6" x14ac:dyDescent="0.25">
      <c r="A1465">
        <v>2009</v>
      </c>
      <c r="B1465">
        <v>1</v>
      </c>
      <c r="C1465" t="s">
        <v>160</v>
      </c>
      <c r="D1465" t="s">
        <v>142</v>
      </c>
      <c r="E1465">
        <v>117</v>
      </c>
      <c r="F1465">
        <v>2.2000000000000002</v>
      </c>
    </row>
    <row r="1466" spans="1:6" x14ac:dyDescent="0.25">
      <c r="A1466">
        <v>2009</v>
      </c>
      <c r="B1466">
        <v>1</v>
      </c>
      <c r="C1466" t="s">
        <v>165</v>
      </c>
      <c r="D1466" t="s">
        <v>143</v>
      </c>
      <c r="E1466">
        <v>97</v>
      </c>
      <c r="F1466">
        <v>1.8</v>
      </c>
    </row>
    <row r="1467" spans="1:6" x14ac:dyDescent="0.25">
      <c r="A1467">
        <v>2009</v>
      </c>
      <c r="B1467">
        <v>1</v>
      </c>
      <c r="C1467" t="s">
        <v>155</v>
      </c>
      <c r="D1467" t="s">
        <v>10</v>
      </c>
      <c r="E1467">
        <v>92</v>
      </c>
      <c r="F1467">
        <v>1.7</v>
      </c>
    </row>
    <row r="1468" spans="1:6" x14ac:dyDescent="0.25">
      <c r="A1468">
        <v>2009</v>
      </c>
      <c r="B1468">
        <v>1</v>
      </c>
      <c r="C1468" t="s">
        <v>154</v>
      </c>
      <c r="D1468" t="s">
        <v>67</v>
      </c>
      <c r="E1468">
        <v>91</v>
      </c>
      <c r="F1468">
        <v>1.7</v>
      </c>
    </row>
    <row r="1469" spans="1:6" x14ac:dyDescent="0.25">
      <c r="A1469">
        <v>2009</v>
      </c>
      <c r="B1469">
        <v>1</v>
      </c>
      <c r="C1469" t="s">
        <v>162</v>
      </c>
      <c r="D1469" t="s">
        <v>27</v>
      </c>
      <c r="E1469">
        <v>89</v>
      </c>
      <c r="F1469">
        <v>1.7</v>
      </c>
    </row>
    <row r="1470" spans="1:6" x14ac:dyDescent="0.25">
      <c r="A1470">
        <v>2009</v>
      </c>
      <c r="B1470">
        <v>1</v>
      </c>
      <c r="C1470" t="s">
        <v>152</v>
      </c>
      <c r="D1470" t="s">
        <v>23</v>
      </c>
      <c r="E1470">
        <v>88</v>
      </c>
      <c r="F1470">
        <v>1.6</v>
      </c>
    </row>
    <row r="1471" spans="1:6" x14ac:dyDescent="0.25">
      <c r="A1471">
        <v>2009</v>
      </c>
      <c r="B1471">
        <v>1</v>
      </c>
      <c r="C1471" t="s">
        <v>158</v>
      </c>
      <c r="D1471" t="s">
        <v>69</v>
      </c>
      <c r="E1471">
        <v>83</v>
      </c>
      <c r="F1471">
        <v>1.6</v>
      </c>
    </row>
    <row r="1472" spans="1:6" x14ac:dyDescent="0.25">
      <c r="A1472">
        <v>2009</v>
      </c>
      <c r="B1472">
        <v>1</v>
      </c>
      <c r="C1472" t="s">
        <v>163</v>
      </c>
      <c r="D1472" t="s">
        <v>144</v>
      </c>
      <c r="E1472">
        <v>83</v>
      </c>
      <c r="F1472">
        <v>1.6</v>
      </c>
    </row>
    <row r="1473" spans="1:6" x14ac:dyDescent="0.25">
      <c r="A1473">
        <v>2009</v>
      </c>
      <c r="B1473">
        <v>1</v>
      </c>
      <c r="C1473" t="s">
        <v>151</v>
      </c>
      <c r="D1473" t="s">
        <v>19</v>
      </c>
      <c r="E1473">
        <v>80</v>
      </c>
      <c r="F1473">
        <v>1.5</v>
      </c>
    </row>
    <row r="1474" spans="1:6" x14ac:dyDescent="0.25">
      <c r="A1474">
        <v>2009</v>
      </c>
      <c r="B1474">
        <v>2</v>
      </c>
      <c r="C1474" t="s">
        <v>151</v>
      </c>
      <c r="D1474" t="s">
        <v>4</v>
      </c>
      <c r="E1474">
        <v>339</v>
      </c>
      <c r="F1474">
        <v>5.4</v>
      </c>
    </row>
    <row r="1475" spans="1:6" x14ac:dyDescent="0.25">
      <c r="A1475">
        <v>2009</v>
      </c>
      <c r="B1475">
        <v>2</v>
      </c>
      <c r="C1475" t="s">
        <v>152</v>
      </c>
      <c r="D1475" t="s">
        <v>5</v>
      </c>
      <c r="E1475">
        <v>222</v>
      </c>
      <c r="F1475">
        <v>3.5</v>
      </c>
    </row>
    <row r="1476" spans="1:6" x14ac:dyDescent="0.25">
      <c r="A1476">
        <v>2009</v>
      </c>
      <c r="B1476">
        <v>2</v>
      </c>
      <c r="C1476" t="s">
        <v>151</v>
      </c>
      <c r="D1476" t="s">
        <v>7</v>
      </c>
      <c r="E1476">
        <v>245</v>
      </c>
      <c r="F1476">
        <v>3.9</v>
      </c>
    </row>
    <row r="1477" spans="1:6" x14ac:dyDescent="0.25">
      <c r="A1477">
        <v>2009</v>
      </c>
      <c r="B1477">
        <v>2</v>
      </c>
      <c r="C1477" t="s">
        <v>154</v>
      </c>
      <c r="D1477" t="s">
        <v>9</v>
      </c>
      <c r="E1477">
        <v>173</v>
      </c>
      <c r="F1477">
        <v>2.8</v>
      </c>
    </row>
    <row r="1478" spans="1:6" x14ac:dyDescent="0.25">
      <c r="A1478">
        <v>2009</v>
      </c>
      <c r="B1478">
        <v>2</v>
      </c>
      <c r="C1478" t="s">
        <v>154</v>
      </c>
      <c r="D1478" t="s">
        <v>15</v>
      </c>
      <c r="E1478">
        <v>142</v>
      </c>
      <c r="F1478">
        <v>2.2999999999999998</v>
      </c>
    </row>
    <row r="1479" spans="1:6" x14ac:dyDescent="0.25">
      <c r="A1479">
        <v>2009</v>
      </c>
      <c r="B1479">
        <v>2</v>
      </c>
      <c r="C1479" t="s">
        <v>152</v>
      </c>
      <c r="D1479" t="s">
        <v>6</v>
      </c>
      <c r="E1479">
        <v>169</v>
      </c>
      <c r="F1479">
        <v>2.7</v>
      </c>
    </row>
    <row r="1480" spans="1:6" x14ac:dyDescent="0.25">
      <c r="A1480">
        <v>2009</v>
      </c>
      <c r="B1480">
        <v>2</v>
      </c>
      <c r="C1480" t="s">
        <v>155</v>
      </c>
      <c r="D1480" t="s">
        <v>10</v>
      </c>
      <c r="E1480">
        <v>197</v>
      </c>
      <c r="F1480">
        <v>3.1</v>
      </c>
    </row>
    <row r="1481" spans="1:6" x14ac:dyDescent="0.25">
      <c r="A1481">
        <v>2009</v>
      </c>
      <c r="B1481">
        <v>2</v>
      </c>
      <c r="C1481" t="s">
        <v>153</v>
      </c>
      <c r="D1481" t="s">
        <v>8</v>
      </c>
      <c r="E1481">
        <v>142</v>
      </c>
      <c r="F1481">
        <v>2.2999999999999998</v>
      </c>
    </row>
    <row r="1482" spans="1:6" x14ac:dyDescent="0.25">
      <c r="A1482">
        <v>2009</v>
      </c>
      <c r="B1482">
        <v>2</v>
      </c>
      <c r="C1482" t="s">
        <v>152</v>
      </c>
      <c r="D1482" t="s">
        <v>23</v>
      </c>
      <c r="E1482">
        <v>177</v>
      </c>
      <c r="F1482">
        <v>2.8</v>
      </c>
    </row>
    <row r="1483" spans="1:6" x14ac:dyDescent="0.25">
      <c r="A1483">
        <v>2009</v>
      </c>
      <c r="B1483">
        <v>2</v>
      </c>
      <c r="C1483" t="s">
        <v>156</v>
      </c>
      <c r="D1483" t="s">
        <v>22</v>
      </c>
      <c r="E1483">
        <v>103</v>
      </c>
      <c r="F1483">
        <v>1.6</v>
      </c>
    </row>
    <row r="1484" spans="1:6" x14ac:dyDescent="0.25">
      <c r="A1484">
        <v>2009</v>
      </c>
      <c r="B1484">
        <v>2</v>
      </c>
      <c r="C1484" t="s">
        <v>162</v>
      </c>
      <c r="D1484" t="s">
        <v>27</v>
      </c>
      <c r="E1484">
        <v>138</v>
      </c>
      <c r="F1484">
        <v>2.2000000000000002</v>
      </c>
    </row>
    <row r="1485" spans="1:6" x14ac:dyDescent="0.25">
      <c r="A1485">
        <v>2009</v>
      </c>
      <c r="B1485">
        <v>2</v>
      </c>
      <c r="C1485" t="s">
        <v>158</v>
      </c>
      <c r="D1485" t="s">
        <v>47</v>
      </c>
      <c r="E1485">
        <v>101</v>
      </c>
      <c r="F1485">
        <v>1.6</v>
      </c>
    </row>
    <row r="1486" spans="1:6" x14ac:dyDescent="0.25">
      <c r="A1486">
        <v>2009</v>
      </c>
      <c r="B1486">
        <v>2</v>
      </c>
      <c r="C1486" t="s">
        <v>165</v>
      </c>
      <c r="D1486" t="s">
        <v>143</v>
      </c>
      <c r="E1486">
        <v>127</v>
      </c>
      <c r="F1486">
        <v>2</v>
      </c>
    </row>
    <row r="1487" spans="1:6" x14ac:dyDescent="0.25">
      <c r="A1487">
        <v>2009</v>
      </c>
      <c r="B1487">
        <v>2</v>
      </c>
      <c r="C1487" t="s">
        <v>151</v>
      </c>
      <c r="D1487" t="s">
        <v>19</v>
      </c>
      <c r="E1487">
        <v>143</v>
      </c>
      <c r="F1487">
        <v>2.2999999999999998</v>
      </c>
    </row>
    <row r="1488" spans="1:6" x14ac:dyDescent="0.25">
      <c r="A1488">
        <v>2009</v>
      </c>
      <c r="B1488">
        <v>2</v>
      </c>
      <c r="C1488" t="s">
        <v>156</v>
      </c>
      <c r="D1488" t="s">
        <v>14</v>
      </c>
      <c r="E1488">
        <v>96</v>
      </c>
      <c r="F1488">
        <v>1.5</v>
      </c>
    </row>
    <row r="1489" spans="1:6" x14ac:dyDescent="0.25">
      <c r="A1489">
        <v>2009</v>
      </c>
      <c r="B1489">
        <v>2</v>
      </c>
      <c r="C1489" t="s">
        <v>161</v>
      </c>
      <c r="D1489" t="s">
        <v>40</v>
      </c>
      <c r="E1489">
        <v>135</v>
      </c>
      <c r="F1489">
        <v>2.1</v>
      </c>
    </row>
    <row r="1490" spans="1:6" x14ac:dyDescent="0.25">
      <c r="A1490">
        <v>2009</v>
      </c>
      <c r="B1490">
        <v>2</v>
      </c>
      <c r="C1490" t="s">
        <v>152</v>
      </c>
      <c r="D1490" t="s">
        <v>24</v>
      </c>
      <c r="E1490">
        <v>73</v>
      </c>
      <c r="F1490">
        <v>1.2</v>
      </c>
    </row>
    <row r="1491" spans="1:6" x14ac:dyDescent="0.25">
      <c r="A1491">
        <v>2009</v>
      </c>
      <c r="B1491">
        <v>2</v>
      </c>
      <c r="C1491" t="s">
        <v>160</v>
      </c>
      <c r="D1491" t="s">
        <v>142</v>
      </c>
      <c r="E1491">
        <v>86</v>
      </c>
      <c r="F1491">
        <v>1.4</v>
      </c>
    </row>
    <row r="1492" spans="1:6" x14ac:dyDescent="0.25">
      <c r="A1492">
        <v>2009</v>
      </c>
      <c r="B1492">
        <v>2</v>
      </c>
      <c r="C1492" t="s">
        <v>158</v>
      </c>
      <c r="D1492" t="s">
        <v>69</v>
      </c>
      <c r="E1492">
        <v>103</v>
      </c>
      <c r="F1492">
        <v>1.6</v>
      </c>
    </row>
    <row r="1493" spans="1:6" x14ac:dyDescent="0.25">
      <c r="A1493">
        <v>2009</v>
      </c>
      <c r="B1493">
        <v>2</v>
      </c>
      <c r="C1493" t="s">
        <v>166</v>
      </c>
      <c r="D1493" t="s">
        <v>38</v>
      </c>
      <c r="E1493">
        <v>131</v>
      </c>
      <c r="F1493">
        <v>2.1</v>
      </c>
    </row>
    <row r="1494" spans="1:6" x14ac:dyDescent="0.25">
      <c r="A1494">
        <v>2009</v>
      </c>
      <c r="B1494">
        <v>3</v>
      </c>
      <c r="C1494" t="s">
        <v>151</v>
      </c>
      <c r="D1494" t="s">
        <v>4</v>
      </c>
      <c r="E1494">
        <v>344</v>
      </c>
      <c r="F1494">
        <v>4.5</v>
      </c>
    </row>
    <row r="1495" spans="1:6" x14ac:dyDescent="0.25">
      <c r="A1495">
        <v>2009</v>
      </c>
      <c r="B1495">
        <v>3</v>
      </c>
      <c r="C1495" t="s">
        <v>152</v>
      </c>
      <c r="D1495" t="s">
        <v>5</v>
      </c>
      <c r="E1495">
        <v>281</v>
      </c>
      <c r="F1495">
        <v>3.7</v>
      </c>
    </row>
    <row r="1496" spans="1:6" x14ac:dyDescent="0.25">
      <c r="A1496">
        <v>2009</v>
      </c>
      <c r="B1496">
        <v>3</v>
      </c>
      <c r="C1496" t="s">
        <v>154</v>
      </c>
      <c r="D1496" t="s">
        <v>9</v>
      </c>
      <c r="E1496">
        <v>301</v>
      </c>
      <c r="F1496">
        <v>4</v>
      </c>
    </row>
    <row r="1497" spans="1:6" x14ac:dyDescent="0.25">
      <c r="A1497">
        <v>2009</v>
      </c>
      <c r="B1497">
        <v>3</v>
      </c>
      <c r="C1497" t="s">
        <v>151</v>
      </c>
      <c r="D1497" t="s">
        <v>7</v>
      </c>
      <c r="E1497">
        <v>175</v>
      </c>
      <c r="F1497">
        <v>2.2999999999999998</v>
      </c>
    </row>
    <row r="1498" spans="1:6" x14ac:dyDescent="0.25">
      <c r="A1498">
        <v>2009</v>
      </c>
      <c r="B1498">
        <v>3</v>
      </c>
      <c r="C1498" t="s">
        <v>155</v>
      </c>
      <c r="D1498" t="s">
        <v>10</v>
      </c>
      <c r="E1498">
        <v>236</v>
      </c>
      <c r="F1498">
        <v>3.1</v>
      </c>
    </row>
    <row r="1499" spans="1:6" x14ac:dyDescent="0.25">
      <c r="A1499">
        <v>2009</v>
      </c>
      <c r="B1499">
        <v>3</v>
      </c>
      <c r="C1499" t="s">
        <v>152</v>
      </c>
      <c r="D1499" t="s">
        <v>6</v>
      </c>
      <c r="E1499">
        <v>225</v>
      </c>
      <c r="F1499">
        <v>3</v>
      </c>
    </row>
    <row r="1500" spans="1:6" x14ac:dyDescent="0.25">
      <c r="A1500">
        <v>2009</v>
      </c>
      <c r="B1500">
        <v>3</v>
      </c>
      <c r="C1500" t="s">
        <v>165</v>
      </c>
      <c r="D1500" t="s">
        <v>143</v>
      </c>
      <c r="E1500">
        <v>248</v>
      </c>
      <c r="F1500">
        <v>3.3</v>
      </c>
    </row>
    <row r="1501" spans="1:6" x14ac:dyDescent="0.25">
      <c r="A1501">
        <v>2009</v>
      </c>
      <c r="B1501">
        <v>3</v>
      </c>
      <c r="C1501" t="s">
        <v>153</v>
      </c>
      <c r="D1501" t="s">
        <v>8</v>
      </c>
      <c r="E1501">
        <v>182</v>
      </c>
      <c r="F1501">
        <v>2.4</v>
      </c>
    </row>
    <row r="1502" spans="1:6" x14ac:dyDescent="0.25">
      <c r="A1502">
        <v>2009</v>
      </c>
      <c r="B1502">
        <v>3</v>
      </c>
      <c r="C1502" t="s">
        <v>154</v>
      </c>
      <c r="D1502" t="s">
        <v>15</v>
      </c>
      <c r="E1502">
        <v>115</v>
      </c>
      <c r="F1502">
        <v>1.5</v>
      </c>
    </row>
    <row r="1503" spans="1:6" x14ac:dyDescent="0.25">
      <c r="A1503">
        <v>2009</v>
      </c>
      <c r="B1503">
        <v>3</v>
      </c>
      <c r="C1503" t="s">
        <v>166</v>
      </c>
      <c r="D1503" t="s">
        <v>38</v>
      </c>
      <c r="E1503">
        <v>214</v>
      </c>
      <c r="F1503">
        <v>2.8</v>
      </c>
    </row>
    <row r="1504" spans="1:6" x14ac:dyDescent="0.25">
      <c r="A1504">
        <v>2009</v>
      </c>
      <c r="B1504">
        <v>3</v>
      </c>
      <c r="C1504" t="s">
        <v>158</v>
      </c>
      <c r="D1504" t="s">
        <v>47</v>
      </c>
      <c r="E1504">
        <v>170</v>
      </c>
      <c r="F1504">
        <v>2.2000000000000002</v>
      </c>
    </row>
    <row r="1505" spans="1:6" x14ac:dyDescent="0.25">
      <c r="A1505">
        <v>2009</v>
      </c>
      <c r="B1505">
        <v>3</v>
      </c>
      <c r="C1505" t="s">
        <v>151</v>
      </c>
      <c r="D1505" t="s">
        <v>19</v>
      </c>
      <c r="E1505">
        <v>172</v>
      </c>
      <c r="F1505">
        <v>2.2999999999999998</v>
      </c>
    </row>
    <row r="1506" spans="1:6" x14ac:dyDescent="0.25">
      <c r="A1506">
        <v>2009</v>
      </c>
      <c r="B1506">
        <v>3</v>
      </c>
      <c r="C1506" t="s">
        <v>152</v>
      </c>
      <c r="D1506" t="s">
        <v>23</v>
      </c>
      <c r="E1506">
        <v>123</v>
      </c>
      <c r="F1506">
        <v>1.6</v>
      </c>
    </row>
    <row r="1507" spans="1:6" x14ac:dyDescent="0.25">
      <c r="A1507">
        <v>2009</v>
      </c>
      <c r="B1507">
        <v>3</v>
      </c>
      <c r="C1507" t="s">
        <v>162</v>
      </c>
      <c r="D1507" t="s">
        <v>27</v>
      </c>
      <c r="E1507">
        <v>160</v>
      </c>
      <c r="F1507">
        <v>2.1</v>
      </c>
    </row>
    <row r="1508" spans="1:6" x14ac:dyDescent="0.25">
      <c r="A1508">
        <v>2009</v>
      </c>
      <c r="B1508">
        <v>3</v>
      </c>
      <c r="C1508" t="s">
        <v>160</v>
      </c>
      <c r="D1508" t="s">
        <v>142</v>
      </c>
      <c r="E1508">
        <v>156</v>
      </c>
      <c r="F1508">
        <v>2.1</v>
      </c>
    </row>
    <row r="1509" spans="1:6" x14ac:dyDescent="0.25">
      <c r="A1509">
        <v>2009</v>
      </c>
      <c r="B1509">
        <v>3</v>
      </c>
      <c r="C1509" t="s">
        <v>161</v>
      </c>
      <c r="D1509" t="s">
        <v>40</v>
      </c>
      <c r="E1509">
        <v>132</v>
      </c>
      <c r="F1509">
        <v>1.7</v>
      </c>
    </row>
    <row r="1510" spans="1:6" x14ac:dyDescent="0.25">
      <c r="A1510">
        <v>2009</v>
      </c>
      <c r="B1510">
        <v>3</v>
      </c>
      <c r="C1510" t="s">
        <v>156</v>
      </c>
      <c r="D1510" t="s">
        <v>22</v>
      </c>
      <c r="E1510">
        <v>88</v>
      </c>
      <c r="F1510">
        <v>1.2</v>
      </c>
    </row>
    <row r="1511" spans="1:6" x14ac:dyDescent="0.25">
      <c r="A1511">
        <v>2009</v>
      </c>
      <c r="B1511">
        <v>3</v>
      </c>
      <c r="C1511" t="s">
        <v>157</v>
      </c>
      <c r="D1511" t="s">
        <v>36</v>
      </c>
      <c r="E1511">
        <v>150</v>
      </c>
      <c r="F1511">
        <v>2</v>
      </c>
    </row>
    <row r="1512" spans="1:6" x14ac:dyDescent="0.25">
      <c r="A1512">
        <v>2009</v>
      </c>
      <c r="B1512">
        <v>3</v>
      </c>
      <c r="C1512" t="s">
        <v>152</v>
      </c>
      <c r="D1512" t="s">
        <v>16</v>
      </c>
      <c r="E1512">
        <v>130</v>
      </c>
      <c r="F1512">
        <v>1.7</v>
      </c>
    </row>
    <row r="1513" spans="1:6" x14ac:dyDescent="0.25">
      <c r="A1513">
        <v>2009</v>
      </c>
      <c r="B1513">
        <v>3</v>
      </c>
      <c r="C1513" t="s">
        <v>169</v>
      </c>
      <c r="D1513" t="s">
        <v>50</v>
      </c>
      <c r="E1513">
        <v>141</v>
      </c>
      <c r="F1513">
        <v>1.9</v>
      </c>
    </row>
    <row r="1514" spans="1:6" x14ac:dyDescent="0.25">
      <c r="A1514">
        <v>2009</v>
      </c>
      <c r="B1514">
        <v>3</v>
      </c>
      <c r="C1514" t="s">
        <v>158</v>
      </c>
      <c r="D1514" t="s">
        <v>69</v>
      </c>
      <c r="E1514">
        <v>108</v>
      </c>
      <c r="F1514">
        <v>1.4</v>
      </c>
    </row>
    <row r="1515" spans="1:6" x14ac:dyDescent="0.25">
      <c r="A1515">
        <v>2009</v>
      </c>
      <c r="B1515">
        <v>4</v>
      </c>
      <c r="C1515" t="s">
        <v>151</v>
      </c>
      <c r="D1515" t="s">
        <v>4</v>
      </c>
      <c r="E1515">
        <v>441</v>
      </c>
      <c r="F1515">
        <v>5.9</v>
      </c>
    </row>
    <row r="1516" spans="1:6" x14ac:dyDescent="0.25">
      <c r="A1516">
        <v>2009</v>
      </c>
      <c r="B1516">
        <v>4</v>
      </c>
      <c r="C1516" t="s">
        <v>152</v>
      </c>
      <c r="D1516" t="s">
        <v>5</v>
      </c>
      <c r="E1516">
        <v>389</v>
      </c>
      <c r="F1516">
        <v>5.2</v>
      </c>
    </row>
    <row r="1517" spans="1:6" x14ac:dyDescent="0.25">
      <c r="A1517">
        <v>2009</v>
      </c>
      <c r="B1517">
        <v>4</v>
      </c>
      <c r="C1517" t="s">
        <v>154</v>
      </c>
      <c r="D1517" t="s">
        <v>9</v>
      </c>
      <c r="E1517">
        <v>201</v>
      </c>
      <c r="F1517">
        <v>2.7</v>
      </c>
    </row>
    <row r="1518" spans="1:6" x14ac:dyDescent="0.25">
      <c r="A1518">
        <v>2009</v>
      </c>
      <c r="B1518">
        <v>4</v>
      </c>
      <c r="C1518" t="s">
        <v>155</v>
      </c>
      <c r="D1518" t="s">
        <v>10</v>
      </c>
      <c r="E1518">
        <v>286</v>
      </c>
      <c r="F1518">
        <v>3.8</v>
      </c>
    </row>
    <row r="1519" spans="1:6" x14ac:dyDescent="0.25">
      <c r="A1519">
        <v>2009</v>
      </c>
      <c r="B1519">
        <v>4</v>
      </c>
      <c r="C1519" t="s">
        <v>151</v>
      </c>
      <c r="D1519" t="s">
        <v>7</v>
      </c>
      <c r="E1519">
        <v>202</v>
      </c>
      <c r="F1519">
        <v>2.7</v>
      </c>
    </row>
    <row r="1520" spans="1:6" x14ac:dyDescent="0.25">
      <c r="A1520">
        <v>2009</v>
      </c>
      <c r="B1520">
        <v>4</v>
      </c>
      <c r="C1520" t="s">
        <v>152</v>
      </c>
      <c r="D1520" t="s">
        <v>6</v>
      </c>
      <c r="E1520">
        <v>196</v>
      </c>
      <c r="F1520">
        <v>2.6</v>
      </c>
    </row>
    <row r="1521" spans="1:6" x14ac:dyDescent="0.25">
      <c r="A1521">
        <v>2009</v>
      </c>
      <c r="B1521">
        <v>4</v>
      </c>
      <c r="C1521" t="s">
        <v>158</v>
      </c>
      <c r="D1521" t="s">
        <v>47</v>
      </c>
      <c r="E1521">
        <v>274</v>
      </c>
      <c r="F1521">
        <v>3.7</v>
      </c>
    </row>
    <row r="1522" spans="1:6" x14ac:dyDescent="0.25">
      <c r="A1522">
        <v>2009</v>
      </c>
      <c r="B1522">
        <v>4</v>
      </c>
      <c r="C1522" t="s">
        <v>153</v>
      </c>
      <c r="D1522" t="s">
        <v>8</v>
      </c>
      <c r="E1522">
        <v>166</v>
      </c>
      <c r="F1522">
        <v>2.2000000000000002</v>
      </c>
    </row>
    <row r="1523" spans="1:6" x14ac:dyDescent="0.25">
      <c r="A1523">
        <v>2009</v>
      </c>
      <c r="B1523">
        <v>4</v>
      </c>
      <c r="C1523" t="s">
        <v>151</v>
      </c>
      <c r="D1523" t="s">
        <v>19</v>
      </c>
      <c r="E1523">
        <v>211</v>
      </c>
      <c r="F1523">
        <v>2.8</v>
      </c>
    </row>
    <row r="1524" spans="1:6" x14ac:dyDescent="0.25">
      <c r="A1524">
        <v>2009</v>
      </c>
      <c r="B1524">
        <v>4</v>
      </c>
      <c r="C1524" t="s">
        <v>165</v>
      </c>
      <c r="D1524" t="s">
        <v>143</v>
      </c>
      <c r="E1524">
        <v>103</v>
      </c>
      <c r="F1524">
        <v>1.4</v>
      </c>
    </row>
    <row r="1525" spans="1:6" x14ac:dyDescent="0.25">
      <c r="A1525">
        <v>2009</v>
      </c>
      <c r="B1525">
        <v>4</v>
      </c>
      <c r="C1525" t="s">
        <v>154</v>
      </c>
      <c r="D1525" t="s">
        <v>15</v>
      </c>
      <c r="E1525">
        <v>132</v>
      </c>
      <c r="F1525">
        <v>1.8</v>
      </c>
    </row>
    <row r="1526" spans="1:6" x14ac:dyDescent="0.25">
      <c r="A1526">
        <v>2009</v>
      </c>
      <c r="B1526">
        <v>4</v>
      </c>
      <c r="C1526" t="s">
        <v>160</v>
      </c>
      <c r="D1526" t="s">
        <v>142</v>
      </c>
      <c r="E1526">
        <v>197</v>
      </c>
      <c r="F1526">
        <v>2.6</v>
      </c>
    </row>
    <row r="1527" spans="1:6" x14ac:dyDescent="0.25">
      <c r="A1527">
        <v>2009</v>
      </c>
      <c r="B1527">
        <v>4</v>
      </c>
      <c r="C1527" t="s">
        <v>162</v>
      </c>
      <c r="D1527" t="s">
        <v>27</v>
      </c>
      <c r="E1527">
        <v>148</v>
      </c>
      <c r="F1527">
        <v>2</v>
      </c>
    </row>
    <row r="1528" spans="1:6" x14ac:dyDescent="0.25">
      <c r="A1528">
        <v>2009</v>
      </c>
      <c r="B1528">
        <v>4</v>
      </c>
      <c r="C1528" t="s">
        <v>166</v>
      </c>
      <c r="D1528" t="s">
        <v>38</v>
      </c>
      <c r="E1528">
        <v>125</v>
      </c>
      <c r="F1528">
        <v>1.7</v>
      </c>
    </row>
    <row r="1529" spans="1:6" x14ac:dyDescent="0.25">
      <c r="A1529">
        <v>2009</v>
      </c>
      <c r="B1529">
        <v>4</v>
      </c>
      <c r="C1529" t="s">
        <v>152</v>
      </c>
      <c r="D1529" t="s">
        <v>23</v>
      </c>
      <c r="E1529">
        <v>111</v>
      </c>
      <c r="F1529">
        <v>1.5</v>
      </c>
    </row>
    <row r="1530" spans="1:6" x14ac:dyDescent="0.25">
      <c r="A1530">
        <v>2009</v>
      </c>
      <c r="B1530">
        <v>4</v>
      </c>
      <c r="C1530" t="s">
        <v>161</v>
      </c>
      <c r="D1530" t="s">
        <v>40</v>
      </c>
      <c r="E1530">
        <v>133</v>
      </c>
      <c r="F1530">
        <v>1.8</v>
      </c>
    </row>
    <row r="1531" spans="1:6" x14ac:dyDescent="0.25">
      <c r="A1531">
        <v>2009</v>
      </c>
      <c r="B1531">
        <v>4</v>
      </c>
      <c r="C1531" t="s">
        <v>158</v>
      </c>
      <c r="D1531" t="s">
        <v>69</v>
      </c>
      <c r="E1531">
        <v>128</v>
      </c>
      <c r="F1531">
        <v>1.7</v>
      </c>
    </row>
    <row r="1532" spans="1:6" x14ac:dyDescent="0.25">
      <c r="A1532">
        <v>2009</v>
      </c>
      <c r="B1532">
        <v>4</v>
      </c>
      <c r="C1532" t="s">
        <v>156</v>
      </c>
      <c r="D1532" t="s">
        <v>11</v>
      </c>
      <c r="E1532">
        <v>156</v>
      </c>
      <c r="F1532">
        <v>2.1</v>
      </c>
    </row>
    <row r="1533" spans="1:6" x14ac:dyDescent="0.25">
      <c r="A1533">
        <v>2009</v>
      </c>
      <c r="B1533">
        <v>4</v>
      </c>
      <c r="C1533" t="s">
        <v>156</v>
      </c>
      <c r="D1533" t="s">
        <v>22</v>
      </c>
      <c r="E1533">
        <v>87</v>
      </c>
      <c r="F1533">
        <v>1.2</v>
      </c>
    </row>
    <row r="1534" spans="1:6" x14ac:dyDescent="0.25">
      <c r="A1534">
        <v>2009</v>
      </c>
      <c r="B1534">
        <v>4</v>
      </c>
      <c r="C1534" t="s">
        <v>157</v>
      </c>
      <c r="D1534" t="s">
        <v>36</v>
      </c>
      <c r="E1534">
        <v>100</v>
      </c>
      <c r="F1534">
        <v>1.3</v>
      </c>
    </row>
    <row r="1535" spans="1:6" x14ac:dyDescent="0.25">
      <c r="A1535">
        <v>2009</v>
      </c>
      <c r="B1535">
        <v>5</v>
      </c>
      <c r="C1535" t="s">
        <v>151</v>
      </c>
      <c r="D1535" t="s">
        <v>4</v>
      </c>
      <c r="E1535">
        <v>509</v>
      </c>
      <c r="F1535">
        <v>6.9</v>
      </c>
    </row>
    <row r="1536" spans="1:6" x14ac:dyDescent="0.25">
      <c r="A1536">
        <v>2009</v>
      </c>
      <c r="B1536">
        <v>5</v>
      </c>
      <c r="C1536" t="s">
        <v>152</v>
      </c>
      <c r="D1536" t="s">
        <v>5</v>
      </c>
      <c r="E1536">
        <v>375</v>
      </c>
      <c r="F1536">
        <v>5.0999999999999996</v>
      </c>
    </row>
    <row r="1537" spans="1:6" x14ac:dyDescent="0.25">
      <c r="A1537">
        <v>2009</v>
      </c>
      <c r="B1537">
        <v>5</v>
      </c>
      <c r="C1537" t="s">
        <v>155</v>
      </c>
      <c r="D1537" t="s">
        <v>10</v>
      </c>
      <c r="E1537">
        <v>232</v>
      </c>
      <c r="F1537">
        <v>3.1</v>
      </c>
    </row>
    <row r="1538" spans="1:6" x14ac:dyDescent="0.25">
      <c r="A1538">
        <v>2009</v>
      </c>
      <c r="B1538">
        <v>5</v>
      </c>
      <c r="C1538" t="s">
        <v>154</v>
      </c>
      <c r="D1538" t="s">
        <v>9</v>
      </c>
      <c r="E1538">
        <v>197</v>
      </c>
      <c r="F1538">
        <v>2.7</v>
      </c>
    </row>
    <row r="1539" spans="1:6" x14ac:dyDescent="0.25">
      <c r="A1539">
        <v>2009</v>
      </c>
      <c r="B1539">
        <v>5</v>
      </c>
      <c r="C1539" t="s">
        <v>151</v>
      </c>
      <c r="D1539" t="s">
        <v>7</v>
      </c>
      <c r="E1539">
        <v>193</v>
      </c>
      <c r="F1539">
        <v>2.6</v>
      </c>
    </row>
    <row r="1540" spans="1:6" x14ac:dyDescent="0.25">
      <c r="A1540">
        <v>2009</v>
      </c>
      <c r="B1540">
        <v>5</v>
      </c>
      <c r="C1540" t="s">
        <v>152</v>
      </c>
      <c r="D1540" t="s">
        <v>6</v>
      </c>
      <c r="E1540">
        <v>129</v>
      </c>
      <c r="F1540">
        <v>1.7</v>
      </c>
    </row>
    <row r="1541" spans="1:6" x14ac:dyDescent="0.25">
      <c r="A1541">
        <v>2009</v>
      </c>
      <c r="B1541">
        <v>5</v>
      </c>
      <c r="C1541" t="s">
        <v>158</v>
      </c>
      <c r="D1541" t="s">
        <v>47</v>
      </c>
      <c r="E1541">
        <v>148</v>
      </c>
      <c r="F1541">
        <v>2</v>
      </c>
    </row>
    <row r="1542" spans="1:6" x14ac:dyDescent="0.25">
      <c r="A1542">
        <v>2009</v>
      </c>
      <c r="B1542">
        <v>5</v>
      </c>
      <c r="C1542" t="s">
        <v>160</v>
      </c>
      <c r="D1542" t="s">
        <v>142</v>
      </c>
      <c r="E1542">
        <v>237</v>
      </c>
      <c r="F1542">
        <v>3.2</v>
      </c>
    </row>
    <row r="1543" spans="1:6" x14ac:dyDescent="0.25">
      <c r="A1543">
        <v>2009</v>
      </c>
      <c r="B1543">
        <v>5</v>
      </c>
      <c r="C1543" t="s">
        <v>154</v>
      </c>
      <c r="D1543" t="s">
        <v>15</v>
      </c>
      <c r="E1543">
        <v>217</v>
      </c>
      <c r="F1543">
        <v>2.9</v>
      </c>
    </row>
    <row r="1544" spans="1:6" x14ac:dyDescent="0.25">
      <c r="A1544">
        <v>2009</v>
      </c>
      <c r="B1544">
        <v>5</v>
      </c>
      <c r="C1544" t="s">
        <v>153</v>
      </c>
      <c r="D1544" t="s">
        <v>8</v>
      </c>
      <c r="E1544">
        <v>162</v>
      </c>
      <c r="F1544">
        <v>2.2000000000000002</v>
      </c>
    </row>
    <row r="1545" spans="1:6" x14ac:dyDescent="0.25">
      <c r="A1545">
        <v>2009</v>
      </c>
      <c r="B1545">
        <v>5</v>
      </c>
      <c r="C1545" t="s">
        <v>151</v>
      </c>
      <c r="D1545" t="s">
        <v>19</v>
      </c>
      <c r="E1545">
        <v>172</v>
      </c>
      <c r="F1545">
        <v>2.2999999999999998</v>
      </c>
    </row>
    <row r="1546" spans="1:6" x14ac:dyDescent="0.25">
      <c r="A1546">
        <v>2009</v>
      </c>
      <c r="B1546">
        <v>5</v>
      </c>
      <c r="C1546" t="s">
        <v>162</v>
      </c>
      <c r="D1546" t="s">
        <v>27</v>
      </c>
      <c r="E1546">
        <v>151</v>
      </c>
      <c r="F1546">
        <v>2</v>
      </c>
    </row>
    <row r="1547" spans="1:6" x14ac:dyDescent="0.25">
      <c r="A1547">
        <v>2009</v>
      </c>
      <c r="B1547">
        <v>5</v>
      </c>
      <c r="C1547" t="s">
        <v>166</v>
      </c>
      <c r="D1547" t="s">
        <v>38</v>
      </c>
      <c r="E1547">
        <v>123</v>
      </c>
      <c r="F1547">
        <v>1.7</v>
      </c>
    </row>
    <row r="1548" spans="1:6" x14ac:dyDescent="0.25">
      <c r="A1548">
        <v>2009</v>
      </c>
      <c r="B1548">
        <v>5</v>
      </c>
      <c r="C1548" t="s">
        <v>161</v>
      </c>
      <c r="D1548" t="s">
        <v>40</v>
      </c>
      <c r="E1548">
        <v>168</v>
      </c>
      <c r="F1548">
        <v>2.2999999999999998</v>
      </c>
    </row>
    <row r="1549" spans="1:6" x14ac:dyDescent="0.25">
      <c r="A1549">
        <v>2009</v>
      </c>
      <c r="B1549">
        <v>5</v>
      </c>
      <c r="C1549" t="s">
        <v>165</v>
      </c>
      <c r="D1549" t="s">
        <v>143</v>
      </c>
      <c r="E1549">
        <v>54</v>
      </c>
      <c r="F1549">
        <v>0.7</v>
      </c>
    </row>
    <row r="1550" spans="1:6" x14ac:dyDescent="0.25">
      <c r="A1550">
        <v>2009</v>
      </c>
      <c r="B1550">
        <v>5</v>
      </c>
      <c r="C1550" t="s">
        <v>152</v>
      </c>
      <c r="D1550" t="s">
        <v>23</v>
      </c>
      <c r="E1550">
        <v>126</v>
      </c>
      <c r="F1550">
        <v>1.7</v>
      </c>
    </row>
    <row r="1551" spans="1:6" x14ac:dyDescent="0.25">
      <c r="A1551">
        <v>2009</v>
      </c>
      <c r="B1551">
        <v>5</v>
      </c>
      <c r="C1551" t="s">
        <v>158</v>
      </c>
      <c r="D1551" t="s">
        <v>69</v>
      </c>
      <c r="E1551">
        <v>108</v>
      </c>
      <c r="F1551">
        <v>1.5</v>
      </c>
    </row>
    <row r="1552" spans="1:6" x14ac:dyDescent="0.25">
      <c r="A1552">
        <v>2009</v>
      </c>
      <c r="B1552">
        <v>5</v>
      </c>
      <c r="C1552" t="s">
        <v>156</v>
      </c>
      <c r="D1552" t="s">
        <v>11</v>
      </c>
      <c r="E1552">
        <v>107</v>
      </c>
      <c r="F1552">
        <v>1.4</v>
      </c>
    </row>
    <row r="1553" spans="1:6" x14ac:dyDescent="0.25">
      <c r="A1553">
        <v>2009</v>
      </c>
      <c r="B1553">
        <v>5</v>
      </c>
      <c r="C1553" t="s">
        <v>156</v>
      </c>
      <c r="D1553" t="s">
        <v>22</v>
      </c>
      <c r="E1553">
        <v>110</v>
      </c>
      <c r="F1553">
        <v>1.5</v>
      </c>
    </row>
    <row r="1554" spans="1:6" x14ac:dyDescent="0.25">
      <c r="A1554">
        <v>2009</v>
      </c>
      <c r="B1554">
        <v>5</v>
      </c>
      <c r="C1554" t="s">
        <v>152</v>
      </c>
      <c r="D1554" t="s">
        <v>145</v>
      </c>
      <c r="E1554">
        <v>126</v>
      </c>
      <c r="F1554">
        <v>1.7</v>
      </c>
    </row>
    <row r="1555" spans="1:6" x14ac:dyDescent="0.25">
      <c r="A1555">
        <v>2009</v>
      </c>
      <c r="B1555">
        <v>6</v>
      </c>
      <c r="C1555" t="s">
        <v>151</v>
      </c>
      <c r="D1555" t="s">
        <v>4</v>
      </c>
      <c r="E1555">
        <v>412</v>
      </c>
      <c r="F1555">
        <v>5.4</v>
      </c>
    </row>
    <row r="1556" spans="1:6" x14ac:dyDescent="0.25">
      <c r="A1556">
        <v>2009</v>
      </c>
      <c r="B1556">
        <v>6</v>
      </c>
      <c r="C1556" t="s">
        <v>152</v>
      </c>
      <c r="D1556" t="s">
        <v>5</v>
      </c>
      <c r="E1556">
        <v>353</v>
      </c>
      <c r="F1556">
        <v>4.7</v>
      </c>
    </row>
    <row r="1557" spans="1:6" x14ac:dyDescent="0.25">
      <c r="A1557">
        <v>2009</v>
      </c>
      <c r="B1557">
        <v>6</v>
      </c>
      <c r="C1557" t="s">
        <v>154</v>
      </c>
      <c r="D1557" t="s">
        <v>9</v>
      </c>
      <c r="E1557">
        <v>368</v>
      </c>
      <c r="F1557">
        <v>4.9000000000000004</v>
      </c>
    </row>
    <row r="1558" spans="1:6" x14ac:dyDescent="0.25">
      <c r="A1558">
        <v>2009</v>
      </c>
      <c r="B1558">
        <v>6</v>
      </c>
      <c r="C1558" t="s">
        <v>155</v>
      </c>
      <c r="D1558" t="s">
        <v>10</v>
      </c>
      <c r="E1558">
        <v>182</v>
      </c>
      <c r="F1558">
        <v>2.4</v>
      </c>
    </row>
    <row r="1559" spans="1:6" x14ac:dyDescent="0.25">
      <c r="A1559">
        <v>2009</v>
      </c>
      <c r="B1559">
        <v>6</v>
      </c>
      <c r="C1559" t="s">
        <v>151</v>
      </c>
      <c r="D1559" t="s">
        <v>7</v>
      </c>
      <c r="E1559">
        <v>233</v>
      </c>
      <c r="F1559">
        <v>3.1</v>
      </c>
    </row>
    <row r="1560" spans="1:6" x14ac:dyDescent="0.25">
      <c r="A1560">
        <v>2009</v>
      </c>
      <c r="B1560">
        <v>6</v>
      </c>
      <c r="C1560" t="s">
        <v>160</v>
      </c>
      <c r="D1560" t="s">
        <v>142</v>
      </c>
      <c r="E1560">
        <v>281</v>
      </c>
      <c r="F1560">
        <v>3.7</v>
      </c>
    </row>
    <row r="1561" spans="1:6" x14ac:dyDescent="0.25">
      <c r="A1561">
        <v>2009</v>
      </c>
      <c r="B1561">
        <v>6</v>
      </c>
      <c r="C1561" t="s">
        <v>153</v>
      </c>
      <c r="D1561" t="s">
        <v>8</v>
      </c>
      <c r="E1561">
        <v>202</v>
      </c>
      <c r="F1561">
        <v>2.7</v>
      </c>
    </row>
    <row r="1562" spans="1:6" x14ac:dyDescent="0.25">
      <c r="A1562">
        <v>2009</v>
      </c>
      <c r="B1562">
        <v>6</v>
      </c>
      <c r="C1562" t="s">
        <v>154</v>
      </c>
      <c r="D1562" t="s">
        <v>15</v>
      </c>
      <c r="E1562">
        <v>190</v>
      </c>
      <c r="F1562">
        <v>2.5</v>
      </c>
    </row>
    <row r="1563" spans="1:6" x14ac:dyDescent="0.25">
      <c r="A1563">
        <v>2009</v>
      </c>
      <c r="B1563">
        <v>6</v>
      </c>
      <c r="C1563" t="s">
        <v>152</v>
      </c>
      <c r="D1563" t="s">
        <v>6</v>
      </c>
      <c r="E1563">
        <v>96</v>
      </c>
      <c r="F1563">
        <v>1.3</v>
      </c>
    </row>
    <row r="1564" spans="1:6" x14ac:dyDescent="0.25">
      <c r="A1564">
        <v>2009</v>
      </c>
      <c r="B1564">
        <v>6</v>
      </c>
      <c r="C1564" t="s">
        <v>158</v>
      </c>
      <c r="D1564" t="s">
        <v>47</v>
      </c>
      <c r="E1564">
        <v>114</v>
      </c>
      <c r="F1564">
        <v>1.5</v>
      </c>
    </row>
    <row r="1565" spans="1:6" x14ac:dyDescent="0.25">
      <c r="A1565">
        <v>2009</v>
      </c>
      <c r="B1565">
        <v>6</v>
      </c>
      <c r="C1565" t="s">
        <v>151</v>
      </c>
      <c r="D1565" t="s">
        <v>19</v>
      </c>
      <c r="E1565">
        <v>141</v>
      </c>
      <c r="F1565">
        <v>1.9</v>
      </c>
    </row>
    <row r="1566" spans="1:6" x14ac:dyDescent="0.25">
      <c r="A1566">
        <v>2009</v>
      </c>
      <c r="B1566">
        <v>6</v>
      </c>
      <c r="C1566" t="s">
        <v>162</v>
      </c>
      <c r="D1566" t="s">
        <v>27</v>
      </c>
      <c r="E1566">
        <v>186</v>
      </c>
      <c r="F1566">
        <v>2.5</v>
      </c>
    </row>
    <row r="1567" spans="1:6" x14ac:dyDescent="0.25">
      <c r="A1567">
        <v>2009</v>
      </c>
      <c r="B1567">
        <v>6</v>
      </c>
      <c r="C1567" t="s">
        <v>161</v>
      </c>
      <c r="D1567" t="s">
        <v>40</v>
      </c>
      <c r="E1567">
        <v>188</v>
      </c>
      <c r="F1567">
        <v>2.5</v>
      </c>
    </row>
    <row r="1568" spans="1:6" x14ac:dyDescent="0.25">
      <c r="A1568">
        <v>2009</v>
      </c>
      <c r="B1568">
        <v>6</v>
      </c>
      <c r="C1568" t="s">
        <v>166</v>
      </c>
      <c r="D1568" t="s">
        <v>38</v>
      </c>
      <c r="E1568">
        <v>109</v>
      </c>
      <c r="F1568">
        <v>1.4</v>
      </c>
    </row>
    <row r="1569" spans="1:6" x14ac:dyDescent="0.25">
      <c r="A1569">
        <v>2009</v>
      </c>
      <c r="B1569">
        <v>6</v>
      </c>
      <c r="C1569" t="s">
        <v>165</v>
      </c>
      <c r="D1569" t="s">
        <v>143</v>
      </c>
      <c r="E1569">
        <v>123</v>
      </c>
      <c r="F1569">
        <v>1.6</v>
      </c>
    </row>
    <row r="1570" spans="1:6" x14ac:dyDescent="0.25">
      <c r="A1570">
        <v>2009</v>
      </c>
      <c r="B1570">
        <v>6</v>
      </c>
      <c r="C1570" t="s">
        <v>156</v>
      </c>
      <c r="D1570" t="s">
        <v>11</v>
      </c>
      <c r="E1570">
        <v>216</v>
      </c>
      <c r="F1570">
        <v>2.8</v>
      </c>
    </row>
    <row r="1571" spans="1:6" x14ac:dyDescent="0.25">
      <c r="A1571">
        <v>2009</v>
      </c>
      <c r="B1571">
        <v>6</v>
      </c>
      <c r="C1571" t="s">
        <v>152</v>
      </c>
      <c r="D1571" t="s">
        <v>23</v>
      </c>
      <c r="E1571">
        <v>99</v>
      </c>
      <c r="F1571">
        <v>1.3</v>
      </c>
    </row>
    <row r="1572" spans="1:6" x14ac:dyDescent="0.25">
      <c r="A1572">
        <v>2009</v>
      </c>
      <c r="B1572">
        <v>6</v>
      </c>
      <c r="C1572" t="s">
        <v>156</v>
      </c>
      <c r="D1572" t="s">
        <v>14</v>
      </c>
      <c r="E1572">
        <v>191</v>
      </c>
      <c r="F1572">
        <v>2.5</v>
      </c>
    </row>
    <row r="1573" spans="1:6" x14ac:dyDescent="0.25">
      <c r="A1573">
        <v>2009</v>
      </c>
      <c r="B1573">
        <v>6</v>
      </c>
      <c r="C1573" t="s">
        <v>156</v>
      </c>
      <c r="D1573" t="s">
        <v>22</v>
      </c>
      <c r="E1573">
        <v>109</v>
      </c>
      <c r="F1573">
        <v>1.4</v>
      </c>
    </row>
    <row r="1574" spans="1:6" x14ac:dyDescent="0.25">
      <c r="A1574">
        <v>2009</v>
      </c>
      <c r="B1574">
        <v>6</v>
      </c>
      <c r="C1574" t="s">
        <v>169</v>
      </c>
      <c r="D1574" t="s">
        <v>146</v>
      </c>
      <c r="E1574">
        <v>147</v>
      </c>
      <c r="F1574">
        <v>1.9</v>
      </c>
    </row>
    <row r="1575" spans="1:6" x14ac:dyDescent="0.25">
      <c r="A1575">
        <v>2009</v>
      </c>
      <c r="B1575">
        <v>7</v>
      </c>
      <c r="C1575" t="s">
        <v>151</v>
      </c>
      <c r="D1575" t="s">
        <v>4</v>
      </c>
      <c r="E1575">
        <v>482</v>
      </c>
      <c r="F1575">
        <v>5.0999999999999996</v>
      </c>
    </row>
    <row r="1576" spans="1:6" x14ac:dyDescent="0.25">
      <c r="A1576">
        <v>2009</v>
      </c>
      <c r="B1576">
        <v>7</v>
      </c>
      <c r="C1576" t="s">
        <v>152</v>
      </c>
      <c r="D1576" t="s">
        <v>5</v>
      </c>
      <c r="E1576">
        <v>443</v>
      </c>
      <c r="F1576">
        <v>4.7</v>
      </c>
    </row>
    <row r="1577" spans="1:6" x14ac:dyDescent="0.25">
      <c r="A1577">
        <v>2009</v>
      </c>
      <c r="B1577">
        <v>7</v>
      </c>
      <c r="C1577" t="s">
        <v>154</v>
      </c>
      <c r="D1577" t="s">
        <v>9</v>
      </c>
      <c r="E1577">
        <v>339</v>
      </c>
      <c r="F1577">
        <v>3.6</v>
      </c>
    </row>
    <row r="1578" spans="1:6" x14ac:dyDescent="0.25">
      <c r="A1578">
        <v>2009</v>
      </c>
      <c r="B1578">
        <v>7</v>
      </c>
      <c r="C1578" t="s">
        <v>151</v>
      </c>
      <c r="D1578" t="s">
        <v>7</v>
      </c>
      <c r="E1578">
        <v>448</v>
      </c>
      <c r="F1578">
        <v>4.8</v>
      </c>
    </row>
    <row r="1579" spans="1:6" x14ac:dyDescent="0.25">
      <c r="A1579">
        <v>2009</v>
      </c>
      <c r="B1579">
        <v>7</v>
      </c>
      <c r="C1579" t="s">
        <v>155</v>
      </c>
      <c r="D1579" t="s">
        <v>10</v>
      </c>
      <c r="E1579">
        <v>195</v>
      </c>
      <c r="F1579">
        <v>2.1</v>
      </c>
    </row>
    <row r="1580" spans="1:6" x14ac:dyDescent="0.25">
      <c r="A1580">
        <v>2009</v>
      </c>
      <c r="B1580">
        <v>7</v>
      </c>
      <c r="C1580" t="s">
        <v>160</v>
      </c>
      <c r="D1580" t="s">
        <v>142</v>
      </c>
      <c r="E1580">
        <v>236</v>
      </c>
      <c r="F1580">
        <v>2.5</v>
      </c>
    </row>
    <row r="1581" spans="1:6" x14ac:dyDescent="0.25">
      <c r="A1581">
        <v>2009</v>
      </c>
      <c r="B1581">
        <v>7</v>
      </c>
      <c r="C1581" t="s">
        <v>153</v>
      </c>
      <c r="D1581" t="s">
        <v>8</v>
      </c>
      <c r="E1581">
        <v>325</v>
      </c>
      <c r="F1581">
        <v>3.5</v>
      </c>
    </row>
    <row r="1582" spans="1:6" x14ac:dyDescent="0.25">
      <c r="A1582">
        <v>2009</v>
      </c>
      <c r="B1582">
        <v>7</v>
      </c>
      <c r="C1582" t="s">
        <v>152</v>
      </c>
      <c r="D1582" t="s">
        <v>6</v>
      </c>
      <c r="E1582">
        <v>288</v>
      </c>
      <c r="F1582">
        <v>3.1</v>
      </c>
    </row>
    <row r="1583" spans="1:6" x14ac:dyDescent="0.25">
      <c r="A1583">
        <v>2009</v>
      </c>
      <c r="B1583">
        <v>7</v>
      </c>
      <c r="C1583" t="s">
        <v>154</v>
      </c>
      <c r="D1583" t="s">
        <v>15</v>
      </c>
      <c r="E1583">
        <v>195</v>
      </c>
      <c r="F1583">
        <v>2.1</v>
      </c>
    </row>
    <row r="1584" spans="1:6" x14ac:dyDescent="0.25">
      <c r="A1584">
        <v>2009</v>
      </c>
      <c r="B1584">
        <v>7</v>
      </c>
      <c r="C1584" t="s">
        <v>156</v>
      </c>
      <c r="D1584" t="s">
        <v>11</v>
      </c>
      <c r="E1584">
        <v>406</v>
      </c>
      <c r="F1584">
        <v>4.3</v>
      </c>
    </row>
    <row r="1585" spans="1:6" x14ac:dyDescent="0.25">
      <c r="A1585">
        <v>2009</v>
      </c>
      <c r="B1585">
        <v>7</v>
      </c>
      <c r="C1585" t="s">
        <v>151</v>
      </c>
      <c r="D1585" t="s">
        <v>19</v>
      </c>
      <c r="E1585">
        <v>205</v>
      </c>
      <c r="F1585">
        <v>2.2000000000000002</v>
      </c>
    </row>
    <row r="1586" spans="1:6" x14ac:dyDescent="0.25">
      <c r="A1586">
        <v>2009</v>
      </c>
      <c r="B1586">
        <v>7</v>
      </c>
      <c r="C1586" t="s">
        <v>162</v>
      </c>
      <c r="D1586" t="s">
        <v>27</v>
      </c>
      <c r="E1586">
        <v>246</v>
      </c>
      <c r="F1586">
        <v>2.6</v>
      </c>
    </row>
    <row r="1587" spans="1:6" x14ac:dyDescent="0.25">
      <c r="A1587">
        <v>2009</v>
      </c>
      <c r="B1587">
        <v>7</v>
      </c>
      <c r="C1587" t="s">
        <v>158</v>
      </c>
      <c r="D1587" t="s">
        <v>47</v>
      </c>
      <c r="E1587">
        <v>138</v>
      </c>
      <c r="F1587">
        <v>1.5</v>
      </c>
    </row>
    <row r="1588" spans="1:6" x14ac:dyDescent="0.25">
      <c r="A1588">
        <v>2009</v>
      </c>
      <c r="B1588">
        <v>7</v>
      </c>
      <c r="C1588" t="s">
        <v>161</v>
      </c>
      <c r="D1588" t="s">
        <v>40</v>
      </c>
      <c r="E1588">
        <v>169</v>
      </c>
      <c r="F1588">
        <v>1.8</v>
      </c>
    </row>
    <row r="1589" spans="1:6" x14ac:dyDescent="0.25">
      <c r="A1589">
        <v>2009</v>
      </c>
      <c r="B1589">
        <v>7</v>
      </c>
      <c r="C1589" t="s">
        <v>156</v>
      </c>
      <c r="D1589" t="s">
        <v>14</v>
      </c>
      <c r="E1589">
        <v>252</v>
      </c>
      <c r="F1589">
        <v>2.7</v>
      </c>
    </row>
    <row r="1590" spans="1:6" x14ac:dyDescent="0.25">
      <c r="A1590">
        <v>2009</v>
      </c>
      <c r="B1590">
        <v>7</v>
      </c>
      <c r="C1590" t="s">
        <v>166</v>
      </c>
      <c r="D1590" t="s">
        <v>38</v>
      </c>
      <c r="E1590">
        <v>173</v>
      </c>
      <c r="F1590">
        <v>1.8</v>
      </c>
    </row>
    <row r="1591" spans="1:6" x14ac:dyDescent="0.25">
      <c r="A1591">
        <v>2009</v>
      </c>
      <c r="B1591">
        <v>7</v>
      </c>
      <c r="C1591" t="s">
        <v>165</v>
      </c>
      <c r="D1591" t="s">
        <v>143</v>
      </c>
      <c r="E1591">
        <v>89</v>
      </c>
      <c r="F1591">
        <v>0.9</v>
      </c>
    </row>
    <row r="1592" spans="1:6" x14ac:dyDescent="0.25">
      <c r="A1592">
        <v>2009</v>
      </c>
      <c r="B1592">
        <v>7</v>
      </c>
      <c r="C1592" t="s">
        <v>152</v>
      </c>
      <c r="D1592" t="s">
        <v>23</v>
      </c>
      <c r="E1592">
        <v>113</v>
      </c>
      <c r="F1592">
        <v>1.2</v>
      </c>
    </row>
    <row r="1593" spans="1:6" x14ac:dyDescent="0.25">
      <c r="A1593">
        <v>2009</v>
      </c>
      <c r="B1593">
        <v>7</v>
      </c>
      <c r="C1593" t="s">
        <v>156</v>
      </c>
      <c r="D1593" t="s">
        <v>22</v>
      </c>
      <c r="E1593">
        <v>178</v>
      </c>
      <c r="F1593">
        <v>1.9</v>
      </c>
    </row>
    <row r="1594" spans="1:6" x14ac:dyDescent="0.25">
      <c r="A1594">
        <v>2009</v>
      </c>
      <c r="B1594">
        <v>7</v>
      </c>
      <c r="C1594" t="s">
        <v>169</v>
      </c>
      <c r="D1594" t="s">
        <v>146</v>
      </c>
      <c r="E1594">
        <v>165</v>
      </c>
      <c r="F1594">
        <v>1.8</v>
      </c>
    </row>
    <row r="1595" spans="1:6" x14ac:dyDescent="0.25">
      <c r="A1595">
        <v>2009</v>
      </c>
      <c r="B1595">
        <v>8</v>
      </c>
      <c r="C1595" t="s">
        <v>151</v>
      </c>
      <c r="D1595" t="s">
        <v>4</v>
      </c>
      <c r="E1595">
        <v>453</v>
      </c>
      <c r="F1595">
        <v>5.7</v>
      </c>
    </row>
    <row r="1596" spans="1:6" x14ac:dyDescent="0.25">
      <c r="A1596">
        <v>2009</v>
      </c>
      <c r="B1596">
        <v>8</v>
      </c>
      <c r="C1596" t="s">
        <v>152</v>
      </c>
      <c r="D1596" t="s">
        <v>5</v>
      </c>
      <c r="E1596">
        <v>343</v>
      </c>
      <c r="F1596">
        <v>4.3</v>
      </c>
    </row>
    <row r="1597" spans="1:6" x14ac:dyDescent="0.25">
      <c r="A1597">
        <v>2009</v>
      </c>
      <c r="B1597">
        <v>8</v>
      </c>
      <c r="C1597" t="s">
        <v>151</v>
      </c>
      <c r="D1597" t="s">
        <v>7</v>
      </c>
      <c r="E1597">
        <v>298</v>
      </c>
      <c r="F1597">
        <v>3.7</v>
      </c>
    </row>
    <row r="1598" spans="1:6" x14ac:dyDescent="0.25">
      <c r="A1598">
        <v>2009</v>
      </c>
      <c r="B1598">
        <v>8</v>
      </c>
      <c r="C1598" t="s">
        <v>154</v>
      </c>
      <c r="D1598" t="s">
        <v>9</v>
      </c>
      <c r="E1598">
        <v>184</v>
      </c>
      <c r="F1598">
        <v>2.2999999999999998</v>
      </c>
    </row>
    <row r="1599" spans="1:6" x14ac:dyDescent="0.25">
      <c r="A1599">
        <v>2009</v>
      </c>
      <c r="B1599">
        <v>8</v>
      </c>
      <c r="C1599" t="s">
        <v>153</v>
      </c>
      <c r="D1599" t="s">
        <v>8</v>
      </c>
      <c r="E1599">
        <v>323</v>
      </c>
      <c r="F1599">
        <v>4.0999999999999996</v>
      </c>
    </row>
    <row r="1600" spans="1:6" x14ac:dyDescent="0.25">
      <c r="A1600">
        <v>2009</v>
      </c>
      <c r="B1600">
        <v>8</v>
      </c>
      <c r="C1600" t="s">
        <v>155</v>
      </c>
      <c r="D1600" t="s">
        <v>10</v>
      </c>
      <c r="E1600">
        <v>169</v>
      </c>
      <c r="F1600">
        <v>2.1</v>
      </c>
    </row>
    <row r="1601" spans="1:6" x14ac:dyDescent="0.25">
      <c r="A1601">
        <v>2009</v>
      </c>
      <c r="B1601">
        <v>8</v>
      </c>
      <c r="C1601" t="s">
        <v>152</v>
      </c>
      <c r="D1601" t="s">
        <v>6</v>
      </c>
      <c r="E1601">
        <v>219</v>
      </c>
      <c r="F1601">
        <v>2.7</v>
      </c>
    </row>
    <row r="1602" spans="1:6" x14ac:dyDescent="0.25">
      <c r="A1602">
        <v>2009</v>
      </c>
      <c r="B1602">
        <v>8</v>
      </c>
      <c r="C1602" t="s">
        <v>160</v>
      </c>
      <c r="D1602" t="s">
        <v>142</v>
      </c>
      <c r="E1602">
        <v>116</v>
      </c>
      <c r="F1602">
        <v>1.5</v>
      </c>
    </row>
    <row r="1603" spans="1:6" x14ac:dyDescent="0.25">
      <c r="A1603">
        <v>2009</v>
      </c>
      <c r="B1603">
        <v>8</v>
      </c>
      <c r="C1603" t="s">
        <v>162</v>
      </c>
      <c r="D1603" t="s">
        <v>27</v>
      </c>
      <c r="E1603">
        <v>224</v>
      </c>
      <c r="F1603">
        <v>2.8</v>
      </c>
    </row>
    <row r="1604" spans="1:6" x14ac:dyDescent="0.25">
      <c r="A1604">
        <v>2009</v>
      </c>
      <c r="B1604">
        <v>8</v>
      </c>
      <c r="C1604" t="s">
        <v>154</v>
      </c>
      <c r="D1604" t="s">
        <v>15</v>
      </c>
      <c r="E1604">
        <v>154</v>
      </c>
      <c r="F1604">
        <v>1.9</v>
      </c>
    </row>
    <row r="1605" spans="1:6" x14ac:dyDescent="0.25">
      <c r="A1605">
        <v>2009</v>
      </c>
      <c r="B1605">
        <v>8</v>
      </c>
      <c r="C1605" t="s">
        <v>156</v>
      </c>
      <c r="D1605" t="s">
        <v>11</v>
      </c>
      <c r="E1605">
        <v>169</v>
      </c>
      <c r="F1605">
        <v>2.1</v>
      </c>
    </row>
    <row r="1606" spans="1:6" x14ac:dyDescent="0.25">
      <c r="A1606">
        <v>2009</v>
      </c>
      <c r="B1606">
        <v>8</v>
      </c>
      <c r="C1606" t="s">
        <v>151</v>
      </c>
      <c r="D1606" t="s">
        <v>19</v>
      </c>
      <c r="E1606">
        <v>190</v>
      </c>
      <c r="F1606">
        <v>2.4</v>
      </c>
    </row>
    <row r="1607" spans="1:6" x14ac:dyDescent="0.25">
      <c r="A1607">
        <v>2009</v>
      </c>
      <c r="B1607">
        <v>8</v>
      </c>
      <c r="C1607" t="s">
        <v>161</v>
      </c>
      <c r="D1607" t="s">
        <v>40</v>
      </c>
      <c r="E1607">
        <v>194</v>
      </c>
      <c r="F1607">
        <v>2.4</v>
      </c>
    </row>
    <row r="1608" spans="1:6" x14ac:dyDescent="0.25">
      <c r="A1608">
        <v>2009</v>
      </c>
      <c r="B1608">
        <v>8</v>
      </c>
      <c r="C1608" t="s">
        <v>158</v>
      </c>
      <c r="D1608" t="s">
        <v>47</v>
      </c>
      <c r="E1608">
        <v>99</v>
      </c>
      <c r="F1608">
        <v>1.2</v>
      </c>
    </row>
    <row r="1609" spans="1:6" x14ac:dyDescent="0.25">
      <c r="A1609">
        <v>2009</v>
      </c>
      <c r="B1609">
        <v>8</v>
      </c>
      <c r="C1609" t="s">
        <v>166</v>
      </c>
      <c r="D1609" t="s">
        <v>38</v>
      </c>
      <c r="E1609">
        <v>99</v>
      </c>
      <c r="F1609">
        <v>1.2</v>
      </c>
    </row>
    <row r="1610" spans="1:6" x14ac:dyDescent="0.25">
      <c r="A1610">
        <v>2009</v>
      </c>
      <c r="B1610">
        <v>8</v>
      </c>
      <c r="C1610" t="s">
        <v>152</v>
      </c>
      <c r="D1610" t="s">
        <v>23</v>
      </c>
      <c r="E1610">
        <v>174</v>
      </c>
      <c r="F1610">
        <v>2.2000000000000002</v>
      </c>
    </row>
    <row r="1611" spans="1:6" x14ac:dyDescent="0.25">
      <c r="A1611">
        <v>2009</v>
      </c>
      <c r="B1611">
        <v>8</v>
      </c>
      <c r="C1611" t="s">
        <v>156</v>
      </c>
      <c r="D1611" t="s">
        <v>14</v>
      </c>
      <c r="E1611">
        <v>69</v>
      </c>
      <c r="F1611">
        <v>0.9</v>
      </c>
    </row>
    <row r="1612" spans="1:6" x14ac:dyDescent="0.25">
      <c r="A1612">
        <v>2009</v>
      </c>
      <c r="B1612">
        <v>8</v>
      </c>
      <c r="C1612" t="s">
        <v>169</v>
      </c>
      <c r="D1612" t="s">
        <v>146</v>
      </c>
      <c r="E1612">
        <v>165</v>
      </c>
      <c r="F1612">
        <v>2.1</v>
      </c>
    </row>
    <row r="1613" spans="1:6" x14ac:dyDescent="0.25">
      <c r="A1613">
        <v>2009</v>
      </c>
      <c r="B1613">
        <v>8</v>
      </c>
      <c r="C1613" t="s">
        <v>165</v>
      </c>
      <c r="D1613" t="s">
        <v>143</v>
      </c>
      <c r="E1613">
        <v>90</v>
      </c>
      <c r="F1613">
        <v>1.1000000000000001</v>
      </c>
    </row>
    <row r="1614" spans="1:6" x14ac:dyDescent="0.25">
      <c r="A1614">
        <v>2009</v>
      </c>
      <c r="B1614">
        <v>8</v>
      </c>
      <c r="C1614" t="s">
        <v>156</v>
      </c>
      <c r="D1614" t="s">
        <v>22</v>
      </c>
      <c r="E1614">
        <v>58</v>
      </c>
      <c r="F1614">
        <v>0.7</v>
      </c>
    </row>
    <row r="1615" spans="1:6" x14ac:dyDescent="0.25">
      <c r="A1615">
        <v>2009</v>
      </c>
      <c r="B1615">
        <v>9</v>
      </c>
      <c r="C1615" t="s">
        <v>151</v>
      </c>
      <c r="D1615" t="s">
        <v>4</v>
      </c>
      <c r="E1615">
        <v>450</v>
      </c>
      <c r="F1615">
        <v>4.7</v>
      </c>
    </row>
    <row r="1616" spans="1:6" x14ac:dyDescent="0.25">
      <c r="A1616">
        <v>2009</v>
      </c>
      <c r="B1616">
        <v>9</v>
      </c>
      <c r="C1616" t="s">
        <v>152</v>
      </c>
      <c r="D1616" t="s">
        <v>5</v>
      </c>
      <c r="E1616">
        <v>318</v>
      </c>
      <c r="F1616">
        <v>3.3</v>
      </c>
    </row>
    <row r="1617" spans="1:6" x14ac:dyDescent="0.25">
      <c r="A1617">
        <v>2009</v>
      </c>
      <c r="B1617">
        <v>9</v>
      </c>
      <c r="C1617" t="s">
        <v>154</v>
      </c>
      <c r="D1617" t="s">
        <v>9</v>
      </c>
      <c r="E1617">
        <v>398</v>
      </c>
      <c r="F1617">
        <v>4.2</v>
      </c>
    </row>
    <row r="1618" spans="1:6" x14ac:dyDescent="0.25">
      <c r="A1618">
        <v>2009</v>
      </c>
      <c r="B1618">
        <v>9</v>
      </c>
      <c r="C1618" t="s">
        <v>151</v>
      </c>
      <c r="D1618" t="s">
        <v>7</v>
      </c>
      <c r="E1618">
        <v>276</v>
      </c>
      <c r="F1618">
        <v>2.9</v>
      </c>
    </row>
    <row r="1619" spans="1:6" x14ac:dyDescent="0.25">
      <c r="A1619">
        <v>2009</v>
      </c>
      <c r="B1619">
        <v>9</v>
      </c>
      <c r="C1619" t="s">
        <v>153</v>
      </c>
      <c r="D1619" t="s">
        <v>8</v>
      </c>
      <c r="E1619">
        <v>302</v>
      </c>
      <c r="F1619">
        <v>3.2</v>
      </c>
    </row>
    <row r="1620" spans="1:6" x14ac:dyDescent="0.25">
      <c r="A1620">
        <v>2009</v>
      </c>
      <c r="B1620">
        <v>9</v>
      </c>
      <c r="C1620" t="s">
        <v>155</v>
      </c>
      <c r="D1620" t="s">
        <v>10</v>
      </c>
      <c r="E1620">
        <v>194</v>
      </c>
      <c r="F1620">
        <v>2</v>
      </c>
    </row>
    <row r="1621" spans="1:6" x14ac:dyDescent="0.25">
      <c r="A1621">
        <v>2009</v>
      </c>
      <c r="B1621">
        <v>9</v>
      </c>
      <c r="C1621" t="s">
        <v>156</v>
      </c>
      <c r="D1621" t="s">
        <v>11</v>
      </c>
      <c r="E1621">
        <v>347</v>
      </c>
      <c r="F1621">
        <v>3.6</v>
      </c>
    </row>
    <row r="1622" spans="1:6" x14ac:dyDescent="0.25">
      <c r="A1622">
        <v>2009</v>
      </c>
      <c r="B1622">
        <v>9</v>
      </c>
      <c r="C1622" t="s">
        <v>152</v>
      </c>
      <c r="D1622" t="s">
        <v>6</v>
      </c>
      <c r="E1622">
        <v>166</v>
      </c>
      <c r="F1622">
        <v>1.7</v>
      </c>
    </row>
    <row r="1623" spans="1:6" x14ac:dyDescent="0.25">
      <c r="A1623">
        <v>2009</v>
      </c>
      <c r="B1623">
        <v>9</v>
      </c>
      <c r="C1623" t="s">
        <v>160</v>
      </c>
      <c r="D1623" t="s">
        <v>142</v>
      </c>
      <c r="E1623">
        <v>132</v>
      </c>
      <c r="F1623">
        <v>1.4</v>
      </c>
    </row>
    <row r="1624" spans="1:6" x14ac:dyDescent="0.25">
      <c r="A1624">
        <v>2009</v>
      </c>
      <c r="B1624">
        <v>9</v>
      </c>
      <c r="C1624" t="s">
        <v>151</v>
      </c>
      <c r="D1624" t="s">
        <v>19</v>
      </c>
      <c r="E1624">
        <v>238</v>
      </c>
      <c r="F1624">
        <v>2.5</v>
      </c>
    </row>
    <row r="1625" spans="1:6" x14ac:dyDescent="0.25">
      <c r="A1625">
        <v>2009</v>
      </c>
      <c r="B1625">
        <v>9</v>
      </c>
      <c r="C1625" t="s">
        <v>154</v>
      </c>
      <c r="D1625" t="s">
        <v>15</v>
      </c>
      <c r="E1625">
        <v>229</v>
      </c>
      <c r="F1625">
        <v>2.4</v>
      </c>
    </row>
    <row r="1626" spans="1:6" x14ac:dyDescent="0.25">
      <c r="A1626">
        <v>2009</v>
      </c>
      <c r="B1626">
        <v>9</v>
      </c>
      <c r="C1626" t="s">
        <v>162</v>
      </c>
      <c r="D1626" t="s">
        <v>27</v>
      </c>
      <c r="E1626">
        <v>133</v>
      </c>
      <c r="F1626">
        <v>1.4</v>
      </c>
    </row>
    <row r="1627" spans="1:6" x14ac:dyDescent="0.25">
      <c r="A1627">
        <v>2009</v>
      </c>
      <c r="B1627">
        <v>9</v>
      </c>
      <c r="C1627" t="s">
        <v>161</v>
      </c>
      <c r="D1627" t="s">
        <v>40</v>
      </c>
      <c r="E1627">
        <v>198</v>
      </c>
      <c r="F1627">
        <v>2.1</v>
      </c>
    </row>
    <row r="1628" spans="1:6" x14ac:dyDescent="0.25">
      <c r="A1628">
        <v>2009</v>
      </c>
      <c r="B1628">
        <v>9</v>
      </c>
      <c r="C1628" t="s">
        <v>156</v>
      </c>
      <c r="D1628" t="s">
        <v>14</v>
      </c>
      <c r="E1628">
        <v>243</v>
      </c>
      <c r="F1628">
        <v>2.5</v>
      </c>
    </row>
    <row r="1629" spans="1:6" x14ac:dyDescent="0.25">
      <c r="A1629">
        <v>2009</v>
      </c>
      <c r="B1629">
        <v>9</v>
      </c>
      <c r="C1629" t="s">
        <v>158</v>
      </c>
      <c r="D1629" t="s">
        <v>47</v>
      </c>
      <c r="E1629">
        <v>62</v>
      </c>
      <c r="F1629">
        <v>0.7</v>
      </c>
    </row>
    <row r="1630" spans="1:6" x14ac:dyDescent="0.25">
      <c r="A1630">
        <v>2009</v>
      </c>
      <c r="B1630">
        <v>9</v>
      </c>
      <c r="C1630" t="s">
        <v>152</v>
      </c>
      <c r="D1630" t="s">
        <v>23</v>
      </c>
      <c r="E1630">
        <v>125</v>
      </c>
      <c r="F1630">
        <v>1.3</v>
      </c>
    </row>
    <row r="1631" spans="1:6" x14ac:dyDescent="0.25">
      <c r="A1631">
        <v>2009</v>
      </c>
      <c r="B1631">
        <v>9</v>
      </c>
      <c r="C1631" t="s">
        <v>166</v>
      </c>
      <c r="D1631" t="s">
        <v>38</v>
      </c>
      <c r="E1631">
        <v>72</v>
      </c>
      <c r="F1631">
        <v>0.8</v>
      </c>
    </row>
    <row r="1632" spans="1:6" x14ac:dyDescent="0.25">
      <c r="A1632">
        <v>2009</v>
      </c>
      <c r="B1632">
        <v>9</v>
      </c>
      <c r="C1632" t="s">
        <v>165</v>
      </c>
      <c r="D1632" t="s">
        <v>143</v>
      </c>
      <c r="E1632">
        <v>164</v>
      </c>
      <c r="F1632">
        <v>1.7</v>
      </c>
    </row>
    <row r="1633" spans="1:6" x14ac:dyDescent="0.25">
      <c r="A1633">
        <v>2009</v>
      </c>
      <c r="B1633">
        <v>9</v>
      </c>
      <c r="C1633" t="s">
        <v>152</v>
      </c>
      <c r="D1633" t="s">
        <v>24</v>
      </c>
      <c r="E1633">
        <v>515</v>
      </c>
      <c r="F1633">
        <v>5.4</v>
      </c>
    </row>
    <row r="1634" spans="1:6" x14ac:dyDescent="0.25">
      <c r="A1634">
        <v>2009</v>
      </c>
      <c r="B1634">
        <v>9</v>
      </c>
      <c r="C1634" t="s">
        <v>169</v>
      </c>
      <c r="D1634" t="s">
        <v>146</v>
      </c>
      <c r="E1634">
        <v>123</v>
      </c>
      <c r="F1634">
        <v>1.3</v>
      </c>
    </row>
    <row r="1635" spans="1:6" x14ac:dyDescent="0.25">
      <c r="A1635">
        <v>2009</v>
      </c>
      <c r="B1635">
        <v>10</v>
      </c>
      <c r="C1635" t="s">
        <v>151</v>
      </c>
      <c r="D1635" t="s">
        <v>4</v>
      </c>
      <c r="E1635">
        <v>632</v>
      </c>
      <c r="F1635">
        <v>6.2</v>
      </c>
    </row>
    <row r="1636" spans="1:6" x14ac:dyDescent="0.25">
      <c r="A1636">
        <v>2009</v>
      </c>
      <c r="B1636">
        <v>10</v>
      </c>
      <c r="C1636" t="s">
        <v>152</v>
      </c>
      <c r="D1636" t="s">
        <v>5</v>
      </c>
      <c r="E1636">
        <v>345</v>
      </c>
      <c r="F1636">
        <v>3.4</v>
      </c>
    </row>
    <row r="1637" spans="1:6" x14ac:dyDescent="0.25">
      <c r="A1637">
        <v>2009</v>
      </c>
      <c r="B1637">
        <v>10</v>
      </c>
      <c r="C1637" t="s">
        <v>154</v>
      </c>
      <c r="D1637" t="s">
        <v>9</v>
      </c>
      <c r="E1637">
        <v>395</v>
      </c>
      <c r="F1637">
        <v>3.9</v>
      </c>
    </row>
    <row r="1638" spans="1:6" x14ac:dyDescent="0.25">
      <c r="A1638">
        <v>2009</v>
      </c>
      <c r="B1638">
        <v>10</v>
      </c>
      <c r="C1638" t="s">
        <v>151</v>
      </c>
      <c r="D1638" t="s">
        <v>7</v>
      </c>
      <c r="E1638">
        <v>254</v>
      </c>
      <c r="F1638">
        <v>2.5</v>
      </c>
    </row>
    <row r="1639" spans="1:6" x14ac:dyDescent="0.25">
      <c r="A1639">
        <v>2009</v>
      </c>
      <c r="B1639">
        <v>10</v>
      </c>
      <c r="C1639" t="s">
        <v>153</v>
      </c>
      <c r="D1639" t="s">
        <v>8</v>
      </c>
      <c r="E1639">
        <v>307</v>
      </c>
      <c r="F1639">
        <v>3</v>
      </c>
    </row>
    <row r="1640" spans="1:6" x14ac:dyDescent="0.25">
      <c r="A1640">
        <v>2009</v>
      </c>
      <c r="B1640">
        <v>10</v>
      </c>
      <c r="C1640" t="s">
        <v>155</v>
      </c>
      <c r="D1640" t="s">
        <v>10</v>
      </c>
      <c r="E1640">
        <v>318</v>
      </c>
      <c r="F1640">
        <v>3.1</v>
      </c>
    </row>
    <row r="1641" spans="1:6" x14ac:dyDescent="0.25">
      <c r="A1641">
        <v>2009</v>
      </c>
      <c r="B1641">
        <v>10</v>
      </c>
      <c r="C1641" t="s">
        <v>156</v>
      </c>
      <c r="D1641" t="s">
        <v>11</v>
      </c>
      <c r="E1641">
        <v>288</v>
      </c>
      <c r="F1641">
        <v>2.8</v>
      </c>
    </row>
    <row r="1642" spans="1:6" x14ac:dyDescent="0.25">
      <c r="A1642">
        <v>2009</v>
      </c>
      <c r="B1642">
        <v>10</v>
      </c>
      <c r="C1642" t="s">
        <v>154</v>
      </c>
      <c r="D1642" t="s">
        <v>15</v>
      </c>
      <c r="E1642">
        <v>278</v>
      </c>
      <c r="F1642">
        <v>2.7</v>
      </c>
    </row>
    <row r="1643" spans="1:6" x14ac:dyDescent="0.25">
      <c r="A1643">
        <v>2009</v>
      </c>
      <c r="B1643">
        <v>10</v>
      </c>
      <c r="C1643" t="s">
        <v>152</v>
      </c>
      <c r="D1643" t="s">
        <v>6</v>
      </c>
      <c r="E1643">
        <v>162</v>
      </c>
      <c r="F1643">
        <v>1.6</v>
      </c>
    </row>
    <row r="1644" spans="1:6" x14ac:dyDescent="0.25">
      <c r="A1644">
        <v>2009</v>
      </c>
      <c r="B1644">
        <v>10</v>
      </c>
      <c r="C1644" t="s">
        <v>151</v>
      </c>
      <c r="D1644" t="s">
        <v>19</v>
      </c>
      <c r="E1644">
        <v>193</v>
      </c>
      <c r="F1644">
        <v>1.9</v>
      </c>
    </row>
    <row r="1645" spans="1:6" x14ac:dyDescent="0.25">
      <c r="A1645">
        <v>2009</v>
      </c>
      <c r="B1645">
        <v>10</v>
      </c>
      <c r="C1645" t="s">
        <v>160</v>
      </c>
      <c r="D1645" t="s">
        <v>142</v>
      </c>
      <c r="E1645">
        <v>167</v>
      </c>
      <c r="F1645">
        <v>1.6</v>
      </c>
    </row>
    <row r="1646" spans="1:6" x14ac:dyDescent="0.25">
      <c r="A1646">
        <v>2009</v>
      </c>
      <c r="B1646">
        <v>10</v>
      </c>
      <c r="C1646" t="s">
        <v>162</v>
      </c>
      <c r="D1646" t="s">
        <v>27</v>
      </c>
      <c r="E1646">
        <v>217</v>
      </c>
      <c r="F1646">
        <v>2.1</v>
      </c>
    </row>
    <row r="1647" spans="1:6" x14ac:dyDescent="0.25">
      <c r="A1647">
        <v>2009</v>
      </c>
      <c r="B1647">
        <v>10</v>
      </c>
      <c r="C1647" t="s">
        <v>161</v>
      </c>
      <c r="D1647" t="s">
        <v>40</v>
      </c>
      <c r="E1647">
        <v>175</v>
      </c>
      <c r="F1647">
        <v>1.7</v>
      </c>
    </row>
    <row r="1648" spans="1:6" x14ac:dyDescent="0.25">
      <c r="A1648">
        <v>2009</v>
      </c>
      <c r="B1648">
        <v>10</v>
      </c>
      <c r="C1648" t="s">
        <v>156</v>
      </c>
      <c r="D1648" t="s">
        <v>14</v>
      </c>
      <c r="E1648">
        <v>220</v>
      </c>
      <c r="F1648">
        <v>2.2000000000000002</v>
      </c>
    </row>
    <row r="1649" spans="1:6" x14ac:dyDescent="0.25">
      <c r="A1649">
        <v>2009</v>
      </c>
      <c r="B1649">
        <v>10</v>
      </c>
      <c r="C1649" t="s">
        <v>152</v>
      </c>
      <c r="D1649" t="s">
        <v>24</v>
      </c>
      <c r="E1649">
        <v>290</v>
      </c>
      <c r="F1649">
        <v>2.8</v>
      </c>
    </row>
    <row r="1650" spans="1:6" x14ac:dyDescent="0.25">
      <c r="A1650">
        <v>2009</v>
      </c>
      <c r="B1650">
        <v>10</v>
      </c>
      <c r="C1650" t="s">
        <v>158</v>
      </c>
      <c r="D1650" t="s">
        <v>47</v>
      </c>
      <c r="E1650">
        <v>69</v>
      </c>
      <c r="F1650">
        <v>0.7</v>
      </c>
    </row>
    <row r="1651" spans="1:6" x14ac:dyDescent="0.25">
      <c r="A1651">
        <v>2009</v>
      </c>
      <c r="B1651">
        <v>10</v>
      </c>
      <c r="C1651" t="s">
        <v>152</v>
      </c>
      <c r="D1651" t="s">
        <v>23</v>
      </c>
      <c r="E1651">
        <v>158</v>
      </c>
      <c r="F1651">
        <v>1.6</v>
      </c>
    </row>
    <row r="1652" spans="1:6" x14ac:dyDescent="0.25">
      <c r="A1652">
        <v>2009</v>
      </c>
      <c r="B1652">
        <v>10</v>
      </c>
      <c r="C1652" t="s">
        <v>169</v>
      </c>
      <c r="D1652" t="s">
        <v>146</v>
      </c>
      <c r="E1652">
        <v>125</v>
      </c>
      <c r="F1652">
        <v>1.2</v>
      </c>
    </row>
    <row r="1653" spans="1:6" x14ac:dyDescent="0.25">
      <c r="A1653">
        <v>2009</v>
      </c>
      <c r="B1653">
        <v>10</v>
      </c>
      <c r="C1653" t="s">
        <v>166</v>
      </c>
      <c r="D1653" t="s">
        <v>38</v>
      </c>
      <c r="E1653">
        <v>71</v>
      </c>
      <c r="F1653">
        <v>0.7</v>
      </c>
    </row>
    <row r="1654" spans="1:6" x14ac:dyDescent="0.25">
      <c r="A1654">
        <v>2009</v>
      </c>
      <c r="B1654">
        <v>10</v>
      </c>
      <c r="C1654" t="s">
        <v>165</v>
      </c>
      <c r="D1654" t="s">
        <v>143</v>
      </c>
      <c r="E1654">
        <v>68</v>
      </c>
      <c r="F1654">
        <v>0.7</v>
      </c>
    </row>
    <row r="1655" spans="1:6" x14ac:dyDescent="0.25">
      <c r="A1655">
        <v>2009</v>
      </c>
      <c r="B1655">
        <v>11</v>
      </c>
      <c r="C1655" t="s">
        <v>151</v>
      </c>
      <c r="D1655" t="s">
        <v>4</v>
      </c>
      <c r="E1655">
        <v>567</v>
      </c>
      <c r="F1655">
        <v>5.9</v>
      </c>
    </row>
    <row r="1656" spans="1:6" x14ac:dyDescent="0.25">
      <c r="A1656">
        <v>2009</v>
      </c>
      <c r="B1656">
        <v>11</v>
      </c>
      <c r="C1656" t="s">
        <v>152</v>
      </c>
      <c r="D1656" t="s">
        <v>5</v>
      </c>
      <c r="E1656">
        <v>318</v>
      </c>
      <c r="F1656">
        <v>3.3</v>
      </c>
    </row>
    <row r="1657" spans="1:6" x14ac:dyDescent="0.25">
      <c r="A1657">
        <v>2009</v>
      </c>
      <c r="B1657">
        <v>11</v>
      </c>
      <c r="C1657" t="s">
        <v>154</v>
      </c>
      <c r="D1657" t="s">
        <v>9</v>
      </c>
      <c r="E1657">
        <v>335</v>
      </c>
      <c r="F1657">
        <v>3.5</v>
      </c>
    </row>
    <row r="1658" spans="1:6" x14ac:dyDescent="0.25">
      <c r="A1658">
        <v>2009</v>
      </c>
      <c r="B1658">
        <v>11</v>
      </c>
      <c r="C1658" t="s">
        <v>151</v>
      </c>
      <c r="D1658" t="s">
        <v>7</v>
      </c>
      <c r="E1658">
        <v>311</v>
      </c>
      <c r="F1658">
        <v>3.2</v>
      </c>
    </row>
    <row r="1659" spans="1:6" x14ac:dyDescent="0.25">
      <c r="A1659">
        <v>2009</v>
      </c>
      <c r="B1659">
        <v>11</v>
      </c>
      <c r="C1659" t="s">
        <v>153</v>
      </c>
      <c r="D1659" t="s">
        <v>8</v>
      </c>
      <c r="E1659">
        <v>291</v>
      </c>
      <c r="F1659">
        <v>3</v>
      </c>
    </row>
    <row r="1660" spans="1:6" x14ac:dyDescent="0.25">
      <c r="A1660">
        <v>2009</v>
      </c>
      <c r="B1660">
        <v>11</v>
      </c>
      <c r="C1660" t="s">
        <v>156</v>
      </c>
      <c r="D1660" t="s">
        <v>11</v>
      </c>
      <c r="E1660">
        <v>538</v>
      </c>
      <c r="F1660">
        <v>5.6</v>
      </c>
    </row>
    <row r="1661" spans="1:6" x14ac:dyDescent="0.25">
      <c r="A1661">
        <v>2009</v>
      </c>
      <c r="B1661">
        <v>11</v>
      </c>
      <c r="C1661" t="s">
        <v>155</v>
      </c>
      <c r="D1661" t="s">
        <v>10</v>
      </c>
      <c r="E1661">
        <v>220</v>
      </c>
      <c r="F1661">
        <v>2.2999999999999998</v>
      </c>
    </row>
    <row r="1662" spans="1:6" x14ac:dyDescent="0.25">
      <c r="A1662">
        <v>2009</v>
      </c>
      <c r="B1662">
        <v>11</v>
      </c>
      <c r="C1662" t="s">
        <v>151</v>
      </c>
      <c r="D1662" t="s">
        <v>19</v>
      </c>
      <c r="E1662">
        <v>325</v>
      </c>
      <c r="F1662">
        <v>3.4</v>
      </c>
    </row>
    <row r="1663" spans="1:6" x14ac:dyDescent="0.25">
      <c r="A1663">
        <v>2009</v>
      </c>
      <c r="B1663">
        <v>11</v>
      </c>
      <c r="C1663" t="s">
        <v>154</v>
      </c>
      <c r="D1663" t="s">
        <v>15</v>
      </c>
      <c r="E1663">
        <v>215</v>
      </c>
      <c r="F1663">
        <v>2.2000000000000002</v>
      </c>
    </row>
    <row r="1664" spans="1:6" x14ac:dyDescent="0.25">
      <c r="A1664">
        <v>2009</v>
      </c>
      <c r="B1664">
        <v>11</v>
      </c>
      <c r="C1664" t="s">
        <v>162</v>
      </c>
      <c r="D1664" t="s">
        <v>27</v>
      </c>
      <c r="E1664">
        <v>226</v>
      </c>
      <c r="F1664">
        <v>2.4</v>
      </c>
    </row>
    <row r="1665" spans="1:6" x14ac:dyDescent="0.25">
      <c r="A1665">
        <v>2009</v>
      </c>
      <c r="B1665">
        <v>11</v>
      </c>
      <c r="C1665" t="s">
        <v>152</v>
      </c>
      <c r="D1665" t="s">
        <v>6</v>
      </c>
      <c r="E1665">
        <v>143</v>
      </c>
      <c r="F1665">
        <v>1.5</v>
      </c>
    </row>
    <row r="1666" spans="1:6" x14ac:dyDescent="0.25">
      <c r="A1666">
        <v>2009</v>
      </c>
      <c r="B1666">
        <v>11</v>
      </c>
      <c r="C1666" t="s">
        <v>160</v>
      </c>
      <c r="D1666" t="s">
        <v>142</v>
      </c>
      <c r="E1666">
        <v>143</v>
      </c>
      <c r="F1666">
        <v>1.5</v>
      </c>
    </row>
    <row r="1667" spans="1:6" x14ac:dyDescent="0.25">
      <c r="A1667">
        <v>2009</v>
      </c>
      <c r="B1667">
        <v>11</v>
      </c>
      <c r="C1667" t="s">
        <v>161</v>
      </c>
      <c r="D1667" t="s">
        <v>40</v>
      </c>
      <c r="E1667">
        <v>130</v>
      </c>
      <c r="F1667">
        <v>1.4</v>
      </c>
    </row>
    <row r="1668" spans="1:6" x14ac:dyDescent="0.25">
      <c r="A1668">
        <v>2009</v>
      </c>
      <c r="B1668">
        <v>11</v>
      </c>
      <c r="C1668" t="s">
        <v>156</v>
      </c>
      <c r="D1668" t="s">
        <v>14</v>
      </c>
      <c r="E1668">
        <v>218</v>
      </c>
      <c r="F1668">
        <v>2.2999999999999998</v>
      </c>
    </row>
    <row r="1669" spans="1:6" x14ac:dyDescent="0.25">
      <c r="A1669">
        <v>2009</v>
      </c>
      <c r="B1669">
        <v>11</v>
      </c>
      <c r="C1669" t="s">
        <v>152</v>
      </c>
      <c r="D1669" t="s">
        <v>24</v>
      </c>
      <c r="E1669">
        <v>178</v>
      </c>
      <c r="F1669">
        <v>1.9</v>
      </c>
    </row>
    <row r="1670" spans="1:6" x14ac:dyDescent="0.25">
      <c r="A1670">
        <v>2009</v>
      </c>
      <c r="B1670">
        <v>11</v>
      </c>
      <c r="C1670" t="s">
        <v>152</v>
      </c>
      <c r="D1670" t="s">
        <v>23</v>
      </c>
      <c r="E1670">
        <v>170</v>
      </c>
      <c r="F1670">
        <v>1.8</v>
      </c>
    </row>
    <row r="1671" spans="1:6" x14ac:dyDescent="0.25">
      <c r="A1671">
        <v>2009</v>
      </c>
      <c r="B1671">
        <v>11</v>
      </c>
      <c r="C1671" t="s">
        <v>158</v>
      </c>
      <c r="D1671" t="s">
        <v>47</v>
      </c>
      <c r="E1671">
        <v>85</v>
      </c>
      <c r="F1671">
        <v>0.9</v>
      </c>
    </row>
    <row r="1672" spans="1:6" x14ac:dyDescent="0.25">
      <c r="A1672">
        <v>2009</v>
      </c>
      <c r="B1672">
        <v>11</v>
      </c>
      <c r="C1672" t="s">
        <v>152</v>
      </c>
      <c r="D1672" t="s">
        <v>68</v>
      </c>
      <c r="E1672">
        <v>272</v>
      </c>
      <c r="F1672">
        <v>2.8</v>
      </c>
    </row>
    <row r="1673" spans="1:6" x14ac:dyDescent="0.25">
      <c r="A1673">
        <v>2009</v>
      </c>
      <c r="B1673">
        <v>11</v>
      </c>
      <c r="C1673" t="s">
        <v>152</v>
      </c>
      <c r="D1673" t="s">
        <v>16</v>
      </c>
      <c r="E1673">
        <v>148</v>
      </c>
      <c r="F1673">
        <v>1.5</v>
      </c>
    </row>
    <row r="1674" spans="1:6" x14ac:dyDescent="0.25">
      <c r="A1674">
        <v>2009</v>
      </c>
      <c r="B1674">
        <v>11</v>
      </c>
      <c r="C1674" t="s">
        <v>156</v>
      </c>
      <c r="D1674" t="s">
        <v>22</v>
      </c>
      <c r="E1674">
        <v>145</v>
      </c>
      <c r="F1674">
        <v>1.5</v>
      </c>
    </row>
    <row r="1675" spans="1:6" x14ac:dyDescent="0.25">
      <c r="A1675">
        <v>2009</v>
      </c>
      <c r="B1675">
        <v>12</v>
      </c>
      <c r="C1675" t="s">
        <v>151</v>
      </c>
      <c r="D1675" t="s">
        <v>4</v>
      </c>
      <c r="E1675">
        <v>454</v>
      </c>
      <c r="F1675">
        <v>4.4000000000000004</v>
      </c>
    </row>
    <row r="1676" spans="1:6" x14ac:dyDescent="0.25">
      <c r="A1676">
        <v>2009</v>
      </c>
      <c r="B1676">
        <v>12</v>
      </c>
      <c r="C1676" t="s">
        <v>152</v>
      </c>
      <c r="D1676" t="s">
        <v>5</v>
      </c>
      <c r="E1676">
        <v>257</v>
      </c>
      <c r="F1676">
        <v>2.5</v>
      </c>
    </row>
    <row r="1677" spans="1:6" x14ac:dyDescent="0.25">
      <c r="A1677">
        <v>2009</v>
      </c>
      <c r="B1677">
        <v>12</v>
      </c>
      <c r="C1677" t="s">
        <v>154</v>
      </c>
      <c r="D1677" t="s">
        <v>9</v>
      </c>
      <c r="E1677">
        <v>421</v>
      </c>
      <c r="F1677">
        <v>4.0999999999999996</v>
      </c>
    </row>
    <row r="1678" spans="1:6" x14ac:dyDescent="0.25">
      <c r="A1678">
        <v>2009</v>
      </c>
      <c r="B1678">
        <v>12</v>
      </c>
      <c r="C1678" t="s">
        <v>151</v>
      </c>
      <c r="D1678" t="s">
        <v>7</v>
      </c>
      <c r="E1678">
        <v>414</v>
      </c>
      <c r="F1678">
        <v>4</v>
      </c>
    </row>
    <row r="1679" spans="1:6" x14ac:dyDescent="0.25">
      <c r="A1679">
        <v>2009</v>
      </c>
      <c r="B1679">
        <v>12</v>
      </c>
      <c r="C1679" t="s">
        <v>156</v>
      </c>
      <c r="D1679" t="s">
        <v>11</v>
      </c>
      <c r="E1679">
        <v>668</v>
      </c>
      <c r="F1679">
        <v>6.5</v>
      </c>
    </row>
    <row r="1680" spans="1:6" x14ac:dyDescent="0.25">
      <c r="A1680">
        <v>2009</v>
      </c>
      <c r="B1680">
        <v>12</v>
      </c>
      <c r="C1680" t="s">
        <v>153</v>
      </c>
      <c r="D1680" t="s">
        <v>8</v>
      </c>
      <c r="E1680">
        <v>231</v>
      </c>
      <c r="F1680">
        <v>2.2999999999999998</v>
      </c>
    </row>
    <row r="1681" spans="1:6" x14ac:dyDescent="0.25">
      <c r="A1681">
        <v>2009</v>
      </c>
      <c r="B1681">
        <v>12</v>
      </c>
      <c r="C1681" t="s">
        <v>155</v>
      </c>
      <c r="D1681" t="s">
        <v>10</v>
      </c>
      <c r="E1681">
        <v>211</v>
      </c>
      <c r="F1681">
        <v>2.1</v>
      </c>
    </row>
    <row r="1682" spans="1:6" x14ac:dyDescent="0.25">
      <c r="A1682">
        <v>2009</v>
      </c>
      <c r="B1682">
        <v>12</v>
      </c>
      <c r="C1682" t="s">
        <v>151</v>
      </c>
      <c r="D1682" t="s">
        <v>19</v>
      </c>
      <c r="E1682">
        <v>370</v>
      </c>
      <c r="F1682">
        <v>3.6</v>
      </c>
    </row>
    <row r="1683" spans="1:6" x14ac:dyDescent="0.25">
      <c r="A1683">
        <v>2009</v>
      </c>
      <c r="B1683">
        <v>12</v>
      </c>
      <c r="C1683" t="s">
        <v>154</v>
      </c>
      <c r="D1683" t="s">
        <v>15</v>
      </c>
      <c r="E1683">
        <v>277</v>
      </c>
      <c r="F1683">
        <v>2.7</v>
      </c>
    </row>
    <row r="1684" spans="1:6" x14ac:dyDescent="0.25">
      <c r="A1684">
        <v>2009</v>
      </c>
      <c r="B1684">
        <v>12</v>
      </c>
      <c r="C1684" t="s">
        <v>162</v>
      </c>
      <c r="D1684" t="s">
        <v>27</v>
      </c>
      <c r="E1684">
        <v>257</v>
      </c>
      <c r="F1684">
        <v>2.5</v>
      </c>
    </row>
    <row r="1685" spans="1:6" x14ac:dyDescent="0.25">
      <c r="A1685">
        <v>2009</v>
      </c>
      <c r="B1685">
        <v>12</v>
      </c>
      <c r="C1685" t="s">
        <v>152</v>
      </c>
      <c r="D1685" t="s">
        <v>6</v>
      </c>
      <c r="E1685">
        <v>123</v>
      </c>
      <c r="F1685">
        <v>1.2</v>
      </c>
    </row>
    <row r="1686" spans="1:6" x14ac:dyDescent="0.25">
      <c r="A1686">
        <v>2009</v>
      </c>
      <c r="B1686">
        <v>12</v>
      </c>
      <c r="C1686" t="s">
        <v>160</v>
      </c>
      <c r="D1686" t="s">
        <v>142</v>
      </c>
      <c r="E1686">
        <v>147</v>
      </c>
      <c r="F1686">
        <v>1.4</v>
      </c>
    </row>
    <row r="1687" spans="1:6" x14ac:dyDescent="0.25">
      <c r="A1687">
        <v>2009</v>
      </c>
      <c r="B1687">
        <v>12</v>
      </c>
      <c r="C1687" t="s">
        <v>161</v>
      </c>
      <c r="D1687" t="s">
        <v>40</v>
      </c>
      <c r="E1687">
        <v>130</v>
      </c>
      <c r="F1687">
        <v>1.3</v>
      </c>
    </row>
    <row r="1688" spans="1:6" x14ac:dyDescent="0.25">
      <c r="A1688">
        <v>2009</v>
      </c>
      <c r="B1688">
        <v>12</v>
      </c>
      <c r="C1688" t="s">
        <v>156</v>
      </c>
      <c r="D1688" t="s">
        <v>14</v>
      </c>
      <c r="E1688">
        <v>81</v>
      </c>
      <c r="F1688">
        <v>0.8</v>
      </c>
    </row>
    <row r="1689" spans="1:6" x14ac:dyDescent="0.25">
      <c r="A1689">
        <v>2009</v>
      </c>
      <c r="B1689">
        <v>12</v>
      </c>
      <c r="C1689" t="s">
        <v>156</v>
      </c>
      <c r="D1689" t="s">
        <v>22</v>
      </c>
      <c r="E1689">
        <v>384</v>
      </c>
      <c r="F1689">
        <v>3.7</v>
      </c>
    </row>
    <row r="1690" spans="1:6" x14ac:dyDescent="0.25">
      <c r="A1690">
        <v>2009</v>
      </c>
      <c r="B1690">
        <v>12</v>
      </c>
      <c r="C1690" t="s">
        <v>152</v>
      </c>
      <c r="D1690" t="s">
        <v>23</v>
      </c>
      <c r="E1690">
        <v>182</v>
      </c>
      <c r="F1690">
        <v>1.8</v>
      </c>
    </row>
    <row r="1691" spans="1:6" x14ac:dyDescent="0.25">
      <c r="A1691">
        <v>2009</v>
      </c>
      <c r="B1691">
        <v>12</v>
      </c>
      <c r="C1691" t="s">
        <v>152</v>
      </c>
      <c r="D1691" t="s">
        <v>24</v>
      </c>
      <c r="E1691">
        <v>78</v>
      </c>
      <c r="F1691">
        <v>0.8</v>
      </c>
    </row>
    <row r="1692" spans="1:6" x14ac:dyDescent="0.25">
      <c r="A1692">
        <v>2009</v>
      </c>
      <c r="B1692">
        <v>12</v>
      </c>
      <c r="C1692" t="s">
        <v>152</v>
      </c>
      <c r="D1692" t="s">
        <v>68</v>
      </c>
      <c r="E1692">
        <v>166</v>
      </c>
      <c r="F1692">
        <v>1.6</v>
      </c>
    </row>
    <row r="1693" spans="1:6" x14ac:dyDescent="0.25">
      <c r="A1693">
        <v>2009</v>
      </c>
      <c r="B1693">
        <v>12</v>
      </c>
      <c r="C1693" t="s">
        <v>152</v>
      </c>
      <c r="D1693" t="s">
        <v>16</v>
      </c>
      <c r="E1693">
        <v>142</v>
      </c>
      <c r="F1693">
        <v>1.4</v>
      </c>
    </row>
    <row r="1694" spans="1:6" x14ac:dyDescent="0.25">
      <c r="A1694">
        <v>2009</v>
      </c>
      <c r="B1694">
        <v>12</v>
      </c>
      <c r="C1694" t="s">
        <v>158</v>
      </c>
      <c r="D1694" t="s">
        <v>47</v>
      </c>
      <c r="E1694">
        <v>39</v>
      </c>
      <c r="F1694">
        <v>0.4</v>
      </c>
    </row>
    <row r="1695" spans="1:6" x14ac:dyDescent="0.25">
      <c r="A1695">
        <v>2008</v>
      </c>
      <c r="B1695">
        <v>1</v>
      </c>
      <c r="C1695" t="s">
        <v>154</v>
      </c>
      <c r="D1695" t="s">
        <v>9</v>
      </c>
      <c r="E1695">
        <v>588</v>
      </c>
      <c r="F1695">
        <v>5.9</v>
      </c>
    </row>
    <row r="1696" spans="1:6" x14ac:dyDescent="0.25">
      <c r="A1696">
        <v>2008</v>
      </c>
      <c r="B1696">
        <v>1</v>
      </c>
      <c r="C1696" t="s">
        <v>151</v>
      </c>
      <c r="D1696" t="s">
        <v>4</v>
      </c>
      <c r="E1696">
        <v>425</v>
      </c>
      <c r="F1696">
        <v>4.3</v>
      </c>
    </row>
    <row r="1697" spans="1:6" x14ac:dyDescent="0.25">
      <c r="A1697">
        <v>2008</v>
      </c>
      <c r="B1697">
        <v>1</v>
      </c>
      <c r="C1697" t="s">
        <v>166</v>
      </c>
      <c r="D1697" t="s">
        <v>38</v>
      </c>
      <c r="E1697">
        <v>397</v>
      </c>
      <c r="F1697">
        <v>4</v>
      </c>
    </row>
    <row r="1698" spans="1:6" x14ac:dyDescent="0.25">
      <c r="A1698">
        <v>2008</v>
      </c>
      <c r="B1698">
        <v>1</v>
      </c>
      <c r="C1698" t="s">
        <v>151</v>
      </c>
      <c r="D1698" t="s">
        <v>7</v>
      </c>
      <c r="E1698">
        <v>365</v>
      </c>
      <c r="F1698">
        <v>3.7</v>
      </c>
    </row>
    <row r="1699" spans="1:6" x14ac:dyDescent="0.25">
      <c r="A1699">
        <v>2008</v>
      </c>
      <c r="B1699">
        <v>1</v>
      </c>
      <c r="C1699" t="s">
        <v>152</v>
      </c>
      <c r="D1699" t="s">
        <v>16</v>
      </c>
      <c r="E1699">
        <v>331</v>
      </c>
      <c r="F1699">
        <v>3.3</v>
      </c>
    </row>
    <row r="1700" spans="1:6" x14ac:dyDescent="0.25">
      <c r="A1700">
        <v>2008</v>
      </c>
      <c r="B1700">
        <v>1</v>
      </c>
      <c r="C1700" t="s">
        <v>152</v>
      </c>
      <c r="D1700" t="s">
        <v>5</v>
      </c>
      <c r="E1700">
        <v>322</v>
      </c>
      <c r="F1700">
        <v>3.3</v>
      </c>
    </row>
    <row r="1701" spans="1:6" x14ac:dyDescent="0.25">
      <c r="A1701">
        <v>2008</v>
      </c>
      <c r="B1701">
        <v>1</v>
      </c>
      <c r="C1701" t="s">
        <v>152</v>
      </c>
      <c r="D1701" t="s">
        <v>6</v>
      </c>
      <c r="E1701">
        <v>321</v>
      </c>
      <c r="F1701">
        <v>3.2</v>
      </c>
    </row>
    <row r="1702" spans="1:6" x14ac:dyDescent="0.25">
      <c r="A1702">
        <v>2008</v>
      </c>
      <c r="B1702">
        <v>1</v>
      </c>
      <c r="C1702" t="s">
        <v>156</v>
      </c>
      <c r="D1702" t="s">
        <v>11</v>
      </c>
      <c r="E1702">
        <v>315</v>
      </c>
      <c r="F1702">
        <v>3.2</v>
      </c>
    </row>
    <row r="1703" spans="1:6" x14ac:dyDescent="0.25">
      <c r="A1703">
        <v>2008</v>
      </c>
      <c r="B1703">
        <v>1</v>
      </c>
      <c r="C1703" t="s">
        <v>153</v>
      </c>
      <c r="D1703" t="s">
        <v>8</v>
      </c>
      <c r="E1703">
        <v>280</v>
      </c>
      <c r="F1703">
        <v>2.8</v>
      </c>
    </row>
    <row r="1704" spans="1:6" x14ac:dyDescent="0.25">
      <c r="A1704">
        <v>2008</v>
      </c>
      <c r="B1704">
        <v>1</v>
      </c>
      <c r="C1704" t="s">
        <v>157</v>
      </c>
      <c r="D1704" t="s">
        <v>36</v>
      </c>
      <c r="E1704">
        <v>232</v>
      </c>
      <c r="F1704">
        <v>2.2999999999999998</v>
      </c>
    </row>
    <row r="1705" spans="1:6" x14ac:dyDescent="0.25">
      <c r="A1705">
        <v>2008</v>
      </c>
      <c r="B1705">
        <v>1</v>
      </c>
      <c r="C1705" t="s">
        <v>152</v>
      </c>
      <c r="D1705" t="s">
        <v>145</v>
      </c>
      <c r="E1705">
        <v>229</v>
      </c>
      <c r="F1705">
        <v>2.2999999999999998</v>
      </c>
    </row>
    <row r="1706" spans="1:6" x14ac:dyDescent="0.25">
      <c r="A1706">
        <v>2008</v>
      </c>
      <c r="B1706">
        <v>1</v>
      </c>
      <c r="C1706" t="s">
        <v>152</v>
      </c>
      <c r="D1706" t="s">
        <v>24</v>
      </c>
      <c r="E1706">
        <v>217</v>
      </c>
      <c r="F1706">
        <v>2.2000000000000002</v>
      </c>
    </row>
    <row r="1707" spans="1:6" x14ac:dyDescent="0.25">
      <c r="A1707">
        <v>2008</v>
      </c>
      <c r="B1707">
        <v>1</v>
      </c>
      <c r="C1707" t="s">
        <v>155</v>
      </c>
      <c r="D1707" t="s">
        <v>10</v>
      </c>
      <c r="E1707">
        <v>216</v>
      </c>
      <c r="F1707">
        <v>2.2000000000000002</v>
      </c>
    </row>
    <row r="1708" spans="1:6" x14ac:dyDescent="0.25">
      <c r="A1708">
        <v>2008</v>
      </c>
      <c r="B1708">
        <v>1</v>
      </c>
      <c r="C1708" t="s">
        <v>158</v>
      </c>
      <c r="D1708" t="s">
        <v>69</v>
      </c>
      <c r="E1708">
        <v>202</v>
      </c>
      <c r="F1708">
        <v>2</v>
      </c>
    </row>
    <row r="1709" spans="1:6" x14ac:dyDescent="0.25">
      <c r="A1709">
        <v>2008</v>
      </c>
      <c r="B1709">
        <v>1</v>
      </c>
      <c r="C1709" t="s">
        <v>152</v>
      </c>
      <c r="D1709" t="s">
        <v>23</v>
      </c>
      <c r="E1709">
        <v>198</v>
      </c>
      <c r="F1709">
        <v>2</v>
      </c>
    </row>
    <row r="1710" spans="1:6" x14ac:dyDescent="0.25">
      <c r="A1710">
        <v>2008</v>
      </c>
      <c r="B1710">
        <v>1</v>
      </c>
      <c r="C1710" t="s">
        <v>154</v>
      </c>
      <c r="D1710" t="s">
        <v>15</v>
      </c>
      <c r="E1710">
        <v>173</v>
      </c>
      <c r="F1710">
        <v>1.7</v>
      </c>
    </row>
    <row r="1711" spans="1:6" x14ac:dyDescent="0.25">
      <c r="A1711">
        <v>2008</v>
      </c>
      <c r="B1711">
        <v>1</v>
      </c>
      <c r="C1711" t="s">
        <v>161</v>
      </c>
      <c r="D1711" t="s">
        <v>40</v>
      </c>
      <c r="E1711">
        <v>158</v>
      </c>
      <c r="F1711">
        <v>1.6</v>
      </c>
    </row>
    <row r="1712" spans="1:6" x14ac:dyDescent="0.25">
      <c r="A1712">
        <v>2008</v>
      </c>
      <c r="B1712">
        <v>1</v>
      </c>
      <c r="C1712" t="s">
        <v>162</v>
      </c>
      <c r="D1712" t="s">
        <v>27</v>
      </c>
      <c r="E1712">
        <v>157</v>
      </c>
      <c r="F1712">
        <v>1.6</v>
      </c>
    </row>
    <row r="1713" spans="1:6" x14ac:dyDescent="0.25">
      <c r="A1713">
        <v>2008</v>
      </c>
      <c r="B1713">
        <v>1</v>
      </c>
      <c r="C1713" t="s">
        <v>153</v>
      </c>
      <c r="D1713" t="s">
        <v>52</v>
      </c>
      <c r="E1713">
        <v>144</v>
      </c>
      <c r="F1713">
        <v>1.5</v>
      </c>
    </row>
    <row r="1714" spans="1:6" x14ac:dyDescent="0.25">
      <c r="A1714">
        <v>2008</v>
      </c>
      <c r="B1714">
        <v>1</v>
      </c>
      <c r="C1714" t="s">
        <v>158</v>
      </c>
      <c r="D1714" t="s">
        <v>47</v>
      </c>
      <c r="E1714">
        <v>135</v>
      </c>
      <c r="F1714">
        <v>1.4</v>
      </c>
    </row>
    <row r="1715" spans="1:6" x14ac:dyDescent="0.25">
      <c r="A1715">
        <v>2008</v>
      </c>
      <c r="B1715">
        <v>2</v>
      </c>
      <c r="C1715" t="s">
        <v>154</v>
      </c>
      <c r="D1715" t="s">
        <v>9</v>
      </c>
      <c r="E1715">
        <v>624</v>
      </c>
      <c r="F1715">
        <v>5.9</v>
      </c>
    </row>
    <row r="1716" spans="1:6" x14ac:dyDescent="0.25">
      <c r="A1716">
        <v>2008</v>
      </c>
      <c r="B1716">
        <v>2</v>
      </c>
      <c r="C1716" t="s">
        <v>151</v>
      </c>
      <c r="D1716" t="s">
        <v>7</v>
      </c>
      <c r="E1716">
        <v>551</v>
      </c>
      <c r="F1716">
        <v>5.2</v>
      </c>
    </row>
    <row r="1717" spans="1:6" x14ac:dyDescent="0.25">
      <c r="A1717">
        <v>2008</v>
      </c>
      <c r="B1717">
        <v>2</v>
      </c>
      <c r="C1717" t="s">
        <v>151</v>
      </c>
      <c r="D1717" t="s">
        <v>4</v>
      </c>
      <c r="E1717">
        <v>488</v>
      </c>
      <c r="F1717">
        <v>4.5999999999999996</v>
      </c>
    </row>
    <row r="1718" spans="1:6" x14ac:dyDescent="0.25">
      <c r="A1718">
        <v>2008</v>
      </c>
      <c r="B1718">
        <v>2</v>
      </c>
      <c r="C1718" t="s">
        <v>156</v>
      </c>
      <c r="D1718" t="s">
        <v>11</v>
      </c>
      <c r="E1718">
        <v>392</v>
      </c>
      <c r="F1718">
        <v>3.7</v>
      </c>
    </row>
    <row r="1719" spans="1:6" x14ac:dyDescent="0.25">
      <c r="A1719">
        <v>2008</v>
      </c>
      <c r="B1719">
        <v>2</v>
      </c>
      <c r="C1719" t="s">
        <v>152</v>
      </c>
      <c r="D1719" t="s">
        <v>6</v>
      </c>
      <c r="E1719">
        <v>342</v>
      </c>
      <c r="F1719">
        <v>3.2</v>
      </c>
    </row>
    <row r="1720" spans="1:6" x14ac:dyDescent="0.25">
      <c r="A1720">
        <v>2008</v>
      </c>
      <c r="B1720">
        <v>2</v>
      </c>
      <c r="C1720" t="s">
        <v>152</v>
      </c>
      <c r="D1720" t="s">
        <v>5</v>
      </c>
      <c r="E1720">
        <v>315</v>
      </c>
      <c r="F1720">
        <v>3</v>
      </c>
    </row>
    <row r="1721" spans="1:6" x14ac:dyDescent="0.25">
      <c r="A1721">
        <v>2008</v>
      </c>
      <c r="B1721">
        <v>2</v>
      </c>
      <c r="C1721" t="s">
        <v>166</v>
      </c>
      <c r="D1721" t="s">
        <v>38</v>
      </c>
      <c r="E1721">
        <v>219</v>
      </c>
      <c r="F1721">
        <v>2.1</v>
      </c>
    </row>
    <row r="1722" spans="1:6" x14ac:dyDescent="0.25">
      <c r="A1722">
        <v>2008</v>
      </c>
      <c r="B1722">
        <v>2</v>
      </c>
      <c r="C1722" t="s">
        <v>152</v>
      </c>
      <c r="D1722" t="s">
        <v>16</v>
      </c>
      <c r="E1722">
        <v>250</v>
      </c>
      <c r="F1722">
        <v>2.4</v>
      </c>
    </row>
    <row r="1723" spans="1:6" x14ac:dyDescent="0.25">
      <c r="A1723">
        <v>2008</v>
      </c>
      <c r="B1723">
        <v>2</v>
      </c>
      <c r="C1723" t="s">
        <v>153</v>
      </c>
      <c r="D1723" t="s">
        <v>8</v>
      </c>
      <c r="E1723">
        <v>272</v>
      </c>
      <c r="F1723">
        <v>2.6</v>
      </c>
    </row>
    <row r="1724" spans="1:6" x14ac:dyDescent="0.25">
      <c r="A1724">
        <v>2008</v>
      </c>
      <c r="B1724">
        <v>2</v>
      </c>
      <c r="C1724" t="s">
        <v>157</v>
      </c>
      <c r="D1724" t="s">
        <v>36</v>
      </c>
      <c r="E1724">
        <v>257</v>
      </c>
      <c r="F1724">
        <v>2.4</v>
      </c>
    </row>
    <row r="1725" spans="1:6" x14ac:dyDescent="0.25">
      <c r="A1725">
        <v>2008</v>
      </c>
      <c r="B1725">
        <v>2</v>
      </c>
      <c r="C1725" t="s">
        <v>155</v>
      </c>
      <c r="D1725" t="s">
        <v>10</v>
      </c>
      <c r="E1725">
        <v>225</v>
      </c>
      <c r="F1725">
        <v>2.1</v>
      </c>
    </row>
    <row r="1726" spans="1:6" x14ac:dyDescent="0.25">
      <c r="A1726">
        <v>2008</v>
      </c>
      <c r="B1726">
        <v>2</v>
      </c>
      <c r="C1726" t="s">
        <v>151</v>
      </c>
      <c r="D1726" t="s">
        <v>19</v>
      </c>
      <c r="E1726">
        <v>340</v>
      </c>
      <c r="F1726">
        <v>3.2</v>
      </c>
    </row>
    <row r="1727" spans="1:6" x14ac:dyDescent="0.25">
      <c r="A1727">
        <v>2008</v>
      </c>
      <c r="B1727">
        <v>2</v>
      </c>
      <c r="C1727" t="s">
        <v>152</v>
      </c>
      <c r="D1727" t="s">
        <v>23</v>
      </c>
      <c r="E1727">
        <v>222</v>
      </c>
      <c r="F1727">
        <v>2.1</v>
      </c>
    </row>
    <row r="1728" spans="1:6" x14ac:dyDescent="0.25">
      <c r="A1728">
        <v>2008</v>
      </c>
      <c r="B1728">
        <v>2</v>
      </c>
      <c r="C1728" t="s">
        <v>153</v>
      </c>
      <c r="D1728" t="s">
        <v>52</v>
      </c>
      <c r="E1728">
        <v>271</v>
      </c>
      <c r="F1728">
        <v>2.6</v>
      </c>
    </row>
    <row r="1729" spans="1:6" x14ac:dyDescent="0.25">
      <c r="A1729">
        <v>2008</v>
      </c>
      <c r="B1729">
        <v>2</v>
      </c>
      <c r="C1729" t="s">
        <v>154</v>
      </c>
      <c r="D1729" t="s">
        <v>15</v>
      </c>
      <c r="E1729">
        <v>235</v>
      </c>
      <c r="F1729">
        <v>2.2000000000000002</v>
      </c>
    </row>
    <row r="1730" spans="1:6" x14ac:dyDescent="0.25">
      <c r="A1730">
        <v>2008</v>
      </c>
      <c r="B1730">
        <v>2</v>
      </c>
      <c r="C1730" t="s">
        <v>152</v>
      </c>
      <c r="D1730" t="s">
        <v>24</v>
      </c>
      <c r="E1730">
        <v>165</v>
      </c>
      <c r="F1730">
        <v>1.6</v>
      </c>
    </row>
    <row r="1731" spans="1:6" x14ac:dyDescent="0.25">
      <c r="A1731">
        <v>2008</v>
      </c>
      <c r="B1731">
        <v>2</v>
      </c>
      <c r="C1731" t="s">
        <v>152</v>
      </c>
      <c r="D1731" t="s">
        <v>145</v>
      </c>
      <c r="E1731">
        <v>142</v>
      </c>
      <c r="F1731">
        <v>1.3</v>
      </c>
    </row>
    <row r="1732" spans="1:6" x14ac:dyDescent="0.25">
      <c r="A1732">
        <v>2008</v>
      </c>
      <c r="B1732">
        <v>2</v>
      </c>
      <c r="C1732" t="s">
        <v>162</v>
      </c>
      <c r="D1732" t="s">
        <v>27</v>
      </c>
      <c r="E1732">
        <v>200</v>
      </c>
      <c r="F1732">
        <v>1.9</v>
      </c>
    </row>
    <row r="1733" spans="1:6" x14ac:dyDescent="0.25">
      <c r="A1733">
        <v>2008</v>
      </c>
      <c r="B1733">
        <v>2</v>
      </c>
      <c r="C1733" t="s">
        <v>158</v>
      </c>
      <c r="D1733" t="s">
        <v>69</v>
      </c>
      <c r="E1733">
        <v>144</v>
      </c>
      <c r="F1733">
        <v>1.4</v>
      </c>
    </row>
    <row r="1734" spans="1:6" x14ac:dyDescent="0.25">
      <c r="A1734">
        <v>2008</v>
      </c>
      <c r="B1734">
        <v>2</v>
      </c>
      <c r="C1734" t="s">
        <v>161</v>
      </c>
      <c r="D1734" t="s">
        <v>40</v>
      </c>
      <c r="E1734">
        <v>184</v>
      </c>
      <c r="F1734">
        <v>1.7</v>
      </c>
    </row>
    <row r="1735" spans="1:6" x14ac:dyDescent="0.25">
      <c r="A1735">
        <v>2008</v>
      </c>
      <c r="B1735">
        <v>3</v>
      </c>
      <c r="C1735" t="s">
        <v>154</v>
      </c>
      <c r="D1735" t="s">
        <v>9</v>
      </c>
      <c r="E1735">
        <v>351</v>
      </c>
      <c r="F1735">
        <v>3.7</v>
      </c>
    </row>
    <row r="1736" spans="1:6" x14ac:dyDescent="0.25">
      <c r="A1736">
        <v>2008</v>
      </c>
      <c r="B1736">
        <v>3</v>
      </c>
      <c r="C1736" t="s">
        <v>151</v>
      </c>
      <c r="D1736" t="s">
        <v>4</v>
      </c>
      <c r="E1736">
        <v>453</v>
      </c>
      <c r="F1736">
        <v>4.8</v>
      </c>
    </row>
    <row r="1737" spans="1:6" x14ac:dyDescent="0.25">
      <c r="A1737">
        <v>2008</v>
      </c>
      <c r="B1737">
        <v>3</v>
      </c>
      <c r="C1737" t="s">
        <v>151</v>
      </c>
      <c r="D1737" t="s">
        <v>7</v>
      </c>
      <c r="E1737">
        <v>396</v>
      </c>
      <c r="F1737">
        <v>4.2</v>
      </c>
    </row>
    <row r="1738" spans="1:6" x14ac:dyDescent="0.25">
      <c r="A1738">
        <v>2008</v>
      </c>
      <c r="B1738">
        <v>3</v>
      </c>
      <c r="C1738" t="s">
        <v>156</v>
      </c>
      <c r="D1738" t="s">
        <v>11</v>
      </c>
      <c r="E1738">
        <v>281</v>
      </c>
      <c r="F1738">
        <v>3</v>
      </c>
    </row>
    <row r="1739" spans="1:6" x14ac:dyDescent="0.25">
      <c r="A1739">
        <v>2008</v>
      </c>
      <c r="B1739">
        <v>3</v>
      </c>
      <c r="C1739" t="s">
        <v>152</v>
      </c>
      <c r="D1739" t="s">
        <v>6</v>
      </c>
      <c r="E1739">
        <v>292</v>
      </c>
      <c r="F1739">
        <v>3.1</v>
      </c>
    </row>
    <row r="1740" spans="1:6" x14ac:dyDescent="0.25">
      <c r="A1740">
        <v>2008</v>
      </c>
      <c r="B1740">
        <v>3</v>
      </c>
      <c r="C1740" t="s">
        <v>152</v>
      </c>
      <c r="D1740" t="s">
        <v>5</v>
      </c>
      <c r="E1740">
        <v>286</v>
      </c>
      <c r="F1740">
        <v>3</v>
      </c>
    </row>
    <row r="1741" spans="1:6" x14ac:dyDescent="0.25">
      <c r="A1741">
        <v>2008</v>
      </c>
      <c r="B1741">
        <v>3</v>
      </c>
      <c r="C1741" t="s">
        <v>157</v>
      </c>
      <c r="D1741" t="s">
        <v>36</v>
      </c>
      <c r="E1741">
        <v>430</v>
      </c>
      <c r="F1741">
        <v>4.5</v>
      </c>
    </row>
    <row r="1742" spans="1:6" x14ac:dyDescent="0.25">
      <c r="A1742">
        <v>2008</v>
      </c>
      <c r="B1742">
        <v>3</v>
      </c>
      <c r="C1742" t="s">
        <v>153</v>
      </c>
      <c r="D1742" t="s">
        <v>8</v>
      </c>
      <c r="E1742">
        <v>252</v>
      </c>
      <c r="F1742">
        <v>2.7</v>
      </c>
    </row>
    <row r="1743" spans="1:6" x14ac:dyDescent="0.25">
      <c r="A1743">
        <v>2008</v>
      </c>
      <c r="B1743">
        <v>3</v>
      </c>
      <c r="C1743" t="s">
        <v>152</v>
      </c>
      <c r="D1743" t="s">
        <v>16</v>
      </c>
      <c r="E1743">
        <v>200</v>
      </c>
      <c r="F1743">
        <v>2.1</v>
      </c>
    </row>
    <row r="1744" spans="1:6" x14ac:dyDescent="0.25">
      <c r="A1744">
        <v>2008</v>
      </c>
      <c r="B1744">
        <v>3</v>
      </c>
      <c r="C1744" t="s">
        <v>166</v>
      </c>
      <c r="D1744" t="s">
        <v>38</v>
      </c>
      <c r="E1744">
        <v>151</v>
      </c>
      <c r="F1744">
        <v>1.6</v>
      </c>
    </row>
    <row r="1745" spans="1:6" x14ac:dyDescent="0.25">
      <c r="A1745">
        <v>2008</v>
      </c>
      <c r="B1745">
        <v>3</v>
      </c>
      <c r="C1745" t="s">
        <v>151</v>
      </c>
      <c r="D1745" t="s">
        <v>19</v>
      </c>
      <c r="E1745">
        <v>267</v>
      </c>
      <c r="F1745">
        <v>2.8</v>
      </c>
    </row>
    <row r="1746" spans="1:6" x14ac:dyDescent="0.25">
      <c r="A1746">
        <v>2008</v>
      </c>
      <c r="B1746">
        <v>3</v>
      </c>
      <c r="C1746" t="s">
        <v>152</v>
      </c>
      <c r="D1746" t="s">
        <v>23</v>
      </c>
      <c r="E1746">
        <v>239</v>
      </c>
      <c r="F1746">
        <v>2.5</v>
      </c>
    </row>
    <row r="1747" spans="1:6" x14ac:dyDescent="0.25">
      <c r="A1747">
        <v>2008</v>
      </c>
      <c r="B1747">
        <v>3</v>
      </c>
      <c r="C1747" t="s">
        <v>154</v>
      </c>
      <c r="D1747" t="s">
        <v>15</v>
      </c>
      <c r="E1747">
        <v>246</v>
      </c>
      <c r="F1747">
        <v>2.6</v>
      </c>
    </row>
    <row r="1748" spans="1:6" x14ac:dyDescent="0.25">
      <c r="A1748">
        <v>2008</v>
      </c>
      <c r="B1748">
        <v>3</v>
      </c>
      <c r="C1748" t="s">
        <v>155</v>
      </c>
      <c r="D1748" t="s">
        <v>10</v>
      </c>
      <c r="E1748">
        <v>208</v>
      </c>
      <c r="F1748">
        <v>2.2000000000000002</v>
      </c>
    </row>
    <row r="1749" spans="1:6" x14ac:dyDescent="0.25">
      <c r="A1749">
        <v>2008</v>
      </c>
      <c r="B1749">
        <v>3</v>
      </c>
      <c r="C1749" t="s">
        <v>162</v>
      </c>
      <c r="D1749" t="s">
        <v>27</v>
      </c>
      <c r="E1749">
        <v>235</v>
      </c>
      <c r="F1749">
        <v>2.5</v>
      </c>
    </row>
    <row r="1750" spans="1:6" x14ac:dyDescent="0.25">
      <c r="A1750">
        <v>2008</v>
      </c>
      <c r="B1750">
        <v>3</v>
      </c>
      <c r="C1750" t="s">
        <v>153</v>
      </c>
      <c r="D1750" t="s">
        <v>52</v>
      </c>
      <c r="E1750">
        <v>150</v>
      </c>
      <c r="F1750">
        <v>1.6</v>
      </c>
    </row>
    <row r="1751" spans="1:6" x14ac:dyDescent="0.25">
      <c r="A1751">
        <v>2008</v>
      </c>
      <c r="B1751">
        <v>3</v>
      </c>
      <c r="C1751" t="s">
        <v>152</v>
      </c>
      <c r="D1751" t="s">
        <v>145</v>
      </c>
      <c r="E1751">
        <v>140</v>
      </c>
      <c r="F1751">
        <v>1.5</v>
      </c>
    </row>
    <row r="1752" spans="1:6" x14ac:dyDescent="0.25">
      <c r="A1752">
        <v>2008</v>
      </c>
      <c r="B1752">
        <v>3</v>
      </c>
      <c r="C1752" t="s">
        <v>152</v>
      </c>
      <c r="D1752" t="s">
        <v>24</v>
      </c>
      <c r="E1752">
        <v>95</v>
      </c>
      <c r="F1752">
        <v>1</v>
      </c>
    </row>
    <row r="1753" spans="1:6" x14ac:dyDescent="0.25">
      <c r="A1753">
        <v>2008</v>
      </c>
      <c r="B1753">
        <v>3</v>
      </c>
      <c r="C1753" t="s">
        <v>158</v>
      </c>
      <c r="D1753" t="s">
        <v>69</v>
      </c>
      <c r="E1753">
        <v>130</v>
      </c>
      <c r="F1753">
        <v>1.4</v>
      </c>
    </row>
    <row r="1754" spans="1:6" x14ac:dyDescent="0.25">
      <c r="A1754">
        <v>2008</v>
      </c>
      <c r="B1754">
        <v>3</v>
      </c>
      <c r="C1754" t="s">
        <v>155</v>
      </c>
      <c r="D1754" t="s">
        <v>147</v>
      </c>
      <c r="E1754">
        <v>207</v>
      </c>
      <c r="F1754">
        <v>2.2000000000000002</v>
      </c>
    </row>
    <row r="1755" spans="1:6" x14ac:dyDescent="0.25">
      <c r="A1755">
        <v>2008</v>
      </c>
      <c r="B1755">
        <v>4</v>
      </c>
      <c r="C1755" t="s">
        <v>151</v>
      </c>
      <c r="D1755" t="s">
        <v>4</v>
      </c>
      <c r="E1755">
        <v>598</v>
      </c>
      <c r="F1755">
        <v>5.0999999999999996</v>
      </c>
    </row>
    <row r="1756" spans="1:6" x14ac:dyDescent="0.25">
      <c r="A1756">
        <v>2008</v>
      </c>
      <c r="B1756">
        <v>4</v>
      </c>
      <c r="C1756" t="s">
        <v>154</v>
      </c>
      <c r="D1756" t="s">
        <v>9</v>
      </c>
      <c r="E1756">
        <v>354</v>
      </c>
      <c r="F1756">
        <v>3</v>
      </c>
    </row>
    <row r="1757" spans="1:6" x14ac:dyDescent="0.25">
      <c r="A1757">
        <v>2008</v>
      </c>
      <c r="B1757">
        <v>4</v>
      </c>
      <c r="C1757" t="s">
        <v>151</v>
      </c>
      <c r="D1757" t="s">
        <v>7</v>
      </c>
      <c r="E1757">
        <v>478</v>
      </c>
      <c r="F1757">
        <v>4.0999999999999996</v>
      </c>
    </row>
    <row r="1758" spans="1:6" x14ac:dyDescent="0.25">
      <c r="A1758">
        <v>2008</v>
      </c>
      <c r="B1758">
        <v>4</v>
      </c>
      <c r="C1758" t="s">
        <v>157</v>
      </c>
      <c r="D1758" t="s">
        <v>36</v>
      </c>
      <c r="E1758">
        <v>474</v>
      </c>
      <c r="F1758">
        <v>4</v>
      </c>
    </row>
    <row r="1759" spans="1:6" x14ac:dyDescent="0.25">
      <c r="A1759">
        <v>2008</v>
      </c>
      <c r="B1759">
        <v>4</v>
      </c>
      <c r="C1759" t="s">
        <v>156</v>
      </c>
      <c r="D1759" t="s">
        <v>11</v>
      </c>
      <c r="E1759">
        <v>405</v>
      </c>
      <c r="F1759">
        <v>3.5</v>
      </c>
    </row>
    <row r="1760" spans="1:6" x14ac:dyDescent="0.25">
      <c r="A1760">
        <v>2008</v>
      </c>
      <c r="B1760">
        <v>4</v>
      </c>
      <c r="C1760" t="s">
        <v>152</v>
      </c>
      <c r="D1760" t="s">
        <v>6</v>
      </c>
      <c r="E1760">
        <v>371</v>
      </c>
      <c r="F1760">
        <v>3.2</v>
      </c>
    </row>
    <row r="1761" spans="1:6" x14ac:dyDescent="0.25">
      <c r="A1761">
        <v>2008</v>
      </c>
      <c r="B1761">
        <v>4</v>
      </c>
      <c r="C1761" t="s">
        <v>152</v>
      </c>
      <c r="D1761" t="s">
        <v>5</v>
      </c>
      <c r="E1761">
        <v>347</v>
      </c>
      <c r="F1761">
        <v>3</v>
      </c>
    </row>
    <row r="1762" spans="1:6" x14ac:dyDescent="0.25">
      <c r="A1762">
        <v>2008</v>
      </c>
      <c r="B1762">
        <v>4</v>
      </c>
      <c r="C1762" t="s">
        <v>153</v>
      </c>
      <c r="D1762" t="s">
        <v>8</v>
      </c>
      <c r="E1762">
        <v>223</v>
      </c>
      <c r="F1762">
        <v>1.9</v>
      </c>
    </row>
    <row r="1763" spans="1:6" x14ac:dyDescent="0.25">
      <c r="A1763">
        <v>2008</v>
      </c>
      <c r="B1763">
        <v>4</v>
      </c>
      <c r="C1763" t="s">
        <v>166</v>
      </c>
      <c r="D1763" t="s">
        <v>38</v>
      </c>
      <c r="E1763">
        <v>248</v>
      </c>
      <c r="F1763">
        <v>2.1</v>
      </c>
    </row>
    <row r="1764" spans="1:6" x14ac:dyDescent="0.25">
      <c r="A1764">
        <v>2008</v>
      </c>
      <c r="B1764">
        <v>4</v>
      </c>
      <c r="C1764" t="s">
        <v>154</v>
      </c>
      <c r="D1764" t="s">
        <v>15</v>
      </c>
      <c r="E1764">
        <v>342</v>
      </c>
      <c r="F1764">
        <v>2.9</v>
      </c>
    </row>
    <row r="1765" spans="1:6" x14ac:dyDescent="0.25">
      <c r="A1765">
        <v>2008</v>
      </c>
      <c r="B1765">
        <v>4</v>
      </c>
      <c r="C1765" t="s">
        <v>152</v>
      </c>
      <c r="D1765" t="s">
        <v>16</v>
      </c>
      <c r="E1765">
        <v>190</v>
      </c>
      <c r="F1765">
        <v>1.6</v>
      </c>
    </row>
    <row r="1766" spans="1:6" x14ac:dyDescent="0.25">
      <c r="A1766">
        <v>2008</v>
      </c>
      <c r="B1766">
        <v>4</v>
      </c>
      <c r="C1766" t="s">
        <v>155</v>
      </c>
      <c r="D1766" t="s">
        <v>10</v>
      </c>
      <c r="E1766">
        <v>268</v>
      </c>
      <c r="F1766">
        <v>2.2999999999999998</v>
      </c>
    </row>
    <row r="1767" spans="1:6" x14ac:dyDescent="0.25">
      <c r="A1767">
        <v>2008</v>
      </c>
      <c r="B1767">
        <v>4</v>
      </c>
      <c r="C1767" t="s">
        <v>152</v>
      </c>
      <c r="D1767" t="s">
        <v>23</v>
      </c>
      <c r="E1767">
        <v>254</v>
      </c>
      <c r="F1767">
        <v>2.2000000000000002</v>
      </c>
    </row>
    <row r="1768" spans="1:6" x14ac:dyDescent="0.25">
      <c r="A1768">
        <v>2008</v>
      </c>
      <c r="B1768">
        <v>4</v>
      </c>
      <c r="C1768" t="s">
        <v>151</v>
      </c>
      <c r="D1768" t="s">
        <v>19</v>
      </c>
      <c r="E1768">
        <v>221</v>
      </c>
      <c r="F1768">
        <v>1.9</v>
      </c>
    </row>
    <row r="1769" spans="1:6" x14ac:dyDescent="0.25">
      <c r="A1769">
        <v>2008</v>
      </c>
      <c r="B1769">
        <v>4</v>
      </c>
      <c r="C1769" t="s">
        <v>162</v>
      </c>
      <c r="D1769" t="s">
        <v>27</v>
      </c>
      <c r="E1769">
        <v>282</v>
      </c>
      <c r="F1769">
        <v>2.4</v>
      </c>
    </row>
    <row r="1770" spans="1:6" x14ac:dyDescent="0.25">
      <c r="A1770">
        <v>2008</v>
      </c>
      <c r="B1770">
        <v>4</v>
      </c>
      <c r="C1770" t="s">
        <v>153</v>
      </c>
      <c r="D1770" t="s">
        <v>52</v>
      </c>
      <c r="E1770">
        <v>162</v>
      </c>
      <c r="F1770">
        <v>1.4</v>
      </c>
    </row>
    <row r="1771" spans="1:6" x14ac:dyDescent="0.25">
      <c r="A1771">
        <v>2008</v>
      </c>
      <c r="B1771">
        <v>4</v>
      </c>
      <c r="C1771" t="s">
        <v>152</v>
      </c>
      <c r="D1771" t="s">
        <v>145</v>
      </c>
      <c r="E1771">
        <v>184</v>
      </c>
      <c r="F1771">
        <v>1.6</v>
      </c>
    </row>
    <row r="1772" spans="1:6" x14ac:dyDescent="0.25">
      <c r="A1772">
        <v>2008</v>
      </c>
      <c r="B1772">
        <v>4</v>
      </c>
      <c r="C1772" t="s">
        <v>161</v>
      </c>
      <c r="D1772" t="s">
        <v>40</v>
      </c>
      <c r="E1772">
        <v>208</v>
      </c>
      <c r="F1772">
        <v>1.8</v>
      </c>
    </row>
    <row r="1773" spans="1:6" x14ac:dyDescent="0.25">
      <c r="A1773">
        <v>2008</v>
      </c>
      <c r="B1773">
        <v>4</v>
      </c>
      <c r="C1773" t="s">
        <v>158</v>
      </c>
      <c r="D1773" t="s">
        <v>47</v>
      </c>
      <c r="E1773">
        <v>213</v>
      </c>
      <c r="F1773">
        <v>1.8</v>
      </c>
    </row>
    <row r="1774" spans="1:6" x14ac:dyDescent="0.25">
      <c r="A1774">
        <v>2008</v>
      </c>
      <c r="B1774">
        <v>4</v>
      </c>
      <c r="C1774" t="s">
        <v>162</v>
      </c>
      <c r="D1774" t="s">
        <v>43</v>
      </c>
      <c r="E1774">
        <v>222</v>
      </c>
      <c r="F1774">
        <v>1.9</v>
      </c>
    </row>
    <row r="1775" spans="1:6" x14ac:dyDescent="0.25">
      <c r="A1775">
        <v>2008</v>
      </c>
      <c r="B1775">
        <v>5</v>
      </c>
      <c r="C1775" t="s">
        <v>151</v>
      </c>
      <c r="D1775" t="s">
        <v>4</v>
      </c>
      <c r="E1775">
        <v>416</v>
      </c>
      <c r="F1775">
        <v>4.0999999999999996</v>
      </c>
    </row>
    <row r="1776" spans="1:6" x14ac:dyDescent="0.25">
      <c r="A1776">
        <v>2008</v>
      </c>
      <c r="B1776">
        <v>5</v>
      </c>
      <c r="C1776" t="s">
        <v>154</v>
      </c>
      <c r="D1776" t="s">
        <v>9</v>
      </c>
      <c r="E1776">
        <v>303</v>
      </c>
      <c r="F1776">
        <v>3</v>
      </c>
    </row>
    <row r="1777" spans="1:6" x14ac:dyDescent="0.25">
      <c r="A1777">
        <v>2008</v>
      </c>
      <c r="B1777">
        <v>5</v>
      </c>
      <c r="C1777" t="s">
        <v>151</v>
      </c>
      <c r="D1777" t="s">
        <v>7</v>
      </c>
      <c r="E1777">
        <v>372</v>
      </c>
      <c r="F1777">
        <v>3.6</v>
      </c>
    </row>
    <row r="1778" spans="1:6" x14ac:dyDescent="0.25">
      <c r="A1778">
        <v>2008</v>
      </c>
      <c r="B1778">
        <v>5</v>
      </c>
      <c r="C1778" t="s">
        <v>156</v>
      </c>
      <c r="D1778" t="s">
        <v>11</v>
      </c>
      <c r="E1778">
        <v>447</v>
      </c>
      <c r="F1778">
        <v>4.4000000000000004</v>
      </c>
    </row>
    <row r="1779" spans="1:6" x14ac:dyDescent="0.25">
      <c r="A1779">
        <v>2008</v>
      </c>
      <c r="B1779">
        <v>5</v>
      </c>
      <c r="C1779" t="s">
        <v>152</v>
      </c>
      <c r="D1779" t="s">
        <v>6</v>
      </c>
      <c r="E1779">
        <v>324</v>
      </c>
      <c r="F1779">
        <v>3.2</v>
      </c>
    </row>
    <row r="1780" spans="1:6" x14ac:dyDescent="0.25">
      <c r="A1780">
        <v>2008</v>
      </c>
      <c r="B1780">
        <v>5</v>
      </c>
      <c r="C1780" t="s">
        <v>157</v>
      </c>
      <c r="D1780" t="s">
        <v>36</v>
      </c>
      <c r="E1780">
        <v>205</v>
      </c>
      <c r="F1780">
        <v>2</v>
      </c>
    </row>
    <row r="1781" spans="1:6" x14ac:dyDescent="0.25">
      <c r="A1781">
        <v>2008</v>
      </c>
      <c r="B1781">
        <v>5</v>
      </c>
      <c r="C1781" t="s">
        <v>152</v>
      </c>
      <c r="D1781" t="s">
        <v>5</v>
      </c>
      <c r="E1781">
        <v>304</v>
      </c>
      <c r="F1781">
        <v>3</v>
      </c>
    </row>
    <row r="1782" spans="1:6" x14ac:dyDescent="0.25">
      <c r="A1782">
        <v>2008</v>
      </c>
      <c r="B1782">
        <v>5</v>
      </c>
      <c r="C1782" t="s">
        <v>154</v>
      </c>
      <c r="D1782" t="s">
        <v>15</v>
      </c>
      <c r="E1782">
        <v>416</v>
      </c>
      <c r="F1782">
        <v>4.0999999999999996</v>
      </c>
    </row>
    <row r="1783" spans="1:6" x14ac:dyDescent="0.25">
      <c r="A1783">
        <v>2008</v>
      </c>
      <c r="B1783">
        <v>5</v>
      </c>
      <c r="C1783" t="s">
        <v>153</v>
      </c>
      <c r="D1783" t="s">
        <v>8</v>
      </c>
      <c r="E1783">
        <v>310</v>
      </c>
      <c r="F1783">
        <v>3</v>
      </c>
    </row>
    <row r="1784" spans="1:6" x14ac:dyDescent="0.25">
      <c r="A1784">
        <v>2008</v>
      </c>
      <c r="B1784">
        <v>5</v>
      </c>
      <c r="C1784" t="s">
        <v>166</v>
      </c>
      <c r="D1784" t="s">
        <v>38</v>
      </c>
      <c r="E1784">
        <v>191</v>
      </c>
      <c r="F1784">
        <v>1.9</v>
      </c>
    </row>
    <row r="1785" spans="1:6" x14ac:dyDescent="0.25">
      <c r="A1785">
        <v>2008</v>
      </c>
      <c r="B1785">
        <v>5</v>
      </c>
      <c r="C1785" t="s">
        <v>155</v>
      </c>
      <c r="D1785" t="s">
        <v>10</v>
      </c>
      <c r="E1785">
        <v>268</v>
      </c>
      <c r="F1785">
        <v>2.6</v>
      </c>
    </row>
    <row r="1786" spans="1:6" x14ac:dyDescent="0.25">
      <c r="A1786">
        <v>2008</v>
      </c>
      <c r="B1786">
        <v>5</v>
      </c>
      <c r="C1786" t="s">
        <v>162</v>
      </c>
      <c r="D1786" t="s">
        <v>27</v>
      </c>
      <c r="E1786">
        <v>289</v>
      </c>
      <c r="F1786">
        <v>2.8</v>
      </c>
    </row>
    <row r="1787" spans="1:6" x14ac:dyDescent="0.25">
      <c r="A1787">
        <v>2008</v>
      </c>
      <c r="B1787">
        <v>5</v>
      </c>
      <c r="C1787" t="s">
        <v>152</v>
      </c>
      <c r="D1787" t="s">
        <v>16</v>
      </c>
      <c r="E1787">
        <v>172</v>
      </c>
      <c r="F1787">
        <v>1.7</v>
      </c>
    </row>
    <row r="1788" spans="1:6" x14ac:dyDescent="0.25">
      <c r="A1788">
        <v>2008</v>
      </c>
      <c r="B1788">
        <v>5</v>
      </c>
      <c r="C1788" t="s">
        <v>151</v>
      </c>
      <c r="D1788" t="s">
        <v>19</v>
      </c>
      <c r="E1788">
        <v>218</v>
      </c>
      <c r="F1788">
        <v>2.1</v>
      </c>
    </row>
    <row r="1789" spans="1:6" x14ac:dyDescent="0.25">
      <c r="A1789">
        <v>2008</v>
      </c>
      <c r="B1789">
        <v>5</v>
      </c>
      <c r="C1789" t="s">
        <v>152</v>
      </c>
      <c r="D1789" t="s">
        <v>23</v>
      </c>
      <c r="E1789">
        <v>191</v>
      </c>
      <c r="F1789">
        <v>1.9</v>
      </c>
    </row>
    <row r="1790" spans="1:6" x14ac:dyDescent="0.25">
      <c r="A1790">
        <v>2008</v>
      </c>
      <c r="B1790">
        <v>5</v>
      </c>
      <c r="C1790" t="s">
        <v>153</v>
      </c>
      <c r="D1790" t="s">
        <v>52</v>
      </c>
      <c r="E1790">
        <v>118</v>
      </c>
      <c r="F1790">
        <v>1.2</v>
      </c>
    </row>
    <row r="1791" spans="1:6" x14ac:dyDescent="0.25">
      <c r="A1791">
        <v>2008</v>
      </c>
      <c r="B1791">
        <v>5</v>
      </c>
      <c r="C1791" t="s">
        <v>161</v>
      </c>
      <c r="D1791" t="s">
        <v>40</v>
      </c>
      <c r="E1791">
        <v>174</v>
      </c>
      <c r="F1791">
        <v>1.7</v>
      </c>
    </row>
    <row r="1792" spans="1:6" x14ac:dyDescent="0.25">
      <c r="A1792">
        <v>2008</v>
      </c>
      <c r="B1792">
        <v>5</v>
      </c>
      <c r="C1792" t="s">
        <v>158</v>
      </c>
      <c r="D1792" t="s">
        <v>69</v>
      </c>
      <c r="E1792">
        <v>207</v>
      </c>
      <c r="F1792">
        <v>2</v>
      </c>
    </row>
    <row r="1793" spans="1:6" x14ac:dyDescent="0.25">
      <c r="A1793">
        <v>2008</v>
      </c>
      <c r="B1793">
        <v>5</v>
      </c>
      <c r="C1793" t="s">
        <v>162</v>
      </c>
      <c r="D1793" t="s">
        <v>43</v>
      </c>
      <c r="E1793">
        <v>178</v>
      </c>
      <c r="F1793">
        <v>1.7</v>
      </c>
    </row>
    <row r="1794" spans="1:6" x14ac:dyDescent="0.25">
      <c r="A1794">
        <v>2008</v>
      </c>
      <c r="B1794">
        <v>5</v>
      </c>
      <c r="C1794" t="s">
        <v>158</v>
      </c>
      <c r="D1794" t="s">
        <v>47</v>
      </c>
      <c r="E1794">
        <v>172</v>
      </c>
      <c r="F1794">
        <v>1.7</v>
      </c>
    </row>
    <row r="1795" spans="1:6" x14ac:dyDescent="0.25">
      <c r="A1795">
        <v>2008</v>
      </c>
      <c r="B1795">
        <v>6</v>
      </c>
      <c r="C1795" t="s">
        <v>151</v>
      </c>
      <c r="D1795" t="s">
        <v>4</v>
      </c>
      <c r="E1795">
        <v>358</v>
      </c>
      <c r="F1795">
        <v>3.7</v>
      </c>
    </row>
    <row r="1796" spans="1:6" x14ac:dyDescent="0.25">
      <c r="A1796">
        <v>2008</v>
      </c>
      <c r="B1796">
        <v>6</v>
      </c>
      <c r="C1796" t="s">
        <v>154</v>
      </c>
      <c r="D1796" t="s">
        <v>9</v>
      </c>
      <c r="E1796">
        <v>455</v>
      </c>
      <c r="F1796">
        <v>4.7</v>
      </c>
    </row>
    <row r="1797" spans="1:6" x14ac:dyDescent="0.25">
      <c r="A1797">
        <v>2008</v>
      </c>
      <c r="B1797">
        <v>6</v>
      </c>
      <c r="C1797" t="s">
        <v>151</v>
      </c>
      <c r="D1797" t="s">
        <v>7</v>
      </c>
      <c r="E1797">
        <v>300</v>
      </c>
      <c r="F1797">
        <v>3.1</v>
      </c>
    </row>
    <row r="1798" spans="1:6" x14ac:dyDescent="0.25">
      <c r="A1798">
        <v>2008</v>
      </c>
      <c r="B1798">
        <v>6</v>
      </c>
      <c r="C1798" t="s">
        <v>156</v>
      </c>
      <c r="D1798" t="s">
        <v>11</v>
      </c>
      <c r="E1798">
        <v>311</v>
      </c>
      <c r="F1798">
        <v>3.2</v>
      </c>
    </row>
    <row r="1799" spans="1:6" x14ac:dyDescent="0.25">
      <c r="A1799">
        <v>2008</v>
      </c>
      <c r="B1799">
        <v>6</v>
      </c>
      <c r="C1799" t="s">
        <v>152</v>
      </c>
      <c r="D1799" t="s">
        <v>6</v>
      </c>
      <c r="E1799">
        <v>316</v>
      </c>
      <c r="F1799">
        <v>3.3</v>
      </c>
    </row>
    <row r="1800" spans="1:6" x14ac:dyDescent="0.25">
      <c r="A1800">
        <v>2008</v>
      </c>
      <c r="B1800">
        <v>6</v>
      </c>
      <c r="C1800" t="s">
        <v>152</v>
      </c>
      <c r="D1800" t="s">
        <v>5</v>
      </c>
      <c r="E1800">
        <v>278</v>
      </c>
      <c r="F1800">
        <v>2.9</v>
      </c>
    </row>
    <row r="1801" spans="1:6" x14ac:dyDescent="0.25">
      <c r="A1801">
        <v>2008</v>
      </c>
      <c r="B1801">
        <v>6</v>
      </c>
      <c r="C1801" t="s">
        <v>157</v>
      </c>
      <c r="D1801" t="s">
        <v>36</v>
      </c>
      <c r="E1801">
        <v>180</v>
      </c>
      <c r="F1801">
        <v>1.9</v>
      </c>
    </row>
    <row r="1802" spans="1:6" x14ac:dyDescent="0.25">
      <c r="A1802">
        <v>2008</v>
      </c>
      <c r="B1802">
        <v>6</v>
      </c>
      <c r="C1802" t="s">
        <v>153</v>
      </c>
      <c r="D1802" t="s">
        <v>8</v>
      </c>
      <c r="E1802">
        <v>322</v>
      </c>
      <c r="F1802">
        <v>3.3</v>
      </c>
    </row>
    <row r="1803" spans="1:6" x14ac:dyDescent="0.25">
      <c r="A1803">
        <v>2008</v>
      </c>
      <c r="B1803">
        <v>6</v>
      </c>
      <c r="C1803" t="s">
        <v>154</v>
      </c>
      <c r="D1803" t="s">
        <v>15</v>
      </c>
      <c r="E1803">
        <v>237</v>
      </c>
      <c r="F1803">
        <v>2.5</v>
      </c>
    </row>
    <row r="1804" spans="1:6" x14ac:dyDescent="0.25">
      <c r="A1804">
        <v>2008</v>
      </c>
      <c r="B1804">
        <v>6</v>
      </c>
      <c r="C1804" t="s">
        <v>162</v>
      </c>
      <c r="D1804" t="s">
        <v>27</v>
      </c>
      <c r="E1804">
        <v>331</v>
      </c>
      <c r="F1804">
        <v>3.4</v>
      </c>
    </row>
    <row r="1805" spans="1:6" x14ac:dyDescent="0.25">
      <c r="A1805">
        <v>2008</v>
      </c>
      <c r="B1805">
        <v>6</v>
      </c>
      <c r="C1805" t="s">
        <v>155</v>
      </c>
      <c r="D1805" t="s">
        <v>10</v>
      </c>
      <c r="E1805">
        <v>220</v>
      </c>
      <c r="F1805">
        <v>2.2999999999999998</v>
      </c>
    </row>
    <row r="1806" spans="1:6" x14ac:dyDescent="0.25">
      <c r="A1806">
        <v>2008</v>
      </c>
      <c r="B1806">
        <v>6</v>
      </c>
      <c r="C1806" t="s">
        <v>166</v>
      </c>
      <c r="D1806" t="s">
        <v>38</v>
      </c>
      <c r="E1806">
        <v>136</v>
      </c>
      <c r="F1806">
        <v>1.4</v>
      </c>
    </row>
    <row r="1807" spans="1:6" x14ac:dyDescent="0.25">
      <c r="A1807">
        <v>2008</v>
      </c>
      <c r="B1807">
        <v>6</v>
      </c>
      <c r="C1807" t="s">
        <v>151</v>
      </c>
      <c r="D1807" t="s">
        <v>19</v>
      </c>
      <c r="E1807">
        <v>182</v>
      </c>
      <c r="F1807">
        <v>1.9</v>
      </c>
    </row>
    <row r="1808" spans="1:6" x14ac:dyDescent="0.25">
      <c r="A1808">
        <v>2008</v>
      </c>
      <c r="B1808">
        <v>6</v>
      </c>
      <c r="C1808" t="s">
        <v>152</v>
      </c>
      <c r="D1808" t="s">
        <v>16</v>
      </c>
      <c r="E1808">
        <v>123</v>
      </c>
      <c r="F1808">
        <v>1.3</v>
      </c>
    </row>
    <row r="1809" spans="1:6" x14ac:dyDescent="0.25">
      <c r="A1809">
        <v>2008</v>
      </c>
      <c r="B1809">
        <v>6</v>
      </c>
      <c r="C1809" t="s">
        <v>152</v>
      </c>
      <c r="D1809" t="s">
        <v>23</v>
      </c>
      <c r="E1809">
        <v>144</v>
      </c>
      <c r="F1809">
        <v>1.5</v>
      </c>
    </row>
    <row r="1810" spans="1:6" x14ac:dyDescent="0.25">
      <c r="A1810">
        <v>2008</v>
      </c>
      <c r="B1810">
        <v>6</v>
      </c>
      <c r="C1810" t="s">
        <v>162</v>
      </c>
      <c r="D1810" t="s">
        <v>43</v>
      </c>
      <c r="E1810">
        <v>224</v>
      </c>
      <c r="F1810">
        <v>2.2999999999999998</v>
      </c>
    </row>
    <row r="1811" spans="1:6" x14ac:dyDescent="0.25">
      <c r="A1811">
        <v>2008</v>
      </c>
      <c r="B1811">
        <v>6</v>
      </c>
      <c r="C1811" t="s">
        <v>161</v>
      </c>
      <c r="D1811" t="s">
        <v>40</v>
      </c>
      <c r="E1811">
        <v>207</v>
      </c>
      <c r="F1811">
        <v>2.1</v>
      </c>
    </row>
    <row r="1812" spans="1:6" x14ac:dyDescent="0.25">
      <c r="A1812">
        <v>2008</v>
      </c>
      <c r="B1812">
        <v>6</v>
      </c>
      <c r="C1812" t="s">
        <v>158</v>
      </c>
      <c r="D1812" t="s">
        <v>69</v>
      </c>
      <c r="E1812">
        <v>138</v>
      </c>
      <c r="F1812">
        <v>1.4</v>
      </c>
    </row>
    <row r="1813" spans="1:6" x14ac:dyDescent="0.25">
      <c r="A1813">
        <v>2008</v>
      </c>
      <c r="B1813">
        <v>6</v>
      </c>
      <c r="C1813" t="s">
        <v>153</v>
      </c>
      <c r="D1813" t="s">
        <v>52</v>
      </c>
      <c r="E1813">
        <v>125</v>
      </c>
      <c r="F1813">
        <v>1.3</v>
      </c>
    </row>
    <row r="1814" spans="1:6" x14ac:dyDescent="0.25">
      <c r="A1814">
        <v>2008</v>
      </c>
      <c r="B1814">
        <v>6</v>
      </c>
      <c r="C1814" t="s">
        <v>165</v>
      </c>
      <c r="D1814" t="s">
        <v>143</v>
      </c>
      <c r="E1814">
        <v>189</v>
      </c>
      <c r="F1814">
        <v>2</v>
      </c>
    </row>
    <row r="1815" spans="1:6" x14ac:dyDescent="0.25">
      <c r="A1815">
        <v>2008</v>
      </c>
      <c r="B1815">
        <v>7</v>
      </c>
      <c r="C1815" t="s">
        <v>154</v>
      </c>
      <c r="D1815" t="s">
        <v>9</v>
      </c>
      <c r="E1815">
        <v>548</v>
      </c>
      <c r="F1815">
        <v>5.7</v>
      </c>
    </row>
    <row r="1816" spans="1:6" x14ac:dyDescent="0.25">
      <c r="A1816">
        <v>2008</v>
      </c>
      <c r="B1816">
        <v>7</v>
      </c>
      <c r="C1816" t="s">
        <v>151</v>
      </c>
      <c r="D1816" t="s">
        <v>4</v>
      </c>
      <c r="E1816">
        <v>437</v>
      </c>
      <c r="F1816">
        <v>4.5</v>
      </c>
    </row>
    <row r="1817" spans="1:6" x14ac:dyDescent="0.25">
      <c r="A1817">
        <v>2008</v>
      </c>
      <c r="B1817">
        <v>7</v>
      </c>
      <c r="C1817" t="s">
        <v>151</v>
      </c>
      <c r="D1817" t="s">
        <v>7</v>
      </c>
      <c r="E1817">
        <v>205</v>
      </c>
      <c r="F1817">
        <v>2.1</v>
      </c>
    </row>
    <row r="1818" spans="1:6" x14ac:dyDescent="0.25">
      <c r="A1818">
        <v>2008</v>
      </c>
      <c r="B1818">
        <v>7</v>
      </c>
      <c r="C1818" t="s">
        <v>156</v>
      </c>
      <c r="D1818" t="s">
        <v>11</v>
      </c>
      <c r="E1818">
        <v>267</v>
      </c>
      <c r="F1818">
        <v>2.8</v>
      </c>
    </row>
    <row r="1819" spans="1:6" x14ac:dyDescent="0.25">
      <c r="A1819">
        <v>2008</v>
      </c>
      <c r="B1819">
        <v>7</v>
      </c>
      <c r="C1819" t="s">
        <v>152</v>
      </c>
      <c r="D1819" t="s">
        <v>6</v>
      </c>
      <c r="E1819">
        <v>303</v>
      </c>
      <c r="F1819">
        <v>3.2</v>
      </c>
    </row>
    <row r="1820" spans="1:6" x14ac:dyDescent="0.25">
      <c r="A1820">
        <v>2008</v>
      </c>
      <c r="B1820">
        <v>7</v>
      </c>
      <c r="C1820" t="s">
        <v>152</v>
      </c>
      <c r="D1820" t="s">
        <v>5</v>
      </c>
      <c r="E1820">
        <v>346</v>
      </c>
      <c r="F1820">
        <v>3.6</v>
      </c>
    </row>
    <row r="1821" spans="1:6" x14ac:dyDescent="0.25">
      <c r="A1821">
        <v>2008</v>
      </c>
      <c r="B1821">
        <v>7</v>
      </c>
      <c r="C1821" t="s">
        <v>157</v>
      </c>
      <c r="D1821" t="s">
        <v>36</v>
      </c>
      <c r="E1821">
        <v>194</v>
      </c>
      <c r="F1821">
        <v>2</v>
      </c>
    </row>
    <row r="1822" spans="1:6" x14ac:dyDescent="0.25">
      <c r="A1822">
        <v>2008</v>
      </c>
      <c r="B1822">
        <v>7</v>
      </c>
      <c r="C1822" t="s">
        <v>153</v>
      </c>
      <c r="D1822" t="s">
        <v>8</v>
      </c>
      <c r="E1822">
        <v>268</v>
      </c>
      <c r="F1822">
        <v>2.8</v>
      </c>
    </row>
    <row r="1823" spans="1:6" x14ac:dyDescent="0.25">
      <c r="A1823">
        <v>2008</v>
      </c>
      <c r="B1823">
        <v>7</v>
      </c>
      <c r="C1823" t="s">
        <v>162</v>
      </c>
      <c r="D1823" t="s">
        <v>27</v>
      </c>
      <c r="E1823">
        <v>384</v>
      </c>
      <c r="F1823">
        <v>4</v>
      </c>
    </row>
    <row r="1824" spans="1:6" x14ac:dyDescent="0.25">
      <c r="A1824">
        <v>2008</v>
      </c>
      <c r="B1824">
        <v>7</v>
      </c>
      <c r="C1824" t="s">
        <v>154</v>
      </c>
      <c r="D1824" t="s">
        <v>15</v>
      </c>
      <c r="E1824">
        <v>210</v>
      </c>
      <c r="F1824">
        <v>2.2000000000000002</v>
      </c>
    </row>
    <row r="1825" spans="1:6" x14ac:dyDescent="0.25">
      <c r="A1825">
        <v>2008</v>
      </c>
      <c r="B1825">
        <v>7</v>
      </c>
      <c r="C1825" t="s">
        <v>155</v>
      </c>
      <c r="D1825" t="s">
        <v>10</v>
      </c>
      <c r="E1825">
        <v>167</v>
      </c>
      <c r="F1825">
        <v>1.7</v>
      </c>
    </row>
    <row r="1826" spans="1:6" x14ac:dyDescent="0.25">
      <c r="A1826">
        <v>2008</v>
      </c>
      <c r="B1826">
        <v>7</v>
      </c>
      <c r="C1826" t="s">
        <v>151</v>
      </c>
      <c r="D1826" t="s">
        <v>19</v>
      </c>
      <c r="E1826">
        <v>199</v>
      </c>
      <c r="F1826">
        <v>2.1</v>
      </c>
    </row>
    <row r="1827" spans="1:6" x14ac:dyDescent="0.25">
      <c r="A1827">
        <v>2008</v>
      </c>
      <c r="B1827">
        <v>7</v>
      </c>
      <c r="C1827" t="s">
        <v>166</v>
      </c>
      <c r="D1827" t="s">
        <v>38</v>
      </c>
      <c r="E1827">
        <v>145</v>
      </c>
      <c r="F1827">
        <v>1.5</v>
      </c>
    </row>
    <row r="1828" spans="1:6" x14ac:dyDescent="0.25">
      <c r="A1828">
        <v>2008</v>
      </c>
      <c r="B1828">
        <v>7</v>
      </c>
      <c r="C1828" t="s">
        <v>152</v>
      </c>
      <c r="D1828" t="s">
        <v>16</v>
      </c>
      <c r="E1828">
        <v>181</v>
      </c>
      <c r="F1828">
        <v>1.9</v>
      </c>
    </row>
    <row r="1829" spans="1:6" x14ac:dyDescent="0.25">
      <c r="A1829">
        <v>2008</v>
      </c>
      <c r="B1829">
        <v>7</v>
      </c>
      <c r="C1829" t="s">
        <v>152</v>
      </c>
      <c r="D1829" t="s">
        <v>23</v>
      </c>
      <c r="E1829">
        <v>164</v>
      </c>
      <c r="F1829">
        <v>1.7</v>
      </c>
    </row>
    <row r="1830" spans="1:6" x14ac:dyDescent="0.25">
      <c r="A1830">
        <v>2008</v>
      </c>
      <c r="B1830">
        <v>7</v>
      </c>
      <c r="C1830" t="s">
        <v>165</v>
      </c>
      <c r="D1830" t="s">
        <v>143</v>
      </c>
      <c r="E1830">
        <v>228</v>
      </c>
      <c r="F1830">
        <v>2.4</v>
      </c>
    </row>
    <row r="1831" spans="1:6" x14ac:dyDescent="0.25">
      <c r="A1831">
        <v>2008</v>
      </c>
      <c r="B1831">
        <v>7</v>
      </c>
      <c r="C1831" t="s">
        <v>161</v>
      </c>
      <c r="D1831" t="s">
        <v>40</v>
      </c>
      <c r="E1831">
        <v>140</v>
      </c>
      <c r="F1831">
        <v>1.5</v>
      </c>
    </row>
    <row r="1832" spans="1:6" x14ac:dyDescent="0.25">
      <c r="A1832">
        <v>2008</v>
      </c>
      <c r="B1832">
        <v>7</v>
      </c>
      <c r="C1832" t="s">
        <v>162</v>
      </c>
      <c r="D1832" t="s">
        <v>43</v>
      </c>
      <c r="E1832">
        <v>120</v>
      </c>
      <c r="F1832">
        <v>1.2</v>
      </c>
    </row>
    <row r="1833" spans="1:6" x14ac:dyDescent="0.25">
      <c r="A1833">
        <v>2008</v>
      </c>
      <c r="B1833">
        <v>7</v>
      </c>
      <c r="C1833" t="s">
        <v>158</v>
      </c>
      <c r="D1833" t="s">
        <v>69</v>
      </c>
      <c r="E1833">
        <v>185</v>
      </c>
      <c r="F1833">
        <v>1.9</v>
      </c>
    </row>
    <row r="1834" spans="1:6" x14ac:dyDescent="0.25">
      <c r="A1834">
        <v>2008</v>
      </c>
      <c r="B1834">
        <v>7</v>
      </c>
      <c r="C1834" t="s">
        <v>158</v>
      </c>
      <c r="D1834" t="s">
        <v>47</v>
      </c>
      <c r="E1834">
        <v>220</v>
      </c>
      <c r="F1834">
        <v>2.2999999999999998</v>
      </c>
    </row>
    <row r="1835" spans="1:6" x14ac:dyDescent="0.25">
      <c r="A1835">
        <v>2008</v>
      </c>
      <c r="B1835">
        <v>8</v>
      </c>
      <c r="C1835" t="s">
        <v>151</v>
      </c>
      <c r="D1835" t="s">
        <v>4</v>
      </c>
      <c r="E1835">
        <v>418</v>
      </c>
      <c r="F1835">
        <v>5.3</v>
      </c>
    </row>
    <row r="1836" spans="1:6" x14ac:dyDescent="0.25">
      <c r="A1836">
        <v>2008</v>
      </c>
      <c r="B1836">
        <v>8</v>
      </c>
      <c r="C1836" t="s">
        <v>154</v>
      </c>
      <c r="D1836" t="s">
        <v>9</v>
      </c>
      <c r="E1836">
        <v>253</v>
      </c>
      <c r="F1836">
        <v>3.2</v>
      </c>
    </row>
    <row r="1837" spans="1:6" x14ac:dyDescent="0.25">
      <c r="A1837">
        <v>2008</v>
      </c>
      <c r="B1837">
        <v>8</v>
      </c>
      <c r="C1837" t="s">
        <v>151</v>
      </c>
      <c r="D1837" t="s">
        <v>7</v>
      </c>
      <c r="E1837">
        <v>245</v>
      </c>
      <c r="F1837">
        <v>3.1</v>
      </c>
    </row>
    <row r="1838" spans="1:6" x14ac:dyDescent="0.25">
      <c r="A1838">
        <v>2008</v>
      </c>
      <c r="B1838">
        <v>8</v>
      </c>
      <c r="C1838" t="s">
        <v>156</v>
      </c>
      <c r="D1838" t="s">
        <v>11</v>
      </c>
      <c r="E1838">
        <v>120</v>
      </c>
      <c r="F1838">
        <v>1.5</v>
      </c>
    </row>
    <row r="1839" spans="1:6" x14ac:dyDescent="0.25">
      <c r="A1839">
        <v>2008</v>
      </c>
      <c r="B1839">
        <v>8</v>
      </c>
      <c r="C1839" t="s">
        <v>152</v>
      </c>
      <c r="D1839" t="s">
        <v>6</v>
      </c>
      <c r="E1839">
        <v>251</v>
      </c>
      <c r="F1839">
        <v>3.2</v>
      </c>
    </row>
    <row r="1840" spans="1:6" x14ac:dyDescent="0.25">
      <c r="A1840">
        <v>2008</v>
      </c>
      <c r="B1840">
        <v>8</v>
      </c>
      <c r="C1840" t="s">
        <v>152</v>
      </c>
      <c r="D1840" t="s">
        <v>5</v>
      </c>
      <c r="E1840">
        <v>221</v>
      </c>
      <c r="F1840">
        <v>2.8</v>
      </c>
    </row>
    <row r="1841" spans="1:6" x14ac:dyDescent="0.25">
      <c r="A1841">
        <v>2008</v>
      </c>
      <c r="B1841">
        <v>8</v>
      </c>
      <c r="C1841" t="s">
        <v>162</v>
      </c>
      <c r="D1841" t="s">
        <v>27</v>
      </c>
      <c r="E1841">
        <v>363</v>
      </c>
      <c r="F1841">
        <v>4.5999999999999996</v>
      </c>
    </row>
    <row r="1842" spans="1:6" x14ac:dyDescent="0.25">
      <c r="A1842">
        <v>2008</v>
      </c>
      <c r="B1842">
        <v>8</v>
      </c>
      <c r="C1842" t="s">
        <v>153</v>
      </c>
      <c r="D1842" t="s">
        <v>8</v>
      </c>
      <c r="E1842">
        <v>193</v>
      </c>
      <c r="F1842">
        <v>2.5</v>
      </c>
    </row>
    <row r="1843" spans="1:6" x14ac:dyDescent="0.25">
      <c r="A1843">
        <v>2008</v>
      </c>
      <c r="B1843">
        <v>8</v>
      </c>
      <c r="C1843" t="s">
        <v>157</v>
      </c>
      <c r="D1843" t="s">
        <v>36</v>
      </c>
      <c r="E1843">
        <v>135</v>
      </c>
      <c r="F1843">
        <v>1.7</v>
      </c>
    </row>
    <row r="1844" spans="1:6" x14ac:dyDescent="0.25">
      <c r="A1844">
        <v>2008</v>
      </c>
      <c r="B1844">
        <v>8</v>
      </c>
      <c r="C1844" t="s">
        <v>154</v>
      </c>
      <c r="D1844" t="s">
        <v>15</v>
      </c>
      <c r="E1844">
        <v>213</v>
      </c>
      <c r="F1844">
        <v>2.7</v>
      </c>
    </row>
    <row r="1845" spans="1:6" x14ac:dyDescent="0.25">
      <c r="A1845">
        <v>2008</v>
      </c>
      <c r="B1845">
        <v>8</v>
      </c>
      <c r="C1845" t="s">
        <v>151</v>
      </c>
      <c r="D1845" t="s">
        <v>19</v>
      </c>
      <c r="E1845">
        <v>354</v>
      </c>
      <c r="F1845">
        <v>4.5</v>
      </c>
    </row>
    <row r="1846" spans="1:6" x14ac:dyDescent="0.25">
      <c r="A1846">
        <v>2008</v>
      </c>
      <c r="B1846">
        <v>8</v>
      </c>
      <c r="C1846" t="s">
        <v>155</v>
      </c>
      <c r="D1846" t="s">
        <v>10</v>
      </c>
      <c r="E1846">
        <v>139</v>
      </c>
      <c r="F1846">
        <v>1.8</v>
      </c>
    </row>
    <row r="1847" spans="1:6" x14ac:dyDescent="0.25">
      <c r="A1847">
        <v>2008</v>
      </c>
      <c r="B1847">
        <v>8</v>
      </c>
      <c r="C1847" t="s">
        <v>166</v>
      </c>
      <c r="D1847" t="s">
        <v>38</v>
      </c>
      <c r="E1847">
        <v>121</v>
      </c>
      <c r="F1847">
        <v>1.5</v>
      </c>
    </row>
    <row r="1848" spans="1:6" x14ac:dyDescent="0.25">
      <c r="A1848">
        <v>2008</v>
      </c>
      <c r="B1848">
        <v>8</v>
      </c>
      <c r="C1848" t="s">
        <v>152</v>
      </c>
      <c r="D1848" t="s">
        <v>23</v>
      </c>
      <c r="E1848">
        <v>141</v>
      </c>
      <c r="F1848">
        <v>1.8</v>
      </c>
    </row>
    <row r="1849" spans="1:6" x14ac:dyDescent="0.25">
      <c r="A1849">
        <v>2008</v>
      </c>
      <c r="B1849">
        <v>8</v>
      </c>
      <c r="C1849" t="s">
        <v>152</v>
      </c>
      <c r="D1849" t="s">
        <v>16</v>
      </c>
      <c r="E1849">
        <v>98</v>
      </c>
      <c r="F1849">
        <v>1.3</v>
      </c>
    </row>
    <row r="1850" spans="1:6" x14ac:dyDescent="0.25">
      <c r="A1850">
        <v>2008</v>
      </c>
      <c r="B1850">
        <v>8</v>
      </c>
      <c r="C1850" t="s">
        <v>165</v>
      </c>
      <c r="D1850" t="s">
        <v>143</v>
      </c>
      <c r="E1850">
        <v>195</v>
      </c>
      <c r="F1850">
        <v>2.5</v>
      </c>
    </row>
    <row r="1851" spans="1:6" x14ac:dyDescent="0.25">
      <c r="A1851">
        <v>2008</v>
      </c>
      <c r="B1851">
        <v>8</v>
      </c>
      <c r="C1851" t="s">
        <v>158</v>
      </c>
      <c r="D1851" t="s">
        <v>47</v>
      </c>
      <c r="E1851">
        <v>186</v>
      </c>
      <c r="F1851">
        <v>2.4</v>
      </c>
    </row>
    <row r="1852" spans="1:6" x14ac:dyDescent="0.25">
      <c r="A1852">
        <v>2008</v>
      </c>
      <c r="B1852">
        <v>8</v>
      </c>
      <c r="C1852" t="s">
        <v>158</v>
      </c>
      <c r="D1852" t="s">
        <v>69</v>
      </c>
      <c r="E1852">
        <v>164</v>
      </c>
      <c r="F1852">
        <v>2.1</v>
      </c>
    </row>
    <row r="1853" spans="1:6" x14ac:dyDescent="0.25">
      <c r="A1853">
        <v>2008</v>
      </c>
      <c r="B1853">
        <v>8</v>
      </c>
      <c r="C1853" t="s">
        <v>162</v>
      </c>
      <c r="D1853" t="s">
        <v>43</v>
      </c>
      <c r="E1853">
        <v>128</v>
      </c>
      <c r="F1853">
        <v>1.6</v>
      </c>
    </row>
    <row r="1854" spans="1:6" x14ac:dyDescent="0.25">
      <c r="A1854">
        <v>2008</v>
      </c>
      <c r="B1854">
        <v>8</v>
      </c>
      <c r="C1854" t="s">
        <v>161</v>
      </c>
      <c r="D1854" t="s">
        <v>40</v>
      </c>
      <c r="E1854">
        <v>86</v>
      </c>
      <c r="F1854">
        <v>1.1000000000000001</v>
      </c>
    </row>
    <row r="1855" spans="1:6" x14ac:dyDescent="0.25">
      <c r="A1855">
        <v>2008</v>
      </c>
      <c r="B1855">
        <v>9</v>
      </c>
      <c r="C1855" t="s">
        <v>151</v>
      </c>
      <c r="D1855" t="s">
        <v>4</v>
      </c>
      <c r="E1855">
        <v>401</v>
      </c>
      <c r="F1855">
        <v>4.7</v>
      </c>
    </row>
    <row r="1856" spans="1:6" x14ac:dyDescent="0.25">
      <c r="A1856">
        <v>2008</v>
      </c>
      <c r="B1856">
        <v>9</v>
      </c>
      <c r="C1856" t="s">
        <v>154</v>
      </c>
      <c r="D1856" t="s">
        <v>9</v>
      </c>
      <c r="E1856">
        <v>327</v>
      </c>
      <c r="F1856">
        <v>3.9</v>
      </c>
    </row>
    <row r="1857" spans="1:6" x14ac:dyDescent="0.25">
      <c r="A1857">
        <v>2008</v>
      </c>
      <c r="B1857">
        <v>9</v>
      </c>
      <c r="C1857" t="s">
        <v>151</v>
      </c>
      <c r="D1857" t="s">
        <v>7</v>
      </c>
      <c r="E1857">
        <v>326</v>
      </c>
      <c r="F1857">
        <v>3.9</v>
      </c>
    </row>
    <row r="1858" spans="1:6" x14ac:dyDescent="0.25">
      <c r="A1858">
        <v>2008</v>
      </c>
      <c r="B1858">
        <v>9</v>
      </c>
      <c r="C1858" t="s">
        <v>152</v>
      </c>
      <c r="D1858" t="s">
        <v>6</v>
      </c>
      <c r="E1858">
        <v>293</v>
      </c>
      <c r="F1858">
        <v>3.5</v>
      </c>
    </row>
    <row r="1859" spans="1:6" x14ac:dyDescent="0.25">
      <c r="A1859">
        <v>2008</v>
      </c>
      <c r="B1859">
        <v>9</v>
      </c>
      <c r="C1859" t="s">
        <v>156</v>
      </c>
      <c r="D1859" t="s">
        <v>11</v>
      </c>
      <c r="E1859">
        <v>233</v>
      </c>
      <c r="F1859">
        <v>2.8</v>
      </c>
    </row>
    <row r="1860" spans="1:6" x14ac:dyDescent="0.25">
      <c r="A1860">
        <v>2008</v>
      </c>
      <c r="B1860">
        <v>9</v>
      </c>
      <c r="C1860" t="s">
        <v>152</v>
      </c>
      <c r="D1860" t="s">
        <v>5</v>
      </c>
      <c r="E1860">
        <v>255</v>
      </c>
      <c r="F1860">
        <v>3</v>
      </c>
    </row>
    <row r="1861" spans="1:6" x14ac:dyDescent="0.25">
      <c r="A1861">
        <v>2008</v>
      </c>
      <c r="B1861">
        <v>9</v>
      </c>
      <c r="C1861" t="s">
        <v>162</v>
      </c>
      <c r="D1861" t="s">
        <v>27</v>
      </c>
      <c r="E1861">
        <v>299</v>
      </c>
      <c r="F1861">
        <v>3.5</v>
      </c>
    </row>
    <row r="1862" spans="1:6" x14ac:dyDescent="0.25">
      <c r="A1862">
        <v>2008</v>
      </c>
      <c r="B1862">
        <v>9</v>
      </c>
      <c r="C1862" t="s">
        <v>153</v>
      </c>
      <c r="D1862" t="s">
        <v>8</v>
      </c>
      <c r="E1862">
        <v>209</v>
      </c>
      <c r="F1862">
        <v>2.5</v>
      </c>
    </row>
    <row r="1863" spans="1:6" x14ac:dyDescent="0.25">
      <c r="A1863">
        <v>2008</v>
      </c>
      <c r="B1863">
        <v>9</v>
      </c>
      <c r="C1863" t="s">
        <v>154</v>
      </c>
      <c r="D1863" t="s">
        <v>15</v>
      </c>
      <c r="E1863">
        <v>251</v>
      </c>
      <c r="F1863">
        <v>3</v>
      </c>
    </row>
    <row r="1864" spans="1:6" x14ac:dyDescent="0.25">
      <c r="A1864">
        <v>2008</v>
      </c>
      <c r="B1864">
        <v>9</v>
      </c>
      <c r="C1864" t="s">
        <v>157</v>
      </c>
      <c r="D1864" t="s">
        <v>36</v>
      </c>
      <c r="E1864">
        <v>182</v>
      </c>
      <c r="F1864">
        <v>2.2000000000000002</v>
      </c>
    </row>
    <row r="1865" spans="1:6" x14ac:dyDescent="0.25">
      <c r="A1865">
        <v>2008</v>
      </c>
      <c r="B1865">
        <v>9</v>
      </c>
      <c r="C1865" t="s">
        <v>151</v>
      </c>
      <c r="D1865" t="s">
        <v>19</v>
      </c>
      <c r="E1865">
        <v>225</v>
      </c>
      <c r="F1865">
        <v>2.7</v>
      </c>
    </row>
    <row r="1866" spans="1:6" x14ac:dyDescent="0.25">
      <c r="A1866">
        <v>2008</v>
      </c>
      <c r="B1866">
        <v>9</v>
      </c>
      <c r="C1866" t="s">
        <v>155</v>
      </c>
      <c r="D1866" t="s">
        <v>10</v>
      </c>
      <c r="E1866">
        <v>152</v>
      </c>
      <c r="F1866">
        <v>1.8</v>
      </c>
    </row>
    <row r="1867" spans="1:6" x14ac:dyDescent="0.25">
      <c r="A1867">
        <v>2008</v>
      </c>
      <c r="B1867">
        <v>9</v>
      </c>
      <c r="C1867" t="s">
        <v>152</v>
      </c>
      <c r="D1867" t="s">
        <v>16</v>
      </c>
      <c r="E1867">
        <v>216</v>
      </c>
      <c r="F1867">
        <v>2.6</v>
      </c>
    </row>
    <row r="1868" spans="1:6" x14ac:dyDescent="0.25">
      <c r="A1868">
        <v>2008</v>
      </c>
      <c r="B1868">
        <v>9</v>
      </c>
      <c r="C1868" t="s">
        <v>166</v>
      </c>
      <c r="D1868" t="s">
        <v>38</v>
      </c>
      <c r="E1868">
        <v>122</v>
      </c>
      <c r="F1868">
        <v>1.4</v>
      </c>
    </row>
    <row r="1869" spans="1:6" x14ac:dyDescent="0.25">
      <c r="A1869">
        <v>2008</v>
      </c>
      <c r="B1869">
        <v>9</v>
      </c>
      <c r="C1869" t="s">
        <v>152</v>
      </c>
      <c r="D1869" t="s">
        <v>23</v>
      </c>
      <c r="E1869">
        <v>176</v>
      </c>
      <c r="F1869">
        <v>2.1</v>
      </c>
    </row>
    <row r="1870" spans="1:6" x14ac:dyDescent="0.25">
      <c r="A1870">
        <v>2008</v>
      </c>
      <c r="B1870">
        <v>9</v>
      </c>
      <c r="C1870" t="s">
        <v>165</v>
      </c>
      <c r="D1870" t="s">
        <v>143</v>
      </c>
      <c r="E1870">
        <v>202</v>
      </c>
      <c r="F1870">
        <v>2.4</v>
      </c>
    </row>
    <row r="1871" spans="1:6" x14ac:dyDescent="0.25">
      <c r="A1871">
        <v>2008</v>
      </c>
      <c r="B1871">
        <v>9</v>
      </c>
      <c r="C1871" t="s">
        <v>161</v>
      </c>
      <c r="D1871" t="s">
        <v>40</v>
      </c>
      <c r="E1871">
        <v>219</v>
      </c>
      <c r="F1871">
        <v>2.6</v>
      </c>
    </row>
    <row r="1872" spans="1:6" x14ac:dyDescent="0.25">
      <c r="A1872">
        <v>2008</v>
      </c>
      <c r="B1872">
        <v>9</v>
      </c>
      <c r="C1872" t="s">
        <v>158</v>
      </c>
      <c r="D1872" t="s">
        <v>47</v>
      </c>
      <c r="E1872">
        <v>143</v>
      </c>
      <c r="F1872">
        <v>1.7</v>
      </c>
    </row>
    <row r="1873" spans="1:6" x14ac:dyDescent="0.25">
      <c r="A1873">
        <v>2008</v>
      </c>
      <c r="B1873">
        <v>9</v>
      </c>
      <c r="C1873" t="s">
        <v>162</v>
      </c>
      <c r="D1873" t="s">
        <v>43</v>
      </c>
      <c r="E1873">
        <v>136</v>
      </c>
      <c r="F1873">
        <v>1.6</v>
      </c>
    </row>
    <row r="1874" spans="1:6" x14ac:dyDescent="0.25">
      <c r="A1874">
        <v>2008</v>
      </c>
      <c r="B1874">
        <v>9</v>
      </c>
      <c r="C1874" t="s">
        <v>158</v>
      </c>
      <c r="D1874" t="s">
        <v>69</v>
      </c>
      <c r="E1874">
        <v>100</v>
      </c>
      <c r="F1874">
        <v>1.2</v>
      </c>
    </row>
    <row r="1875" spans="1:6" x14ac:dyDescent="0.25">
      <c r="A1875">
        <v>2008</v>
      </c>
      <c r="B1875">
        <v>10</v>
      </c>
      <c r="C1875" t="s">
        <v>151</v>
      </c>
      <c r="D1875" t="s">
        <v>4</v>
      </c>
      <c r="E1875">
        <v>459</v>
      </c>
      <c r="F1875">
        <v>5.5</v>
      </c>
    </row>
    <row r="1876" spans="1:6" x14ac:dyDescent="0.25">
      <c r="A1876">
        <v>2008</v>
      </c>
      <c r="B1876">
        <v>10</v>
      </c>
      <c r="C1876" t="s">
        <v>154</v>
      </c>
      <c r="D1876" t="s">
        <v>9</v>
      </c>
      <c r="E1876">
        <v>322</v>
      </c>
      <c r="F1876">
        <v>3.8</v>
      </c>
    </row>
    <row r="1877" spans="1:6" x14ac:dyDescent="0.25">
      <c r="A1877">
        <v>2008</v>
      </c>
      <c r="B1877">
        <v>10</v>
      </c>
      <c r="C1877" t="s">
        <v>151</v>
      </c>
      <c r="D1877" t="s">
        <v>7</v>
      </c>
      <c r="E1877">
        <v>334</v>
      </c>
      <c r="F1877">
        <v>4</v>
      </c>
    </row>
    <row r="1878" spans="1:6" x14ac:dyDescent="0.25">
      <c r="A1878">
        <v>2008</v>
      </c>
      <c r="B1878">
        <v>10</v>
      </c>
      <c r="C1878" t="s">
        <v>152</v>
      </c>
      <c r="D1878" t="s">
        <v>6</v>
      </c>
      <c r="E1878">
        <v>332</v>
      </c>
      <c r="F1878">
        <v>4</v>
      </c>
    </row>
    <row r="1879" spans="1:6" x14ac:dyDescent="0.25">
      <c r="A1879">
        <v>2008</v>
      </c>
      <c r="B1879">
        <v>10</v>
      </c>
      <c r="C1879" t="s">
        <v>156</v>
      </c>
      <c r="D1879" t="s">
        <v>11</v>
      </c>
      <c r="E1879">
        <v>185</v>
      </c>
      <c r="F1879">
        <v>2.2000000000000002</v>
      </c>
    </row>
    <row r="1880" spans="1:6" x14ac:dyDescent="0.25">
      <c r="A1880">
        <v>2008</v>
      </c>
      <c r="B1880">
        <v>10</v>
      </c>
      <c r="C1880" t="s">
        <v>152</v>
      </c>
      <c r="D1880" t="s">
        <v>5</v>
      </c>
      <c r="E1880">
        <v>229</v>
      </c>
      <c r="F1880">
        <v>2.7</v>
      </c>
    </row>
    <row r="1881" spans="1:6" x14ac:dyDescent="0.25">
      <c r="A1881">
        <v>2008</v>
      </c>
      <c r="B1881">
        <v>10</v>
      </c>
      <c r="C1881" t="s">
        <v>162</v>
      </c>
      <c r="D1881" t="s">
        <v>27</v>
      </c>
      <c r="E1881">
        <v>337</v>
      </c>
      <c r="F1881">
        <v>4</v>
      </c>
    </row>
    <row r="1882" spans="1:6" x14ac:dyDescent="0.25">
      <c r="A1882">
        <v>2008</v>
      </c>
      <c r="B1882">
        <v>10</v>
      </c>
      <c r="C1882" t="s">
        <v>153</v>
      </c>
      <c r="D1882" t="s">
        <v>8</v>
      </c>
      <c r="E1882">
        <v>246</v>
      </c>
      <c r="F1882">
        <v>2.9</v>
      </c>
    </row>
    <row r="1883" spans="1:6" x14ac:dyDescent="0.25">
      <c r="A1883">
        <v>2008</v>
      </c>
      <c r="B1883">
        <v>10</v>
      </c>
      <c r="C1883" t="s">
        <v>154</v>
      </c>
      <c r="D1883" t="s">
        <v>15</v>
      </c>
      <c r="E1883">
        <v>192</v>
      </c>
      <c r="F1883">
        <v>2.2999999999999998</v>
      </c>
    </row>
    <row r="1884" spans="1:6" x14ac:dyDescent="0.25">
      <c r="A1884">
        <v>2008</v>
      </c>
      <c r="B1884">
        <v>10</v>
      </c>
      <c r="C1884" t="s">
        <v>157</v>
      </c>
      <c r="D1884" t="s">
        <v>36</v>
      </c>
      <c r="E1884">
        <v>125</v>
      </c>
      <c r="F1884">
        <v>1.5</v>
      </c>
    </row>
    <row r="1885" spans="1:6" x14ac:dyDescent="0.25">
      <c r="A1885">
        <v>2008</v>
      </c>
      <c r="B1885">
        <v>10</v>
      </c>
      <c r="C1885" t="s">
        <v>151</v>
      </c>
      <c r="D1885" t="s">
        <v>19</v>
      </c>
      <c r="E1885">
        <v>264</v>
      </c>
      <c r="F1885">
        <v>3.1</v>
      </c>
    </row>
    <row r="1886" spans="1:6" x14ac:dyDescent="0.25">
      <c r="A1886">
        <v>2008</v>
      </c>
      <c r="B1886">
        <v>10</v>
      </c>
      <c r="C1886" t="s">
        <v>152</v>
      </c>
      <c r="D1886" t="s">
        <v>16</v>
      </c>
      <c r="E1886">
        <v>224</v>
      </c>
      <c r="F1886">
        <v>2.7</v>
      </c>
    </row>
    <row r="1887" spans="1:6" x14ac:dyDescent="0.25">
      <c r="A1887">
        <v>2008</v>
      </c>
      <c r="B1887">
        <v>10</v>
      </c>
      <c r="C1887" t="s">
        <v>155</v>
      </c>
      <c r="D1887" t="s">
        <v>10</v>
      </c>
      <c r="E1887">
        <v>117</v>
      </c>
      <c r="F1887">
        <v>1.4</v>
      </c>
    </row>
    <row r="1888" spans="1:6" x14ac:dyDescent="0.25">
      <c r="A1888">
        <v>2008</v>
      </c>
      <c r="B1888">
        <v>10</v>
      </c>
      <c r="C1888" t="s">
        <v>152</v>
      </c>
      <c r="D1888" t="s">
        <v>23</v>
      </c>
      <c r="E1888">
        <v>194</v>
      </c>
      <c r="F1888">
        <v>2.2999999999999998</v>
      </c>
    </row>
    <row r="1889" spans="1:6" x14ac:dyDescent="0.25">
      <c r="A1889">
        <v>2008</v>
      </c>
      <c r="B1889">
        <v>10</v>
      </c>
      <c r="C1889" t="s">
        <v>166</v>
      </c>
      <c r="D1889" t="s">
        <v>38</v>
      </c>
      <c r="E1889">
        <v>91</v>
      </c>
      <c r="F1889">
        <v>1.1000000000000001</v>
      </c>
    </row>
    <row r="1890" spans="1:6" x14ac:dyDescent="0.25">
      <c r="A1890">
        <v>2008</v>
      </c>
      <c r="B1890">
        <v>10</v>
      </c>
      <c r="C1890" t="s">
        <v>165</v>
      </c>
      <c r="D1890" t="s">
        <v>143</v>
      </c>
      <c r="E1890">
        <v>153</v>
      </c>
      <c r="F1890">
        <v>1.8</v>
      </c>
    </row>
    <row r="1891" spans="1:6" x14ac:dyDescent="0.25">
      <c r="A1891">
        <v>2008</v>
      </c>
      <c r="B1891">
        <v>10</v>
      </c>
      <c r="C1891" t="s">
        <v>158</v>
      </c>
      <c r="D1891" t="s">
        <v>47</v>
      </c>
      <c r="E1891">
        <v>215</v>
      </c>
      <c r="F1891">
        <v>2.6</v>
      </c>
    </row>
    <row r="1892" spans="1:6" x14ac:dyDescent="0.25">
      <c r="A1892">
        <v>2008</v>
      </c>
      <c r="B1892">
        <v>10</v>
      </c>
      <c r="C1892" t="s">
        <v>161</v>
      </c>
      <c r="D1892" t="s">
        <v>40</v>
      </c>
      <c r="E1892">
        <v>196</v>
      </c>
      <c r="F1892">
        <v>2.2999999999999998</v>
      </c>
    </row>
    <row r="1893" spans="1:6" x14ac:dyDescent="0.25">
      <c r="A1893">
        <v>2008</v>
      </c>
      <c r="B1893">
        <v>10</v>
      </c>
      <c r="C1893" t="s">
        <v>162</v>
      </c>
      <c r="D1893" t="s">
        <v>43</v>
      </c>
      <c r="E1893">
        <v>120</v>
      </c>
      <c r="F1893">
        <v>1.4</v>
      </c>
    </row>
    <row r="1894" spans="1:6" x14ac:dyDescent="0.25">
      <c r="A1894">
        <v>2008</v>
      </c>
      <c r="B1894">
        <v>10</v>
      </c>
      <c r="C1894" t="s">
        <v>158</v>
      </c>
      <c r="D1894" t="s">
        <v>69</v>
      </c>
      <c r="E1894">
        <v>113</v>
      </c>
      <c r="F1894">
        <v>1.3</v>
      </c>
    </row>
    <row r="1895" spans="1:6" x14ac:dyDescent="0.25">
      <c r="A1895">
        <v>2008</v>
      </c>
      <c r="B1895">
        <v>11</v>
      </c>
      <c r="C1895" t="s">
        <v>151</v>
      </c>
      <c r="D1895" t="s">
        <v>4</v>
      </c>
      <c r="E1895">
        <v>307</v>
      </c>
      <c r="F1895">
        <v>4.4000000000000004</v>
      </c>
    </row>
    <row r="1896" spans="1:6" x14ac:dyDescent="0.25">
      <c r="A1896">
        <v>2008</v>
      </c>
      <c r="B1896">
        <v>11</v>
      </c>
      <c r="C1896" t="s">
        <v>154</v>
      </c>
      <c r="D1896" t="s">
        <v>9</v>
      </c>
      <c r="E1896">
        <v>271</v>
      </c>
      <c r="F1896">
        <v>3.9</v>
      </c>
    </row>
    <row r="1897" spans="1:6" x14ac:dyDescent="0.25">
      <c r="A1897">
        <v>2008</v>
      </c>
      <c r="B1897">
        <v>11</v>
      </c>
      <c r="C1897" t="s">
        <v>151</v>
      </c>
      <c r="D1897" t="s">
        <v>7</v>
      </c>
      <c r="E1897">
        <v>342</v>
      </c>
      <c r="F1897">
        <v>4.9000000000000004</v>
      </c>
    </row>
    <row r="1898" spans="1:6" x14ac:dyDescent="0.25">
      <c r="A1898">
        <v>2008</v>
      </c>
      <c r="B1898">
        <v>11</v>
      </c>
      <c r="C1898" t="s">
        <v>152</v>
      </c>
      <c r="D1898" t="s">
        <v>6</v>
      </c>
      <c r="E1898">
        <v>209</v>
      </c>
      <c r="F1898">
        <v>3</v>
      </c>
    </row>
    <row r="1899" spans="1:6" x14ac:dyDescent="0.25">
      <c r="A1899">
        <v>2008</v>
      </c>
      <c r="B1899">
        <v>11</v>
      </c>
      <c r="C1899" t="s">
        <v>162</v>
      </c>
      <c r="D1899" t="s">
        <v>27</v>
      </c>
      <c r="E1899">
        <v>248</v>
      </c>
      <c r="F1899">
        <v>3.6</v>
      </c>
    </row>
    <row r="1900" spans="1:6" x14ac:dyDescent="0.25">
      <c r="A1900">
        <v>2008</v>
      </c>
      <c r="B1900">
        <v>11</v>
      </c>
      <c r="C1900" t="s">
        <v>156</v>
      </c>
      <c r="D1900" t="s">
        <v>11</v>
      </c>
      <c r="E1900">
        <v>139</v>
      </c>
      <c r="F1900">
        <v>2</v>
      </c>
    </row>
    <row r="1901" spans="1:6" x14ac:dyDescent="0.25">
      <c r="A1901">
        <v>2008</v>
      </c>
      <c r="B1901">
        <v>11</v>
      </c>
      <c r="C1901" t="s">
        <v>152</v>
      </c>
      <c r="D1901" t="s">
        <v>5</v>
      </c>
      <c r="E1901">
        <v>166</v>
      </c>
      <c r="F1901">
        <v>2.4</v>
      </c>
    </row>
    <row r="1902" spans="1:6" x14ac:dyDescent="0.25">
      <c r="A1902">
        <v>2008</v>
      </c>
      <c r="B1902">
        <v>11</v>
      </c>
      <c r="C1902" t="s">
        <v>153</v>
      </c>
      <c r="D1902" t="s">
        <v>8</v>
      </c>
      <c r="E1902">
        <v>204</v>
      </c>
      <c r="F1902">
        <v>2.9</v>
      </c>
    </row>
    <row r="1903" spans="1:6" x14ac:dyDescent="0.25">
      <c r="A1903">
        <v>2008</v>
      </c>
      <c r="B1903">
        <v>11</v>
      </c>
      <c r="C1903" t="s">
        <v>154</v>
      </c>
      <c r="D1903" t="s">
        <v>15</v>
      </c>
      <c r="E1903">
        <v>174</v>
      </c>
      <c r="F1903">
        <v>2.5</v>
      </c>
    </row>
    <row r="1904" spans="1:6" x14ac:dyDescent="0.25">
      <c r="A1904">
        <v>2008</v>
      </c>
      <c r="B1904">
        <v>11</v>
      </c>
      <c r="C1904" t="s">
        <v>151</v>
      </c>
      <c r="D1904" t="s">
        <v>19</v>
      </c>
      <c r="E1904">
        <v>293</v>
      </c>
      <c r="F1904">
        <v>4.2</v>
      </c>
    </row>
    <row r="1905" spans="1:6" x14ac:dyDescent="0.25">
      <c r="A1905">
        <v>2008</v>
      </c>
      <c r="B1905">
        <v>11</v>
      </c>
      <c r="C1905" t="s">
        <v>157</v>
      </c>
      <c r="D1905" t="s">
        <v>36</v>
      </c>
      <c r="E1905">
        <v>110</v>
      </c>
      <c r="F1905">
        <v>1.6</v>
      </c>
    </row>
    <row r="1906" spans="1:6" x14ac:dyDescent="0.25">
      <c r="A1906">
        <v>2008</v>
      </c>
      <c r="B1906">
        <v>11</v>
      </c>
      <c r="C1906" t="s">
        <v>155</v>
      </c>
      <c r="D1906" t="s">
        <v>10</v>
      </c>
      <c r="E1906">
        <v>117</v>
      </c>
      <c r="F1906">
        <v>1.7</v>
      </c>
    </row>
    <row r="1907" spans="1:6" x14ac:dyDescent="0.25">
      <c r="A1907">
        <v>2008</v>
      </c>
      <c r="B1907">
        <v>11</v>
      </c>
      <c r="C1907" t="s">
        <v>152</v>
      </c>
      <c r="D1907" t="s">
        <v>23</v>
      </c>
      <c r="E1907">
        <v>158</v>
      </c>
      <c r="F1907">
        <v>2.2999999999999998</v>
      </c>
    </row>
    <row r="1908" spans="1:6" x14ac:dyDescent="0.25">
      <c r="A1908">
        <v>2008</v>
      </c>
      <c r="B1908">
        <v>11</v>
      </c>
      <c r="C1908" t="s">
        <v>152</v>
      </c>
      <c r="D1908" t="s">
        <v>16</v>
      </c>
      <c r="E1908">
        <v>77</v>
      </c>
      <c r="F1908">
        <v>1.1000000000000001</v>
      </c>
    </row>
    <row r="1909" spans="1:6" x14ac:dyDescent="0.25">
      <c r="A1909">
        <v>2008</v>
      </c>
      <c r="B1909">
        <v>11</v>
      </c>
      <c r="C1909" t="s">
        <v>166</v>
      </c>
      <c r="D1909" t="s">
        <v>38</v>
      </c>
      <c r="E1909">
        <v>102</v>
      </c>
      <c r="F1909">
        <v>1.5</v>
      </c>
    </row>
    <row r="1910" spans="1:6" x14ac:dyDescent="0.25">
      <c r="A1910">
        <v>2008</v>
      </c>
      <c r="B1910">
        <v>11</v>
      </c>
      <c r="C1910" t="s">
        <v>165</v>
      </c>
      <c r="D1910" t="s">
        <v>143</v>
      </c>
      <c r="E1910">
        <v>109</v>
      </c>
      <c r="F1910">
        <v>1.6</v>
      </c>
    </row>
    <row r="1911" spans="1:6" x14ac:dyDescent="0.25">
      <c r="A1911">
        <v>2008</v>
      </c>
      <c r="B1911">
        <v>11</v>
      </c>
      <c r="C1911" t="s">
        <v>158</v>
      </c>
      <c r="D1911" t="s">
        <v>47</v>
      </c>
      <c r="E1911">
        <v>145</v>
      </c>
      <c r="F1911">
        <v>2.1</v>
      </c>
    </row>
    <row r="1912" spans="1:6" x14ac:dyDescent="0.25">
      <c r="A1912">
        <v>2008</v>
      </c>
      <c r="B1912">
        <v>11</v>
      </c>
      <c r="C1912" t="s">
        <v>161</v>
      </c>
      <c r="D1912" t="s">
        <v>40</v>
      </c>
      <c r="E1912">
        <v>124</v>
      </c>
      <c r="F1912">
        <v>1.8</v>
      </c>
    </row>
    <row r="1913" spans="1:6" x14ac:dyDescent="0.25">
      <c r="A1913">
        <v>2008</v>
      </c>
      <c r="B1913">
        <v>11</v>
      </c>
      <c r="C1913" t="s">
        <v>158</v>
      </c>
      <c r="D1913" t="s">
        <v>69</v>
      </c>
      <c r="E1913">
        <v>115</v>
      </c>
      <c r="F1913">
        <v>1.7</v>
      </c>
    </row>
    <row r="1914" spans="1:6" x14ac:dyDescent="0.25">
      <c r="A1914">
        <v>2008</v>
      </c>
      <c r="B1914">
        <v>11</v>
      </c>
      <c r="C1914" t="s">
        <v>162</v>
      </c>
      <c r="D1914" t="s">
        <v>43</v>
      </c>
      <c r="E1914">
        <v>93</v>
      </c>
      <c r="F1914">
        <v>1.3</v>
      </c>
    </row>
    <row r="1915" spans="1:6" x14ac:dyDescent="0.25">
      <c r="A1915">
        <v>2008</v>
      </c>
      <c r="B1915">
        <v>12</v>
      </c>
      <c r="C1915" t="s">
        <v>151</v>
      </c>
      <c r="D1915" t="s">
        <v>4</v>
      </c>
      <c r="E1915">
        <v>319</v>
      </c>
      <c r="F1915">
        <v>4.0999999999999996</v>
      </c>
    </row>
    <row r="1916" spans="1:6" x14ac:dyDescent="0.25">
      <c r="A1916">
        <v>2008</v>
      </c>
      <c r="B1916">
        <v>12</v>
      </c>
      <c r="C1916" t="s">
        <v>154</v>
      </c>
      <c r="D1916" t="s">
        <v>9</v>
      </c>
      <c r="E1916">
        <v>349</v>
      </c>
      <c r="F1916">
        <v>4.5</v>
      </c>
    </row>
    <row r="1917" spans="1:6" x14ac:dyDescent="0.25">
      <c r="A1917">
        <v>2008</v>
      </c>
      <c r="B1917">
        <v>12</v>
      </c>
      <c r="C1917" t="s">
        <v>151</v>
      </c>
      <c r="D1917" t="s">
        <v>7</v>
      </c>
      <c r="E1917">
        <v>348</v>
      </c>
      <c r="F1917">
        <v>4.5</v>
      </c>
    </row>
    <row r="1918" spans="1:6" x14ac:dyDescent="0.25">
      <c r="A1918">
        <v>2008</v>
      </c>
      <c r="B1918">
        <v>12</v>
      </c>
      <c r="C1918" t="s">
        <v>152</v>
      </c>
      <c r="D1918" t="s">
        <v>5</v>
      </c>
      <c r="E1918">
        <v>450</v>
      </c>
      <c r="F1918">
        <v>5.8</v>
      </c>
    </row>
    <row r="1919" spans="1:6" x14ac:dyDescent="0.25">
      <c r="A1919">
        <v>2008</v>
      </c>
      <c r="B1919">
        <v>12</v>
      </c>
      <c r="C1919" t="s">
        <v>152</v>
      </c>
      <c r="D1919" t="s">
        <v>6</v>
      </c>
      <c r="E1919">
        <v>158</v>
      </c>
      <c r="F1919">
        <v>2</v>
      </c>
    </row>
    <row r="1920" spans="1:6" x14ac:dyDescent="0.25">
      <c r="A1920">
        <v>2008</v>
      </c>
      <c r="B1920">
        <v>12</v>
      </c>
      <c r="C1920" t="s">
        <v>162</v>
      </c>
      <c r="D1920" t="s">
        <v>27</v>
      </c>
      <c r="E1920">
        <v>311</v>
      </c>
      <c r="F1920">
        <v>4</v>
      </c>
    </row>
    <row r="1921" spans="1:6" x14ac:dyDescent="0.25">
      <c r="A1921">
        <v>2008</v>
      </c>
      <c r="B1921">
        <v>12</v>
      </c>
      <c r="C1921" t="s">
        <v>156</v>
      </c>
      <c r="D1921" t="s">
        <v>11</v>
      </c>
      <c r="E1921">
        <v>201</v>
      </c>
      <c r="F1921">
        <v>2.6</v>
      </c>
    </row>
    <row r="1922" spans="1:6" x14ac:dyDescent="0.25">
      <c r="A1922">
        <v>2008</v>
      </c>
      <c r="B1922">
        <v>12</v>
      </c>
      <c r="C1922" t="s">
        <v>153</v>
      </c>
      <c r="D1922" t="s">
        <v>8</v>
      </c>
      <c r="E1922">
        <v>200</v>
      </c>
      <c r="F1922">
        <v>2.6</v>
      </c>
    </row>
    <row r="1923" spans="1:6" x14ac:dyDescent="0.25">
      <c r="A1923">
        <v>2008</v>
      </c>
      <c r="B1923">
        <v>12</v>
      </c>
      <c r="C1923" t="s">
        <v>151</v>
      </c>
      <c r="D1923" t="s">
        <v>19</v>
      </c>
      <c r="E1923">
        <v>312</v>
      </c>
      <c r="F1923">
        <v>4</v>
      </c>
    </row>
    <row r="1924" spans="1:6" x14ac:dyDescent="0.25">
      <c r="A1924">
        <v>2008</v>
      </c>
      <c r="B1924">
        <v>12</v>
      </c>
      <c r="C1924" t="s">
        <v>154</v>
      </c>
      <c r="D1924" t="s">
        <v>15</v>
      </c>
      <c r="E1924">
        <v>188</v>
      </c>
      <c r="F1924">
        <v>2.4</v>
      </c>
    </row>
    <row r="1925" spans="1:6" x14ac:dyDescent="0.25">
      <c r="A1925">
        <v>2008</v>
      </c>
      <c r="B1925">
        <v>12</v>
      </c>
      <c r="C1925" t="s">
        <v>157</v>
      </c>
      <c r="D1925" t="s">
        <v>36</v>
      </c>
      <c r="E1925">
        <v>149</v>
      </c>
      <c r="F1925">
        <v>1.9</v>
      </c>
    </row>
    <row r="1926" spans="1:6" x14ac:dyDescent="0.25">
      <c r="A1926">
        <v>2008</v>
      </c>
      <c r="B1926">
        <v>12</v>
      </c>
      <c r="C1926" t="s">
        <v>155</v>
      </c>
      <c r="D1926" t="s">
        <v>10</v>
      </c>
      <c r="E1926">
        <v>181</v>
      </c>
      <c r="F1926">
        <v>2.2999999999999998</v>
      </c>
    </row>
    <row r="1927" spans="1:6" x14ac:dyDescent="0.25">
      <c r="A1927">
        <v>2008</v>
      </c>
      <c r="B1927">
        <v>12</v>
      </c>
      <c r="C1927" t="s">
        <v>152</v>
      </c>
      <c r="D1927" t="s">
        <v>16</v>
      </c>
      <c r="E1927">
        <v>104</v>
      </c>
      <c r="F1927">
        <v>1.3</v>
      </c>
    </row>
    <row r="1928" spans="1:6" x14ac:dyDescent="0.25">
      <c r="A1928">
        <v>2008</v>
      </c>
      <c r="B1928">
        <v>12</v>
      </c>
      <c r="C1928" t="s">
        <v>152</v>
      </c>
      <c r="D1928" t="s">
        <v>23</v>
      </c>
      <c r="E1928">
        <v>53</v>
      </c>
      <c r="F1928">
        <v>0.7</v>
      </c>
    </row>
    <row r="1929" spans="1:6" x14ac:dyDescent="0.25">
      <c r="A1929">
        <v>2008</v>
      </c>
      <c r="B1929">
        <v>12</v>
      </c>
      <c r="C1929" t="s">
        <v>166</v>
      </c>
      <c r="D1929" t="s">
        <v>38</v>
      </c>
      <c r="E1929">
        <v>198</v>
      </c>
      <c r="F1929">
        <v>2.5</v>
      </c>
    </row>
    <row r="1930" spans="1:6" x14ac:dyDescent="0.25">
      <c r="A1930">
        <v>2008</v>
      </c>
      <c r="B1930">
        <v>12</v>
      </c>
      <c r="C1930" t="s">
        <v>161</v>
      </c>
      <c r="D1930" t="s">
        <v>40</v>
      </c>
      <c r="E1930">
        <v>189</v>
      </c>
      <c r="F1930">
        <v>2.4</v>
      </c>
    </row>
    <row r="1931" spans="1:6" x14ac:dyDescent="0.25">
      <c r="A1931">
        <v>2008</v>
      </c>
      <c r="B1931">
        <v>12</v>
      </c>
      <c r="C1931" t="s">
        <v>165</v>
      </c>
      <c r="D1931" t="s">
        <v>143</v>
      </c>
      <c r="E1931">
        <v>87</v>
      </c>
      <c r="F1931">
        <v>1.1000000000000001</v>
      </c>
    </row>
    <row r="1932" spans="1:6" x14ac:dyDescent="0.25">
      <c r="A1932">
        <v>2008</v>
      </c>
      <c r="B1932">
        <v>12</v>
      </c>
      <c r="C1932" t="s">
        <v>158</v>
      </c>
      <c r="D1932" t="s">
        <v>47</v>
      </c>
      <c r="E1932">
        <v>73</v>
      </c>
      <c r="F1932">
        <v>0.9</v>
      </c>
    </row>
    <row r="1933" spans="1:6" x14ac:dyDescent="0.25">
      <c r="A1933">
        <v>2008</v>
      </c>
      <c r="B1933">
        <v>12</v>
      </c>
      <c r="C1933" t="s">
        <v>156</v>
      </c>
      <c r="D1933" t="s">
        <v>14</v>
      </c>
      <c r="E1933">
        <v>142</v>
      </c>
      <c r="F1933">
        <v>1.8</v>
      </c>
    </row>
    <row r="1934" spans="1:6" x14ac:dyDescent="0.25">
      <c r="A1934">
        <v>2008</v>
      </c>
      <c r="B1934">
        <v>12</v>
      </c>
      <c r="C1934" t="s">
        <v>162</v>
      </c>
      <c r="D1934" t="s">
        <v>43</v>
      </c>
      <c r="E1934">
        <v>77</v>
      </c>
      <c r="F1934">
        <v>1</v>
      </c>
    </row>
    <row r="1935" spans="1:6" x14ac:dyDescent="0.25">
      <c r="A1935">
        <v>2007</v>
      </c>
      <c r="B1935">
        <v>1</v>
      </c>
      <c r="C1935" t="s">
        <v>151</v>
      </c>
      <c r="D1935" t="s">
        <v>7</v>
      </c>
      <c r="E1935">
        <v>1267</v>
      </c>
      <c r="F1935">
        <v>10</v>
      </c>
    </row>
    <row r="1936" spans="1:6" x14ac:dyDescent="0.25">
      <c r="A1936">
        <v>2007</v>
      </c>
      <c r="B1936">
        <v>1</v>
      </c>
      <c r="C1936" t="s">
        <v>152</v>
      </c>
      <c r="D1936" t="s">
        <v>16</v>
      </c>
      <c r="E1936">
        <v>819</v>
      </c>
      <c r="F1936">
        <v>6.5</v>
      </c>
    </row>
    <row r="1937" spans="1:6" x14ac:dyDescent="0.25">
      <c r="A1937">
        <v>2007</v>
      </c>
      <c r="B1937">
        <v>1</v>
      </c>
      <c r="C1937" t="s">
        <v>152</v>
      </c>
      <c r="D1937" t="s">
        <v>5</v>
      </c>
      <c r="E1937">
        <v>787</v>
      </c>
      <c r="F1937">
        <v>6.2</v>
      </c>
    </row>
    <row r="1938" spans="1:6" x14ac:dyDescent="0.25">
      <c r="A1938">
        <v>2007</v>
      </c>
      <c r="B1938">
        <v>1</v>
      </c>
      <c r="C1938" t="s">
        <v>151</v>
      </c>
      <c r="D1938" t="s">
        <v>4</v>
      </c>
      <c r="E1938">
        <v>720</v>
      </c>
      <c r="F1938">
        <v>5.7</v>
      </c>
    </row>
    <row r="1939" spans="1:6" x14ac:dyDescent="0.25">
      <c r="A1939">
        <v>2007</v>
      </c>
      <c r="B1939">
        <v>1</v>
      </c>
      <c r="C1939" t="s">
        <v>152</v>
      </c>
      <c r="D1939" t="s">
        <v>145</v>
      </c>
      <c r="E1939">
        <v>691</v>
      </c>
      <c r="F1939">
        <v>5.4</v>
      </c>
    </row>
    <row r="1940" spans="1:6" x14ac:dyDescent="0.25">
      <c r="A1940">
        <v>2007</v>
      </c>
      <c r="B1940">
        <v>1</v>
      </c>
      <c r="C1940" t="s">
        <v>158</v>
      </c>
      <c r="D1940" t="s">
        <v>148</v>
      </c>
      <c r="E1940">
        <v>481</v>
      </c>
      <c r="F1940">
        <v>3.8</v>
      </c>
    </row>
    <row r="1941" spans="1:6" x14ac:dyDescent="0.25">
      <c r="A1941">
        <v>2007</v>
      </c>
      <c r="B1941">
        <v>1</v>
      </c>
      <c r="C1941" t="s">
        <v>155</v>
      </c>
      <c r="D1941" t="s">
        <v>10</v>
      </c>
      <c r="E1941">
        <v>481</v>
      </c>
      <c r="F1941">
        <v>3.8</v>
      </c>
    </row>
    <row r="1942" spans="1:6" x14ac:dyDescent="0.25">
      <c r="A1942">
        <v>2007</v>
      </c>
      <c r="B1942">
        <v>1</v>
      </c>
      <c r="C1942" t="s">
        <v>152</v>
      </c>
      <c r="D1942" t="s">
        <v>23</v>
      </c>
      <c r="E1942">
        <v>402</v>
      </c>
      <c r="F1942">
        <v>3.2</v>
      </c>
    </row>
    <row r="1943" spans="1:6" x14ac:dyDescent="0.25">
      <c r="A1943">
        <v>2007</v>
      </c>
      <c r="B1943">
        <v>1</v>
      </c>
      <c r="C1943" t="s">
        <v>154</v>
      </c>
      <c r="D1943" t="s">
        <v>15</v>
      </c>
      <c r="E1943">
        <v>400</v>
      </c>
      <c r="F1943">
        <v>3.2</v>
      </c>
    </row>
    <row r="1944" spans="1:6" x14ac:dyDescent="0.25">
      <c r="A1944">
        <v>2007</v>
      </c>
      <c r="B1944">
        <v>1</v>
      </c>
      <c r="C1944" t="s">
        <v>156</v>
      </c>
      <c r="D1944" t="s">
        <v>14</v>
      </c>
      <c r="E1944">
        <v>346</v>
      </c>
      <c r="F1944">
        <v>2.7</v>
      </c>
    </row>
    <row r="1945" spans="1:6" x14ac:dyDescent="0.25">
      <c r="A1945">
        <v>2007</v>
      </c>
      <c r="B1945">
        <v>1</v>
      </c>
      <c r="C1945" t="s">
        <v>158</v>
      </c>
      <c r="D1945" t="s">
        <v>69</v>
      </c>
      <c r="E1945">
        <v>320</v>
      </c>
      <c r="F1945">
        <v>2.5</v>
      </c>
    </row>
    <row r="1946" spans="1:6" x14ac:dyDescent="0.25">
      <c r="A1946">
        <v>2007</v>
      </c>
      <c r="B1946">
        <v>1</v>
      </c>
      <c r="C1946" t="s">
        <v>162</v>
      </c>
      <c r="D1946" t="s">
        <v>27</v>
      </c>
      <c r="E1946">
        <v>269</v>
      </c>
      <c r="F1946">
        <v>2.1</v>
      </c>
    </row>
    <row r="1947" spans="1:6" x14ac:dyDescent="0.25">
      <c r="A1947">
        <v>2007</v>
      </c>
      <c r="B1947">
        <v>1</v>
      </c>
      <c r="C1947" t="s">
        <v>151</v>
      </c>
      <c r="D1947" t="s">
        <v>18</v>
      </c>
      <c r="E1947">
        <v>235</v>
      </c>
      <c r="F1947">
        <v>1.9</v>
      </c>
    </row>
    <row r="1948" spans="1:6" x14ac:dyDescent="0.25">
      <c r="A1948">
        <v>2007</v>
      </c>
      <c r="B1948">
        <v>1</v>
      </c>
      <c r="C1948" t="s">
        <v>154</v>
      </c>
      <c r="D1948" t="s">
        <v>60</v>
      </c>
      <c r="E1948">
        <v>231</v>
      </c>
      <c r="F1948">
        <v>1.8</v>
      </c>
    </row>
    <row r="1949" spans="1:6" x14ac:dyDescent="0.25">
      <c r="A1949">
        <v>2007</v>
      </c>
      <c r="B1949">
        <v>1</v>
      </c>
      <c r="C1949" t="s">
        <v>160</v>
      </c>
      <c r="D1949" t="s">
        <v>21</v>
      </c>
      <c r="E1949">
        <v>218</v>
      </c>
      <c r="F1949">
        <v>1.7</v>
      </c>
    </row>
    <row r="1950" spans="1:6" x14ac:dyDescent="0.25">
      <c r="A1950">
        <v>2007</v>
      </c>
      <c r="B1950">
        <v>1</v>
      </c>
      <c r="C1950" t="s">
        <v>151</v>
      </c>
      <c r="D1950" t="s">
        <v>12</v>
      </c>
      <c r="E1950">
        <v>218</v>
      </c>
      <c r="F1950">
        <v>1.7</v>
      </c>
    </row>
    <row r="1951" spans="1:6" x14ac:dyDescent="0.25">
      <c r="A1951">
        <v>2007</v>
      </c>
      <c r="B1951">
        <v>1</v>
      </c>
      <c r="C1951" t="s">
        <v>162</v>
      </c>
      <c r="D1951" t="s">
        <v>43</v>
      </c>
      <c r="E1951">
        <v>202</v>
      </c>
      <c r="F1951">
        <v>1.6</v>
      </c>
    </row>
    <row r="1952" spans="1:6" x14ac:dyDescent="0.25">
      <c r="A1952">
        <v>2007</v>
      </c>
      <c r="B1952">
        <v>1</v>
      </c>
      <c r="C1952" t="s">
        <v>161</v>
      </c>
      <c r="D1952" t="s">
        <v>40</v>
      </c>
      <c r="E1952">
        <v>183</v>
      </c>
      <c r="F1952">
        <v>1.4</v>
      </c>
    </row>
    <row r="1953" spans="1:6" x14ac:dyDescent="0.25">
      <c r="A1953">
        <v>2007</v>
      </c>
      <c r="B1953">
        <v>1</v>
      </c>
      <c r="C1953" t="s">
        <v>160</v>
      </c>
      <c r="D1953" t="s">
        <v>149</v>
      </c>
      <c r="E1953">
        <v>178</v>
      </c>
      <c r="F1953">
        <v>1.4</v>
      </c>
    </row>
    <row r="1954" spans="1:6" x14ac:dyDescent="0.25">
      <c r="A1954">
        <v>2007</v>
      </c>
      <c r="B1954">
        <v>1</v>
      </c>
      <c r="C1954" t="s">
        <v>166</v>
      </c>
      <c r="D1954" t="s">
        <v>38</v>
      </c>
      <c r="E1954">
        <v>172</v>
      </c>
      <c r="F1954">
        <v>1.4</v>
      </c>
    </row>
    <row r="1955" spans="1:6" x14ac:dyDescent="0.25">
      <c r="A1955">
        <v>2007</v>
      </c>
      <c r="B1955">
        <v>2</v>
      </c>
      <c r="C1955" t="s">
        <v>151</v>
      </c>
      <c r="D1955" t="s">
        <v>7</v>
      </c>
      <c r="E1955">
        <v>602</v>
      </c>
      <c r="F1955">
        <v>6.1</v>
      </c>
    </row>
    <row r="1956" spans="1:6" x14ac:dyDescent="0.25">
      <c r="A1956">
        <v>2007</v>
      </c>
      <c r="B1956">
        <v>2</v>
      </c>
      <c r="C1956" t="s">
        <v>152</v>
      </c>
      <c r="D1956" t="s">
        <v>5</v>
      </c>
      <c r="E1956">
        <v>540</v>
      </c>
      <c r="F1956">
        <v>5.5</v>
      </c>
    </row>
    <row r="1957" spans="1:6" x14ac:dyDescent="0.25">
      <c r="A1957">
        <v>2007</v>
      </c>
      <c r="B1957">
        <v>2</v>
      </c>
      <c r="C1957" t="s">
        <v>152</v>
      </c>
      <c r="D1957" t="s">
        <v>145</v>
      </c>
      <c r="E1957">
        <v>505</v>
      </c>
      <c r="F1957">
        <v>5.2</v>
      </c>
    </row>
    <row r="1958" spans="1:6" x14ac:dyDescent="0.25">
      <c r="A1958">
        <v>2007</v>
      </c>
      <c r="B1958">
        <v>2</v>
      </c>
      <c r="C1958" t="s">
        <v>152</v>
      </c>
      <c r="D1958" t="s">
        <v>16</v>
      </c>
      <c r="E1958">
        <v>346</v>
      </c>
      <c r="F1958">
        <v>3.5</v>
      </c>
    </row>
    <row r="1959" spans="1:6" x14ac:dyDescent="0.25">
      <c r="A1959">
        <v>2007</v>
      </c>
      <c r="B1959">
        <v>2</v>
      </c>
      <c r="C1959" t="s">
        <v>151</v>
      </c>
      <c r="D1959" t="s">
        <v>4</v>
      </c>
      <c r="E1959">
        <v>442</v>
      </c>
      <c r="F1959">
        <v>4.5</v>
      </c>
    </row>
    <row r="1960" spans="1:6" x14ac:dyDescent="0.25">
      <c r="A1960">
        <v>2007</v>
      </c>
      <c r="B1960">
        <v>2</v>
      </c>
      <c r="C1960" t="s">
        <v>155</v>
      </c>
      <c r="D1960" t="s">
        <v>10</v>
      </c>
      <c r="E1960">
        <v>334</v>
      </c>
      <c r="F1960">
        <v>3.4</v>
      </c>
    </row>
    <row r="1961" spans="1:6" x14ac:dyDescent="0.25">
      <c r="A1961">
        <v>2007</v>
      </c>
      <c r="B1961">
        <v>2</v>
      </c>
      <c r="C1961" t="s">
        <v>158</v>
      </c>
      <c r="D1961" t="s">
        <v>148</v>
      </c>
      <c r="E1961">
        <v>308</v>
      </c>
      <c r="F1961">
        <v>3.1</v>
      </c>
    </row>
    <row r="1962" spans="1:6" x14ac:dyDescent="0.25">
      <c r="A1962">
        <v>2007</v>
      </c>
      <c r="B1962">
        <v>2</v>
      </c>
      <c r="C1962" t="s">
        <v>152</v>
      </c>
      <c r="D1962" t="s">
        <v>23</v>
      </c>
      <c r="E1962">
        <v>353</v>
      </c>
      <c r="F1962">
        <v>3.6</v>
      </c>
    </row>
    <row r="1963" spans="1:6" x14ac:dyDescent="0.25">
      <c r="A1963">
        <v>2007</v>
      </c>
      <c r="B1963">
        <v>2</v>
      </c>
      <c r="C1963" t="s">
        <v>154</v>
      </c>
      <c r="D1963" t="s">
        <v>15</v>
      </c>
      <c r="E1963">
        <v>296</v>
      </c>
      <c r="F1963">
        <v>3</v>
      </c>
    </row>
    <row r="1964" spans="1:6" x14ac:dyDescent="0.25">
      <c r="A1964">
        <v>2007</v>
      </c>
      <c r="B1964">
        <v>2</v>
      </c>
      <c r="C1964" t="s">
        <v>156</v>
      </c>
      <c r="D1964" t="s">
        <v>14</v>
      </c>
      <c r="E1964">
        <v>179</v>
      </c>
      <c r="F1964">
        <v>1.8</v>
      </c>
    </row>
    <row r="1965" spans="1:6" x14ac:dyDescent="0.25">
      <c r="A1965">
        <v>2007</v>
      </c>
      <c r="B1965">
        <v>2</v>
      </c>
      <c r="C1965" t="s">
        <v>158</v>
      </c>
      <c r="D1965" t="s">
        <v>69</v>
      </c>
      <c r="E1965">
        <v>185</v>
      </c>
      <c r="F1965">
        <v>1.9</v>
      </c>
    </row>
    <row r="1966" spans="1:6" x14ac:dyDescent="0.25">
      <c r="A1966">
        <v>2007</v>
      </c>
      <c r="B1966">
        <v>2</v>
      </c>
      <c r="C1966" t="s">
        <v>162</v>
      </c>
      <c r="D1966" t="s">
        <v>27</v>
      </c>
      <c r="E1966">
        <v>191</v>
      </c>
      <c r="F1966">
        <v>2</v>
      </c>
    </row>
    <row r="1967" spans="1:6" x14ac:dyDescent="0.25">
      <c r="A1967">
        <v>2007</v>
      </c>
      <c r="B1967">
        <v>2</v>
      </c>
      <c r="C1967" t="s">
        <v>160</v>
      </c>
      <c r="D1967" t="s">
        <v>21</v>
      </c>
      <c r="E1967">
        <v>221</v>
      </c>
      <c r="F1967">
        <v>2.2999999999999998</v>
      </c>
    </row>
    <row r="1968" spans="1:6" x14ac:dyDescent="0.25">
      <c r="A1968">
        <v>2007</v>
      </c>
      <c r="B1968">
        <v>2</v>
      </c>
      <c r="C1968" t="s">
        <v>151</v>
      </c>
      <c r="D1968" t="s">
        <v>18</v>
      </c>
      <c r="E1968">
        <v>189</v>
      </c>
      <c r="F1968">
        <v>1.9</v>
      </c>
    </row>
    <row r="1969" spans="1:6" x14ac:dyDescent="0.25">
      <c r="A1969">
        <v>2007</v>
      </c>
      <c r="B1969">
        <v>2</v>
      </c>
      <c r="C1969" t="s">
        <v>166</v>
      </c>
      <c r="D1969" t="s">
        <v>38</v>
      </c>
      <c r="E1969">
        <v>225</v>
      </c>
      <c r="F1969">
        <v>2.2999999999999998</v>
      </c>
    </row>
    <row r="1970" spans="1:6" x14ac:dyDescent="0.25">
      <c r="A1970">
        <v>2007</v>
      </c>
      <c r="B1970">
        <v>2</v>
      </c>
      <c r="C1970" t="s">
        <v>154</v>
      </c>
      <c r="D1970" t="s">
        <v>60</v>
      </c>
      <c r="E1970">
        <v>151</v>
      </c>
      <c r="F1970">
        <v>1.5</v>
      </c>
    </row>
    <row r="1971" spans="1:6" x14ac:dyDescent="0.25">
      <c r="A1971">
        <v>2007</v>
      </c>
      <c r="B1971">
        <v>2</v>
      </c>
      <c r="C1971" t="s">
        <v>151</v>
      </c>
      <c r="D1971" t="s">
        <v>12</v>
      </c>
      <c r="E1971">
        <v>162</v>
      </c>
      <c r="F1971">
        <v>1.7</v>
      </c>
    </row>
    <row r="1972" spans="1:6" x14ac:dyDescent="0.25">
      <c r="A1972">
        <v>2007</v>
      </c>
      <c r="B1972">
        <v>2</v>
      </c>
      <c r="C1972" t="s">
        <v>162</v>
      </c>
      <c r="D1972" t="s">
        <v>43</v>
      </c>
      <c r="E1972">
        <v>165</v>
      </c>
      <c r="F1972">
        <v>1.7</v>
      </c>
    </row>
    <row r="1973" spans="1:6" x14ac:dyDescent="0.25">
      <c r="A1973">
        <v>2007</v>
      </c>
      <c r="B1973">
        <v>2</v>
      </c>
      <c r="C1973" t="s">
        <v>156</v>
      </c>
      <c r="D1973" t="s">
        <v>11</v>
      </c>
      <c r="E1973">
        <v>228</v>
      </c>
      <c r="F1973">
        <v>2.2999999999999998</v>
      </c>
    </row>
    <row r="1974" spans="1:6" x14ac:dyDescent="0.25">
      <c r="A1974">
        <v>2007</v>
      </c>
      <c r="B1974">
        <v>2</v>
      </c>
      <c r="C1974" t="s">
        <v>161</v>
      </c>
      <c r="D1974" t="s">
        <v>40</v>
      </c>
      <c r="E1974">
        <v>149</v>
      </c>
      <c r="F1974">
        <v>1.5</v>
      </c>
    </row>
    <row r="1975" spans="1:6" x14ac:dyDescent="0.25">
      <c r="A1975">
        <v>2007</v>
      </c>
      <c r="B1975">
        <v>3</v>
      </c>
      <c r="C1975" t="s">
        <v>151</v>
      </c>
      <c r="D1975" t="s">
        <v>7</v>
      </c>
      <c r="E1975">
        <v>521</v>
      </c>
      <c r="F1975">
        <v>4.5999999999999996</v>
      </c>
    </row>
    <row r="1976" spans="1:6" x14ac:dyDescent="0.25">
      <c r="A1976">
        <v>2007</v>
      </c>
      <c r="B1976">
        <v>3</v>
      </c>
      <c r="C1976" t="s">
        <v>152</v>
      </c>
      <c r="D1976" t="s">
        <v>5</v>
      </c>
      <c r="E1976">
        <v>521</v>
      </c>
      <c r="F1976">
        <v>4.5999999999999996</v>
      </c>
    </row>
    <row r="1977" spans="1:6" x14ac:dyDescent="0.25">
      <c r="A1977">
        <v>2007</v>
      </c>
      <c r="B1977">
        <v>3</v>
      </c>
      <c r="C1977" t="s">
        <v>151</v>
      </c>
      <c r="D1977" t="s">
        <v>4</v>
      </c>
      <c r="E1977">
        <v>402</v>
      </c>
      <c r="F1977">
        <v>3.6</v>
      </c>
    </row>
    <row r="1978" spans="1:6" x14ac:dyDescent="0.25">
      <c r="A1978">
        <v>2007</v>
      </c>
      <c r="B1978">
        <v>3</v>
      </c>
      <c r="C1978" t="s">
        <v>152</v>
      </c>
      <c r="D1978" t="s">
        <v>145</v>
      </c>
      <c r="E1978">
        <v>313</v>
      </c>
      <c r="F1978">
        <v>2.8</v>
      </c>
    </row>
    <row r="1979" spans="1:6" x14ac:dyDescent="0.25">
      <c r="A1979">
        <v>2007</v>
      </c>
      <c r="B1979">
        <v>3</v>
      </c>
      <c r="C1979" t="s">
        <v>152</v>
      </c>
      <c r="D1979" t="s">
        <v>16</v>
      </c>
      <c r="E1979">
        <v>312</v>
      </c>
      <c r="F1979">
        <v>2.8</v>
      </c>
    </row>
    <row r="1980" spans="1:6" x14ac:dyDescent="0.25">
      <c r="A1980">
        <v>2007</v>
      </c>
      <c r="B1980">
        <v>3</v>
      </c>
      <c r="C1980" t="s">
        <v>158</v>
      </c>
      <c r="D1980" t="s">
        <v>148</v>
      </c>
      <c r="E1980">
        <v>371</v>
      </c>
      <c r="F1980">
        <v>3.3</v>
      </c>
    </row>
    <row r="1981" spans="1:6" x14ac:dyDescent="0.25">
      <c r="A1981">
        <v>2007</v>
      </c>
      <c r="B1981">
        <v>3</v>
      </c>
      <c r="C1981" t="s">
        <v>155</v>
      </c>
      <c r="D1981" t="s">
        <v>10</v>
      </c>
      <c r="E1981">
        <v>295</v>
      </c>
      <c r="F1981">
        <v>2.6</v>
      </c>
    </row>
    <row r="1982" spans="1:6" x14ac:dyDescent="0.25">
      <c r="A1982">
        <v>2007</v>
      </c>
      <c r="B1982">
        <v>3</v>
      </c>
      <c r="C1982" t="s">
        <v>152</v>
      </c>
      <c r="D1982" t="s">
        <v>23</v>
      </c>
      <c r="E1982">
        <v>267</v>
      </c>
      <c r="F1982">
        <v>2.4</v>
      </c>
    </row>
    <row r="1983" spans="1:6" x14ac:dyDescent="0.25">
      <c r="A1983">
        <v>2007</v>
      </c>
      <c r="B1983">
        <v>3</v>
      </c>
      <c r="C1983" t="s">
        <v>154</v>
      </c>
      <c r="D1983" t="s">
        <v>15</v>
      </c>
      <c r="E1983">
        <v>311</v>
      </c>
      <c r="F1983">
        <v>2.8</v>
      </c>
    </row>
    <row r="1984" spans="1:6" x14ac:dyDescent="0.25">
      <c r="A1984">
        <v>2007</v>
      </c>
      <c r="B1984">
        <v>3</v>
      </c>
      <c r="C1984" t="s">
        <v>158</v>
      </c>
      <c r="D1984" t="s">
        <v>69</v>
      </c>
      <c r="E1984">
        <v>229</v>
      </c>
      <c r="F1984">
        <v>2</v>
      </c>
    </row>
    <row r="1985" spans="1:6" x14ac:dyDescent="0.25">
      <c r="A1985">
        <v>2007</v>
      </c>
      <c r="B1985">
        <v>3</v>
      </c>
      <c r="C1985" t="s">
        <v>156</v>
      </c>
      <c r="D1985" t="s">
        <v>14</v>
      </c>
      <c r="E1985">
        <v>197</v>
      </c>
      <c r="F1985">
        <v>1.7</v>
      </c>
    </row>
    <row r="1986" spans="1:6" x14ac:dyDescent="0.25">
      <c r="A1986">
        <v>2007</v>
      </c>
      <c r="B1986">
        <v>3</v>
      </c>
      <c r="C1986" t="s">
        <v>162</v>
      </c>
      <c r="D1986" t="s">
        <v>27</v>
      </c>
      <c r="E1986">
        <v>239</v>
      </c>
      <c r="F1986">
        <v>2.1</v>
      </c>
    </row>
    <row r="1987" spans="1:6" x14ac:dyDescent="0.25">
      <c r="A1987">
        <v>2007</v>
      </c>
      <c r="B1987">
        <v>3</v>
      </c>
      <c r="C1987" t="s">
        <v>166</v>
      </c>
      <c r="D1987" t="s">
        <v>38</v>
      </c>
      <c r="E1987">
        <v>266</v>
      </c>
      <c r="F1987">
        <v>2.4</v>
      </c>
    </row>
    <row r="1988" spans="1:6" x14ac:dyDescent="0.25">
      <c r="A1988">
        <v>2007</v>
      </c>
      <c r="B1988">
        <v>3</v>
      </c>
      <c r="C1988" t="s">
        <v>160</v>
      </c>
      <c r="D1988" t="s">
        <v>21</v>
      </c>
      <c r="E1988">
        <v>211</v>
      </c>
      <c r="F1988">
        <v>1.9</v>
      </c>
    </row>
    <row r="1989" spans="1:6" x14ac:dyDescent="0.25">
      <c r="A1989">
        <v>2007</v>
      </c>
      <c r="B1989">
        <v>3</v>
      </c>
      <c r="C1989" t="s">
        <v>151</v>
      </c>
      <c r="D1989" t="s">
        <v>18</v>
      </c>
      <c r="E1989">
        <v>194</v>
      </c>
      <c r="F1989">
        <v>1.7</v>
      </c>
    </row>
    <row r="1990" spans="1:6" x14ac:dyDescent="0.25">
      <c r="A1990">
        <v>2007</v>
      </c>
      <c r="B1990">
        <v>3</v>
      </c>
      <c r="C1990" t="s">
        <v>154</v>
      </c>
      <c r="D1990" t="s">
        <v>60</v>
      </c>
      <c r="E1990">
        <v>219</v>
      </c>
      <c r="F1990">
        <v>1.9</v>
      </c>
    </row>
    <row r="1991" spans="1:6" x14ac:dyDescent="0.25">
      <c r="A1991">
        <v>2007</v>
      </c>
      <c r="B1991">
        <v>3</v>
      </c>
      <c r="C1991" t="s">
        <v>156</v>
      </c>
      <c r="D1991" t="s">
        <v>11</v>
      </c>
      <c r="E1991">
        <v>236</v>
      </c>
      <c r="F1991">
        <v>2.1</v>
      </c>
    </row>
    <row r="1992" spans="1:6" x14ac:dyDescent="0.25">
      <c r="A1992">
        <v>2007</v>
      </c>
      <c r="B1992">
        <v>3</v>
      </c>
      <c r="C1992" t="s">
        <v>151</v>
      </c>
      <c r="D1992" t="s">
        <v>12</v>
      </c>
      <c r="E1992">
        <v>197</v>
      </c>
      <c r="F1992">
        <v>1.7</v>
      </c>
    </row>
    <row r="1993" spans="1:6" x14ac:dyDescent="0.25">
      <c r="A1993">
        <v>2007</v>
      </c>
      <c r="B1993">
        <v>3</v>
      </c>
      <c r="C1993" t="s">
        <v>162</v>
      </c>
      <c r="D1993" t="s">
        <v>43</v>
      </c>
      <c r="E1993">
        <v>184</v>
      </c>
      <c r="F1993">
        <v>1.6</v>
      </c>
    </row>
    <row r="1994" spans="1:6" x14ac:dyDescent="0.25">
      <c r="A1994">
        <v>2007</v>
      </c>
      <c r="B1994">
        <v>3</v>
      </c>
      <c r="C1994" t="s">
        <v>171</v>
      </c>
      <c r="D1994" t="s">
        <v>150</v>
      </c>
      <c r="E1994">
        <v>214</v>
      </c>
      <c r="F1994">
        <v>1.9</v>
      </c>
    </row>
    <row r="1995" spans="1:6" x14ac:dyDescent="0.25">
      <c r="A1995">
        <v>2007</v>
      </c>
      <c r="B1995">
        <v>4</v>
      </c>
      <c r="C1995" t="s">
        <v>151</v>
      </c>
      <c r="D1995" t="s">
        <v>7</v>
      </c>
      <c r="E1995">
        <v>375</v>
      </c>
      <c r="F1995">
        <v>4.2</v>
      </c>
    </row>
    <row r="1996" spans="1:6" x14ac:dyDescent="0.25">
      <c r="A1996">
        <v>2007</v>
      </c>
      <c r="B1996">
        <v>4</v>
      </c>
      <c r="C1996" t="s">
        <v>152</v>
      </c>
      <c r="D1996" t="s">
        <v>5</v>
      </c>
      <c r="E1996">
        <v>245</v>
      </c>
      <c r="F1996">
        <v>2.8</v>
      </c>
    </row>
    <row r="1997" spans="1:6" x14ac:dyDescent="0.25">
      <c r="A1997">
        <v>2007</v>
      </c>
      <c r="B1997">
        <v>4</v>
      </c>
      <c r="C1997" t="s">
        <v>151</v>
      </c>
      <c r="D1997" t="s">
        <v>4</v>
      </c>
      <c r="E1997">
        <v>342</v>
      </c>
      <c r="F1997">
        <v>3.9</v>
      </c>
    </row>
    <row r="1998" spans="1:6" x14ac:dyDescent="0.25">
      <c r="A1998">
        <v>2007</v>
      </c>
      <c r="B1998">
        <v>4</v>
      </c>
      <c r="C1998" t="s">
        <v>152</v>
      </c>
      <c r="D1998" t="s">
        <v>145</v>
      </c>
      <c r="E1998">
        <v>236</v>
      </c>
      <c r="F1998">
        <v>2.7</v>
      </c>
    </row>
    <row r="1999" spans="1:6" x14ac:dyDescent="0.25">
      <c r="A1999">
        <v>2007</v>
      </c>
      <c r="B1999">
        <v>4</v>
      </c>
      <c r="C1999" t="s">
        <v>152</v>
      </c>
      <c r="D1999" t="s">
        <v>16</v>
      </c>
      <c r="E1999">
        <v>229</v>
      </c>
      <c r="F1999">
        <v>2.6</v>
      </c>
    </row>
    <row r="2000" spans="1:6" x14ac:dyDescent="0.25">
      <c r="A2000">
        <v>2007</v>
      </c>
      <c r="B2000">
        <v>4</v>
      </c>
      <c r="C2000" t="s">
        <v>158</v>
      </c>
      <c r="D2000" t="s">
        <v>148</v>
      </c>
      <c r="E2000">
        <v>270</v>
      </c>
      <c r="F2000">
        <v>3</v>
      </c>
    </row>
    <row r="2001" spans="1:6" x14ac:dyDescent="0.25">
      <c r="A2001">
        <v>2007</v>
      </c>
      <c r="B2001">
        <v>4</v>
      </c>
      <c r="C2001" t="s">
        <v>155</v>
      </c>
      <c r="D2001" t="s">
        <v>10</v>
      </c>
      <c r="E2001">
        <v>253</v>
      </c>
      <c r="F2001">
        <v>2.9</v>
      </c>
    </row>
    <row r="2002" spans="1:6" x14ac:dyDescent="0.25">
      <c r="A2002">
        <v>2007</v>
      </c>
      <c r="B2002">
        <v>4</v>
      </c>
      <c r="C2002" t="s">
        <v>152</v>
      </c>
      <c r="D2002" t="s">
        <v>23</v>
      </c>
      <c r="E2002">
        <v>198</v>
      </c>
      <c r="F2002">
        <v>2.2000000000000002</v>
      </c>
    </row>
    <row r="2003" spans="1:6" x14ac:dyDescent="0.25">
      <c r="A2003">
        <v>2007</v>
      </c>
      <c r="B2003">
        <v>4</v>
      </c>
      <c r="C2003" t="s">
        <v>154</v>
      </c>
      <c r="D2003" t="s">
        <v>15</v>
      </c>
      <c r="E2003">
        <v>147</v>
      </c>
      <c r="F2003">
        <v>1.7</v>
      </c>
    </row>
    <row r="2004" spans="1:6" x14ac:dyDescent="0.25">
      <c r="A2004">
        <v>2007</v>
      </c>
      <c r="B2004">
        <v>4</v>
      </c>
      <c r="C2004" t="s">
        <v>162</v>
      </c>
      <c r="D2004" t="s">
        <v>27</v>
      </c>
      <c r="E2004">
        <v>194</v>
      </c>
      <c r="F2004">
        <v>2.2000000000000002</v>
      </c>
    </row>
    <row r="2005" spans="1:6" x14ac:dyDescent="0.25">
      <c r="A2005">
        <v>2007</v>
      </c>
      <c r="B2005">
        <v>4</v>
      </c>
      <c r="C2005" t="s">
        <v>166</v>
      </c>
      <c r="D2005" t="s">
        <v>38</v>
      </c>
      <c r="E2005">
        <v>215</v>
      </c>
      <c r="F2005">
        <v>2.4</v>
      </c>
    </row>
    <row r="2006" spans="1:6" x14ac:dyDescent="0.25">
      <c r="A2006">
        <v>2007</v>
      </c>
      <c r="B2006">
        <v>4</v>
      </c>
      <c r="C2006" t="s">
        <v>158</v>
      </c>
      <c r="D2006" t="s">
        <v>69</v>
      </c>
      <c r="E2006">
        <v>139</v>
      </c>
      <c r="F2006">
        <v>1.6</v>
      </c>
    </row>
    <row r="2007" spans="1:6" x14ac:dyDescent="0.25">
      <c r="A2007">
        <v>2007</v>
      </c>
      <c r="B2007">
        <v>4</v>
      </c>
      <c r="C2007" t="s">
        <v>151</v>
      </c>
      <c r="D2007" t="s">
        <v>18</v>
      </c>
      <c r="E2007">
        <v>229</v>
      </c>
      <c r="F2007">
        <v>2.6</v>
      </c>
    </row>
    <row r="2008" spans="1:6" x14ac:dyDescent="0.25">
      <c r="A2008">
        <v>2007</v>
      </c>
      <c r="B2008">
        <v>4</v>
      </c>
      <c r="C2008" t="s">
        <v>156</v>
      </c>
      <c r="D2008" t="s">
        <v>14</v>
      </c>
      <c r="E2008">
        <v>111</v>
      </c>
      <c r="F2008">
        <v>1.3</v>
      </c>
    </row>
    <row r="2009" spans="1:6" x14ac:dyDescent="0.25">
      <c r="A2009">
        <v>2007</v>
      </c>
      <c r="B2009">
        <v>4</v>
      </c>
      <c r="C2009" t="s">
        <v>156</v>
      </c>
      <c r="D2009" t="s">
        <v>11</v>
      </c>
      <c r="E2009">
        <v>248</v>
      </c>
      <c r="F2009">
        <v>2.8</v>
      </c>
    </row>
    <row r="2010" spans="1:6" x14ac:dyDescent="0.25">
      <c r="A2010">
        <v>2007</v>
      </c>
      <c r="B2010">
        <v>4</v>
      </c>
      <c r="C2010" t="s">
        <v>160</v>
      </c>
      <c r="D2010" t="s">
        <v>21</v>
      </c>
      <c r="E2010">
        <v>152</v>
      </c>
      <c r="F2010">
        <v>1.7</v>
      </c>
    </row>
    <row r="2011" spans="1:6" x14ac:dyDescent="0.25">
      <c r="A2011">
        <v>2007</v>
      </c>
      <c r="B2011">
        <v>4</v>
      </c>
      <c r="C2011" t="s">
        <v>162</v>
      </c>
      <c r="D2011" t="s">
        <v>43</v>
      </c>
      <c r="E2011">
        <v>196</v>
      </c>
      <c r="F2011">
        <v>2.2000000000000002</v>
      </c>
    </row>
    <row r="2012" spans="1:6" x14ac:dyDescent="0.25">
      <c r="A2012">
        <v>2007</v>
      </c>
      <c r="B2012">
        <v>4</v>
      </c>
      <c r="C2012" t="s">
        <v>151</v>
      </c>
      <c r="D2012" t="s">
        <v>12</v>
      </c>
      <c r="E2012">
        <v>167</v>
      </c>
      <c r="F2012">
        <v>1.9</v>
      </c>
    </row>
    <row r="2013" spans="1:6" x14ac:dyDescent="0.25">
      <c r="A2013">
        <v>2007</v>
      </c>
      <c r="B2013">
        <v>4</v>
      </c>
      <c r="C2013" t="s">
        <v>154</v>
      </c>
      <c r="D2013" t="s">
        <v>60</v>
      </c>
      <c r="E2013">
        <v>117</v>
      </c>
      <c r="F2013">
        <v>1.3</v>
      </c>
    </row>
    <row r="2014" spans="1:6" x14ac:dyDescent="0.25">
      <c r="A2014">
        <v>2007</v>
      </c>
      <c r="B2014">
        <v>4</v>
      </c>
      <c r="C2014" t="s">
        <v>171</v>
      </c>
      <c r="D2014" t="s">
        <v>150</v>
      </c>
      <c r="E2014">
        <v>167</v>
      </c>
      <c r="F2014">
        <v>1.9</v>
      </c>
    </row>
    <row r="2015" spans="1:6" x14ac:dyDescent="0.25">
      <c r="A2015">
        <v>2007</v>
      </c>
      <c r="B2015">
        <v>5</v>
      </c>
      <c r="C2015" t="s">
        <v>151</v>
      </c>
      <c r="D2015" t="s">
        <v>7</v>
      </c>
      <c r="E2015">
        <v>607</v>
      </c>
      <c r="F2015">
        <v>5.0999999999999996</v>
      </c>
    </row>
    <row r="2016" spans="1:6" x14ac:dyDescent="0.25">
      <c r="A2016">
        <v>2007</v>
      </c>
      <c r="B2016">
        <v>5</v>
      </c>
      <c r="C2016" t="s">
        <v>151</v>
      </c>
      <c r="D2016" t="s">
        <v>4</v>
      </c>
      <c r="E2016">
        <v>669</v>
      </c>
      <c r="F2016">
        <v>5.6</v>
      </c>
    </row>
    <row r="2017" spans="1:6" x14ac:dyDescent="0.25">
      <c r="A2017">
        <v>2007</v>
      </c>
      <c r="B2017">
        <v>5</v>
      </c>
      <c r="C2017" t="s">
        <v>152</v>
      </c>
      <c r="D2017" t="s">
        <v>5</v>
      </c>
      <c r="E2017">
        <v>383</v>
      </c>
      <c r="F2017">
        <v>3.2</v>
      </c>
    </row>
    <row r="2018" spans="1:6" x14ac:dyDescent="0.25">
      <c r="A2018">
        <v>2007</v>
      </c>
      <c r="B2018">
        <v>5</v>
      </c>
      <c r="C2018" t="s">
        <v>152</v>
      </c>
      <c r="D2018" t="s">
        <v>16</v>
      </c>
      <c r="E2018">
        <v>368</v>
      </c>
      <c r="F2018">
        <v>3.1</v>
      </c>
    </row>
    <row r="2019" spans="1:6" x14ac:dyDescent="0.25">
      <c r="A2019">
        <v>2007</v>
      </c>
      <c r="B2019">
        <v>5</v>
      </c>
      <c r="C2019" t="s">
        <v>152</v>
      </c>
      <c r="D2019" t="s">
        <v>145</v>
      </c>
      <c r="E2019">
        <v>250</v>
      </c>
      <c r="F2019">
        <v>2.1</v>
      </c>
    </row>
    <row r="2020" spans="1:6" x14ac:dyDescent="0.25">
      <c r="A2020">
        <v>2007</v>
      </c>
      <c r="B2020">
        <v>5</v>
      </c>
      <c r="C2020" t="s">
        <v>158</v>
      </c>
      <c r="D2020" t="s">
        <v>148</v>
      </c>
      <c r="E2020">
        <v>335</v>
      </c>
      <c r="F2020">
        <v>2.8</v>
      </c>
    </row>
    <row r="2021" spans="1:6" x14ac:dyDescent="0.25">
      <c r="A2021">
        <v>2007</v>
      </c>
      <c r="B2021">
        <v>5</v>
      </c>
      <c r="C2021" t="s">
        <v>155</v>
      </c>
      <c r="D2021" t="s">
        <v>10</v>
      </c>
      <c r="E2021">
        <v>279</v>
      </c>
      <c r="F2021">
        <v>2.2999999999999998</v>
      </c>
    </row>
    <row r="2022" spans="1:6" x14ac:dyDescent="0.25">
      <c r="A2022">
        <v>2007</v>
      </c>
      <c r="B2022">
        <v>5</v>
      </c>
      <c r="C2022" t="s">
        <v>152</v>
      </c>
      <c r="D2022" t="s">
        <v>23</v>
      </c>
      <c r="E2022">
        <v>270</v>
      </c>
      <c r="F2022">
        <v>2.2000000000000002</v>
      </c>
    </row>
    <row r="2023" spans="1:6" x14ac:dyDescent="0.25">
      <c r="A2023">
        <v>2007</v>
      </c>
      <c r="B2023">
        <v>5</v>
      </c>
      <c r="C2023" t="s">
        <v>154</v>
      </c>
      <c r="D2023" t="s">
        <v>15</v>
      </c>
      <c r="E2023">
        <v>274</v>
      </c>
      <c r="F2023">
        <v>2.2999999999999998</v>
      </c>
    </row>
    <row r="2024" spans="1:6" x14ac:dyDescent="0.25">
      <c r="A2024">
        <v>2007</v>
      </c>
      <c r="B2024">
        <v>5</v>
      </c>
      <c r="C2024" t="s">
        <v>156</v>
      </c>
      <c r="D2024" t="s">
        <v>11</v>
      </c>
      <c r="E2024">
        <v>403</v>
      </c>
      <c r="F2024">
        <v>3.4</v>
      </c>
    </row>
    <row r="2025" spans="1:6" x14ac:dyDescent="0.25">
      <c r="A2025">
        <v>2007</v>
      </c>
      <c r="B2025">
        <v>5</v>
      </c>
      <c r="C2025" t="s">
        <v>166</v>
      </c>
      <c r="D2025" t="s">
        <v>38</v>
      </c>
      <c r="E2025">
        <v>349</v>
      </c>
      <c r="F2025">
        <v>2.9</v>
      </c>
    </row>
    <row r="2026" spans="1:6" x14ac:dyDescent="0.25">
      <c r="A2026">
        <v>2007</v>
      </c>
      <c r="B2026">
        <v>5</v>
      </c>
      <c r="C2026" t="s">
        <v>162</v>
      </c>
      <c r="D2026" t="s">
        <v>27</v>
      </c>
      <c r="E2026">
        <v>221</v>
      </c>
      <c r="F2026">
        <v>1.8</v>
      </c>
    </row>
    <row r="2027" spans="1:6" x14ac:dyDescent="0.25">
      <c r="A2027">
        <v>2007</v>
      </c>
      <c r="B2027">
        <v>5</v>
      </c>
      <c r="C2027" t="s">
        <v>151</v>
      </c>
      <c r="D2027" t="s">
        <v>18</v>
      </c>
      <c r="E2027">
        <v>262</v>
      </c>
      <c r="F2027">
        <v>2.2000000000000002</v>
      </c>
    </row>
    <row r="2028" spans="1:6" x14ac:dyDescent="0.25">
      <c r="A2028">
        <v>2007</v>
      </c>
      <c r="B2028">
        <v>5</v>
      </c>
      <c r="C2028" t="s">
        <v>158</v>
      </c>
      <c r="D2028" t="s">
        <v>69</v>
      </c>
      <c r="E2028">
        <v>221</v>
      </c>
      <c r="F2028">
        <v>1.8</v>
      </c>
    </row>
    <row r="2029" spans="1:6" x14ac:dyDescent="0.25">
      <c r="A2029">
        <v>2007</v>
      </c>
      <c r="B2029">
        <v>5</v>
      </c>
      <c r="C2029" t="s">
        <v>151</v>
      </c>
      <c r="D2029" t="s">
        <v>12</v>
      </c>
      <c r="E2029">
        <v>258</v>
      </c>
      <c r="F2029">
        <v>2.1</v>
      </c>
    </row>
    <row r="2030" spans="1:6" x14ac:dyDescent="0.25">
      <c r="A2030">
        <v>2007</v>
      </c>
      <c r="B2030">
        <v>5</v>
      </c>
      <c r="C2030" t="s">
        <v>160</v>
      </c>
      <c r="D2030" t="s">
        <v>21</v>
      </c>
      <c r="E2030">
        <v>187</v>
      </c>
      <c r="F2030">
        <v>1.6</v>
      </c>
    </row>
    <row r="2031" spans="1:6" x14ac:dyDescent="0.25">
      <c r="A2031">
        <v>2007</v>
      </c>
      <c r="B2031">
        <v>5</v>
      </c>
      <c r="C2031" t="s">
        <v>152</v>
      </c>
      <c r="D2031" t="s">
        <v>6</v>
      </c>
      <c r="E2031">
        <v>443</v>
      </c>
      <c r="F2031">
        <v>3.7</v>
      </c>
    </row>
    <row r="2032" spans="1:6" x14ac:dyDescent="0.25">
      <c r="A2032">
        <v>2007</v>
      </c>
      <c r="B2032">
        <v>5</v>
      </c>
      <c r="C2032" t="s">
        <v>162</v>
      </c>
      <c r="D2032" t="s">
        <v>43</v>
      </c>
      <c r="E2032">
        <v>216</v>
      </c>
      <c r="F2032">
        <v>1.8</v>
      </c>
    </row>
    <row r="2033" spans="1:6" x14ac:dyDescent="0.25">
      <c r="A2033">
        <v>2007</v>
      </c>
      <c r="B2033">
        <v>5</v>
      </c>
      <c r="C2033" t="s">
        <v>156</v>
      </c>
      <c r="D2033" t="s">
        <v>14</v>
      </c>
      <c r="E2033">
        <v>111</v>
      </c>
      <c r="F2033">
        <v>0.9</v>
      </c>
    </row>
    <row r="2034" spans="1:6" x14ac:dyDescent="0.25">
      <c r="A2034">
        <v>2007</v>
      </c>
      <c r="B2034">
        <v>5</v>
      </c>
      <c r="C2034" t="s">
        <v>171</v>
      </c>
      <c r="D2034" t="s">
        <v>150</v>
      </c>
      <c r="E2034">
        <v>224</v>
      </c>
      <c r="F2034">
        <v>1.9</v>
      </c>
    </row>
    <row r="2035" spans="1:6" x14ac:dyDescent="0.25">
      <c r="A2035">
        <v>2007</v>
      </c>
      <c r="B2035">
        <v>6</v>
      </c>
      <c r="C2035" t="s">
        <v>151</v>
      </c>
      <c r="D2035" t="s">
        <v>7</v>
      </c>
      <c r="E2035">
        <v>509</v>
      </c>
      <c r="F2035">
        <v>4.5999999999999996</v>
      </c>
    </row>
    <row r="2036" spans="1:6" x14ac:dyDescent="0.25">
      <c r="A2036">
        <v>2007</v>
      </c>
      <c r="B2036">
        <v>6</v>
      </c>
      <c r="C2036" t="s">
        <v>151</v>
      </c>
      <c r="D2036" t="s">
        <v>4</v>
      </c>
      <c r="E2036">
        <v>510</v>
      </c>
      <c r="F2036">
        <v>4.5999999999999996</v>
      </c>
    </row>
    <row r="2037" spans="1:6" x14ac:dyDescent="0.25">
      <c r="A2037">
        <v>2007</v>
      </c>
      <c r="B2037">
        <v>6</v>
      </c>
      <c r="C2037" t="s">
        <v>152</v>
      </c>
      <c r="D2037" t="s">
        <v>5</v>
      </c>
      <c r="E2037">
        <v>487</v>
      </c>
      <c r="F2037">
        <v>4.4000000000000004</v>
      </c>
    </row>
    <row r="2038" spans="1:6" x14ac:dyDescent="0.25">
      <c r="A2038">
        <v>2007</v>
      </c>
      <c r="B2038">
        <v>6</v>
      </c>
      <c r="C2038" t="s">
        <v>152</v>
      </c>
      <c r="D2038" t="s">
        <v>16</v>
      </c>
      <c r="E2038">
        <v>315</v>
      </c>
      <c r="F2038">
        <v>2.8</v>
      </c>
    </row>
    <row r="2039" spans="1:6" x14ac:dyDescent="0.25">
      <c r="A2039">
        <v>2007</v>
      </c>
      <c r="B2039">
        <v>6</v>
      </c>
      <c r="C2039" t="s">
        <v>152</v>
      </c>
      <c r="D2039" t="s">
        <v>145</v>
      </c>
      <c r="E2039">
        <v>118</v>
      </c>
      <c r="F2039">
        <v>1.1000000000000001</v>
      </c>
    </row>
    <row r="2040" spans="1:6" x14ac:dyDescent="0.25">
      <c r="A2040">
        <v>2007</v>
      </c>
      <c r="B2040">
        <v>6</v>
      </c>
      <c r="C2040" t="s">
        <v>158</v>
      </c>
      <c r="D2040" t="s">
        <v>148</v>
      </c>
      <c r="E2040">
        <v>266</v>
      </c>
      <c r="F2040">
        <v>2.4</v>
      </c>
    </row>
    <row r="2041" spans="1:6" x14ac:dyDescent="0.25">
      <c r="A2041">
        <v>2007</v>
      </c>
      <c r="B2041">
        <v>6</v>
      </c>
      <c r="C2041" t="s">
        <v>155</v>
      </c>
      <c r="D2041" t="s">
        <v>10</v>
      </c>
      <c r="E2041">
        <v>295</v>
      </c>
      <c r="F2041">
        <v>2.7</v>
      </c>
    </row>
    <row r="2042" spans="1:6" x14ac:dyDescent="0.25">
      <c r="A2042">
        <v>2007</v>
      </c>
      <c r="B2042">
        <v>6</v>
      </c>
      <c r="C2042" t="s">
        <v>154</v>
      </c>
      <c r="D2042" t="s">
        <v>15</v>
      </c>
      <c r="E2042">
        <v>289</v>
      </c>
      <c r="F2042">
        <v>2.6</v>
      </c>
    </row>
    <row r="2043" spans="1:6" x14ac:dyDescent="0.25">
      <c r="A2043">
        <v>2007</v>
      </c>
      <c r="B2043">
        <v>6</v>
      </c>
      <c r="C2043" t="s">
        <v>166</v>
      </c>
      <c r="D2043" t="s">
        <v>38</v>
      </c>
      <c r="E2043">
        <v>468</v>
      </c>
      <c r="F2043">
        <v>4.2</v>
      </c>
    </row>
    <row r="2044" spans="1:6" x14ac:dyDescent="0.25">
      <c r="A2044">
        <v>2007</v>
      </c>
      <c r="B2044">
        <v>6</v>
      </c>
      <c r="C2044" t="s">
        <v>152</v>
      </c>
      <c r="D2044" t="s">
        <v>23</v>
      </c>
      <c r="E2044">
        <v>202</v>
      </c>
      <c r="F2044">
        <v>1.8</v>
      </c>
    </row>
    <row r="2045" spans="1:6" x14ac:dyDescent="0.25">
      <c r="A2045">
        <v>2007</v>
      </c>
      <c r="B2045">
        <v>6</v>
      </c>
      <c r="C2045" t="s">
        <v>156</v>
      </c>
      <c r="D2045" t="s">
        <v>11</v>
      </c>
      <c r="E2045">
        <v>360</v>
      </c>
      <c r="F2045">
        <v>3.2</v>
      </c>
    </row>
    <row r="2046" spans="1:6" x14ac:dyDescent="0.25">
      <c r="A2046">
        <v>2007</v>
      </c>
      <c r="B2046">
        <v>6</v>
      </c>
      <c r="C2046" t="s">
        <v>152</v>
      </c>
      <c r="D2046" t="s">
        <v>6</v>
      </c>
      <c r="E2046">
        <v>363</v>
      </c>
      <c r="F2046">
        <v>3.3</v>
      </c>
    </row>
    <row r="2047" spans="1:6" x14ac:dyDescent="0.25">
      <c r="A2047">
        <v>2007</v>
      </c>
      <c r="B2047">
        <v>6</v>
      </c>
      <c r="C2047" t="s">
        <v>162</v>
      </c>
      <c r="D2047" t="s">
        <v>27</v>
      </c>
      <c r="E2047">
        <v>188</v>
      </c>
      <c r="F2047">
        <v>1.7</v>
      </c>
    </row>
    <row r="2048" spans="1:6" x14ac:dyDescent="0.25">
      <c r="A2048">
        <v>2007</v>
      </c>
      <c r="B2048">
        <v>6</v>
      </c>
      <c r="C2048" t="s">
        <v>151</v>
      </c>
      <c r="D2048" t="s">
        <v>18</v>
      </c>
      <c r="E2048">
        <v>191</v>
      </c>
      <c r="F2048">
        <v>1.7</v>
      </c>
    </row>
    <row r="2049" spans="1:6" x14ac:dyDescent="0.25">
      <c r="A2049">
        <v>2007</v>
      </c>
      <c r="B2049">
        <v>6</v>
      </c>
      <c r="C2049" t="s">
        <v>158</v>
      </c>
      <c r="D2049" t="s">
        <v>69</v>
      </c>
      <c r="E2049">
        <v>155</v>
      </c>
      <c r="F2049">
        <v>1.4</v>
      </c>
    </row>
    <row r="2050" spans="1:6" x14ac:dyDescent="0.25">
      <c r="A2050">
        <v>2007</v>
      </c>
      <c r="B2050">
        <v>6</v>
      </c>
      <c r="C2050" t="s">
        <v>151</v>
      </c>
      <c r="D2050" t="s">
        <v>12</v>
      </c>
      <c r="E2050">
        <v>227</v>
      </c>
      <c r="F2050">
        <v>2</v>
      </c>
    </row>
    <row r="2051" spans="1:6" x14ac:dyDescent="0.25">
      <c r="A2051">
        <v>2007</v>
      </c>
      <c r="B2051">
        <v>6</v>
      </c>
      <c r="C2051" t="s">
        <v>160</v>
      </c>
      <c r="D2051" t="s">
        <v>21</v>
      </c>
      <c r="E2051">
        <v>214</v>
      </c>
      <c r="F2051">
        <v>1.9</v>
      </c>
    </row>
    <row r="2052" spans="1:6" x14ac:dyDescent="0.25">
      <c r="A2052">
        <v>2007</v>
      </c>
      <c r="B2052">
        <v>6</v>
      </c>
      <c r="C2052" t="s">
        <v>162</v>
      </c>
      <c r="D2052" t="s">
        <v>43</v>
      </c>
      <c r="E2052">
        <v>157</v>
      </c>
      <c r="F2052">
        <v>1.4</v>
      </c>
    </row>
    <row r="2053" spans="1:6" x14ac:dyDescent="0.25">
      <c r="A2053">
        <v>2007</v>
      </c>
      <c r="B2053">
        <v>6</v>
      </c>
      <c r="C2053" t="s">
        <v>171</v>
      </c>
      <c r="D2053" t="s">
        <v>150</v>
      </c>
      <c r="E2053">
        <v>161</v>
      </c>
      <c r="F2053">
        <v>1.5</v>
      </c>
    </row>
    <row r="2054" spans="1:6" x14ac:dyDescent="0.25">
      <c r="A2054">
        <v>2007</v>
      </c>
      <c r="B2054">
        <v>6</v>
      </c>
      <c r="C2054" t="s">
        <v>156</v>
      </c>
      <c r="D2054" t="s">
        <v>14</v>
      </c>
      <c r="E2054">
        <v>79</v>
      </c>
      <c r="F2054">
        <v>0.7</v>
      </c>
    </row>
    <row r="2055" spans="1:6" x14ac:dyDescent="0.25">
      <c r="A2055">
        <v>2007</v>
      </c>
      <c r="B2055">
        <v>7</v>
      </c>
      <c r="C2055" t="s">
        <v>151</v>
      </c>
      <c r="D2055" t="s">
        <v>7</v>
      </c>
      <c r="E2055">
        <v>811</v>
      </c>
      <c r="F2055">
        <v>6.7</v>
      </c>
    </row>
    <row r="2056" spans="1:6" x14ac:dyDescent="0.25">
      <c r="A2056">
        <v>2007</v>
      </c>
      <c r="B2056">
        <v>7</v>
      </c>
      <c r="C2056" t="s">
        <v>152</v>
      </c>
      <c r="D2056" t="s">
        <v>5</v>
      </c>
      <c r="E2056">
        <v>587</v>
      </c>
      <c r="F2056">
        <v>4.9000000000000004</v>
      </c>
    </row>
    <row r="2057" spans="1:6" x14ac:dyDescent="0.25">
      <c r="A2057">
        <v>2007</v>
      </c>
      <c r="B2057">
        <v>7</v>
      </c>
      <c r="C2057" t="s">
        <v>151</v>
      </c>
      <c r="D2057" t="s">
        <v>4</v>
      </c>
      <c r="E2057">
        <v>447</v>
      </c>
      <c r="F2057">
        <v>3.7</v>
      </c>
    </row>
    <row r="2058" spans="1:6" x14ac:dyDescent="0.25">
      <c r="A2058">
        <v>2007</v>
      </c>
      <c r="B2058">
        <v>7</v>
      </c>
      <c r="C2058" t="s">
        <v>152</v>
      </c>
      <c r="D2058" t="s">
        <v>16</v>
      </c>
      <c r="E2058">
        <v>396</v>
      </c>
      <c r="F2058">
        <v>3.3</v>
      </c>
    </row>
    <row r="2059" spans="1:6" x14ac:dyDescent="0.25">
      <c r="A2059">
        <v>2007</v>
      </c>
      <c r="B2059">
        <v>7</v>
      </c>
      <c r="C2059" t="s">
        <v>158</v>
      </c>
      <c r="D2059" t="s">
        <v>148</v>
      </c>
      <c r="E2059">
        <v>331</v>
      </c>
      <c r="F2059">
        <v>2.7</v>
      </c>
    </row>
    <row r="2060" spans="1:6" x14ac:dyDescent="0.25">
      <c r="A2060">
        <v>2007</v>
      </c>
      <c r="B2060">
        <v>7</v>
      </c>
      <c r="C2060" t="s">
        <v>152</v>
      </c>
      <c r="D2060" t="s">
        <v>145</v>
      </c>
      <c r="E2060">
        <v>149</v>
      </c>
      <c r="F2060">
        <v>1.2</v>
      </c>
    </row>
    <row r="2061" spans="1:6" x14ac:dyDescent="0.25">
      <c r="A2061">
        <v>2007</v>
      </c>
      <c r="B2061">
        <v>7</v>
      </c>
      <c r="C2061" t="s">
        <v>155</v>
      </c>
      <c r="D2061" t="s">
        <v>10</v>
      </c>
      <c r="E2061">
        <v>290</v>
      </c>
      <c r="F2061">
        <v>2.4</v>
      </c>
    </row>
    <row r="2062" spans="1:6" x14ac:dyDescent="0.25">
      <c r="A2062">
        <v>2007</v>
      </c>
      <c r="B2062">
        <v>7</v>
      </c>
      <c r="C2062" t="s">
        <v>156</v>
      </c>
      <c r="D2062" t="s">
        <v>11</v>
      </c>
      <c r="E2062">
        <v>507</v>
      </c>
      <c r="F2062">
        <v>4.2</v>
      </c>
    </row>
    <row r="2063" spans="1:6" x14ac:dyDescent="0.25">
      <c r="A2063">
        <v>2007</v>
      </c>
      <c r="B2063">
        <v>7</v>
      </c>
      <c r="C2063" t="s">
        <v>154</v>
      </c>
      <c r="D2063" t="s">
        <v>15</v>
      </c>
      <c r="E2063">
        <v>301</v>
      </c>
      <c r="F2063">
        <v>2.5</v>
      </c>
    </row>
    <row r="2064" spans="1:6" x14ac:dyDescent="0.25">
      <c r="A2064">
        <v>2007</v>
      </c>
      <c r="B2064">
        <v>7</v>
      </c>
      <c r="C2064" t="s">
        <v>166</v>
      </c>
      <c r="D2064" t="s">
        <v>38</v>
      </c>
      <c r="E2064">
        <v>233</v>
      </c>
      <c r="F2064">
        <v>1.9</v>
      </c>
    </row>
    <row r="2065" spans="1:6" x14ac:dyDescent="0.25">
      <c r="A2065">
        <v>2007</v>
      </c>
      <c r="B2065">
        <v>7</v>
      </c>
      <c r="C2065" t="s">
        <v>152</v>
      </c>
      <c r="D2065" t="s">
        <v>23</v>
      </c>
      <c r="E2065">
        <v>229</v>
      </c>
      <c r="F2065">
        <v>1.9</v>
      </c>
    </row>
    <row r="2066" spans="1:6" x14ac:dyDescent="0.25">
      <c r="A2066">
        <v>2007</v>
      </c>
      <c r="B2066">
        <v>7</v>
      </c>
      <c r="C2066" t="s">
        <v>152</v>
      </c>
      <c r="D2066" t="s">
        <v>6</v>
      </c>
      <c r="E2066">
        <v>420</v>
      </c>
      <c r="F2066">
        <v>3.5</v>
      </c>
    </row>
    <row r="2067" spans="1:6" x14ac:dyDescent="0.25">
      <c r="A2067">
        <v>2007</v>
      </c>
      <c r="B2067">
        <v>7</v>
      </c>
      <c r="C2067" t="s">
        <v>162</v>
      </c>
      <c r="D2067" t="s">
        <v>27</v>
      </c>
      <c r="E2067">
        <v>247</v>
      </c>
      <c r="F2067">
        <v>2</v>
      </c>
    </row>
    <row r="2068" spans="1:6" x14ac:dyDescent="0.25">
      <c r="A2068">
        <v>2007</v>
      </c>
      <c r="B2068">
        <v>7</v>
      </c>
      <c r="C2068" t="s">
        <v>151</v>
      </c>
      <c r="D2068" t="s">
        <v>18</v>
      </c>
      <c r="E2068">
        <v>218</v>
      </c>
      <c r="F2068">
        <v>1.8</v>
      </c>
    </row>
    <row r="2069" spans="1:6" x14ac:dyDescent="0.25">
      <c r="A2069">
        <v>2007</v>
      </c>
      <c r="B2069">
        <v>7</v>
      </c>
      <c r="C2069" t="s">
        <v>158</v>
      </c>
      <c r="D2069" t="s">
        <v>69</v>
      </c>
      <c r="E2069">
        <v>239</v>
      </c>
      <c r="F2069">
        <v>2</v>
      </c>
    </row>
    <row r="2070" spans="1:6" x14ac:dyDescent="0.25">
      <c r="A2070">
        <v>2007</v>
      </c>
      <c r="B2070">
        <v>7</v>
      </c>
      <c r="C2070" t="s">
        <v>151</v>
      </c>
      <c r="D2070" t="s">
        <v>12</v>
      </c>
      <c r="E2070">
        <v>214</v>
      </c>
      <c r="F2070">
        <v>1.8</v>
      </c>
    </row>
    <row r="2071" spans="1:6" x14ac:dyDescent="0.25">
      <c r="A2071">
        <v>2007</v>
      </c>
      <c r="B2071">
        <v>7</v>
      </c>
      <c r="C2071" t="s">
        <v>160</v>
      </c>
      <c r="D2071" t="s">
        <v>21</v>
      </c>
      <c r="E2071">
        <v>205</v>
      </c>
      <c r="F2071">
        <v>1.7</v>
      </c>
    </row>
    <row r="2072" spans="1:6" x14ac:dyDescent="0.25">
      <c r="A2072">
        <v>2007</v>
      </c>
      <c r="B2072">
        <v>7</v>
      </c>
      <c r="C2072" t="s">
        <v>154</v>
      </c>
      <c r="D2072" t="s">
        <v>9</v>
      </c>
      <c r="E2072">
        <v>472</v>
      </c>
      <c r="F2072">
        <v>3.9</v>
      </c>
    </row>
    <row r="2073" spans="1:6" x14ac:dyDescent="0.25">
      <c r="A2073">
        <v>2007</v>
      </c>
      <c r="B2073">
        <v>7</v>
      </c>
      <c r="C2073" t="s">
        <v>156</v>
      </c>
      <c r="D2073" t="s">
        <v>14</v>
      </c>
      <c r="E2073">
        <v>312</v>
      </c>
      <c r="F2073">
        <v>2.6</v>
      </c>
    </row>
    <row r="2074" spans="1:6" x14ac:dyDescent="0.25">
      <c r="A2074">
        <v>2007</v>
      </c>
      <c r="B2074">
        <v>7</v>
      </c>
      <c r="C2074" t="s">
        <v>162</v>
      </c>
      <c r="D2074" t="s">
        <v>43</v>
      </c>
      <c r="E2074">
        <v>177</v>
      </c>
      <c r="F2074">
        <v>1.5</v>
      </c>
    </row>
    <row r="2075" spans="1:6" x14ac:dyDescent="0.25">
      <c r="A2075">
        <v>2007</v>
      </c>
      <c r="B2075">
        <v>8</v>
      </c>
      <c r="C2075" t="s">
        <v>151</v>
      </c>
      <c r="D2075" t="s">
        <v>7</v>
      </c>
      <c r="E2075">
        <v>644</v>
      </c>
      <c r="F2075">
        <v>6</v>
      </c>
    </row>
    <row r="2076" spans="1:6" x14ac:dyDescent="0.25">
      <c r="A2076">
        <v>2007</v>
      </c>
      <c r="B2076">
        <v>8</v>
      </c>
      <c r="C2076" t="s">
        <v>152</v>
      </c>
      <c r="D2076" t="s">
        <v>5</v>
      </c>
      <c r="E2076">
        <v>463</v>
      </c>
      <c r="F2076">
        <v>4.3</v>
      </c>
    </row>
    <row r="2077" spans="1:6" x14ac:dyDescent="0.25">
      <c r="A2077">
        <v>2007</v>
      </c>
      <c r="B2077">
        <v>8</v>
      </c>
      <c r="C2077" t="s">
        <v>151</v>
      </c>
      <c r="D2077" t="s">
        <v>4</v>
      </c>
      <c r="E2077">
        <v>476</v>
      </c>
      <c r="F2077">
        <v>4.4000000000000004</v>
      </c>
    </row>
    <row r="2078" spans="1:6" x14ac:dyDescent="0.25">
      <c r="A2078">
        <v>2007</v>
      </c>
      <c r="B2078">
        <v>8</v>
      </c>
      <c r="C2078" t="s">
        <v>152</v>
      </c>
      <c r="D2078" t="s">
        <v>16</v>
      </c>
      <c r="E2078">
        <v>346</v>
      </c>
      <c r="F2078">
        <v>3.2</v>
      </c>
    </row>
    <row r="2079" spans="1:6" x14ac:dyDescent="0.25">
      <c r="A2079">
        <v>2007</v>
      </c>
      <c r="B2079">
        <v>8</v>
      </c>
      <c r="C2079" t="s">
        <v>158</v>
      </c>
      <c r="D2079" t="s">
        <v>148</v>
      </c>
      <c r="E2079">
        <v>209</v>
      </c>
      <c r="F2079">
        <v>1.9</v>
      </c>
    </row>
    <row r="2080" spans="1:6" x14ac:dyDescent="0.25">
      <c r="A2080">
        <v>2007</v>
      </c>
      <c r="B2080">
        <v>8</v>
      </c>
      <c r="C2080" t="s">
        <v>155</v>
      </c>
      <c r="D2080" t="s">
        <v>10</v>
      </c>
      <c r="E2080">
        <v>258</v>
      </c>
      <c r="F2080">
        <v>2.4</v>
      </c>
    </row>
    <row r="2081" spans="1:6" x14ac:dyDescent="0.25">
      <c r="A2081">
        <v>2007</v>
      </c>
      <c r="B2081">
        <v>8</v>
      </c>
      <c r="C2081" t="s">
        <v>152</v>
      </c>
      <c r="D2081" t="s">
        <v>145</v>
      </c>
      <c r="E2081">
        <v>175</v>
      </c>
      <c r="F2081">
        <v>1.6</v>
      </c>
    </row>
    <row r="2082" spans="1:6" x14ac:dyDescent="0.25">
      <c r="A2082">
        <v>2007</v>
      </c>
      <c r="B2082">
        <v>8</v>
      </c>
      <c r="C2082" t="s">
        <v>156</v>
      </c>
      <c r="D2082" t="s">
        <v>11</v>
      </c>
      <c r="E2082">
        <v>278</v>
      </c>
      <c r="F2082">
        <v>2.6</v>
      </c>
    </row>
    <row r="2083" spans="1:6" x14ac:dyDescent="0.25">
      <c r="A2083">
        <v>2007</v>
      </c>
      <c r="B2083">
        <v>8</v>
      </c>
      <c r="C2083" t="s">
        <v>154</v>
      </c>
      <c r="D2083" t="s">
        <v>15</v>
      </c>
      <c r="E2083">
        <v>200</v>
      </c>
      <c r="F2083">
        <v>1.9</v>
      </c>
    </row>
    <row r="2084" spans="1:6" x14ac:dyDescent="0.25">
      <c r="A2084">
        <v>2007</v>
      </c>
      <c r="B2084">
        <v>8</v>
      </c>
      <c r="C2084" t="s">
        <v>152</v>
      </c>
      <c r="D2084" t="s">
        <v>6</v>
      </c>
      <c r="E2084">
        <v>422</v>
      </c>
      <c r="F2084">
        <v>3.9</v>
      </c>
    </row>
    <row r="2085" spans="1:6" x14ac:dyDescent="0.25">
      <c r="A2085">
        <v>2007</v>
      </c>
      <c r="B2085">
        <v>8</v>
      </c>
      <c r="C2085" t="s">
        <v>152</v>
      </c>
      <c r="D2085" t="s">
        <v>23</v>
      </c>
      <c r="E2085">
        <v>210</v>
      </c>
      <c r="F2085">
        <v>1.9</v>
      </c>
    </row>
    <row r="2086" spans="1:6" x14ac:dyDescent="0.25">
      <c r="A2086">
        <v>2007</v>
      </c>
      <c r="B2086">
        <v>8</v>
      </c>
      <c r="C2086" t="s">
        <v>166</v>
      </c>
      <c r="D2086" t="s">
        <v>38</v>
      </c>
      <c r="E2086">
        <v>146</v>
      </c>
      <c r="F2086">
        <v>1.4</v>
      </c>
    </row>
    <row r="2087" spans="1:6" x14ac:dyDescent="0.25">
      <c r="A2087">
        <v>2007</v>
      </c>
      <c r="B2087">
        <v>8</v>
      </c>
      <c r="C2087" t="s">
        <v>154</v>
      </c>
      <c r="D2087" t="s">
        <v>9</v>
      </c>
      <c r="E2087">
        <v>431</v>
      </c>
      <c r="F2087">
        <v>4</v>
      </c>
    </row>
    <row r="2088" spans="1:6" x14ac:dyDescent="0.25">
      <c r="A2088">
        <v>2007</v>
      </c>
      <c r="B2088">
        <v>8</v>
      </c>
      <c r="C2088" t="s">
        <v>162</v>
      </c>
      <c r="D2088" t="s">
        <v>27</v>
      </c>
      <c r="E2088">
        <v>223</v>
      </c>
      <c r="F2088">
        <v>2.1</v>
      </c>
    </row>
    <row r="2089" spans="1:6" x14ac:dyDescent="0.25">
      <c r="A2089">
        <v>2007</v>
      </c>
      <c r="B2089">
        <v>8</v>
      </c>
      <c r="C2089" t="s">
        <v>151</v>
      </c>
      <c r="D2089" t="s">
        <v>18</v>
      </c>
      <c r="E2089">
        <v>209</v>
      </c>
      <c r="F2089">
        <v>1.9</v>
      </c>
    </row>
    <row r="2090" spans="1:6" x14ac:dyDescent="0.25">
      <c r="A2090">
        <v>2007</v>
      </c>
      <c r="B2090">
        <v>8</v>
      </c>
      <c r="C2090" t="s">
        <v>151</v>
      </c>
      <c r="D2090" t="s">
        <v>12</v>
      </c>
      <c r="E2090">
        <v>210</v>
      </c>
      <c r="F2090">
        <v>1.9</v>
      </c>
    </row>
    <row r="2091" spans="1:6" x14ac:dyDescent="0.25">
      <c r="A2091">
        <v>2007</v>
      </c>
      <c r="B2091">
        <v>8</v>
      </c>
      <c r="C2091" t="s">
        <v>158</v>
      </c>
      <c r="D2091" t="s">
        <v>69</v>
      </c>
      <c r="E2091">
        <v>163</v>
      </c>
      <c r="F2091">
        <v>1.5</v>
      </c>
    </row>
    <row r="2092" spans="1:6" x14ac:dyDescent="0.25">
      <c r="A2092">
        <v>2007</v>
      </c>
      <c r="B2092">
        <v>8</v>
      </c>
      <c r="C2092" t="s">
        <v>157</v>
      </c>
      <c r="D2092" t="s">
        <v>36</v>
      </c>
      <c r="E2092">
        <v>524</v>
      </c>
      <c r="F2092">
        <v>4.9000000000000004</v>
      </c>
    </row>
    <row r="2093" spans="1:6" x14ac:dyDescent="0.25">
      <c r="A2093">
        <v>2007</v>
      </c>
      <c r="B2093">
        <v>8</v>
      </c>
      <c r="C2093" t="s">
        <v>160</v>
      </c>
      <c r="D2093" t="s">
        <v>21</v>
      </c>
      <c r="E2093">
        <v>146</v>
      </c>
      <c r="F2093">
        <v>1.4</v>
      </c>
    </row>
    <row r="2094" spans="1:6" x14ac:dyDescent="0.25">
      <c r="A2094">
        <v>2007</v>
      </c>
      <c r="B2094">
        <v>8</v>
      </c>
      <c r="C2094" t="s">
        <v>162</v>
      </c>
      <c r="D2094" t="s">
        <v>43</v>
      </c>
      <c r="E2094">
        <v>156</v>
      </c>
      <c r="F2094">
        <v>1.4</v>
      </c>
    </row>
    <row r="2095" spans="1:6" x14ac:dyDescent="0.25">
      <c r="A2095">
        <v>2007</v>
      </c>
      <c r="B2095">
        <v>9</v>
      </c>
      <c r="C2095" t="s">
        <v>151</v>
      </c>
      <c r="D2095" t="s">
        <v>7</v>
      </c>
      <c r="E2095">
        <v>459</v>
      </c>
      <c r="F2095">
        <v>4.9000000000000004</v>
      </c>
    </row>
    <row r="2096" spans="1:6" x14ac:dyDescent="0.25">
      <c r="A2096">
        <v>2007</v>
      </c>
      <c r="B2096">
        <v>9</v>
      </c>
      <c r="C2096" t="s">
        <v>151</v>
      </c>
      <c r="D2096" t="s">
        <v>4</v>
      </c>
      <c r="E2096">
        <v>473</v>
      </c>
      <c r="F2096">
        <v>5.0999999999999996</v>
      </c>
    </row>
    <row r="2097" spans="1:6" x14ac:dyDescent="0.25">
      <c r="A2097">
        <v>2007</v>
      </c>
      <c r="B2097">
        <v>9</v>
      </c>
      <c r="C2097" t="s">
        <v>152</v>
      </c>
      <c r="D2097" t="s">
        <v>5</v>
      </c>
      <c r="E2097">
        <v>303</v>
      </c>
      <c r="F2097">
        <v>3.2</v>
      </c>
    </row>
    <row r="2098" spans="1:6" x14ac:dyDescent="0.25">
      <c r="A2098">
        <v>2007</v>
      </c>
      <c r="B2098">
        <v>9</v>
      </c>
      <c r="C2098" t="s">
        <v>152</v>
      </c>
      <c r="D2098" t="s">
        <v>16</v>
      </c>
      <c r="E2098">
        <v>245</v>
      </c>
      <c r="F2098">
        <v>2.6</v>
      </c>
    </row>
    <row r="2099" spans="1:6" x14ac:dyDescent="0.25">
      <c r="A2099">
        <v>2007</v>
      </c>
      <c r="B2099">
        <v>9</v>
      </c>
      <c r="C2099" t="s">
        <v>156</v>
      </c>
      <c r="D2099" t="s">
        <v>11</v>
      </c>
      <c r="E2099">
        <v>384</v>
      </c>
      <c r="F2099">
        <v>4.0999999999999996</v>
      </c>
    </row>
    <row r="2100" spans="1:6" x14ac:dyDescent="0.25">
      <c r="A2100">
        <v>2007</v>
      </c>
      <c r="B2100">
        <v>9</v>
      </c>
      <c r="C2100" t="s">
        <v>158</v>
      </c>
      <c r="D2100" t="s">
        <v>148</v>
      </c>
      <c r="E2100">
        <v>166</v>
      </c>
      <c r="F2100">
        <v>1.8</v>
      </c>
    </row>
    <row r="2101" spans="1:6" x14ac:dyDescent="0.25">
      <c r="A2101">
        <v>2007</v>
      </c>
      <c r="B2101">
        <v>9</v>
      </c>
      <c r="C2101" t="s">
        <v>155</v>
      </c>
      <c r="D2101" t="s">
        <v>10</v>
      </c>
      <c r="E2101">
        <v>192</v>
      </c>
      <c r="F2101">
        <v>2.1</v>
      </c>
    </row>
    <row r="2102" spans="1:6" x14ac:dyDescent="0.25">
      <c r="A2102">
        <v>2007</v>
      </c>
      <c r="B2102">
        <v>9</v>
      </c>
      <c r="C2102" t="s">
        <v>152</v>
      </c>
      <c r="D2102" t="s">
        <v>145</v>
      </c>
      <c r="E2102">
        <v>95</v>
      </c>
      <c r="F2102">
        <v>1</v>
      </c>
    </row>
    <row r="2103" spans="1:6" x14ac:dyDescent="0.25">
      <c r="A2103">
        <v>2007</v>
      </c>
      <c r="B2103">
        <v>9</v>
      </c>
      <c r="C2103" t="s">
        <v>154</v>
      </c>
      <c r="D2103" t="s">
        <v>15</v>
      </c>
      <c r="E2103">
        <v>277</v>
      </c>
      <c r="F2103">
        <v>3</v>
      </c>
    </row>
    <row r="2104" spans="1:6" x14ac:dyDescent="0.25">
      <c r="A2104">
        <v>2007</v>
      </c>
      <c r="B2104">
        <v>9</v>
      </c>
      <c r="C2104" t="s">
        <v>152</v>
      </c>
      <c r="D2104" t="s">
        <v>6</v>
      </c>
      <c r="E2104">
        <v>287</v>
      </c>
      <c r="F2104">
        <v>3.1</v>
      </c>
    </row>
    <row r="2105" spans="1:6" x14ac:dyDescent="0.25">
      <c r="A2105">
        <v>2007</v>
      </c>
      <c r="B2105">
        <v>9</v>
      </c>
      <c r="C2105" t="s">
        <v>152</v>
      </c>
      <c r="D2105" t="s">
        <v>23</v>
      </c>
      <c r="E2105">
        <v>234</v>
      </c>
      <c r="F2105">
        <v>2.5</v>
      </c>
    </row>
    <row r="2106" spans="1:6" x14ac:dyDescent="0.25">
      <c r="A2106">
        <v>2007</v>
      </c>
      <c r="B2106">
        <v>9</v>
      </c>
      <c r="C2106" t="s">
        <v>166</v>
      </c>
      <c r="D2106" t="s">
        <v>38</v>
      </c>
      <c r="E2106">
        <v>190</v>
      </c>
      <c r="F2106">
        <v>2</v>
      </c>
    </row>
    <row r="2107" spans="1:6" x14ac:dyDescent="0.25">
      <c r="A2107">
        <v>2007</v>
      </c>
      <c r="B2107">
        <v>9</v>
      </c>
      <c r="C2107" t="s">
        <v>154</v>
      </c>
      <c r="D2107" t="s">
        <v>9</v>
      </c>
      <c r="E2107">
        <v>281</v>
      </c>
      <c r="F2107">
        <v>3</v>
      </c>
    </row>
    <row r="2108" spans="1:6" x14ac:dyDescent="0.25">
      <c r="A2108">
        <v>2007</v>
      </c>
      <c r="B2108">
        <v>9</v>
      </c>
      <c r="C2108" t="s">
        <v>157</v>
      </c>
      <c r="D2108" t="s">
        <v>36</v>
      </c>
      <c r="E2108">
        <v>410</v>
      </c>
      <c r="F2108">
        <v>4.4000000000000004</v>
      </c>
    </row>
    <row r="2109" spans="1:6" x14ac:dyDescent="0.25">
      <c r="A2109">
        <v>2007</v>
      </c>
      <c r="B2109">
        <v>9</v>
      </c>
      <c r="C2109" t="s">
        <v>162</v>
      </c>
      <c r="D2109" t="s">
        <v>27</v>
      </c>
      <c r="E2109">
        <v>157</v>
      </c>
      <c r="F2109">
        <v>1.7</v>
      </c>
    </row>
    <row r="2110" spans="1:6" x14ac:dyDescent="0.25">
      <c r="A2110">
        <v>2007</v>
      </c>
      <c r="B2110">
        <v>9</v>
      </c>
      <c r="C2110" t="s">
        <v>151</v>
      </c>
      <c r="D2110" t="s">
        <v>18</v>
      </c>
      <c r="E2110">
        <v>177</v>
      </c>
      <c r="F2110">
        <v>1.9</v>
      </c>
    </row>
    <row r="2111" spans="1:6" x14ac:dyDescent="0.25">
      <c r="A2111">
        <v>2007</v>
      </c>
      <c r="B2111">
        <v>9</v>
      </c>
      <c r="C2111" t="s">
        <v>151</v>
      </c>
      <c r="D2111" t="s">
        <v>12</v>
      </c>
      <c r="E2111">
        <v>149</v>
      </c>
      <c r="F2111">
        <v>1.6</v>
      </c>
    </row>
    <row r="2112" spans="1:6" x14ac:dyDescent="0.25">
      <c r="A2112">
        <v>2007</v>
      </c>
      <c r="B2112">
        <v>9</v>
      </c>
      <c r="C2112" t="s">
        <v>158</v>
      </c>
      <c r="D2112" t="s">
        <v>69</v>
      </c>
      <c r="E2112">
        <v>125</v>
      </c>
      <c r="F2112">
        <v>1.3</v>
      </c>
    </row>
    <row r="2113" spans="1:6" x14ac:dyDescent="0.25">
      <c r="A2113">
        <v>2007</v>
      </c>
      <c r="B2113">
        <v>9</v>
      </c>
      <c r="C2113" t="s">
        <v>160</v>
      </c>
      <c r="D2113" t="s">
        <v>21</v>
      </c>
      <c r="E2113">
        <v>150</v>
      </c>
      <c r="F2113">
        <v>1.6</v>
      </c>
    </row>
    <row r="2114" spans="1:6" x14ac:dyDescent="0.25">
      <c r="A2114">
        <v>2007</v>
      </c>
      <c r="B2114">
        <v>9</v>
      </c>
      <c r="C2114" t="s">
        <v>162</v>
      </c>
      <c r="D2114" t="s">
        <v>43</v>
      </c>
      <c r="E2114">
        <v>123</v>
      </c>
      <c r="F2114">
        <v>1.3</v>
      </c>
    </row>
    <row r="2115" spans="1:6" x14ac:dyDescent="0.25">
      <c r="A2115">
        <v>2007</v>
      </c>
      <c r="B2115">
        <v>10</v>
      </c>
      <c r="C2115" t="s">
        <v>151</v>
      </c>
      <c r="D2115" t="s">
        <v>7</v>
      </c>
      <c r="E2115">
        <v>491</v>
      </c>
      <c r="F2115">
        <v>4.2</v>
      </c>
    </row>
    <row r="2116" spans="1:6" x14ac:dyDescent="0.25">
      <c r="A2116">
        <v>2007</v>
      </c>
      <c r="B2116">
        <v>10</v>
      </c>
      <c r="C2116" t="s">
        <v>151</v>
      </c>
      <c r="D2116" t="s">
        <v>4</v>
      </c>
      <c r="E2116">
        <v>675</v>
      </c>
      <c r="F2116">
        <v>5.8</v>
      </c>
    </row>
    <row r="2117" spans="1:6" x14ac:dyDescent="0.25">
      <c r="A2117">
        <v>2007</v>
      </c>
      <c r="B2117">
        <v>10</v>
      </c>
      <c r="C2117" t="s">
        <v>152</v>
      </c>
      <c r="D2117" t="s">
        <v>5</v>
      </c>
      <c r="E2117">
        <v>535</v>
      </c>
      <c r="F2117">
        <v>4.5999999999999996</v>
      </c>
    </row>
    <row r="2118" spans="1:6" x14ac:dyDescent="0.25">
      <c r="A2118">
        <v>2007</v>
      </c>
      <c r="B2118">
        <v>10</v>
      </c>
      <c r="C2118" t="s">
        <v>152</v>
      </c>
      <c r="D2118" t="s">
        <v>16</v>
      </c>
      <c r="E2118">
        <v>264</v>
      </c>
      <c r="F2118">
        <v>2.2999999999999998</v>
      </c>
    </row>
    <row r="2119" spans="1:6" x14ac:dyDescent="0.25">
      <c r="A2119">
        <v>2007</v>
      </c>
      <c r="B2119">
        <v>10</v>
      </c>
      <c r="C2119" t="s">
        <v>156</v>
      </c>
      <c r="D2119" t="s">
        <v>11</v>
      </c>
      <c r="E2119">
        <v>615</v>
      </c>
      <c r="F2119">
        <v>5.3</v>
      </c>
    </row>
    <row r="2120" spans="1:6" x14ac:dyDescent="0.25">
      <c r="A2120">
        <v>2007</v>
      </c>
      <c r="B2120">
        <v>10</v>
      </c>
      <c r="C2120" t="s">
        <v>158</v>
      </c>
      <c r="D2120" t="s">
        <v>148</v>
      </c>
      <c r="E2120">
        <v>258</v>
      </c>
      <c r="F2120">
        <v>2.2000000000000002</v>
      </c>
    </row>
    <row r="2121" spans="1:6" x14ac:dyDescent="0.25">
      <c r="A2121">
        <v>2007</v>
      </c>
      <c r="B2121">
        <v>10</v>
      </c>
      <c r="C2121" t="s">
        <v>155</v>
      </c>
      <c r="D2121" t="s">
        <v>10</v>
      </c>
      <c r="E2121">
        <v>256</v>
      </c>
      <c r="F2121">
        <v>2.2000000000000002</v>
      </c>
    </row>
    <row r="2122" spans="1:6" x14ac:dyDescent="0.25">
      <c r="A2122">
        <v>2007</v>
      </c>
      <c r="B2122">
        <v>10</v>
      </c>
      <c r="C2122" t="s">
        <v>152</v>
      </c>
      <c r="D2122" t="s">
        <v>6</v>
      </c>
      <c r="E2122">
        <v>369</v>
      </c>
      <c r="F2122">
        <v>3.2</v>
      </c>
    </row>
    <row r="2123" spans="1:6" x14ac:dyDescent="0.25">
      <c r="A2123">
        <v>2007</v>
      </c>
      <c r="B2123">
        <v>10</v>
      </c>
      <c r="C2123" t="s">
        <v>154</v>
      </c>
      <c r="D2123" t="s">
        <v>15</v>
      </c>
      <c r="E2123">
        <v>227</v>
      </c>
      <c r="F2123">
        <v>1.9</v>
      </c>
    </row>
    <row r="2124" spans="1:6" x14ac:dyDescent="0.25">
      <c r="A2124">
        <v>2007</v>
      </c>
      <c r="B2124">
        <v>10</v>
      </c>
      <c r="C2124" t="s">
        <v>152</v>
      </c>
      <c r="D2124" t="s">
        <v>145</v>
      </c>
      <c r="E2124">
        <v>85</v>
      </c>
      <c r="F2124">
        <v>0.7</v>
      </c>
    </row>
    <row r="2125" spans="1:6" x14ac:dyDescent="0.25">
      <c r="A2125">
        <v>2007</v>
      </c>
      <c r="B2125">
        <v>10</v>
      </c>
      <c r="C2125" t="s">
        <v>152</v>
      </c>
      <c r="D2125" t="s">
        <v>23</v>
      </c>
      <c r="E2125">
        <v>247</v>
      </c>
      <c r="F2125">
        <v>2.1</v>
      </c>
    </row>
    <row r="2126" spans="1:6" x14ac:dyDescent="0.25">
      <c r="A2126">
        <v>2007</v>
      </c>
      <c r="B2126">
        <v>10</v>
      </c>
      <c r="C2126" t="s">
        <v>166</v>
      </c>
      <c r="D2126" t="s">
        <v>38</v>
      </c>
      <c r="E2126">
        <v>262</v>
      </c>
      <c r="F2126">
        <v>2.2000000000000002</v>
      </c>
    </row>
    <row r="2127" spans="1:6" x14ac:dyDescent="0.25">
      <c r="A2127">
        <v>2007</v>
      </c>
      <c r="B2127">
        <v>10</v>
      </c>
      <c r="C2127" t="s">
        <v>154</v>
      </c>
      <c r="D2127" t="s">
        <v>9</v>
      </c>
      <c r="E2127">
        <v>331</v>
      </c>
      <c r="F2127">
        <v>2.8</v>
      </c>
    </row>
    <row r="2128" spans="1:6" x14ac:dyDescent="0.25">
      <c r="A2128">
        <v>2007</v>
      </c>
      <c r="B2128">
        <v>10</v>
      </c>
      <c r="C2128" t="s">
        <v>157</v>
      </c>
      <c r="D2128" t="s">
        <v>36</v>
      </c>
      <c r="E2128">
        <v>236</v>
      </c>
      <c r="F2128">
        <v>2</v>
      </c>
    </row>
    <row r="2129" spans="1:6" x14ac:dyDescent="0.25">
      <c r="A2129">
        <v>2007</v>
      </c>
      <c r="B2129">
        <v>10</v>
      </c>
      <c r="C2129" t="s">
        <v>151</v>
      </c>
      <c r="D2129" t="s">
        <v>18</v>
      </c>
      <c r="E2129">
        <v>356</v>
      </c>
      <c r="F2129">
        <v>3.1</v>
      </c>
    </row>
    <row r="2130" spans="1:6" x14ac:dyDescent="0.25">
      <c r="A2130">
        <v>2007</v>
      </c>
      <c r="B2130">
        <v>10</v>
      </c>
      <c r="C2130" t="s">
        <v>162</v>
      </c>
      <c r="D2130" t="s">
        <v>27</v>
      </c>
      <c r="E2130">
        <v>183</v>
      </c>
      <c r="F2130">
        <v>1.6</v>
      </c>
    </row>
    <row r="2131" spans="1:6" x14ac:dyDescent="0.25">
      <c r="A2131">
        <v>2007</v>
      </c>
      <c r="B2131">
        <v>10</v>
      </c>
      <c r="C2131" t="s">
        <v>151</v>
      </c>
      <c r="D2131" t="s">
        <v>12</v>
      </c>
      <c r="E2131">
        <v>276</v>
      </c>
      <c r="F2131">
        <v>2.4</v>
      </c>
    </row>
    <row r="2132" spans="1:6" x14ac:dyDescent="0.25">
      <c r="A2132">
        <v>2007</v>
      </c>
      <c r="B2132">
        <v>10</v>
      </c>
      <c r="C2132" t="s">
        <v>158</v>
      </c>
      <c r="D2132" t="s">
        <v>69</v>
      </c>
      <c r="E2132">
        <v>233</v>
      </c>
      <c r="F2132">
        <v>2</v>
      </c>
    </row>
    <row r="2133" spans="1:6" x14ac:dyDescent="0.25">
      <c r="A2133">
        <v>2007</v>
      </c>
      <c r="B2133">
        <v>10</v>
      </c>
      <c r="C2133" t="s">
        <v>160</v>
      </c>
      <c r="D2133" t="s">
        <v>21</v>
      </c>
      <c r="E2133">
        <v>164</v>
      </c>
      <c r="F2133">
        <v>1.4</v>
      </c>
    </row>
    <row r="2134" spans="1:6" x14ac:dyDescent="0.25">
      <c r="A2134">
        <v>2007</v>
      </c>
      <c r="B2134">
        <v>10</v>
      </c>
      <c r="C2134" t="s">
        <v>162</v>
      </c>
      <c r="D2134" t="s">
        <v>43</v>
      </c>
      <c r="E2134">
        <v>191</v>
      </c>
      <c r="F2134">
        <v>1.6</v>
      </c>
    </row>
    <row r="2135" spans="1:6" x14ac:dyDescent="0.25">
      <c r="A2135">
        <v>2007</v>
      </c>
      <c r="B2135">
        <v>11</v>
      </c>
      <c r="C2135" t="s">
        <v>151</v>
      </c>
      <c r="D2135" t="s">
        <v>7</v>
      </c>
      <c r="E2135">
        <v>527</v>
      </c>
      <c r="F2135">
        <v>5</v>
      </c>
    </row>
    <row r="2136" spans="1:6" x14ac:dyDescent="0.25">
      <c r="A2136">
        <v>2007</v>
      </c>
      <c r="B2136">
        <v>11</v>
      </c>
      <c r="C2136" t="s">
        <v>151</v>
      </c>
      <c r="D2136" t="s">
        <v>4</v>
      </c>
      <c r="E2136">
        <v>530</v>
      </c>
      <c r="F2136">
        <v>5.0999999999999996</v>
      </c>
    </row>
    <row r="2137" spans="1:6" x14ac:dyDescent="0.25">
      <c r="A2137">
        <v>2007</v>
      </c>
      <c r="B2137">
        <v>11</v>
      </c>
      <c r="C2137" t="s">
        <v>152</v>
      </c>
      <c r="D2137" t="s">
        <v>5</v>
      </c>
      <c r="E2137">
        <v>502</v>
      </c>
      <c r="F2137">
        <v>4.8</v>
      </c>
    </row>
    <row r="2138" spans="1:6" x14ac:dyDescent="0.25">
      <c r="A2138">
        <v>2007</v>
      </c>
      <c r="B2138">
        <v>11</v>
      </c>
      <c r="C2138" t="s">
        <v>152</v>
      </c>
      <c r="D2138" t="s">
        <v>16</v>
      </c>
      <c r="E2138">
        <v>253</v>
      </c>
      <c r="F2138">
        <v>2.4</v>
      </c>
    </row>
    <row r="2139" spans="1:6" x14ac:dyDescent="0.25">
      <c r="A2139">
        <v>2007</v>
      </c>
      <c r="B2139">
        <v>11</v>
      </c>
      <c r="C2139" t="s">
        <v>156</v>
      </c>
      <c r="D2139" t="s">
        <v>11</v>
      </c>
      <c r="E2139">
        <v>409</v>
      </c>
      <c r="F2139">
        <v>3.9</v>
      </c>
    </row>
    <row r="2140" spans="1:6" x14ac:dyDescent="0.25">
      <c r="A2140">
        <v>2007</v>
      </c>
      <c r="B2140">
        <v>11</v>
      </c>
      <c r="C2140" t="s">
        <v>152</v>
      </c>
      <c r="D2140" t="s">
        <v>6</v>
      </c>
      <c r="E2140">
        <v>359</v>
      </c>
      <c r="F2140">
        <v>3.4</v>
      </c>
    </row>
    <row r="2141" spans="1:6" x14ac:dyDescent="0.25">
      <c r="A2141">
        <v>2007</v>
      </c>
      <c r="B2141">
        <v>11</v>
      </c>
      <c r="C2141" t="s">
        <v>155</v>
      </c>
      <c r="D2141" t="s">
        <v>10</v>
      </c>
      <c r="E2141">
        <v>258</v>
      </c>
      <c r="F2141">
        <v>2.5</v>
      </c>
    </row>
    <row r="2142" spans="1:6" x14ac:dyDescent="0.25">
      <c r="A2142">
        <v>2007</v>
      </c>
      <c r="B2142">
        <v>11</v>
      </c>
      <c r="C2142" t="s">
        <v>158</v>
      </c>
      <c r="D2142" t="s">
        <v>148</v>
      </c>
      <c r="E2142">
        <v>140</v>
      </c>
      <c r="F2142">
        <v>1.3</v>
      </c>
    </row>
    <row r="2143" spans="1:6" x14ac:dyDescent="0.25">
      <c r="A2143">
        <v>2007</v>
      </c>
      <c r="B2143">
        <v>11</v>
      </c>
      <c r="C2143" t="s">
        <v>154</v>
      </c>
      <c r="D2143" t="s">
        <v>15</v>
      </c>
      <c r="E2143">
        <v>159</v>
      </c>
      <c r="F2143">
        <v>1.5</v>
      </c>
    </row>
    <row r="2144" spans="1:6" x14ac:dyDescent="0.25">
      <c r="A2144">
        <v>2007</v>
      </c>
      <c r="B2144">
        <v>11</v>
      </c>
      <c r="C2144" t="s">
        <v>166</v>
      </c>
      <c r="D2144" t="s">
        <v>38</v>
      </c>
      <c r="E2144">
        <v>314</v>
      </c>
      <c r="F2144">
        <v>3</v>
      </c>
    </row>
    <row r="2145" spans="1:6" x14ac:dyDescent="0.25">
      <c r="A2145">
        <v>2007</v>
      </c>
      <c r="B2145">
        <v>11</v>
      </c>
      <c r="C2145" t="s">
        <v>152</v>
      </c>
      <c r="D2145" t="s">
        <v>23</v>
      </c>
      <c r="E2145">
        <v>212</v>
      </c>
      <c r="F2145">
        <v>2</v>
      </c>
    </row>
    <row r="2146" spans="1:6" x14ac:dyDescent="0.25">
      <c r="A2146">
        <v>2007</v>
      </c>
      <c r="B2146">
        <v>11</v>
      </c>
      <c r="C2146" t="s">
        <v>152</v>
      </c>
      <c r="D2146" t="s">
        <v>145</v>
      </c>
      <c r="E2146">
        <v>121</v>
      </c>
      <c r="F2146">
        <v>1.2</v>
      </c>
    </row>
    <row r="2147" spans="1:6" x14ac:dyDescent="0.25">
      <c r="A2147">
        <v>2007</v>
      </c>
      <c r="B2147">
        <v>11</v>
      </c>
      <c r="C2147" t="s">
        <v>154</v>
      </c>
      <c r="D2147" t="s">
        <v>9</v>
      </c>
      <c r="E2147">
        <v>248</v>
      </c>
      <c r="F2147">
        <v>2.4</v>
      </c>
    </row>
    <row r="2148" spans="1:6" x14ac:dyDescent="0.25">
      <c r="A2148">
        <v>2007</v>
      </c>
      <c r="B2148">
        <v>11</v>
      </c>
      <c r="C2148" t="s">
        <v>151</v>
      </c>
      <c r="D2148" t="s">
        <v>18</v>
      </c>
      <c r="E2148">
        <v>207</v>
      </c>
      <c r="F2148">
        <v>2</v>
      </c>
    </row>
    <row r="2149" spans="1:6" x14ac:dyDescent="0.25">
      <c r="A2149">
        <v>2007</v>
      </c>
      <c r="B2149">
        <v>11</v>
      </c>
      <c r="C2149" t="s">
        <v>157</v>
      </c>
      <c r="D2149" t="s">
        <v>36</v>
      </c>
      <c r="E2149">
        <v>118</v>
      </c>
      <c r="F2149">
        <v>1.1000000000000001</v>
      </c>
    </row>
    <row r="2150" spans="1:6" x14ac:dyDescent="0.25">
      <c r="A2150">
        <v>2007</v>
      </c>
      <c r="B2150">
        <v>11</v>
      </c>
      <c r="C2150" t="s">
        <v>162</v>
      </c>
      <c r="D2150" t="s">
        <v>27</v>
      </c>
      <c r="E2150">
        <v>118</v>
      </c>
      <c r="F2150">
        <v>1.1000000000000001</v>
      </c>
    </row>
    <row r="2151" spans="1:6" x14ac:dyDescent="0.25">
      <c r="A2151">
        <v>2007</v>
      </c>
      <c r="B2151">
        <v>11</v>
      </c>
      <c r="C2151" t="s">
        <v>158</v>
      </c>
      <c r="D2151" t="s">
        <v>69</v>
      </c>
      <c r="E2151">
        <v>187</v>
      </c>
      <c r="F2151">
        <v>1.8</v>
      </c>
    </row>
    <row r="2152" spans="1:6" x14ac:dyDescent="0.25">
      <c r="A2152">
        <v>2007</v>
      </c>
      <c r="B2152">
        <v>11</v>
      </c>
      <c r="C2152" t="s">
        <v>151</v>
      </c>
      <c r="D2152" t="s">
        <v>12</v>
      </c>
      <c r="E2152">
        <v>104</v>
      </c>
      <c r="F2152">
        <v>1</v>
      </c>
    </row>
    <row r="2153" spans="1:6" x14ac:dyDescent="0.25">
      <c r="A2153">
        <v>2007</v>
      </c>
      <c r="B2153">
        <v>11</v>
      </c>
      <c r="C2153" t="s">
        <v>160</v>
      </c>
      <c r="D2153" t="s">
        <v>21</v>
      </c>
      <c r="E2153">
        <v>154</v>
      </c>
      <c r="F2153">
        <v>1.5</v>
      </c>
    </row>
    <row r="2154" spans="1:6" x14ac:dyDescent="0.25">
      <c r="A2154">
        <v>2007</v>
      </c>
      <c r="B2154">
        <v>11</v>
      </c>
      <c r="C2154" t="s">
        <v>153</v>
      </c>
      <c r="D2154" t="s">
        <v>8</v>
      </c>
      <c r="E2154">
        <v>333</v>
      </c>
      <c r="F2154">
        <v>3.2</v>
      </c>
    </row>
    <row r="2155" spans="1:6" x14ac:dyDescent="0.25">
      <c r="A2155">
        <v>2007</v>
      </c>
      <c r="B2155">
        <v>12</v>
      </c>
      <c r="C2155" t="s">
        <v>151</v>
      </c>
      <c r="D2155" t="s">
        <v>7</v>
      </c>
      <c r="E2155">
        <v>381</v>
      </c>
      <c r="F2155">
        <v>4.0999999999999996</v>
      </c>
    </row>
    <row r="2156" spans="1:6" x14ac:dyDescent="0.25">
      <c r="A2156">
        <v>2007</v>
      </c>
      <c r="B2156">
        <v>12</v>
      </c>
      <c r="C2156" t="s">
        <v>151</v>
      </c>
      <c r="D2156" t="s">
        <v>4</v>
      </c>
      <c r="E2156">
        <v>390</v>
      </c>
      <c r="F2156">
        <v>4.2</v>
      </c>
    </row>
    <row r="2157" spans="1:6" x14ac:dyDescent="0.25">
      <c r="A2157">
        <v>2007</v>
      </c>
      <c r="B2157">
        <v>12</v>
      </c>
      <c r="C2157" t="s">
        <v>152</v>
      </c>
      <c r="D2157" t="s">
        <v>5</v>
      </c>
      <c r="E2157">
        <v>268</v>
      </c>
      <c r="F2157">
        <v>2.9</v>
      </c>
    </row>
    <row r="2158" spans="1:6" x14ac:dyDescent="0.25">
      <c r="A2158">
        <v>2007</v>
      </c>
      <c r="B2158">
        <v>12</v>
      </c>
      <c r="C2158" t="s">
        <v>156</v>
      </c>
      <c r="D2158" t="s">
        <v>11</v>
      </c>
      <c r="E2158">
        <v>384</v>
      </c>
      <c r="F2158">
        <v>4.2</v>
      </c>
    </row>
    <row r="2159" spans="1:6" x14ac:dyDescent="0.25">
      <c r="A2159">
        <v>2007</v>
      </c>
      <c r="B2159">
        <v>12</v>
      </c>
      <c r="C2159" t="s">
        <v>152</v>
      </c>
      <c r="D2159" t="s">
        <v>16</v>
      </c>
      <c r="E2159">
        <v>225</v>
      </c>
      <c r="F2159">
        <v>2.4</v>
      </c>
    </row>
    <row r="2160" spans="1:6" x14ac:dyDescent="0.25">
      <c r="A2160">
        <v>2007</v>
      </c>
      <c r="B2160">
        <v>12</v>
      </c>
      <c r="C2160" t="s">
        <v>155</v>
      </c>
      <c r="D2160" t="s">
        <v>10</v>
      </c>
      <c r="E2160">
        <v>308</v>
      </c>
      <c r="F2160">
        <v>3.3</v>
      </c>
    </row>
    <row r="2161" spans="1:6" x14ac:dyDescent="0.25">
      <c r="A2161">
        <v>2007</v>
      </c>
      <c r="B2161">
        <v>12</v>
      </c>
      <c r="C2161" t="s">
        <v>152</v>
      </c>
      <c r="D2161" t="s">
        <v>6</v>
      </c>
      <c r="E2161">
        <v>268</v>
      </c>
      <c r="F2161">
        <v>2.9</v>
      </c>
    </row>
    <row r="2162" spans="1:6" x14ac:dyDescent="0.25">
      <c r="A2162">
        <v>2007</v>
      </c>
      <c r="B2162">
        <v>12</v>
      </c>
      <c r="C2162" t="s">
        <v>158</v>
      </c>
      <c r="D2162" t="s">
        <v>148</v>
      </c>
      <c r="E2162">
        <v>47</v>
      </c>
      <c r="F2162">
        <v>0.5</v>
      </c>
    </row>
    <row r="2163" spans="1:6" x14ac:dyDescent="0.25">
      <c r="A2163">
        <v>2007</v>
      </c>
      <c r="B2163">
        <v>12</v>
      </c>
      <c r="C2163" t="s">
        <v>166</v>
      </c>
      <c r="D2163" t="s">
        <v>38</v>
      </c>
      <c r="E2163">
        <v>335</v>
      </c>
      <c r="F2163">
        <v>3.6</v>
      </c>
    </row>
    <row r="2164" spans="1:6" x14ac:dyDescent="0.25">
      <c r="A2164">
        <v>2007</v>
      </c>
      <c r="B2164">
        <v>12</v>
      </c>
      <c r="C2164" t="s">
        <v>154</v>
      </c>
      <c r="D2164" t="s">
        <v>9</v>
      </c>
      <c r="E2164">
        <v>457</v>
      </c>
      <c r="F2164">
        <v>5</v>
      </c>
    </row>
    <row r="2165" spans="1:6" x14ac:dyDescent="0.25">
      <c r="A2165">
        <v>2007</v>
      </c>
      <c r="B2165">
        <v>12</v>
      </c>
      <c r="C2165" t="s">
        <v>154</v>
      </c>
      <c r="D2165" t="s">
        <v>15</v>
      </c>
      <c r="E2165">
        <v>157</v>
      </c>
      <c r="F2165">
        <v>1.7</v>
      </c>
    </row>
    <row r="2166" spans="1:6" x14ac:dyDescent="0.25">
      <c r="A2166">
        <v>2007</v>
      </c>
      <c r="B2166">
        <v>12</v>
      </c>
      <c r="C2166" t="s">
        <v>152</v>
      </c>
      <c r="D2166" t="s">
        <v>23</v>
      </c>
      <c r="E2166">
        <v>115</v>
      </c>
      <c r="F2166">
        <v>1.2</v>
      </c>
    </row>
    <row r="2167" spans="1:6" x14ac:dyDescent="0.25">
      <c r="A2167">
        <v>2007</v>
      </c>
      <c r="B2167">
        <v>12</v>
      </c>
      <c r="C2167" t="s">
        <v>152</v>
      </c>
      <c r="D2167" t="s">
        <v>145</v>
      </c>
      <c r="E2167">
        <v>90</v>
      </c>
      <c r="F2167">
        <v>1</v>
      </c>
    </row>
    <row r="2168" spans="1:6" x14ac:dyDescent="0.25">
      <c r="A2168">
        <v>2007</v>
      </c>
      <c r="B2168">
        <v>12</v>
      </c>
      <c r="C2168" t="s">
        <v>157</v>
      </c>
      <c r="D2168" t="s">
        <v>36</v>
      </c>
      <c r="E2168">
        <v>226</v>
      </c>
      <c r="F2168">
        <v>2.5</v>
      </c>
    </row>
    <row r="2169" spans="1:6" x14ac:dyDescent="0.25">
      <c r="A2169">
        <v>2007</v>
      </c>
      <c r="B2169">
        <v>12</v>
      </c>
      <c r="C2169" t="s">
        <v>151</v>
      </c>
      <c r="D2169" t="s">
        <v>18</v>
      </c>
      <c r="E2169">
        <v>135</v>
      </c>
      <c r="F2169">
        <v>1.5</v>
      </c>
    </row>
    <row r="2170" spans="1:6" x14ac:dyDescent="0.25">
      <c r="A2170">
        <v>2007</v>
      </c>
      <c r="B2170">
        <v>12</v>
      </c>
      <c r="C2170" t="s">
        <v>162</v>
      </c>
      <c r="D2170" t="s">
        <v>27</v>
      </c>
      <c r="E2170">
        <v>139</v>
      </c>
      <c r="F2170">
        <v>1.5</v>
      </c>
    </row>
    <row r="2171" spans="1:6" x14ac:dyDescent="0.25">
      <c r="A2171">
        <v>2007</v>
      </c>
      <c r="B2171">
        <v>12</v>
      </c>
      <c r="C2171" t="s">
        <v>151</v>
      </c>
      <c r="D2171" t="s">
        <v>12</v>
      </c>
      <c r="E2171">
        <v>108</v>
      </c>
      <c r="F2171">
        <v>1.2</v>
      </c>
    </row>
    <row r="2172" spans="1:6" x14ac:dyDescent="0.25">
      <c r="A2172">
        <v>2007</v>
      </c>
      <c r="B2172">
        <v>12</v>
      </c>
      <c r="C2172" t="s">
        <v>158</v>
      </c>
      <c r="D2172" t="s">
        <v>69</v>
      </c>
      <c r="E2172">
        <v>65</v>
      </c>
      <c r="F2172">
        <v>0.7</v>
      </c>
    </row>
    <row r="2173" spans="1:6" x14ac:dyDescent="0.25">
      <c r="A2173">
        <v>2007</v>
      </c>
      <c r="B2173">
        <v>12</v>
      </c>
      <c r="C2173" t="s">
        <v>160</v>
      </c>
      <c r="D2173" t="s">
        <v>21</v>
      </c>
      <c r="E2173">
        <v>130</v>
      </c>
      <c r="F2173">
        <v>1.4</v>
      </c>
    </row>
    <row r="2174" spans="1:6" x14ac:dyDescent="0.25">
      <c r="A2174">
        <v>2007</v>
      </c>
      <c r="B2174">
        <v>12</v>
      </c>
      <c r="C2174" t="s">
        <v>171</v>
      </c>
      <c r="D2174" t="s">
        <v>150</v>
      </c>
      <c r="E2174">
        <v>259</v>
      </c>
      <c r="F2174">
        <v>2.8</v>
      </c>
    </row>
    <row r="2175" spans="1:6" x14ac:dyDescent="0.25">
      <c r="A2175">
        <v>2013</v>
      </c>
      <c r="B2175">
        <v>12</v>
      </c>
      <c r="C2175" t="s">
        <v>168</v>
      </c>
      <c r="D2175" t="s">
        <v>44</v>
      </c>
      <c r="E2175">
        <v>553</v>
      </c>
      <c r="F2175">
        <v>4.9000000000000004</v>
      </c>
    </row>
    <row r="2176" spans="1:6" x14ac:dyDescent="0.25">
      <c r="A2176">
        <v>2013</v>
      </c>
      <c r="B2176">
        <v>12</v>
      </c>
      <c r="C2176" t="s">
        <v>156</v>
      </c>
      <c r="D2176" t="s">
        <v>37</v>
      </c>
      <c r="E2176">
        <v>542</v>
      </c>
      <c r="F2176">
        <v>4.8</v>
      </c>
    </row>
    <row r="2177" spans="1:6" x14ac:dyDescent="0.25">
      <c r="A2177">
        <v>2013</v>
      </c>
      <c r="B2177">
        <v>12</v>
      </c>
      <c r="C2177" t="s">
        <v>156</v>
      </c>
      <c r="D2177" t="s">
        <v>11</v>
      </c>
      <c r="E2177">
        <v>542</v>
      </c>
      <c r="F2177">
        <v>4.8</v>
      </c>
    </row>
    <row r="2178" spans="1:6" x14ac:dyDescent="0.25">
      <c r="A2178">
        <v>2013</v>
      </c>
      <c r="B2178">
        <v>12</v>
      </c>
      <c r="C2178" t="s">
        <v>155</v>
      </c>
      <c r="D2178" t="s">
        <v>10</v>
      </c>
      <c r="E2178">
        <v>510</v>
      </c>
      <c r="F2178">
        <v>4.5</v>
      </c>
    </row>
    <row r="2179" spans="1:6" x14ac:dyDescent="0.25">
      <c r="A2179">
        <v>2013</v>
      </c>
      <c r="B2179">
        <v>12</v>
      </c>
      <c r="C2179" t="s">
        <v>151</v>
      </c>
      <c r="D2179" t="s">
        <v>4</v>
      </c>
      <c r="E2179">
        <v>461</v>
      </c>
      <c r="F2179">
        <v>4</v>
      </c>
    </row>
    <row r="2180" spans="1:6" x14ac:dyDescent="0.25">
      <c r="A2180">
        <v>2013</v>
      </c>
      <c r="B2180">
        <v>12</v>
      </c>
      <c r="C2180" t="s">
        <v>156</v>
      </c>
      <c r="D2180" t="s">
        <v>28</v>
      </c>
      <c r="E2180">
        <v>416</v>
      </c>
      <c r="F2180">
        <v>3.7</v>
      </c>
    </row>
    <row r="2181" spans="1:6" x14ac:dyDescent="0.25">
      <c r="A2181">
        <v>2013</v>
      </c>
      <c r="B2181">
        <v>12</v>
      </c>
      <c r="C2181" t="s">
        <v>151</v>
      </c>
      <c r="D2181" t="s">
        <v>45</v>
      </c>
      <c r="E2181">
        <v>368</v>
      </c>
      <c r="F2181">
        <v>3.2</v>
      </c>
    </row>
    <row r="2182" spans="1:6" x14ac:dyDescent="0.25">
      <c r="A2182">
        <v>2013</v>
      </c>
      <c r="B2182">
        <v>12</v>
      </c>
      <c r="C2182" t="s">
        <v>156</v>
      </c>
      <c r="D2182" t="s">
        <v>22</v>
      </c>
      <c r="E2182">
        <v>350</v>
      </c>
      <c r="F2182">
        <v>3.1</v>
      </c>
    </row>
    <row r="2183" spans="1:6" x14ac:dyDescent="0.25">
      <c r="A2183">
        <v>2013</v>
      </c>
      <c r="B2183">
        <v>12</v>
      </c>
      <c r="C2183" t="s">
        <v>153</v>
      </c>
      <c r="D2183" t="s">
        <v>30</v>
      </c>
      <c r="E2183">
        <v>337</v>
      </c>
      <c r="F2183">
        <v>3</v>
      </c>
    </row>
    <row r="2184" spans="1:6" x14ac:dyDescent="0.25">
      <c r="A2184">
        <v>2013</v>
      </c>
      <c r="B2184">
        <v>12</v>
      </c>
      <c r="C2184" t="s">
        <v>152</v>
      </c>
      <c r="D2184" t="s">
        <v>6</v>
      </c>
      <c r="E2184">
        <v>311</v>
      </c>
      <c r="F2184">
        <v>2.7</v>
      </c>
    </row>
    <row r="2185" spans="1:6" x14ac:dyDescent="0.25">
      <c r="A2185">
        <v>2013</v>
      </c>
      <c r="B2185">
        <v>12</v>
      </c>
      <c r="C2185" t="s">
        <v>167</v>
      </c>
      <c r="D2185" t="s">
        <v>41</v>
      </c>
      <c r="E2185">
        <v>215</v>
      </c>
      <c r="F2185">
        <v>1.9</v>
      </c>
    </row>
    <row r="2186" spans="1:6" x14ac:dyDescent="0.25">
      <c r="A2186">
        <v>2013</v>
      </c>
      <c r="B2186">
        <v>12</v>
      </c>
      <c r="C2186" t="s">
        <v>152</v>
      </c>
      <c r="D2186" t="s">
        <v>23</v>
      </c>
      <c r="E2186">
        <v>211</v>
      </c>
      <c r="F2186">
        <v>1.9</v>
      </c>
    </row>
    <row r="2187" spans="1:6" x14ac:dyDescent="0.25">
      <c r="A2187">
        <v>2013</v>
      </c>
      <c r="B2187">
        <v>12</v>
      </c>
      <c r="C2187" t="s">
        <v>159</v>
      </c>
      <c r="D2187" t="s">
        <v>25</v>
      </c>
      <c r="E2187">
        <v>211</v>
      </c>
      <c r="F2187">
        <v>1.9</v>
      </c>
    </row>
    <row r="2188" spans="1:6" x14ac:dyDescent="0.25">
      <c r="A2188">
        <v>2013</v>
      </c>
      <c r="B2188">
        <v>12</v>
      </c>
      <c r="C2188" t="s">
        <v>151</v>
      </c>
      <c r="D2188" t="s">
        <v>19</v>
      </c>
      <c r="E2188">
        <v>202</v>
      </c>
      <c r="F2188">
        <v>1.8</v>
      </c>
    </row>
    <row r="2189" spans="1:6" x14ac:dyDescent="0.25">
      <c r="A2189">
        <v>2013</v>
      </c>
      <c r="B2189">
        <v>12</v>
      </c>
      <c r="C2189" t="s">
        <v>165</v>
      </c>
      <c r="D2189" t="s">
        <v>35</v>
      </c>
      <c r="E2189">
        <v>187</v>
      </c>
      <c r="F2189">
        <v>1.6</v>
      </c>
    </row>
    <row r="2190" spans="1:6" x14ac:dyDescent="0.25">
      <c r="A2190">
        <v>2013</v>
      </c>
      <c r="B2190">
        <v>12</v>
      </c>
      <c r="C2190" t="s">
        <v>152</v>
      </c>
      <c r="D2190" t="s">
        <v>186</v>
      </c>
      <c r="E2190">
        <v>185</v>
      </c>
      <c r="F2190">
        <v>1.6</v>
      </c>
    </row>
    <row r="2191" spans="1:6" x14ac:dyDescent="0.25">
      <c r="A2191">
        <v>2013</v>
      </c>
      <c r="B2191">
        <v>12</v>
      </c>
      <c r="C2191" t="s">
        <v>154</v>
      </c>
      <c r="D2191" t="s">
        <v>15</v>
      </c>
      <c r="E2191">
        <v>179</v>
      </c>
      <c r="F2191">
        <v>1.6</v>
      </c>
    </row>
    <row r="2192" spans="1:6" x14ac:dyDescent="0.25">
      <c r="A2192">
        <v>2013</v>
      </c>
      <c r="B2192">
        <v>12</v>
      </c>
      <c r="C2192" t="s">
        <v>151</v>
      </c>
      <c r="D2192" t="s">
        <v>7</v>
      </c>
      <c r="E2192">
        <v>179</v>
      </c>
      <c r="F2192">
        <v>1.6</v>
      </c>
    </row>
    <row r="2193" spans="1:6" x14ac:dyDescent="0.25">
      <c r="A2193">
        <v>2013</v>
      </c>
      <c r="B2193">
        <v>12</v>
      </c>
      <c r="C2193" t="s">
        <v>166</v>
      </c>
      <c r="D2193" t="s">
        <v>38</v>
      </c>
      <c r="E2193">
        <v>178</v>
      </c>
      <c r="F2193">
        <v>1.6</v>
      </c>
    </row>
    <row r="2194" spans="1:6" x14ac:dyDescent="0.25">
      <c r="A2194">
        <v>2013</v>
      </c>
      <c r="B2194">
        <v>12</v>
      </c>
      <c r="C2194" t="s">
        <v>154</v>
      </c>
      <c r="D2194" t="s">
        <v>48</v>
      </c>
      <c r="E2194">
        <v>174</v>
      </c>
      <c r="F2194">
        <v>1.5</v>
      </c>
    </row>
    <row r="2195" spans="1:6" x14ac:dyDescent="0.25">
      <c r="A2195">
        <v>2013</v>
      </c>
      <c r="B2195">
        <v>12</v>
      </c>
      <c r="C2195" t="s">
        <v>162</v>
      </c>
      <c r="D2195" t="s">
        <v>43</v>
      </c>
      <c r="E2195">
        <v>170</v>
      </c>
      <c r="F2195">
        <v>1.5</v>
      </c>
    </row>
    <row r="2196" spans="1:6" x14ac:dyDescent="0.25">
      <c r="A2196">
        <v>2013</v>
      </c>
      <c r="B2196">
        <v>12</v>
      </c>
      <c r="C2196" t="s">
        <v>160</v>
      </c>
      <c r="D2196" t="s">
        <v>42</v>
      </c>
      <c r="E2196">
        <v>155</v>
      </c>
      <c r="F2196">
        <v>1.4</v>
      </c>
    </row>
    <row r="2197" spans="1:6" x14ac:dyDescent="0.25">
      <c r="A2197">
        <v>2013</v>
      </c>
      <c r="B2197">
        <v>12</v>
      </c>
      <c r="C2197" t="s">
        <v>157</v>
      </c>
      <c r="D2197" t="s">
        <v>13</v>
      </c>
      <c r="E2197">
        <v>155</v>
      </c>
      <c r="F2197">
        <v>1.4</v>
      </c>
    </row>
    <row r="2198" spans="1:6" x14ac:dyDescent="0.25">
      <c r="A2198">
        <v>2013</v>
      </c>
      <c r="B2198">
        <v>12</v>
      </c>
      <c r="C2198" t="s">
        <v>164</v>
      </c>
      <c r="D2198" t="s">
        <v>34</v>
      </c>
      <c r="E2198">
        <v>154</v>
      </c>
      <c r="F2198">
        <v>1.4</v>
      </c>
    </row>
    <row r="2199" spans="1:6" x14ac:dyDescent="0.25">
      <c r="A2199">
        <v>2013</v>
      </c>
      <c r="B2199">
        <v>12</v>
      </c>
      <c r="C2199" t="s">
        <v>157</v>
      </c>
      <c r="D2199" t="s">
        <v>36</v>
      </c>
      <c r="E2199">
        <v>150</v>
      </c>
      <c r="F2199">
        <v>1.3</v>
      </c>
    </row>
    <row r="2200" spans="1:6" x14ac:dyDescent="0.25">
      <c r="A2200">
        <v>2013</v>
      </c>
      <c r="B2200">
        <v>12</v>
      </c>
      <c r="C2200" t="s">
        <v>163</v>
      </c>
      <c r="D2200" t="s">
        <v>187</v>
      </c>
      <c r="E2200">
        <v>134</v>
      </c>
      <c r="F2200">
        <v>1.2</v>
      </c>
    </row>
    <row r="2201" spans="1:6" x14ac:dyDescent="0.25">
      <c r="A2201">
        <v>2013</v>
      </c>
      <c r="B2201">
        <v>12</v>
      </c>
      <c r="C2201" t="s">
        <v>151</v>
      </c>
      <c r="D2201" t="s">
        <v>12</v>
      </c>
      <c r="E2201">
        <v>132</v>
      </c>
      <c r="F2201">
        <v>1.2</v>
      </c>
    </row>
    <row r="2202" spans="1:6" x14ac:dyDescent="0.25">
      <c r="A2202">
        <v>2013</v>
      </c>
      <c r="B2202">
        <v>12</v>
      </c>
      <c r="C2202" t="s">
        <v>154</v>
      </c>
      <c r="D2202" t="s">
        <v>9</v>
      </c>
      <c r="E2202">
        <v>117</v>
      </c>
      <c r="F2202">
        <v>1</v>
      </c>
    </row>
    <row r="2203" spans="1:6" x14ac:dyDescent="0.25">
      <c r="A2203">
        <v>2013</v>
      </c>
      <c r="B2203">
        <v>12</v>
      </c>
      <c r="C2203" t="s">
        <v>154</v>
      </c>
      <c r="D2203" t="s">
        <v>67</v>
      </c>
      <c r="E2203">
        <v>111</v>
      </c>
      <c r="F2203">
        <v>1</v>
      </c>
    </row>
    <row r="2204" spans="1:6" x14ac:dyDescent="0.25">
      <c r="A2204">
        <v>2013</v>
      </c>
      <c r="B2204">
        <v>12</v>
      </c>
      <c r="C2204" t="s">
        <v>167</v>
      </c>
      <c r="D2204" t="s">
        <v>193</v>
      </c>
      <c r="E2204">
        <v>106</v>
      </c>
      <c r="F2204">
        <v>0.9</v>
      </c>
    </row>
    <row r="2205" spans="1:6" x14ac:dyDescent="0.25">
      <c r="A2205">
        <v>2013</v>
      </c>
      <c r="B2205">
        <v>12</v>
      </c>
      <c r="C2205" t="s">
        <v>162</v>
      </c>
      <c r="D2205" t="s">
        <v>27</v>
      </c>
      <c r="E2205">
        <v>103</v>
      </c>
      <c r="F2205">
        <v>0.9</v>
      </c>
    </row>
    <row r="2206" spans="1:6" x14ac:dyDescent="0.25">
      <c r="A2206">
        <v>2013</v>
      </c>
      <c r="B2206">
        <v>12</v>
      </c>
      <c r="C2206" t="s">
        <v>154</v>
      </c>
      <c r="D2206" t="s">
        <v>60</v>
      </c>
      <c r="E2206">
        <v>101</v>
      </c>
      <c r="F2206">
        <v>0.9</v>
      </c>
    </row>
    <row r="2207" spans="1:6" x14ac:dyDescent="0.25">
      <c r="A2207">
        <v>2013</v>
      </c>
      <c r="B2207">
        <v>12</v>
      </c>
      <c r="C2207" t="s">
        <v>161</v>
      </c>
      <c r="D2207" t="s">
        <v>40</v>
      </c>
      <c r="E2207">
        <v>97</v>
      </c>
      <c r="F2207">
        <v>0.9</v>
      </c>
    </row>
    <row r="2208" spans="1:6" x14ac:dyDescent="0.25">
      <c r="A2208">
        <v>2013</v>
      </c>
      <c r="B2208">
        <v>12</v>
      </c>
      <c r="C2208" t="s">
        <v>153</v>
      </c>
      <c r="D2208" t="s">
        <v>8</v>
      </c>
      <c r="E2208">
        <v>96</v>
      </c>
      <c r="F2208">
        <v>0.8</v>
      </c>
    </row>
    <row r="2209" spans="1:6" x14ac:dyDescent="0.25">
      <c r="A2209">
        <v>2013</v>
      </c>
      <c r="B2209">
        <v>12</v>
      </c>
      <c r="C2209" t="s">
        <v>167</v>
      </c>
      <c r="D2209" t="s">
        <v>54</v>
      </c>
      <c r="E2209">
        <v>86</v>
      </c>
      <c r="F2209">
        <v>0.8</v>
      </c>
    </row>
    <row r="2210" spans="1:6" x14ac:dyDescent="0.25">
      <c r="A2210">
        <v>2013</v>
      </c>
      <c r="B2210">
        <v>12</v>
      </c>
      <c r="C2210" t="s">
        <v>161</v>
      </c>
      <c r="D2210" t="s">
        <v>32</v>
      </c>
      <c r="E2210">
        <v>83</v>
      </c>
      <c r="F2210">
        <v>0.7</v>
      </c>
    </row>
    <row r="2211" spans="1:6" x14ac:dyDescent="0.25">
      <c r="A2211">
        <v>2013</v>
      </c>
      <c r="B2211">
        <v>12</v>
      </c>
      <c r="C2211" t="s">
        <v>161</v>
      </c>
      <c r="D2211" t="s">
        <v>188</v>
      </c>
      <c r="E2211">
        <v>83</v>
      </c>
      <c r="F2211">
        <v>0.7</v>
      </c>
    </row>
    <row r="2212" spans="1:6" x14ac:dyDescent="0.25">
      <c r="A2212">
        <v>2013</v>
      </c>
      <c r="B2212">
        <v>12</v>
      </c>
      <c r="C2212" t="s">
        <v>160</v>
      </c>
      <c r="D2212" t="s">
        <v>142</v>
      </c>
      <c r="E2212">
        <v>78</v>
      </c>
      <c r="F2212">
        <v>0.7</v>
      </c>
    </row>
    <row r="2213" spans="1:6" x14ac:dyDescent="0.25">
      <c r="A2213">
        <v>2013</v>
      </c>
      <c r="B2213">
        <v>12</v>
      </c>
      <c r="C2213" t="s">
        <v>158</v>
      </c>
      <c r="D2213" t="s">
        <v>46</v>
      </c>
      <c r="E2213">
        <v>72</v>
      </c>
      <c r="F2213">
        <v>0.6</v>
      </c>
    </row>
    <row r="2214" spans="1:6" x14ac:dyDescent="0.25">
      <c r="A2214">
        <v>2013</v>
      </c>
      <c r="B2214">
        <v>12</v>
      </c>
      <c r="C2214" t="s">
        <v>169</v>
      </c>
      <c r="D2214" t="s">
        <v>189</v>
      </c>
      <c r="E2214">
        <v>70</v>
      </c>
      <c r="F2214">
        <v>0.6</v>
      </c>
    </row>
    <row r="2215" spans="1:6" x14ac:dyDescent="0.25">
      <c r="A2215">
        <v>2013</v>
      </c>
      <c r="B2215">
        <v>12</v>
      </c>
      <c r="C2215" t="s">
        <v>161</v>
      </c>
      <c r="D2215" t="s">
        <v>26</v>
      </c>
      <c r="E2215">
        <v>65</v>
      </c>
      <c r="F2215">
        <v>0.6</v>
      </c>
    </row>
    <row r="2216" spans="1:6" x14ac:dyDescent="0.25">
      <c r="A2216">
        <v>2013</v>
      </c>
      <c r="B2216">
        <v>12</v>
      </c>
      <c r="C2216" t="s">
        <v>155</v>
      </c>
      <c r="D2216" t="s">
        <v>190</v>
      </c>
      <c r="E2216">
        <v>65</v>
      </c>
      <c r="F2216">
        <v>0.6</v>
      </c>
    </row>
    <row r="2217" spans="1:6" x14ac:dyDescent="0.25">
      <c r="A2217">
        <v>2013</v>
      </c>
      <c r="B2217">
        <v>12</v>
      </c>
      <c r="C2217" t="s">
        <v>155</v>
      </c>
      <c r="D2217" t="s">
        <v>58</v>
      </c>
      <c r="E2217">
        <v>64</v>
      </c>
      <c r="F2217">
        <v>0.6</v>
      </c>
    </row>
    <row r="2218" spans="1:6" x14ac:dyDescent="0.25">
      <c r="A2218">
        <v>2013</v>
      </c>
      <c r="B2218">
        <v>12</v>
      </c>
      <c r="C2218" t="s">
        <v>167</v>
      </c>
      <c r="D2218" t="s">
        <v>194</v>
      </c>
      <c r="E2218">
        <v>64</v>
      </c>
      <c r="F2218">
        <v>0.6</v>
      </c>
    </row>
    <row r="2219" spans="1:6" x14ac:dyDescent="0.25">
      <c r="A2219">
        <v>2013</v>
      </c>
      <c r="B2219">
        <v>12</v>
      </c>
      <c r="C2219" t="s">
        <v>167</v>
      </c>
      <c r="D2219" t="s">
        <v>51</v>
      </c>
      <c r="E2219">
        <v>63</v>
      </c>
      <c r="F2219">
        <v>0.6</v>
      </c>
    </row>
    <row r="2220" spans="1:6" x14ac:dyDescent="0.25">
      <c r="A2220">
        <v>2013</v>
      </c>
      <c r="B2220">
        <v>12</v>
      </c>
      <c r="C2220" t="s">
        <v>155</v>
      </c>
      <c r="D2220" t="s">
        <v>191</v>
      </c>
      <c r="E2220">
        <v>63</v>
      </c>
      <c r="F2220">
        <v>0.6</v>
      </c>
    </row>
    <row r="2221" spans="1:6" x14ac:dyDescent="0.25">
      <c r="A2221">
        <v>2013</v>
      </c>
      <c r="B2221">
        <v>12</v>
      </c>
      <c r="C2221" t="s">
        <v>167</v>
      </c>
      <c r="D2221" t="s">
        <v>195</v>
      </c>
      <c r="E2221">
        <v>61</v>
      </c>
      <c r="F2221">
        <v>0.5</v>
      </c>
    </row>
    <row r="2222" spans="1:6" x14ac:dyDescent="0.25">
      <c r="A2222">
        <v>2013</v>
      </c>
      <c r="B2222">
        <v>12</v>
      </c>
      <c r="C2222" t="s">
        <v>164</v>
      </c>
      <c r="D2222" t="s">
        <v>192</v>
      </c>
      <c r="E2222">
        <v>59</v>
      </c>
      <c r="F2222">
        <v>0.5</v>
      </c>
    </row>
    <row r="2223" spans="1:6" x14ac:dyDescent="0.25">
      <c r="A2223">
        <v>2013</v>
      </c>
      <c r="B2223">
        <v>12</v>
      </c>
      <c r="C2223" t="s">
        <v>162</v>
      </c>
      <c r="D2223" t="s">
        <v>33</v>
      </c>
      <c r="E2223">
        <v>59</v>
      </c>
      <c r="F2223">
        <v>0.5</v>
      </c>
    </row>
    <row r="2224" spans="1:6" x14ac:dyDescent="0.25">
      <c r="A2224">
        <v>2013</v>
      </c>
      <c r="B2224">
        <v>12</v>
      </c>
      <c r="C2224" t="s">
        <v>152</v>
      </c>
      <c r="D2224" t="s">
        <v>5</v>
      </c>
      <c r="E2224">
        <v>58</v>
      </c>
      <c r="F2224">
        <v>0.5</v>
      </c>
    </row>
    <row r="2225" spans="1:6" x14ac:dyDescent="0.25">
      <c r="A2225">
        <v>2012</v>
      </c>
      <c r="B2225">
        <v>6</v>
      </c>
      <c r="C2225" t="s">
        <v>151</v>
      </c>
      <c r="D2225" t="s">
        <v>12</v>
      </c>
      <c r="E2225">
        <v>110</v>
      </c>
      <c r="F2225">
        <v>1</v>
      </c>
    </row>
    <row r="2226" spans="1:6" x14ac:dyDescent="0.25">
      <c r="A2226">
        <v>2012</v>
      </c>
      <c r="B2226">
        <v>6</v>
      </c>
      <c r="C2226" t="s">
        <v>154</v>
      </c>
      <c r="D2226" t="s">
        <v>15</v>
      </c>
      <c r="E2226">
        <v>516</v>
      </c>
      <c r="F2226" s="1">
        <v>4.7</v>
      </c>
    </row>
    <row r="2227" spans="1:6" x14ac:dyDescent="0.25">
      <c r="A2227">
        <v>2012</v>
      </c>
      <c r="B2227">
        <v>6</v>
      </c>
      <c r="C2227" t="s">
        <v>151</v>
      </c>
      <c r="D2227" t="s">
        <v>4</v>
      </c>
      <c r="E2227">
        <v>377</v>
      </c>
      <c r="F2227" s="1">
        <v>3.4</v>
      </c>
    </row>
    <row r="2228" spans="1:6" x14ac:dyDescent="0.25">
      <c r="A2228">
        <v>2012</v>
      </c>
      <c r="B2228">
        <v>6</v>
      </c>
      <c r="C2228" t="s">
        <v>151</v>
      </c>
      <c r="D2228" t="s">
        <v>7</v>
      </c>
      <c r="E2228">
        <v>349</v>
      </c>
      <c r="F2228" s="1">
        <v>3.2</v>
      </c>
    </row>
    <row r="2229" spans="1:6" x14ac:dyDescent="0.25">
      <c r="A2229">
        <v>2012</v>
      </c>
      <c r="B2229">
        <v>6</v>
      </c>
      <c r="C2229" t="s">
        <v>152</v>
      </c>
      <c r="D2229" t="s">
        <v>5</v>
      </c>
      <c r="E2229">
        <v>333</v>
      </c>
      <c r="F2229" s="1">
        <v>3</v>
      </c>
    </row>
    <row r="2230" spans="1:6" x14ac:dyDescent="0.25">
      <c r="A2230">
        <v>2012</v>
      </c>
      <c r="B2230">
        <v>6</v>
      </c>
      <c r="C2230" t="s">
        <v>151</v>
      </c>
      <c r="D2230" t="s">
        <v>19</v>
      </c>
      <c r="E2230">
        <v>311</v>
      </c>
      <c r="F2230" s="1">
        <v>2.8</v>
      </c>
    </row>
    <row r="2231" spans="1:6" x14ac:dyDescent="0.25">
      <c r="A2231">
        <v>2012</v>
      </c>
      <c r="B2231">
        <v>6</v>
      </c>
      <c r="C2231" t="s">
        <v>156</v>
      </c>
      <c r="D2231" t="s">
        <v>11</v>
      </c>
      <c r="E2231">
        <v>305</v>
      </c>
      <c r="F2231" s="1">
        <v>2.8</v>
      </c>
    </row>
    <row r="2232" spans="1:6" x14ac:dyDescent="0.25">
      <c r="A2232">
        <v>2012</v>
      </c>
      <c r="B2232">
        <v>6</v>
      </c>
      <c r="C2232" t="s">
        <v>155</v>
      </c>
      <c r="D2232" t="s">
        <v>10</v>
      </c>
      <c r="E2232">
        <v>274</v>
      </c>
      <c r="F2232" s="1">
        <v>2.5</v>
      </c>
    </row>
    <row r="2233" spans="1:6" x14ac:dyDescent="0.25">
      <c r="A2233">
        <v>2012</v>
      </c>
      <c r="B2233">
        <v>6</v>
      </c>
      <c r="C2233" t="s">
        <v>153</v>
      </c>
      <c r="D2233" t="s">
        <v>8</v>
      </c>
      <c r="E2233">
        <v>227</v>
      </c>
      <c r="F2233" s="1">
        <v>2.1</v>
      </c>
    </row>
    <row r="2234" spans="1:6" x14ac:dyDescent="0.25">
      <c r="A2234">
        <v>2012</v>
      </c>
      <c r="B2234">
        <v>6</v>
      </c>
      <c r="C2234" t="s">
        <v>154</v>
      </c>
      <c r="D2234" t="s">
        <v>9</v>
      </c>
      <c r="E2234">
        <v>226</v>
      </c>
      <c r="F2234" s="1">
        <v>2</v>
      </c>
    </row>
    <row r="2235" spans="1:6" x14ac:dyDescent="0.25">
      <c r="A2235">
        <v>2012</v>
      </c>
      <c r="B2235">
        <v>6</v>
      </c>
      <c r="C2235" t="s">
        <v>156</v>
      </c>
      <c r="D2235" t="s">
        <v>28</v>
      </c>
      <c r="E2235">
        <v>224</v>
      </c>
      <c r="F2235" s="1">
        <v>2</v>
      </c>
    </row>
    <row r="2236" spans="1:6" x14ac:dyDescent="0.25">
      <c r="A2236">
        <v>2012</v>
      </c>
      <c r="B2236">
        <v>6</v>
      </c>
      <c r="C2236" t="s">
        <v>161</v>
      </c>
      <c r="D2236" t="s">
        <v>32</v>
      </c>
      <c r="E2236">
        <v>224</v>
      </c>
      <c r="F2236" s="1">
        <v>2</v>
      </c>
    </row>
    <row r="2237" spans="1:6" x14ac:dyDescent="0.25">
      <c r="A2237">
        <v>2012</v>
      </c>
      <c r="B2237">
        <v>6</v>
      </c>
      <c r="C2237" t="s">
        <v>152</v>
      </c>
      <c r="D2237" t="s">
        <v>23</v>
      </c>
      <c r="E2237">
        <v>213</v>
      </c>
      <c r="F2237" s="1">
        <v>1.9</v>
      </c>
    </row>
    <row r="2238" spans="1:6" x14ac:dyDescent="0.25">
      <c r="A2238">
        <v>2012</v>
      </c>
      <c r="B2238">
        <v>6</v>
      </c>
      <c r="C2238" t="s">
        <v>152</v>
      </c>
      <c r="D2238" t="s">
        <v>6</v>
      </c>
      <c r="E2238">
        <v>208</v>
      </c>
      <c r="F2238" s="1">
        <v>1.9</v>
      </c>
    </row>
    <row r="2239" spans="1:6" x14ac:dyDescent="0.25">
      <c r="A2239">
        <v>2012</v>
      </c>
      <c r="B2239">
        <v>6</v>
      </c>
      <c r="C2239" t="s">
        <v>165</v>
      </c>
      <c r="D2239" t="s">
        <v>35</v>
      </c>
      <c r="E2239">
        <v>204</v>
      </c>
      <c r="F2239" s="1">
        <v>1.8</v>
      </c>
    </row>
    <row r="2240" spans="1:6" x14ac:dyDescent="0.25">
      <c r="A2240">
        <v>2012</v>
      </c>
      <c r="B2240">
        <v>6</v>
      </c>
      <c r="C2240" t="s">
        <v>163</v>
      </c>
      <c r="D2240" t="s">
        <v>31</v>
      </c>
      <c r="E2240">
        <v>182</v>
      </c>
      <c r="F2240" s="1">
        <v>1.6</v>
      </c>
    </row>
    <row r="2241" spans="1:6" x14ac:dyDescent="0.25">
      <c r="A2241">
        <v>2012</v>
      </c>
      <c r="B2241">
        <v>6</v>
      </c>
      <c r="C2241" t="s">
        <v>157</v>
      </c>
      <c r="D2241" t="s">
        <v>13</v>
      </c>
      <c r="E2241">
        <v>176</v>
      </c>
      <c r="F2241" s="1">
        <v>1.6</v>
      </c>
    </row>
    <row r="2242" spans="1:6" x14ac:dyDescent="0.25">
      <c r="A2242">
        <v>2012</v>
      </c>
      <c r="B2242">
        <v>6</v>
      </c>
      <c r="C2242" t="s">
        <v>164</v>
      </c>
      <c r="D2242" t="s">
        <v>34</v>
      </c>
      <c r="E2242">
        <v>164</v>
      </c>
      <c r="F2242" s="1">
        <v>1.5</v>
      </c>
    </row>
    <row r="2243" spans="1:6" x14ac:dyDescent="0.25">
      <c r="A2243">
        <v>2012</v>
      </c>
      <c r="B2243">
        <v>6</v>
      </c>
      <c r="C2243" t="s">
        <v>156</v>
      </c>
      <c r="D2243" t="s">
        <v>22</v>
      </c>
      <c r="E2243">
        <v>157</v>
      </c>
      <c r="F2243" s="1">
        <v>1.4</v>
      </c>
    </row>
    <row r="2244" spans="1:6" x14ac:dyDescent="0.25">
      <c r="A2244">
        <v>2012</v>
      </c>
      <c r="B2244">
        <v>6</v>
      </c>
      <c r="C2244" t="s">
        <v>158</v>
      </c>
      <c r="D2244" t="s">
        <v>29</v>
      </c>
      <c r="E2244">
        <v>156</v>
      </c>
      <c r="F2244" s="1">
        <v>1.4</v>
      </c>
    </row>
    <row r="2245" spans="1:6" x14ac:dyDescent="0.25">
      <c r="A2245">
        <v>2012</v>
      </c>
      <c r="B2245">
        <v>6</v>
      </c>
      <c r="C2245" t="s">
        <v>152</v>
      </c>
      <c r="D2245" t="s">
        <v>24</v>
      </c>
      <c r="E2245">
        <v>144</v>
      </c>
      <c r="F2245" s="1">
        <v>1.3</v>
      </c>
    </row>
    <row r="2246" spans="1:6" x14ac:dyDescent="0.25">
      <c r="A2246">
        <v>2012</v>
      </c>
      <c r="B2246">
        <v>6</v>
      </c>
      <c r="C2246" t="s">
        <v>162</v>
      </c>
      <c r="D2246" t="s">
        <v>27</v>
      </c>
      <c r="E2246">
        <v>143</v>
      </c>
      <c r="F2246" s="1">
        <v>1.3</v>
      </c>
    </row>
    <row r="2247" spans="1:6" x14ac:dyDescent="0.25">
      <c r="A2247">
        <v>2012</v>
      </c>
      <c r="B2247">
        <v>6</v>
      </c>
      <c r="C2247" t="s">
        <v>154</v>
      </c>
      <c r="D2247" t="s">
        <v>60</v>
      </c>
      <c r="E2247">
        <v>140</v>
      </c>
      <c r="F2247" s="1">
        <v>1.3</v>
      </c>
    </row>
    <row r="2248" spans="1:6" x14ac:dyDescent="0.25">
      <c r="A2248">
        <v>2012</v>
      </c>
      <c r="B2248">
        <v>6</v>
      </c>
      <c r="C2248" t="s">
        <v>156</v>
      </c>
      <c r="D2248" t="s">
        <v>14</v>
      </c>
      <c r="E2248">
        <v>138</v>
      </c>
      <c r="F2248" s="1">
        <v>1.2</v>
      </c>
    </row>
    <row r="2249" spans="1:6" x14ac:dyDescent="0.25">
      <c r="A2249">
        <v>2012</v>
      </c>
      <c r="B2249">
        <v>6</v>
      </c>
      <c r="C2249" t="s">
        <v>153</v>
      </c>
      <c r="D2249" t="s">
        <v>30</v>
      </c>
      <c r="E2249">
        <v>138</v>
      </c>
      <c r="F2249" s="1">
        <v>1.2</v>
      </c>
    </row>
    <row r="2250" spans="1:6" x14ac:dyDescent="0.25">
      <c r="A2250">
        <v>2012</v>
      </c>
      <c r="B2250">
        <v>6</v>
      </c>
      <c r="C2250" t="s">
        <v>161</v>
      </c>
      <c r="D2250" t="s">
        <v>188</v>
      </c>
      <c r="E2250">
        <v>133</v>
      </c>
      <c r="F2250" s="1">
        <v>1.2</v>
      </c>
    </row>
    <row r="2251" spans="1:6" x14ac:dyDescent="0.25">
      <c r="A2251">
        <v>2012</v>
      </c>
      <c r="B2251">
        <v>6</v>
      </c>
      <c r="C2251" t="s">
        <v>158</v>
      </c>
      <c r="D2251" t="s">
        <v>39</v>
      </c>
      <c r="E2251">
        <v>133</v>
      </c>
      <c r="F2251" s="1">
        <v>1.2</v>
      </c>
    </row>
    <row r="2252" spans="1:6" x14ac:dyDescent="0.25">
      <c r="A2252">
        <v>2012</v>
      </c>
      <c r="B2252">
        <v>6</v>
      </c>
      <c r="C2252" t="s">
        <v>169</v>
      </c>
      <c r="D2252" t="s">
        <v>146</v>
      </c>
      <c r="E2252">
        <v>132</v>
      </c>
      <c r="F2252" s="1">
        <v>1.2</v>
      </c>
    </row>
    <row r="2253" spans="1:6" x14ac:dyDescent="0.25">
      <c r="A2253">
        <v>2012</v>
      </c>
      <c r="B2253">
        <v>6</v>
      </c>
      <c r="C2253" t="s">
        <v>155</v>
      </c>
      <c r="D2253" t="s">
        <v>58</v>
      </c>
      <c r="E2253">
        <v>127</v>
      </c>
      <c r="F2253" s="1">
        <v>1.1000000000000001</v>
      </c>
    </row>
    <row r="2254" spans="1:6" x14ac:dyDescent="0.25">
      <c r="A2254">
        <v>2012</v>
      </c>
      <c r="B2254">
        <v>6</v>
      </c>
      <c r="C2254" t="s">
        <v>152</v>
      </c>
      <c r="D2254" t="s">
        <v>186</v>
      </c>
      <c r="E2254">
        <v>125</v>
      </c>
      <c r="F2254" s="1">
        <v>1.1000000000000001</v>
      </c>
    </row>
    <row r="2255" spans="1:6" x14ac:dyDescent="0.25">
      <c r="A2255">
        <v>2012</v>
      </c>
      <c r="B2255">
        <v>6</v>
      </c>
      <c r="C2255" t="s">
        <v>169</v>
      </c>
      <c r="D2255" t="s">
        <v>189</v>
      </c>
      <c r="E2255">
        <v>125</v>
      </c>
      <c r="F2255" s="1">
        <v>1.1000000000000001</v>
      </c>
    </row>
    <row r="2256" spans="1:6" x14ac:dyDescent="0.25">
      <c r="A2256">
        <v>2016</v>
      </c>
      <c r="B2256">
        <v>3</v>
      </c>
      <c r="C2256" t="s">
        <v>168</v>
      </c>
      <c r="D2256" t="s">
        <v>44</v>
      </c>
      <c r="E2256">
        <v>487</v>
      </c>
      <c r="F2256">
        <v>3.5</v>
      </c>
    </row>
    <row r="2257" spans="1:6" x14ac:dyDescent="0.25">
      <c r="A2257">
        <v>2016</v>
      </c>
      <c r="B2257">
        <v>4</v>
      </c>
      <c r="C2257" t="s">
        <v>168</v>
      </c>
      <c r="D2257" t="s">
        <v>44</v>
      </c>
      <c r="E2257">
        <v>96</v>
      </c>
      <c r="F2257">
        <v>0.7</v>
      </c>
    </row>
    <row r="2258" spans="1:6" x14ac:dyDescent="0.25">
      <c r="A2258">
        <v>2016</v>
      </c>
      <c r="B2258">
        <v>7</v>
      </c>
      <c r="C2258" t="s">
        <v>170</v>
      </c>
      <c r="D2258" t="s">
        <v>53</v>
      </c>
      <c r="E2258">
        <v>79</v>
      </c>
      <c r="F2258">
        <v>0.7</v>
      </c>
    </row>
    <row r="2259" spans="1:6" x14ac:dyDescent="0.25">
      <c r="A2259">
        <v>2016</v>
      </c>
      <c r="B2259">
        <v>7</v>
      </c>
      <c r="C2259" t="s">
        <v>168</v>
      </c>
      <c r="D2259" t="s">
        <v>44</v>
      </c>
      <c r="E2259">
        <v>43</v>
      </c>
      <c r="F2259">
        <v>0.4</v>
      </c>
    </row>
    <row r="2260" spans="1:6" x14ac:dyDescent="0.25">
      <c r="A2260">
        <v>2016</v>
      </c>
      <c r="B2260">
        <v>7</v>
      </c>
      <c r="C2260" t="s">
        <v>161</v>
      </c>
      <c r="D2260" t="s">
        <v>49</v>
      </c>
      <c r="E2260">
        <v>98</v>
      </c>
      <c r="F2260">
        <v>0.9</v>
      </c>
    </row>
    <row r="2261" spans="1:6" x14ac:dyDescent="0.25">
      <c r="A2261">
        <v>2016</v>
      </c>
      <c r="B2261">
        <v>7</v>
      </c>
      <c r="C2261" t="s">
        <v>156</v>
      </c>
      <c r="D2261" t="s">
        <v>11</v>
      </c>
      <c r="E2261">
        <v>77</v>
      </c>
      <c r="F2261">
        <v>0.7</v>
      </c>
    </row>
    <row r="2262" spans="1:6" x14ac:dyDescent="0.25">
      <c r="A2262">
        <v>2016</v>
      </c>
      <c r="B2262">
        <v>4</v>
      </c>
      <c r="C2262" t="s">
        <v>151</v>
      </c>
      <c r="D2262" t="s">
        <v>4</v>
      </c>
      <c r="E2262">
        <v>1713</v>
      </c>
      <c r="F2262">
        <v>12.135165769339757</v>
      </c>
    </row>
    <row r="2263" spans="1:6" x14ac:dyDescent="0.25">
      <c r="A2263">
        <v>2016</v>
      </c>
      <c r="B2263">
        <v>4</v>
      </c>
      <c r="C2263" t="s">
        <v>151</v>
      </c>
      <c r="D2263" t="s">
        <v>7</v>
      </c>
      <c r="E2263">
        <v>684</v>
      </c>
      <c r="F2263">
        <v>4.8455653159535279</v>
      </c>
    </row>
    <row r="2264" spans="1:6" x14ac:dyDescent="0.25">
      <c r="A2264">
        <v>2016</v>
      </c>
      <c r="B2264">
        <v>4</v>
      </c>
      <c r="C2264" t="s">
        <v>157</v>
      </c>
      <c r="D2264" t="s">
        <v>36</v>
      </c>
      <c r="E2264">
        <v>569</v>
      </c>
      <c r="F2264">
        <v>4.0308869368092939</v>
      </c>
    </row>
    <row r="2265" spans="1:6" x14ac:dyDescent="0.25">
      <c r="A2265">
        <v>2016</v>
      </c>
      <c r="B2265">
        <v>4</v>
      </c>
      <c r="C2265" t="s">
        <v>153</v>
      </c>
      <c r="D2265" t="s">
        <v>30</v>
      </c>
      <c r="E2265">
        <v>541</v>
      </c>
      <c r="F2265">
        <v>3.8325304618872202</v>
      </c>
    </row>
    <row r="2266" spans="1:6" x14ac:dyDescent="0.25">
      <c r="A2266">
        <v>2016</v>
      </c>
      <c r="B2266">
        <v>4</v>
      </c>
      <c r="C2266" t="s">
        <v>152</v>
      </c>
      <c r="D2266" t="s">
        <v>6</v>
      </c>
      <c r="E2266">
        <v>428</v>
      </c>
      <c r="F2266">
        <v>3.0320204023802777</v>
      </c>
    </row>
    <row r="2267" spans="1:6" x14ac:dyDescent="0.25">
      <c r="A2267">
        <v>2016</v>
      </c>
      <c r="B2267">
        <v>4</v>
      </c>
      <c r="C2267" t="s">
        <v>155</v>
      </c>
      <c r="D2267" t="s">
        <v>10</v>
      </c>
      <c r="E2267">
        <v>383</v>
      </c>
      <c r="F2267">
        <v>2.71323321054123</v>
      </c>
    </row>
    <row r="2268" spans="1:6" x14ac:dyDescent="0.25">
      <c r="A2268">
        <v>2016</v>
      </c>
      <c r="B2268">
        <v>4</v>
      </c>
      <c r="C2268" t="s">
        <v>152</v>
      </c>
      <c r="D2268" t="s">
        <v>23</v>
      </c>
      <c r="E2268">
        <v>362</v>
      </c>
      <c r="F2268">
        <v>2.5644658543496743</v>
      </c>
    </row>
    <row r="2269" spans="1:6" x14ac:dyDescent="0.25">
      <c r="A2269">
        <v>2016</v>
      </c>
      <c r="B2269">
        <v>4</v>
      </c>
      <c r="C2269" t="s">
        <v>152</v>
      </c>
      <c r="D2269" t="s">
        <v>16</v>
      </c>
      <c r="E2269">
        <v>284</v>
      </c>
      <c r="F2269">
        <v>2.0119013884953243</v>
      </c>
    </row>
    <row r="2270" spans="1:6" x14ac:dyDescent="0.25">
      <c r="A2270">
        <v>2016</v>
      </c>
      <c r="B2270">
        <v>4</v>
      </c>
      <c r="C2270" t="s">
        <v>162</v>
      </c>
      <c r="D2270" t="s">
        <v>43</v>
      </c>
      <c r="E2270">
        <v>275</v>
      </c>
      <c r="F2270">
        <v>1.9481439501275148</v>
      </c>
    </row>
    <row r="2271" spans="1:6" x14ac:dyDescent="0.25">
      <c r="A2271">
        <v>2016</v>
      </c>
      <c r="B2271">
        <v>4</v>
      </c>
      <c r="C2271" t="s">
        <v>156</v>
      </c>
      <c r="D2271" t="s">
        <v>11</v>
      </c>
      <c r="E2271">
        <v>232</v>
      </c>
      <c r="F2271">
        <v>1.643525077925758</v>
      </c>
    </row>
    <row r="2272" spans="1:6" x14ac:dyDescent="0.25">
      <c r="A2272">
        <v>2016</v>
      </c>
      <c r="B2272">
        <v>4</v>
      </c>
      <c r="C2272" t="s">
        <v>170</v>
      </c>
      <c r="D2272" t="s">
        <v>53</v>
      </c>
      <c r="E2272">
        <v>230</v>
      </c>
      <c r="F2272">
        <v>1.6293567582884669</v>
      </c>
    </row>
    <row r="2273" spans="1:6" x14ac:dyDescent="0.25">
      <c r="A2273">
        <v>2016</v>
      </c>
      <c r="B2273">
        <v>4</v>
      </c>
      <c r="C2273" t="s">
        <v>151</v>
      </c>
      <c r="D2273" t="s">
        <v>12</v>
      </c>
      <c r="E2273">
        <v>227</v>
      </c>
      <c r="F2273">
        <v>1.6081042788325304</v>
      </c>
    </row>
    <row r="2274" spans="1:6" x14ac:dyDescent="0.25">
      <c r="A2274">
        <v>2016</v>
      </c>
      <c r="B2274">
        <v>4</v>
      </c>
      <c r="C2274" t="s">
        <v>161</v>
      </c>
      <c r="D2274" t="s">
        <v>49</v>
      </c>
      <c r="E2274">
        <v>222</v>
      </c>
      <c r="F2274">
        <v>1.5726834797393028</v>
      </c>
    </row>
    <row r="2275" spans="1:6" x14ac:dyDescent="0.25">
      <c r="A2275">
        <v>2016</v>
      </c>
      <c r="B2275">
        <v>4</v>
      </c>
      <c r="C2275" t="s">
        <v>161</v>
      </c>
      <c r="D2275" t="s">
        <v>61</v>
      </c>
      <c r="E2275">
        <v>205</v>
      </c>
      <c r="F2275">
        <v>1.4522527628223294</v>
      </c>
    </row>
    <row r="2276" spans="1:6" x14ac:dyDescent="0.25">
      <c r="A2276">
        <v>2016</v>
      </c>
      <c r="B2276">
        <v>4</v>
      </c>
      <c r="C2276" t="s">
        <v>165</v>
      </c>
      <c r="D2276" t="s">
        <v>55</v>
      </c>
      <c r="E2276">
        <v>201</v>
      </c>
      <c r="F2276">
        <v>1.4239161235477473</v>
      </c>
    </row>
    <row r="2277" spans="1:6" x14ac:dyDescent="0.25">
      <c r="A2277">
        <v>2016</v>
      </c>
      <c r="B2277">
        <v>4</v>
      </c>
      <c r="C2277" t="s">
        <v>165</v>
      </c>
      <c r="D2277" t="s">
        <v>35</v>
      </c>
      <c r="E2277">
        <v>197</v>
      </c>
      <c r="F2277">
        <v>1.3955794842731652</v>
      </c>
    </row>
    <row r="2278" spans="1:6" x14ac:dyDescent="0.25">
      <c r="A2278">
        <v>2016</v>
      </c>
      <c r="B2278">
        <v>4</v>
      </c>
      <c r="C2278" t="s">
        <v>152</v>
      </c>
      <c r="D2278" t="s">
        <v>24</v>
      </c>
      <c r="E2278">
        <v>195</v>
      </c>
      <c r="F2278">
        <v>1.3814111646358742</v>
      </c>
    </row>
    <row r="2279" spans="1:6" x14ac:dyDescent="0.25">
      <c r="A2279">
        <v>2016</v>
      </c>
      <c r="B2279">
        <v>4</v>
      </c>
      <c r="C2279" t="s">
        <v>155</v>
      </c>
      <c r="D2279" t="s">
        <v>58</v>
      </c>
      <c r="E2279">
        <v>186</v>
      </c>
      <c r="F2279">
        <v>1.3176537262680648</v>
      </c>
    </row>
    <row r="2280" spans="1:6" x14ac:dyDescent="0.25">
      <c r="A2280">
        <v>2016</v>
      </c>
      <c r="B2280">
        <v>4</v>
      </c>
      <c r="C2280" t="s">
        <v>156</v>
      </c>
      <c r="D2280" t="s">
        <v>57</v>
      </c>
      <c r="E2280">
        <v>181</v>
      </c>
      <c r="F2280">
        <v>1.2822329271748372</v>
      </c>
    </row>
    <row r="2281" spans="1:6" x14ac:dyDescent="0.25">
      <c r="A2281">
        <v>2016</v>
      </c>
      <c r="B2281">
        <v>4</v>
      </c>
      <c r="C2281" t="s">
        <v>154</v>
      </c>
      <c r="D2281" t="s">
        <v>9</v>
      </c>
      <c r="E2281">
        <v>171</v>
      </c>
      <c r="F2281">
        <v>1.211391328988382</v>
      </c>
    </row>
    <row r="2282" spans="1:6" x14ac:dyDescent="0.25">
      <c r="A2282">
        <v>2016</v>
      </c>
      <c r="B2282">
        <v>4</v>
      </c>
      <c r="C2282" t="s">
        <v>158</v>
      </c>
      <c r="D2282" t="s">
        <v>47</v>
      </c>
      <c r="E2282">
        <v>170</v>
      </c>
      <c r="F2282">
        <v>1.2043071691697365</v>
      </c>
    </row>
    <row r="2283" spans="1:6" x14ac:dyDescent="0.25">
      <c r="A2283">
        <v>2016</v>
      </c>
      <c r="B2283">
        <v>4</v>
      </c>
      <c r="C2283" t="s">
        <v>160</v>
      </c>
      <c r="D2283" t="s">
        <v>21</v>
      </c>
      <c r="E2283">
        <v>170</v>
      </c>
      <c r="F2283">
        <v>1.2043071691697365</v>
      </c>
    </row>
    <row r="2284" spans="1:6" x14ac:dyDescent="0.25">
      <c r="A2284">
        <v>2016</v>
      </c>
      <c r="B2284">
        <v>4</v>
      </c>
      <c r="C2284" t="s">
        <v>161</v>
      </c>
      <c r="D2284" t="s">
        <v>59</v>
      </c>
      <c r="E2284">
        <v>165</v>
      </c>
      <c r="F2284">
        <v>1.1688863700765089</v>
      </c>
    </row>
    <row r="2285" spans="1:6" x14ac:dyDescent="0.25">
      <c r="A2285">
        <v>2016</v>
      </c>
      <c r="B2285">
        <v>4</v>
      </c>
      <c r="C2285" t="s">
        <v>167</v>
      </c>
      <c r="D2285" t="s">
        <v>54</v>
      </c>
      <c r="E2285">
        <v>156</v>
      </c>
      <c r="F2285">
        <v>1.1051289317086992</v>
      </c>
    </row>
    <row r="2286" spans="1:6" x14ac:dyDescent="0.25">
      <c r="A2286">
        <v>2016</v>
      </c>
      <c r="B2286">
        <v>4</v>
      </c>
      <c r="C2286" t="s">
        <v>159</v>
      </c>
      <c r="D2286" t="s">
        <v>56</v>
      </c>
      <c r="E2286">
        <v>154</v>
      </c>
      <c r="F2286">
        <v>1.0909606120714084</v>
      </c>
    </row>
    <row r="2287" spans="1:6" x14ac:dyDescent="0.25">
      <c r="A2287">
        <v>2016</v>
      </c>
      <c r="B2287">
        <v>4</v>
      </c>
      <c r="C2287" t="s">
        <v>151</v>
      </c>
      <c r="D2287" t="s">
        <v>45</v>
      </c>
      <c r="E2287">
        <v>153</v>
      </c>
      <c r="F2287">
        <v>1.0838764522527629</v>
      </c>
    </row>
    <row r="2288" spans="1:6" x14ac:dyDescent="0.25">
      <c r="A2288">
        <v>2016</v>
      </c>
      <c r="B2288">
        <v>4</v>
      </c>
      <c r="C2288" t="s">
        <v>152</v>
      </c>
      <c r="D2288" t="s">
        <v>5</v>
      </c>
      <c r="E2288">
        <v>152</v>
      </c>
      <c r="F2288">
        <v>1.0767922924341173</v>
      </c>
    </row>
    <row r="2289" spans="1:6" x14ac:dyDescent="0.25">
      <c r="A2289">
        <v>2016</v>
      </c>
      <c r="B2289">
        <v>4</v>
      </c>
      <c r="C2289" t="s">
        <v>164</v>
      </c>
      <c r="D2289" t="s">
        <v>34</v>
      </c>
      <c r="E2289">
        <v>149</v>
      </c>
      <c r="F2289">
        <v>1.0555398129781808</v>
      </c>
    </row>
    <row r="2290" spans="1:6" x14ac:dyDescent="0.25">
      <c r="A2290">
        <v>2016</v>
      </c>
      <c r="B2290">
        <v>4</v>
      </c>
      <c r="C2290" t="s">
        <v>154</v>
      </c>
      <c r="D2290" t="s">
        <v>67</v>
      </c>
      <c r="E2290">
        <v>132</v>
      </c>
      <c r="F2290">
        <v>0.93510909606120718</v>
      </c>
    </row>
    <row r="2291" spans="1:6" x14ac:dyDescent="0.25">
      <c r="A2291">
        <v>2016</v>
      </c>
      <c r="B2291">
        <v>4</v>
      </c>
      <c r="C2291" t="s">
        <v>156</v>
      </c>
      <c r="D2291" t="s">
        <v>22</v>
      </c>
      <c r="E2291">
        <v>131</v>
      </c>
      <c r="F2291">
        <v>0.92802493624256166</v>
      </c>
    </row>
    <row r="2292" spans="1:6" x14ac:dyDescent="0.25">
      <c r="A2292">
        <v>2016</v>
      </c>
      <c r="B2292">
        <v>4</v>
      </c>
      <c r="C2292" t="s">
        <v>153</v>
      </c>
      <c r="D2292" t="s">
        <v>8</v>
      </c>
      <c r="E2292">
        <v>126</v>
      </c>
      <c r="F2292">
        <v>0.89260413714933406</v>
      </c>
    </row>
    <row r="2293" spans="1:6" x14ac:dyDescent="0.25">
      <c r="A2293">
        <v>2016</v>
      </c>
      <c r="B2293">
        <v>4</v>
      </c>
      <c r="C2293" t="s">
        <v>154</v>
      </c>
      <c r="D2293" t="s">
        <v>60</v>
      </c>
      <c r="E2293">
        <v>125</v>
      </c>
      <c r="F2293">
        <v>0.88551997733068866</v>
      </c>
    </row>
    <row r="2294" spans="1:6" x14ac:dyDescent="0.25">
      <c r="A2294">
        <v>2016</v>
      </c>
      <c r="B2294">
        <v>4</v>
      </c>
      <c r="C2294" t="s">
        <v>167</v>
      </c>
      <c r="D2294" t="s">
        <v>193</v>
      </c>
      <c r="E2294">
        <v>120</v>
      </c>
      <c r="F2294">
        <v>0.85009917823746106</v>
      </c>
    </row>
    <row r="2295" spans="1:6" x14ac:dyDescent="0.25">
      <c r="A2295">
        <v>2016</v>
      </c>
      <c r="B2295">
        <v>4</v>
      </c>
      <c r="C2295" t="s">
        <v>154</v>
      </c>
      <c r="D2295" t="s">
        <v>15</v>
      </c>
      <c r="E2295">
        <v>109</v>
      </c>
      <c r="F2295">
        <v>0.77217342023236046</v>
      </c>
    </row>
    <row r="2296" spans="1:6" x14ac:dyDescent="0.25">
      <c r="A2296">
        <v>2016</v>
      </c>
      <c r="B2296">
        <v>4</v>
      </c>
      <c r="C2296" t="s">
        <v>161</v>
      </c>
      <c r="D2296" t="s">
        <v>32</v>
      </c>
      <c r="E2296">
        <v>108</v>
      </c>
      <c r="F2296">
        <v>0.76508926041371494</v>
      </c>
    </row>
    <row r="2297" spans="1:6" x14ac:dyDescent="0.25">
      <c r="A2297">
        <v>2016</v>
      </c>
      <c r="B2297">
        <v>4</v>
      </c>
      <c r="C2297" t="s">
        <v>154</v>
      </c>
      <c r="D2297" t="s">
        <v>48</v>
      </c>
      <c r="E2297">
        <v>108</v>
      </c>
      <c r="F2297">
        <v>0.76508926041371494</v>
      </c>
    </row>
    <row r="2298" spans="1:6" x14ac:dyDescent="0.25">
      <c r="A2298">
        <v>2016</v>
      </c>
      <c r="B2298">
        <v>4</v>
      </c>
      <c r="C2298" t="s">
        <v>156</v>
      </c>
      <c r="D2298" t="s">
        <v>28</v>
      </c>
      <c r="E2298">
        <v>107</v>
      </c>
      <c r="F2298">
        <v>0.75800510059506943</v>
      </c>
    </row>
    <row r="2299" spans="1:6" x14ac:dyDescent="0.25">
      <c r="A2299">
        <v>2016</v>
      </c>
      <c r="B2299">
        <v>4</v>
      </c>
      <c r="C2299" t="s">
        <v>161</v>
      </c>
      <c r="D2299" t="s">
        <v>26</v>
      </c>
      <c r="E2299">
        <v>106</v>
      </c>
      <c r="F2299">
        <v>0.75092094077642391</v>
      </c>
    </row>
    <row r="2300" spans="1:6" x14ac:dyDescent="0.25">
      <c r="A2300">
        <v>2016</v>
      </c>
      <c r="B2300">
        <v>4</v>
      </c>
      <c r="C2300" t="s">
        <v>167</v>
      </c>
      <c r="D2300" t="s">
        <v>51</v>
      </c>
      <c r="E2300">
        <v>104</v>
      </c>
      <c r="F2300">
        <v>0.73675262113913287</v>
      </c>
    </row>
    <row r="2301" spans="1:6" x14ac:dyDescent="0.25">
      <c r="A2301">
        <v>2016</v>
      </c>
      <c r="B2301">
        <v>4</v>
      </c>
      <c r="C2301" t="s">
        <v>161</v>
      </c>
      <c r="D2301" t="s">
        <v>40</v>
      </c>
      <c r="E2301">
        <v>104</v>
      </c>
      <c r="F2301">
        <v>0.73675262113913287</v>
      </c>
    </row>
    <row r="2302" spans="1:6" x14ac:dyDescent="0.25">
      <c r="A2302">
        <v>2016</v>
      </c>
      <c r="B2302">
        <v>6</v>
      </c>
      <c r="C2302" t="s">
        <v>151</v>
      </c>
      <c r="D2302" t="s">
        <v>4</v>
      </c>
      <c r="E2302">
        <v>1056</v>
      </c>
      <c r="F2302">
        <v>7.718734010671735</v>
      </c>
    </row>
    <row r="2303" spans="1:6" x14ac:dyDescent="0.25">
      <c r="A2303">
        <v>2016</v>
      </c>
      <c r="B2303">
        <v>6</v>
      </c>
      <c r="C2303" t="s">
        <v>157</v>
      </c>
      <c r="D2303" t="s">
        <v>36</v>
      </c>
      <c r="E2303">
        <v>590</v>
      </c>
      <c r="F2303">
        <v>4.3125502521745487</v>
      </c>
    </row>
    <row r="2304" spans="1:6" x14ac:dyDescent="0.25">
      <c r="A2304">
        <v>2016</v>
      </c>
      <c r="B2304">
        <v>6</v>
      </c>
      <c r="C2304" t="s">
        <v>151</v>
      </c>
      <c r="D2304" t="s">
        <v>7</v>
      </c>
      <c r="E2304">
        <v>463</v>
      </c>
      <c r="F2304">
        <v>3.3842555368759597</v>
      </c>
    </row>
    <row r="2305" spans="1:6" x14ac:dyDescent="0.25">
      <c r="A2305">
        <v>2016</v>
      </c>
      <c r="B2305">
        <v>6</v>
      </c>
      <c r="C2305" t="s">
        <v>153</v>
      </c>
      <c r="D2305" t="s">
        <v>30</v>
      </c>
      <c r="E2305">
        <v>318</v>
      </c>
      <c r="F2305">
        <v>2.3243914918500108</v>
      </c>
    </row>
    <row r="2306" spans="1:6" x14ac:dyDescent="0.25">
      <c r="A2306">
        <v>2016</v>
      </c>
      <c r="B2306">
        <v>6</v>
      </c>
      <c r="C2306" t="s">
        <v>152</v>
      </c>
      <c r="D2306" t="s">
        <v>6</v>
      </c>
      <c r="E2306">
        <v>435</v>
      </c>
      <c r="F2306">
        <v>3.1795921350778453</v>
      </c>
    </row>
    <row r="2307" spans="1:6" x14ac:dyDescent="0.25">
      <c r="A2307">
        <v>2016</v>
      </c>
      <c r="B2307">
        <v>6</v>
      </c>
      <c r="C2307" t="s">
        <v>152</v>
      </c>
      <c r="D2307" t="s">
        <v>23</v>
      </c>
      <c r="E2307">
        <v>391</v>
      </c>
      <c r="F2307">
        <v>2.8579782179665227</v>
      </c>
    </row>
    <row r="2308" spans="1:6" x14ac:dyDescent="0.25">
      <c r="A2308">
        <v>2016</v>
      </c>
      <c r="B2308">
        <v>6</v>
      </c>
      <c r="C2308" t="s">
        <v>152</v>
      </c>
      <c r="D2308" t="s">
        <v>16</v>
      </c>
      <c r="E2308">
        <v>324</v>
      </c>
      <c r="F2308">
        <v>2.3682479350924641</v>
      </c>
    </row>
    <row r="2309" spans="1:6" x14ac:dyDescent="0.25">
      <c r="A2309">
        <v>2016</v>
      </c>
      <c r="B2309">
        <v>6</v>
      </c>
      <c r="C2309" t="s">
        <v>155</v>
      </c>
      <c r="D2309" t="s">
        <v>10</v>
      </c>
      <c r="E2309">
        <v>328</v>
      </c>
      <c r="F2309">
        <v>2.3974855639207657</v>
      </c>
    </row>
    <row r="2310" spans="1:6" x14ac:dyDescent="0.25">
      <c r="A2310">
        <v>2016</v>
      </c>
      <c r="B2310">
        <v>6</v>
      </c>
      <c r="C2310" t="s">
        <v>162</v>
      </c>
      <c r="D2310" t="s">
        <v>43</v>
      </c>
      <c r="E2310">
        <v>241</v>
      </c>
      <c r="F2310">
        <v>1.7615671369051968</v>
      </c>
    </row>
    <row r="2311" spans="1:6" x14ac:dyDescent="0.25">
      <c r="A2311">
        <v>2016</v>
      </c>
      <c r="B2311">
        <v>6</v>
      </c>
      <c r="C2311" t="s">
        <v>165</v>
      </c>
      <c r="D2311" t="s">
        <v>35</v>
      </c>
      <c r="E2311">
        <v>252</v>
      </c>
      <c r="F2311">
        <v>1.8419706161830276</v>
      </c>
    </row>
    <row r="2312" spans="1:6" x14ac:dyDescent="0.25">
      <c r="A2312">
        <v>2016</v>
      </c>
      <c r="B2312">
        <v>6</v>
      </c>
      <c r="C2312" t="s">
        <v>165</v>
      </c>
      <c r="D2312" t="s">
        <v>55</v>
      </c>
      <c r="E2312">
        <v>213</v>
      </c>
      <c r="F2312">
        <v>1.5569037351070827</v>
      </c>
    </row>
    <row r="2313" spans="1:6" x14ac:dyDescent="0.25">
      <c r="A2313">
        <v>2016</v>
      </c>
      <c r="B2313">
        <v>6</v>
      </c>
      <c r="C2313" t="s">
        <v>168</v>
      </c>
      <c r="D2313" t="s">
        <v>44</v>
      </c>
      <c r="E2313">
        <v>284</v>
      </c>
      <c r="F2313">
        <v>2.075871646809444</v>
      </c>
    </row>
    <row r="2314" spans="1:6" x14ac:dyDescent="0.25">
      <c r="A2314">
        <v>2016</v>
      </c>
      <c r="B2314">
        <v>6</v>
      </c>
      <c r="C2314" t="s">
        <v>170</v>
      </c>
      <c r="D2314" t="s">
        <v>53</v>
      </c>
      <c r="E2314">
        <v>398</v>
      </c>
      <c r="F2314">
        <v>2.9091440684160514</v>
      </c>
    </row>
    <row r="2315" spans="1:6" x14ac:dyDescent="0.25">
      <c r="A2315">
        <v>2016</v>
      </c>
      <c r="B2315">
        <v>6</v>
      </c>
      <c r="C2315" t="s">
        <v>155</v>
      </c>
      <c r="D2315" t="s">
        <v>58</v>
      </c>
      <c r="E2315">
        <v>168</v>
      </c>
      <c r="F2315">
        <v>1.2279804107886851</v>
      </c>
    </row>
    <row r="2316" spans="1:6" x14ac:dyDescent="0.25">
      <c r="A2316">
        <v>2016</v>
      </c>
      <c r="B2316">
        <v>6</v>
      </c>
      <c r="C2316" t="s">
        <v>161</v>
      </c>
      <c r="D2316" t="s">
        <v>49</v>
      </c>
      <c r="E2316">
        <v>51</v>
      </c>
      <c r="F2316">
        <v>0.37277976756085079</v>
      </c>
    </row>
    <row r="2317" spans="1:6" x14ac:dyDescent="0.25">
      <c r="A2317">
        <v>2016</v>
      </c>
      <c r="B2317">
        <v>6</v>
      </c>
      <c r="C2317" t="s">
        <v>156</v>
      </c>
      <c r="D2317" t="s">
        <v>11</v>
      </c>
      <c r="E2317">
        <v>139</v>
      </c>
      <c r="F2317">
        <v>1.0160076017834954</v>
      </c>
    </row>
    <row r="2318" spans="1:6" x14ac:dyDescent="0.25">
      <c r="A2318">
        <v>2016</v>
      </c>
      <c r="B2318">
        <v>6</v>
      </c>
      <c r="C2318" t="s">
        <v>154</v>
      </c>
      <c r="D2318" t="s">
        <v>9</v>
      </c>
      <c r="E2318">
        <v>193</v>
      </c>
      <c r="F2318">
        <v>1.4107155909655726</v>
      </c>
    </row>
    <row r="2319" spans="1:6" x14ac:dyDescent="0.25">
      <c r="A2319">
        <v>2016</v>
      </c>
      <c r="B2319">
        <v>6</v>
      </c>
      <c r="C2319" t="s">
        <v>153</v>
      </c>
      <c r="D2319" t="s">
        <v>8</v>
      </c>
      <c r="E2319">
        <v>154</v>
      </c>
      <c r="F2319">
        <v>1.125648709889628</v>
      </c>
    </row>
    <row r="2320" spans="1:6" x14ac:dyDescent="0.25">
      <c r="A2320">
        <v>2016</v>
      </c>
      <c r="B2320">
        <v>6</v>
      </c>
      <c r="C2320" t="s">
        <v>167</v>
      </c>
      <c r="D2320" t="s">
        <v>54</v>
      </c>
      <c r="E2320">
        <v>215</v>
      </c>
      <c r="F2320">
        <v>1.5715225495212339</v>
      </c>
    </row>
    <row r="2321" spans="1:6" x14ac:dyDescent="0.25">
      <c r="A2321">
        <v>2016</v>
      </c>
      <c r="B2321">
        <v>6</v>
      </c>
      <c r="C2321" t="s">
        <v>152</v>
      </c>
      <c r="D2321" t="s">
        <v>24</v>
      </c>
      <c r="E2321">
        <v>246</v>
      </c>
      <c r="F2321">
        <v>1.7981141729405747</v>
      </c>
    </row>
    <row r="2322" spans="1:6" x14ac:dyDescent="0.25">
      <c r="A2322">
        <v>2016</v>
      </c>
      <c r="B2322">
        <v>6</v>
      </c>
      <c r="C2322" t="s">
        <v>156</v>
      </c>
      <c r="D2322" t="s">
        <v>57</v>
      </c>
      <c r="E2322">
        <v>143</v>
      </c>
      <c r="F2322">
        <v>1.0452452306117974</v>
      </c>
    </row>
    <row r="2323" spans="1:6" x14ac:dyDescent="0.25">
      <c r="A2323">
        <v>2016</v>
      </c>
      <c r="B2323">
        <v>6</v>
      </c>
      <c r="C2323" t="s">
        <v>158</v>
      </c>
      <c r="D2323" t="s">
        <v>47</v>
      </c>
      <c r="E2323">
        <v>153</v>
      </c>
      <c r="F2323">
        <v>1.1183393026825523</v>
      </c>
    </row>
    <row r="2324" spans="1:6" x14ac:dyDescent="0.25">
      <c r="A2324">
        <v>2016</v>
      </c>
      <c r="B2324">
        <v>6</v>
      </c>
      <c r="C2324" t="s">
        <v>154</v>
      </c>
      <c r="D2324" t="s">
        <v>60</v>
      </c>
      <c r="E2324">
        <v>126</v>
      </c>
      <c r="F2324">
        <v>0.9209853080915138</v>
      </c>
    </row>
    <row r="2325" spans="1:6" x14ac:dyDescent="0.25">
      <c r="A2325">
        <v>2016</v>
      </c>
      <c r="B2325">
        <v>6</v>
      </c>
      <c r="C2325" t="s">
        <v>152</v>
      </c>
      <c r="D2325" t="s">
        <v>5</v>
      </c>
      <c r="E2325">
        <v>186</v>
      </c>
      <c r="F2325">
        <v>1.3595497405160442</v>
      </c>
    </row>
    <row r="2326" spans="1:6" x14ac:dyDescent="0.25">
      <c r="A2326">
        <v>2016</v>
      </c>
      <c r="B2326">
        <v>6</v>
      </c>
      <c r="C2326" t="s">
        <v>151</v>
      </c>
      <c r="D2326" t="s">
        <v>12</v>
      </c>
      <c r="E2326">
        <v>143</v>
      </c>
      <c r="F2326">
        <v>1.0452452306117974</v>
      </c>
    </row>
    <row r="2327" spans="1:6" x14ac:dyDescent="0.25">
      <c r="A2327">
        <v>2016</v>
      </c>
      <c r="B2327">
        <v>6</v>
      </c>
      <c r="C2327" t="s">
        <v>159</v>
      </c>
      <c r="D2327" t="s">
        <v>56</v>
      </c>
      <c r="E2327">
        <v>95</v>
      </c>
      <c r="F2327">
        <v>0.69439368467217299</v>
      </c>
    </row>
    <row r="2328" spans="1:6" x14ac:dyDescent="0.25">
      <c r="A2328">
        <v>2016</v>
      </c>
      <c r="B2328">
        <v>6</v>
      </c>
      <c r="C2328" t="s">
        <v>151</v>
      </c>
      <c r="D2328" t="s">
        <v>45</v>
      </c>
      <c r="E2328">
        <v>155</v>
      </c>
      <c r="F2328">
        <v>1.1329581170967034</v>
      </c>
    </row>
    <row r="2329" spans="1:6" x14ac:dyDescent="0.25">
      <c r="A2329">
        <v>2016</v>
      </c>
      <c r="B2329">
        <v>6</v>
      </c>
      <c r="C2329" t="s">
        <v>167</v>
      </c>
      <c r="D2329" t="s">
        <v>51</v>
      </c>
      <c r="E2329">
        <v>144</v>
      </c>
      <c r="F2329">
        <v>1.0525546378188728</v>
      </c>
    </row>
    <row r="2330" spans="1:6" x14ac:dyDescent="0.25">
      <c r="A2330">
        <v>2016</v>
      </c>
      <c r="B2330">
        <v>6</v>
      </c>
      <c r="C2330" t="s">
        <v>161</v>
      </c>
      <c r="D2330" t="s">
        <v>61</v>
      </c>
      <c r="E2330">
        <v>216</v>
      </c>
      <c r="F2330">
        <v>1.5788319567283093</v>
      </c>
    </row>
    <row r="2331" spans="1:6" x14ac:dyDescent="0.25">
      <c r="A2331">
        <v>2016</v>
      </c>
      <c r="B2331">
        <v>6</v>
      </c>
      <c r="C2331" t="s">
        <v>160</v>
      </c>
      <c r="D2331" t="s">
        <v>21</v>
      </c>
      <c r="E2331">
        <v>225</v>
      </c>
      <c r="F2331">
        <v>1.6446166215919888</v>
      </c>
    </row>
    <row r="2332" spans="1:6" x14ac:dyDescent="0.25">
      <c r="A2332">
        <v>2016</v>
      </c>
      <c r="B2332">
        <v>1</v>
      </c>
      <c r="C2332" t="s">
        <v>151</v>
      </c>
      <c r="D2332" t="s">
        <v>4</v>
      </c>
      <c r="E2332">
        <v>998</v>
      </c>
      <c r="F2332">
        <v>9.080156491675007</v>
      </c>
    </row>
    <row r="2333" spans="1:6" x14ac:dyDescent="0.25">
      <c r="A2333">
        <v>2016</v>
      </c>
      <c r="B2333">
        <v>1</v>
      </c>
      <c r="C2333" t="s">
        <v>152</v>
      </c>
      <c r="D2333" t="s">
        <v>16</v>
      </c>
      <c r="E2333">
        <v>328</v>
      </c>
      <c r="F2333">
        <v>2.9842598489673371</v>
      </c>
    </row>
    <row r="2334" spans="1:6" x14ac:dyDescent="0.25">
      <c r="A2334">
        <v>2016</v>
      </c>
      <c r="B2334">
        <v>1</v>
      </c>
      <c r="C2334" t="s">
        <v>153</v>
      </c>
      <c r="D2334" t="s">
        <v>30</v>
      </c>
      <c r="E2334">
        <v>284</v>
      </c>
      <c r="F2334">
        <v>2.5839323082522063</v>
      </c>
    </row>
    <row r="2335" spans="1:6" x14ac:dyDescent="0.25">
      <c r="A2335">
        <v>2016</v>
      </c>
      <c r="B2335">
        <v>1</v>
      </c>
      <c r="C2335" t="s">
        <v>157</v>
      </c>
      <c r="D2335" t="s">
        <v>36</v>
      </c>
      <c r="E2335">
        <v>145</v>
      </c>
      <c r="F2335">
        <v>1.3192612137203166</v>
      </c>
    </row>
    <row r="2336" spans="1:6" x14ac:dyDescent="0.25">
      <c r="A2336">
        <v>2016</v>
      </c>
      <c r="B2336">
        <v>1</v>
      </c>
      <c r="C2336" t="s">
        <v>152</v>
      </c>
      <c r="D2336" t="s">
        <v>6</v>
      </c>
      <c r="E2336">
        <v>300</v>
      </c>
      <c r="F2336">
        <v>2.7295059594213447</v>
      </c>
    </row>
    <row r="2337" spans="1:6" x14ac:dyDescent="0.25">
      <c r="A2337">
        <v>2016</v>
      </c>
      <c r="B2337">
        <v>1</v>
      </c>
      <c r="C2337" t="s">
        <v>152</v>
      </c>
      <c r="D2337" t="s">
        <v>23</v>
      </c>
      <c r="E2337">
        <v>317</v>
      </c>
      <c r="F2337">
        <v>2.8841779637885545</v>
      </c>
    </row>
    <row r="2338" spans="1:6" x14ac:dyDescent="0.25">
      <c r="A2338">
        <v>2016</v>
      </c>
      <c r="B2338">
        <v>1</v>
      </c>
      <c r="C2338" t="s">
        <v>155</v>
      </c>
      <c r="D2338" t="s">
        <v>10</v>
      </c>
      <c r="E2338">
        <v>213</v>
      </c>
      <c r="F2338">
        <v>1.9379492311891549</v>
      </c>
    </row>
    <row r="2339" spans="1:6" x14ac:dyDescent="0.25">
      <c r="A2339">
        <v>2016</v>
      </c>
      <c r="B2339">
        <v>1</v>
      </c>
      <c r="C2339" t="s">
        <v>151</v>
      </c>
      <c r="D2339" t="s">
        <v>7</v>
      </c>
      <c r="E2339">
        <v>236</v>
      </c>
      <c r="F2339">
        <v>2.1472113547447913</v>
      </c>
    </row>
    <row r="2340" spans="1:6" x14ac:dyDescent="0.25">
      <c r="A2340">
        <v>2016</v>
      </c>
      <c r="B2340">
        <v>1</v>
      </c>
      <c r="C2340" t="s">
        <v>161</v>
      </c>
      <c r="D2340" t="s">
        <v>49</v>
      </c>
      <c r="E2340">
        <v>294</v>
      </c>
      <c r="F2340">
        <v>2.6749158402329178</v>
      </c>
    </row>
    <row r="2341" spans="1:6" x14ac:dyDescent="0.25">
      <c r="A2341">
        <v>2016</v>
      </c>
      <c r="B2341">
        <v>1</v>
      </c>
      <c r="C2341" t="s">
        <v>165</v>
      </c>
      <c r="D2341" t="s">
        <v>55</v>
      </c>
      <c r="E2341">
        <v>269</v>
      </c>
      <c r="F2341">
        <v>2.447457010281139</v>
      </c>
    </row>
    <row r="2342" spans="1:6" x14ac:dyDescent="0.25">
      <c r="A2342">
        <v>2016</v>
      </c>
      <c r="B2342">
        <v>1</v>
      </c>
      <c r="C2342" t="s">
        <v>162</v>
      </c>
      <c r="D2342" t="s">
        <v>43</v>
      </c>
      <c r="E2342">
        <v>233</v>
      </c>
      <c r="F2342">
        <v>2.1199162951505777</v>
      </c>
    </row>
    <row r="2343" spans="1:6" x14ac:dyDescent="0.25">
      <c r="A2343">
        <v>2016</v>
      </c>
      <c r="B2343">
        <v>1</v>
      </c>
      <c r="C2343" t="s">
        <v>165</v>
      </c>
      <c r="D2343" t="s">
        <v>35</v>
      </c>
      <c r="E2343">
        <v>223</v>
      </c>
      <c r="F2343">
        <v>2.0289327631698661</v>
      </c>
    </row>
    <row r="2344" spans="1:6" x14ac:dyDescent="0.25">
      <c r="A2344">
        <v>2016</v>
      </c>
      <c r="B2344">
        <v>1</v>
      </c>
      <c r="C2344" t="s">
        <v>155</v>
      </c>
      <c r="D2344" t="s">
        <v>58</v>
      </c>
      <c r="E2344">
        <v>186</v>
      </c>
      <c r="F2344">
        <v>1.6922936948412337</v>
      </c>
    </row>
    <row r="2345" spans="1:6" x14ac:dyDescent="0.25">
      <c r="A2345">
        <v>2016</v>
      </c>
      <c r="B2345">
        <v>1</v>
      </c>
      <c r="C2345" t="s">
        <v>153</v>
      </c>
      <c r="D2345" t="s">
        <v>8</v>
      </c>
      <c r="E2345">
        <v>196</v>
      </c>
      <c r="F2345">
        <v>1.7832772268219454</v>
      </c>
    </row>
    <row r="2346" spans="1:6" x14ac:dyDescent="0.25">
      <c r="A2346">
        <v>2016</v>
      </c>
      <c r="B2346">
        <v>1</v>
      </c>
      <c r="C2346" t="s">
        <v>159</v>
      </c>
      <c r="D2346" t="s">
        <v>56</v>
      </c>
      <c r="E2346">
        <v>219</v>
      </c>
      <c r="F2346">
        <v>1.9925393503775817</v>
      </c>
    </row>
    <row r="2347" spans="1:6" x14ac:dyDescent="0.25">
      <c r="A2347">
        <v>2016</v>
      </c>
      <c r="B2347">
        <v>1</v>
      </c>
      <c r="C2347" t="s">
        <v>154</v>
      </c>
      <c r="D2347" t="s">
        <v>60</v>
      </c>
      <c r="E2347">
        <v>153</v>
      </c>
      <c r="F2347">
        <v>1.3920480393048857</v>
      </c>
    </row>
    <row r="2348" spans="1:6" x14ac:dyDescent="0.25">
      <c r="A2348">
        <v>2016</v>
      </c>
      <c r="B2348">
        <v>1</v>
      </c>
      <c r="C2348" t="s">
        <v>154</v>
      </c>
      <c r="D2348" t="s">
        <v>9</v>
      </c>
      <c r="E2348">
        <v>211</v>
      </c>
      <c r="F2348">
        <v>1.9197525247930125</v>
      </c>
    </row>
    <row r="2349" spans="1:6" x14ac:dyDescent="0.25">
      <c r="A2349">
        <v>2016</v>
      </c>
      <c r="B2349">
        <v>1</v>
      </c>
      <c r="C2349" t="s">
        <v>156</v>
      </c>
      <c r="D2349" t="s">
        <v>57</v>
      </c>
      <c r="E2349">
        <v>215</v>
      </c>
      <c r="F2349">
        <v>1.956145937585297</v>
      </c>
    </row>
    <row r="2350" spans="1:6" x14ac:dyDescent="0.25">
      <c r="A2350">
        <v>2016</v>
      </c>
      <c r="B2350">
        <v>1</v>
      </c>
      <c r="C2350" t="s">
        <v>158</v>
      </c>
      <c r="D2350" t="s">
        <v>47</v>
      </c>
      <c r="E2350">
        <v>176</v>
      </c>
      <c r="F2350">
        <v>1.6013101628605222</v>
      </c>
    </row>
    <row r="2351" spans="1:6" x14ac:dyDescent="0.25">
      <c r="A2351">
        <v>2016</v>
      </c>
      <c r="B2351">
        <v>1</v>
      </c>
      <c r="C2351" t="s">
        <v>156</v>
      </c>
      <c r="D2351" t="s">
        <v>28</v>
      </c>
      <c r="E2351">
        <v>159</v>
      </c>
      <c r="F2351">
        <v>1.4466381584933126</v>
      </c>
    </row>
    <row r="2352" spans="1:6" x14ac:dyDescent="0.25">
      <c r="A2352">
        <v>2016</v>
      </c>
      <c r="B2352">
        <v>1</v>
      </c>
      <c r="C2352" t="s">
        <v>156</v>
      </c>
      <c r="D2352" t="s">
        <v>11</v>
      </c>
      <c r="E2352">
        <v>107</v>
      </c>
      <c r="F2352">
        <v>0.97352379219361285</v>
      </c>
    </row>
    <row r="2353" spans="1:6" x14ac:dyDescent="0.25">
      <c r="A2353">
        <v>2016</v>
      </c>
      <c r="B2353">
        <v>1</v>
      </c>
      <c r="C2353" t="s">
        <v>151</v>
      </c>
      <c r="D2353" t="s">
        <v>45</v>
      </c>
      <c r="E2353">
        <v>165</v>
      </c>
      <c r="F2353">
        <v>1.5012282776817396</v>
      </c>
    </row>
    <row r="2354" spans="1:6" x14ac:dyDescent="0.25">
      <c r="A2354">
        <v>2016</v>
      </c>
      <c r="B2354">
        <v>1</v>
      </c>
      <c r="C2354" t="s">
        <v>167</v>
      </c>
      <c r="D2354" t="s">
        <v>51</v>
      </c>
      <c r="E2354">
        <v>159</v>
      </c>
      <c r="F2354">
        <v>1.4466381584933126</v>
      </c>
    </row>
    <row r="2355" spans="1:6" x14ac:dyDescent="0.25">
      <c r="A2355">
        <v>2016</v>
      </c>
      <c r="B2355">
        <v>1</v>
      </c>
      <c r="C2355" t="s">
        <v>161</v>
      </c>
      <c r="D2355" t="s">
        <v>59</v>
      </c>
      <c r="E2355">
        <v>170</v>
      </c>
      <c r="F2355">
        <v>1.5467200436720954</v>
      </c>
    </row>
    <row r="2356" spans="1:6" x14ac:dyDescent="0.25">
      <c r="A2356">
        <v>2016</v>
      </c>
      <c r="B2356">
        <v>1</v>
      </c>
      <c r="C2356" t="s">
        <v>154</v>
      </c>
      <c r="D2356" t="s">
        <v>15</v>
      </c>
      <c r="E2356">
        <v>141</v>
      </c>
      <c r="F2356">
        <v>1.2828678009280321</v>
      </c>
    </row>
    <row r="2357" spans="1:6" x14ac:dyDescent="0.25">
      <c r="A2357">
        <v>2016</v>
      </c>
      <c r="B2357">
        <v>1</v>
      </c>
      <c r="C2357" t="s">
        <v>151</v>
      </c>
      <c r="D2357" t="s">
        <v>12</v>
      </c>
      <c r="E2357">
        <v>144</v>
      </c>
      <c r="F2357">
        <v>1.3101628605222455</v>
      </c>
    </row>
    <row r="2358" spans="1:6" x14ac:dyDescent="0.25">
      <c r="A2358">
        <v>2016</v>
      </c>
      <c r="B2358">
        <v>1</v>
      </c>
      <c r="C2358" t="s">
        <v>152</v>
      </c>
      <c r="D2358" t="s">
        <v>5</v>
      </c>
      <c r="E2358">
        <v>83</v>
      </c>
      <c r="F2358">
        <v>0.75516331543990534</v>
      </c>
    </row>
    <row r="2359" spans="1:6" x14ac:dyDescent="0.25">
      <c r="A2359">
        <v>2016</v>
      </c>
      <c r="B2359">
        <v>1</v>
      </c>
      <c r="C2359" t="s">
        <v>170</v>
      </c>
      <c r="D2359" t="s">
        <v>53</v>
      </c>
      <c r="E2359">
        <v>197</v>
      </c>
      <c r="F2359">
        <v>1.7923755800200163</v>
      </c>
    </row>
    <row r="2360" spans="1:6" x14ac:dyDescent="0.25">
      <c r="A2360">
        <v>2016</v>
      </c>
      <c r="B2360">
        <v>1</v>
      </c>
      <c r="C2360" t="s">
        <v>161</v>
      </c>
      <c r="D2360" t="s">
        <v>40</v>
      </c>
      <c r="E2360">
        <v>123</v>
      </c>
      <c r="F2360">
        <v>1.1190974433627514</v>
      </c>
    </row>
    <row r="2361" spans="1:6" x14ac:dyDescent="0.25">
      <c r="A2361">
        <v>2016</v>
      </c>
      <c r="B2361">
        <v>1</v>
      </c>
      <c r="C2361" t="s">
        <v>161</v>
      </c>
      <c r="D2361" t="s">
        <v>26</v>
      </c>
      <c r="E2361">
        <v>118</v>
      </c>
      <c r="F2361">
        <v>1.0736056773723957</v>
      </c>
    </row>
    <row r="2362" spans="1:6" x14ac:dyDescent="0.25">
      <c r="A2362">
        <v>2016</v>
      </c>
      <c r="B2362">
        <v>1</v>
      </c>
      <c r="C2362" t="s">
        <v>161</v>
      </c>
      <c r="D2362" t="s">
        <v>32</v>
      </c>
      <c r="E2362">
        <v>141</v>
      </c>
      <c r="F2362">
        <v>1.2828678009280321</v>
      </c>
    </row>
    <row r="2363" spans="1:6" x14ac:dyDescent="0.25">
      <c r="A2363">
        <v>2016</v>
      </c>
      <c r="B2363">
        <v>1</v>
      </c>
      <c r="C2363" t="s">
        <v>162</v>
      </c>
      <c r="D2363" t="s">
        <v>27</v>
      </c>
      <c r="E2363">
        <v>128</v>
      </c>
      <c r="F2363">
        <v>1.1645892093531072</v>
      </c>
    </row>
    <row r="2364" spans="1:6" x14ac:dyDescent="0.25">
      <c r="A2364">
        <v>2016</v>
      </c>
      <c r="B2364">
        <v>1</v>
      </c>
      <c r="C2364" t="s">
        <v>167</v>
      </c>
      <c r="D2364" t="s">
        <v>62</v>
      </c>
      <c r="E2364">
        <v>116</v>
      </c>
      <c r="F2364">
        <v>1.0554089709762533</v>
      </c>
    </row>
    <row r="2365" spans="1:6" x14ac:dyDescent="0.25">
      <c r="A2365">
        <v>2016</v>
      </c>
      <c r="B2365">
        <v>1</v>
      </c>
      <c r="C2365" t="s">
        <v>164</v>
      </c>
      <c r="D2365" t="s">
        <v>196</v>
      </c>
      <c r="E2365">
        <v>62</v>
      </c>
      <c r="F2365">
        <v>0.56409789828041124</v>
      </c>
    </row>
    <row r="2366" spans="1:6" x14ac:dyDescent="0.25">
      <c r="A2366">
        <v>2016</v>
      </c>
      <c r="B2366">
        <v>1</v>
      </c>
      <c r="C2366" t="s">
        <v>168</v>
      </c>
      <c r="D2366" t="s">
        <v>44</v>
      </c>
      <c r="E2366">
        <v>105</v>
      </c>
      <c r="F2366">
        <v>0.95532708579747061</v>
      </c>
    </row>
    <row r="2367" spans="1:6" x14ac:dyDescent="0.25">
      <c r="A2367">
        <v>2016</v>
      </c>
      <c r="B2367">
        <v>1</v>
      </c>
      <c r="C2367" t="s">
        <v>167</v>
      </c>
      <c r="D2367" t="s">
        <v>54</v>
      </c>
      <c r="E2367">
        <v>111</v>
      </c>
      <c r="F2367">
        <v>1.0099172049858975</v>
      </c>
    </row>
    <row r="2368" spans="1:6" x14ac:dyDescent="0.25">
      <c r="A2368">
        <v>2016</v>
      </c>
      <c r="B2368">
        <v>1</v>
      </c>
      <c r="C2368" t="s">
        <v>154</v>
      </c>
      <c r="D2368" t="s">
        <v>48</v>
      </c>
      <c r="E2368">
        <v>96</v>
      </c>
      <c r="F2368">
        <v>0.87344190701483027</v>
      </c>
    </row>
    <row r="2369" spans="1:6" x14ac:dyDescent="0.25">
      <c r="A2369">
        <v>2016</v>
      </c>
      <c r="B2369">
        <v>1</v>
      </c>
      <c r="C2369" t="s">
        <v>156</v>
      </c>
      <c r="D2369" t="s">
        <v>22</v>
      </c>
      <c r="E2369">
        <v>96</v>
      </c>
      <c r="F2369">
        <v>0.87344190701483027</v>
      </c>
    </row>
    <row r="2370" spans="1:6" x14ac:dyDescent="0.25">
      <c r="A2370">
        <v>2016</v>
      </c>
      <c r="B2370">
        <v>1</v>
      </c>
      <c r="C2370" t="s">
        <v>153</v>
      </c>
      <c r="D2370" t="s">
        <v>52</v>
      </c>
      <c r="E2370">
        <v>91</v>
      </c>
      <c r="F2370">
        <v>0.82795014102447462</v>
      </c>
    </row>
    <row r="2371" spans="1:6" x14ac:dyDescent="0.25">
      <c r="A2371">
        <v>2016</v>
      </c>
      <c r="B2371">
        <v>1</v>
      </c>
      <c r="C2371" t="s">
        <v>154</v>
      </c>
      <c r="D2371" t="s">
        <v>67</v>
      </c>
      <c r="E2371">
        <v>101</v>
      </c>
      <c r="F2371">
        <v>0.91893367300518602</v>
      </c>
    </row>
    <row r="2372" spans="1:6" x14ac:dyDescent="0.25">
      <c r="A2372">
        <v>2016</v>
      </c>
      <c r="B2372">
        <v>1</v>
      </c>
      <c r="C2372" t="s">
        <v>152</v>
      </c>
      <c r="D2372" t="s">
        <v>24</v>
      </c>
      <c r="E2372">
        <v>55</v>
      </c>
      <c r="F2372">
        <v>0.50040942589391324</v>
      </c>
    </row>
    <row r="2373" spans="1:6" x14ac:dyDescent="0.25">
      <c r="A2373">
        <v>2016</v>
      </c>
      <c r="B2373">
        <v>1</v>
      </c>
      <c r="C2373" t="s">
        <v>164</v>
      </c>
      <c r="D2373" t="s">
        <v>34</v>
      </c>
      <c r="E2373">
        <v>41</v>
      </c>
      <c r="F2373">
        <v>0.37303248112091714</v>
      </c>
    </row>
    <row r="2374" spans="1:6" x14ac:dyDescent="0.25">
      <c r="A2374">
        <v>2016</v>
      </c>
      <c r="B2374">
        <v>1</v>
      </c>
      <c r="C2374" t="s">
        <v>160</v>
      </c>
      <c r="D2374" t="s">
        <v>21</v>
      </c>
      <c r="E2374">
        <v>89</v>
      </c>
      <c r="F2374">
        <v>0.80975343462833227</v>
      </c>
    </row>
    <row r="2375" spans="1:6" x14ac:dyDescent="0.25">
      <c r="A2375">
        <v>2016</v>
      </c>
      <c r="B2375">
        <v>1</v>
      </c>
      <c r="C2375" t="s">
        <v>169</v>
      </c>
      <c r="D2375" t="s">
        <v>197</v>
      </c>
      <c r="E2375">
        <v>95</v>
      </c>
      <c r="F2375">
        <v>0.8643435538167592</v>
      </c>
    </row>
    <row r="2376" spans="1:6" x14ac:dyDescent="0.25">
      <c r="A2376">
        <v>2016</v>
      </c>
      <c r="B2376">
        <v>1</v>
      </c>
      <c r="C2376" t="s">
        <v>160</v>
      </c>
      <c r="D2376" t="s">
        <v>42</v>
      </c>
      <c r="E2376">
        <v>44</v>
      </c>
      <c r="F2376">
        <v>0.40032754071513055</v>
      </c>
    </row>
    <row r="2377" spans="1:6" x14ac:dyDescent="0.25">
      <c r="A2377">
        <v>2016</v>
      </c>
      <c r="B2377">
        <v>1</v>
      </c>
      <c r="C2377" t="s">
        <v>155</v>
      </c>
      <c r="D2377" t="s">
        <v>147</v>
      </c>
      <c r="E2377">
        <v>63</v>
      </c>
      <c r="F2377">
        <v>0.57319625147848241</v>
      </c>
    </row>
    <row r="2378" spans="1:6" x14ac:dyDescent="0.25">
      <c r="A2378">
        <v>2016</v>
      </c>
      <c r="B2378">
        <v>1</v>
      </c>
      <c r="C2378" t="s">
        <v>156</v>
      </c>
      <c r="D2378" t="s">
        <v>37</v>
      </c>
      <c r="E2378">
        <v>54</v>
      </c>
      <c r="F2378">
        <v>0.49131107269584207</v>
      </c>
    </row>
    <row r="2379" spans="1:6" x14ac:dyDescent="0.25">
      <c r="A2379">
        <v>2016</v>
      </c>
      <c r="B2379">
        <v>1</v>
      </c>
      <c r="C2379" t="s">
        <v>158</v>
      </c>
      <c r="D2379" t="s">
        <v>46</v>
      </c>
      <c r="E2379">
        <v>60</v>
      </c>
      <c r="F2379">
        <v>0.54590119188426889</v>
      </c>
    </row>
    <row r="2380" spans="1:6" x14ac:dyDescent="0.25">
      <c r="A2380">
        <v>2016</v>
      </c>
      <c r="B2380">
        <v>1</v>
      </c>
      <c r="C2380" t="s">
        <v>162</v>
      </c>
      <c r="D2380" t="s">
        <v>198</v>
      </c>
      <c r="E2380">
        <v>66</v>
      </c>
      <c r="F2380">
        <v>0.60049131107269582</v>
      </c>
    </row>
    <row r="2381" spans="1:6" x14ac:dyDescent="0.25">
      <c r="A2381">
        <v>2016</v>
      </c>
      <c r="B2381">
        <v>1</v>
      </c>
      <c r="C2381" t="s">
        <v>151</v>
      </c>
      <c r="D2381" t="s">
        <v>18</v>
      </c>
      <c r="E2381">
        <v>65</v>
      </c>
      <c r="F2381">
        <v>0.59139295787462476</v>
      </c>
    </row>
    <row r="2382" spans="1:6" x14ac:dyDescent="0.25">
      <c r="A2382">
        <v>2016</v>
      </c>
      <c r="B2382">
        <v>2</v>
      </c>
      <c r="C2382" t="s">
        <v>151</v>
      </c>
      <c r="D2382" t="s">
        <v>4</v>
      </c>
      <c r="E2382">
        <v>1247</v>
      </c>
      <c r="F2382">
        <v>10.202912780232367</v>
      </c>
    </row>
    <row r="2383" spans="1:6" x14ac:dyDescent="0.25">
      <c r="A2383">
        <v>2016</v>
      </c>
      <c r="B2383">
        <v>2</v>
      </c>
      <c r="C2383" t="s">
        <v>152</v>
      </c>
      <c r="D2383" t="s">
        <v>16</v>
      </c>
      <c r="E2383">
        <v>436</v>
      </c>
      <c r="F2383">
        <v>3.5673375879561444</v>
      </c>
    </row>
    <row r="2384" spans="1:6" x14ac:dyDescent="0.25">
      <c r="A2384">
        <v>2016</v>
      </c>
      <c r="B2384">
        <v>2</v>
      </c>
      <c r="C2384" t="s">
        <v>153</v>
      </c>
      <c r="D2384" t="s">
        <v>30</v>
      </c>
      <c r="E2384">
        <v>453</v>
      </c>
      <c r="F2384">
        <v>3.706431026018655</v>
      </c>
    </row>
    <row r="2385" spans="1:6" x14ac:dyDescent="0.25">
      <c r="A2385">
        <v>2016</v>
      </c>
      <c r="B2385">
        <v>2</v>
      </c>
      <c r="C2385" t="s">
        <v>157</v>
      </c>
      <c r="D2385" t="s">
        <v>36</v>
      </c>
      <c r="E2385">
        <v>553</v>
      </c>
      <c r="F2385">
        <v>4.5246277205040091</v>
      </c>
    </row>
    <row r="2386" spans="1:6" x14ac:dyDescent="0.25">
      <c r="A2386">
        <v>2016</v>
      </c>
      <c r="B2386">
        <v>2</v>
      </c>
      <c r="C2386" t="s">
        <v>152</v>
      </c>
      <c r="D2386" t="s">
        <v>6</v>
      </c>
      <c r="E2386">
        <v>332</v>
      </c>
      <c r="F2386">
        <v>2.7164130256913763</v>
      </c>
    </row>
    <row r="2387" spans="1:6" x14ac:dyDescent="0.25">
      <c r="A2387">
        <v>2016</v>
      </c>
      <c r="B2387">
        <v>2</v>
      </c>
      <c r="C2387" t="s">
        <v>152</v>
      </c>
      <c r="D2387" t="s">
        <v>23</v>
      </c>
      <c r="E2387">
        <v>296</v>
      </c>
      <c r="F2387">
        <v>2.4218622156766489</v>
      </c>
    </row>
    <row r="2388" spans="1:6" x14ac:dyDescent="0.25">
      <c r="A2388">
        <v>2016</v>
      </c>
      <c r="B2388">
        <v>2</v>
      </c>
      <c r="C2388" t="s">
        <v>155</v>
      </c>
      <c r="D2388" t="s">
        <v>10</v>
      </c>
      <c r="E2388">
        <v>399</v>
      </c>
      <c r="F2388">
        <v>3.264604810996564</v>
      </c>
    </row>
    <row r="2389" spans="1:6" x14ac:dyDescent="0.25">
      <c r="A2389">
        <v>2016</v>
      </c>
      <c r="B2389">
        <v>2</v>
      </c>
      <c r="C2389" t="s">
        <v>151</v>
      </c>
      <c r="D2389" t="s">
        <v>7</v>
      </c>
      <c r="E2389">
        <v>310</v>
      </c>
      <c r="F2389">
        <v>2.5364097529045981</v>
      </c>
    </row>
    <row r="2390" spans="1:6" x14ac:dyDescent="0.25">
      <c r="A2390">
        <v>2016</v>
      </c>
      <c r="B2390">
        <v>2</v>
      </c>
      <c r="C2390" t="s">
        <v>161</v>
      </c>
      <c r="D2390" t="s">
        <v>49</v>
      </c>
      <c r="E2390">
        <v>248</v>
      </c>
      <c r="F2390">
        <v>2.0291278023236785</v>
      </c>
    </row>
    <row r="2391" spans="1:6" x14ac:dyDescent="0.25">
      <c r="A2391">
        <v>2016</v>
      </c>
      <c r="B2391">
        <v>2</v>
      </c>
      <c r="C2391" t="s">
        <v>165</v>
      </c>
      <c r="D2391" t="s">
        <v>55</v>
      </c>
      <c r="E2391">
        <v>250</v>
      </c>
      <c r="F2391">
        <v>2.0454917362133855</v>
      </c>
    </row>
    <row r="2392" spans="1:6" x14ac:dyDescent="0.25">
      <c r="A2392">
        <v>2016</v>
      </c>
      <c r="B2392">
        <v>2</v>
      </c>
      <c r="C2392" t="s">
        <v>162</v>
      </c>
      <c r="D2392" t="s">
        <v>43</v>
      </c>
      <c r="E2392">
        <v>249</v>
      </c>
      <c r="F2392">
        <v>2.037309769268532</v>
      </c>
    </row>
    <row r="2393" spans="1:6" x14ac:dyDescent="0.25">
      <c r="A2393">
        <v>2016</v>
      </c>
      <c r="B2393">
        <v>2</v>
      </c>
      <c r="C2393" t="s">
        <v>165</v>
      </c>
      <c r="D2393" t="s">
        <v>35</v>
      </c>
      <c r="E2393">
        <v>250</v>
      </c>
      <c r="F2393">
        <v>2.0454917362133855</v>
      </c>
    </row>
    <row r="2394" spans="1:6" x14ac:dyDescent="0.25">
      <c r="A2394">
        <v>2016</v>
      </c>
      <c r="B2394">
        <v>2</v>
      </c>
      <c r="C2394" t="s">
        <v>155</v>
      </c>
      <c r="D2394" t="s">
        <v>58</v>
      </c>
      <c r="E2394">
        <v>218</v>
      </c>
      <c r="F2394">
        <v>1.7836687939780722</v>
      </c>
    </row>
    <row r="2395" spans="1:6" x14ac:dyDescent="0.25">
      <c r="A2395">
        <v>2016</v>
      </c>
      <c r="B2395">
        <v>2</v>
      </c>
      <c r="C2395" t="s">
        <v>153</v>
      </c>
      <c r="D2395" t="s">
        <v>8</v>
      </c>
      <c r="E2395">
        <v>187</v>
      </c>
      <c r="F2395">
        <v>1.5300278186876124</v>
      </c>
    </row>
    <row r="2396" spans="1:6" x14ac:dyDescent="0.25">
      <c r="A2396">
        <v>2016</v>
      </c>
      <c r="B2396">
        <v>2</v>
      </c>
      <c r="C2396" t="s">
        <v>159</v>
      </c>
      <c r="D2396" t="s">
        <v>56</v>
      </c>
      <c r="E2396">
        <v>156</v>
      </c>
      <c r="F2396">
        <v>1.2763868433971526</v>
      </c>
    </row>
    <row r="2397" spans="1:6" x14ac:dyDescent="0.25">
      <c r="A2397">
        <v>2016</v>
      </c>
      <c r="B2397">
        <v>2</v>
      </c>
      <c r="C2397" t="s">
        <v>154</v>
      </c>
      <c r="D2397" t="s">
        <v>60</v>
      </c>
      <c r="E2397">
        <v>216</v>
      </c>
      <c r="F2397">
        <v>1.7673048600883652</v>
      </c>
    </row>
    <row r="2398" spans="1:6" x14ac:dyDescent="0.25">
      <c r="A2398">
        <v>2016</v>
      </c>
      <c r="B2398">
        <v>2</v>
      </c>
      <c r="C2398" t="s">
        <v>154</v>
      </c>
      <c r="D2398" t="s">
        <v>9</v>
      </c>
      <c r="E2398">
        <v>157</v>
      </c>
      <c r="F2398">
        <v>1.2845688103420061</v>
      </c>
    </row>
    <row r="2399" spans="1:6" x14ac:dyDescent="0.25">
      <c r="A2399">
        <v>2016</v>
      </c>
      <c r="B2399">
        <v>2</v>
      </c>
      <c r="C2399" t="s">
        <v>156</v>
      </c>
      <c r="D2399" t="s">
        <v>57</v>
      </c>
      <c r="E2399">
        <v>151</v>
      </c>
      <c r="F2399">
        <v>1.235477008672885</v>
      </c>
    </row>
    <row r="2400" spans="1:6" x14ac:dyDescent="0.25">
      <c r="A2400">
        <v>2016</v>
      </c>
      <c r="B2400">
        <v>2</v>
      </c>
      <c r="C2400" t="s">
        <v>158</v>
      </c>
      <c r="D2400" t="s">
        <v>47</v>
      </c>
      <c r="E2400">
        <v>140</v>
      </c>
      <c r="F2400">
        <v>1.1454753722794959</v>
      </c>
    </row>
    <row r="2401" spans="1:6" x14ac:dyDescent="0.25">
      <c r="A2401">
        <v>2016</v>
      </c>
      <c r="B2401">
        <v>2</v>
      </c>
      <c r="C2401" t="s">
        <v>156</v>
      </c>
      <c r="D2401" t="s">
        <v>28</v>
      </c>
      <c r="E2401">
        <v>155</v>
      </c>
      <c r="F2401">
        <v>1.2682048764522991</v>
      </c>
    </row>
    <row r="2402" spans="1:6" x14ac:dyDescent="0.25">
      <c r="A2402">
        <v>2016</v>
      </c>
      <c r="B2402">
        <v>2</v>
      </c>
      <c r="C2402" t="s">
        <v>156</v>
      </c>
      <c r="D2402" t="s">
        <v>11</v>
      </c>
      <c r="E2402">
        <v>203</v>
      </c>
      <c r="F2402">
        <v>1.6609392898052693</v>
      </c>
    </row>
    <row r="2403" spans="1:6" x14ac:dyDescent="0.25">
      <c r="A2403">
        <v>2016</v>
      </c>
      <c r="B2403">
        <v>2</v>
      </c>
      <c r="C2403" t="s">
        <v>151</v>
      </c>
      <c r="D2403" t="s">
        <v>45</v>
      </c>
      <c r="E2403">
        <v>138</v>
      </c>
      <c r="F2403">
        <v>1.1291114383897889</v>
      </c>
    </row>
    <row r="2404" spans="1:6" x14ac:dyDescent="0.25">
      <c r="A2404">
        <v>2016</v>
      </c>
      <c r="B2404">
        <v>2</v>
      </c>
      <c r="C2404" t="s">
        <v>167</v>
      </c>
      <c r="D2404" t="s">
        <v>51</v>
      </c>
      <c r="E2404">
        <v>130</v>
      </c>
      <c r="F2404">
        <v>1.0636557028309606</v>
      </c>
    </row>
    <row r="2405" spans="1:6" x14ac:dyDescent="0.25">
      <c r="A2405">
        <v>2016</v>
      </c>
      <c r="B2405">
        <v>2</v>
      </c>
      <c r="C2405" t="s">
        <v>161</v>
      </c>
      <c r="D2405" t="s">
        <v>59</v>
      </c>
      <c r="E2405">
        <v>108</v>
      </c>
      <c r="F2405">
        <v>0.88365243004418259</v>
      </c>
    </row>
    <row r="2406" spans="1:6" x14ac:dyDescent="0.25">
      <c r="A2406">
        <v>2016</v>
      </c>
      <c r="B2406">
        <v>2</v>
      </c>
      <c r="C2406" t="s">
        <v>154</v>
      </c>
      <c r="D2406" t="s">
        <v>15</v>
      </c>
      <c r="E2406">
        <v>126</v>
      </c>
      <c r="F2406">
        <v>1.0309278350515463</v>
      </c>
    </row>
    <row r="2407" spans="1:6" x14ac:dyDescent="0.25">
      <c r="A2407">
        <v>2016</v>
      </c>
      <c r="B2407">
        <v>2</v>
      </c>
      <c r="C2407" t="s">
        <v>151</v>
      </c>
      <c r="D2407" t="s">
        <v>12</v>
      </c>
      <c r="E2407">
        <v>111</v>
      </c>
      <c r="F2407">
        <v>0.90819833087874335</v>
      </c>
    </row>
    <row r="2408" spans="1:6" x14ac:dyDescent="0.25">
      <c r="A2408">
        <v>2016</v>
      </c>
      <c r="B2408">
        <v>2</v>
      </c>
      <c r="C2408" t="s">
        <v>152</v>
      </c>
      <c r="D2408" t="s">
        <v>5</v>
      </c>
      <c r="E2408">
        <v>170</v>
      </c>
      <c r="F2408">
        <v>1.3909343806251022</v>
      </c>
    </row>
    <row r="2409" spans="1:6" x14ac:dyDescent="0.25">
      <c r="A2409">
        <v>2016</v>
      </c>
      <c r="B2409">
        <v>2</v>
      </c>
      <c r="C2409" t="s">
        <v>170</v>
      </c>
      <c r="D2409" t="s">
        <v>53</v>
      </c>
      <c r="E2409">
        <v>50</v>
      </c>
      <c r="F2409">
        <v>0.40909834724267718</v>
      </c>
    </row>
    <row r="2410" spans="1:6" x14ac:dyDescent="0.25">
      <c r="A2410">
        <v>2016</v>
      </c>
      <c r="B2410">
        <v>2</v>
      </c>
      <c r="C2410" t="s">
        <v>161</v>
      </c>
      <c r="D2410" t="s">
        <v>40</v>
      </c>
      <c r="E2410">
        <v>114</v>
      </c>
      <c r="F2410">
        <v>0.9327442317133039</v>
      </c>
    </row>
    <row r="2411" spans="1:6" x14ac:dyDescent="0.25">
      <c r="A2411">
        <v>2016</v>
      </c>
      <c r="B2411">
        <v>2</v>
      </c>
      <c r="C2411" t="s">
        <v>161</v>
      </c>
      <c r="D2411" t="s">
        <v>26</v>
      </c>
      <c r="E2411">
        <v>117</v>
      </c>
      <c r="F2411">
        <v>0.95729013254786455</v>
      </c>
    </row>
    <row r="2412" spans="1:6" x14ac:dyDescent="0.25">
      <c r="A2412">
        <v>2016</v>
      </c>
      <c r="B2412">
        <v>2</v>
      </c>
      <c r="C2412" t="s">
        <v>161</v>
      </c>
      <c r="D2412" t="s">
        <v>32</v>
      </c>
      <c r="E2412">
        <v>89</v>
      </c>
      <c r="F2412">
        <v>0.72819505809196527</v>
      </c>
    </row>
    <row r="2413" spans="1:6" x14ac:dyDescent="0.25">
      <c r="A2413">
        <v>2016</v>
      </c>
      <c r="B2413">
        <v>2</v>
      </c>
      <c r="C2413" t="s">
        <v>162</v>
      </c>
      <c r="D2413" t="s">
        <v>27</v>
      </c>
      <c r="E2413">
        <v>102</v>
      </c>
      <c r="F2413">
        <v>0.8345606283750614</v>
      </c>
    </row>
    <row r="2414" spans="1:6" x14ac:dyDescent="0.25">
      <c r="A2414">
        <v>2016</v>
      </c>
      <c r="B2414">
        <v>2</v>
      </c>
      <c r="C2414" t="s">
        <v>167</v>
      </c>
      <c r="D2414" t="s">
        <v>62</v>
      </c>
      <c r="E2414">
        <v>106</v>
      </c>
      <c r="F2414">
        <v>0.86728849615447556</v>
      </c>
    </row>
    <row r="2415" spans="1:6" x14ac:dyDescent="0.25">
      <c r="A2415">
        <v>2016</v>
      </c>
      <c r="B2415">
        <v>2</v>
      </c>
      <c r="C2415" t="s">
        <v>164</v>
      </c>
      <c r="D2415" t="s">
        <v>196</v>
      </c>
      <c r="E2415">
        <v>158</v>
      </c>
      <c r="F2415">
        <v>1.2927507772868596</v>
      </c>
    </row>
    <row r="2416" spans="1:6" x14ac:dyDescent="0.25">
      <c r="A2416">
        <v>2016</v>
      </c>
      <c r="B2416">
        <v>2</v>
      </c>
      <c r="C2416" t="s">
        <v>168</v>
      </c>
      <c r="D2416" t="s">
        <v>44</v>
      </c>
      <c r="E2416">
        <v>113</v>
      </c>
      <c r="F2416">
        <v>0.92456226476845038</v>
      </c>
    </row>
    <row r="2417" spans="1:6" x14ac:dyDescent="0.25">
      <c r="A2417">
        <v>2016</v>
      </c>
      <c r="B2417">
        <v>2</v>
      </c>
      <c r="C2417" t="s">
        <v>167</v>
      </c>
      <c r="D2417" t="s">
        <v>54</v>
      </c>
      <c r="E2417">
        <v>106</v>
      </c>
      <c r="F2417">
        <v>0.86728849615447556</v>
      </c>
    </row>
    <row r="2418" spans="1:6" x14ac:dyDescent="0.25">
      <c r="A2418">
        <v>2016</v>
      </c>
      <c r="B2418">
        <v>2</v>
      </c>
      <c r="C2418" t="s">
        <v>154</v>
      </c>
      <c r="D2418" t="s">
        <v>48</v>
      </c>
      <c r="E2418">
        <v>119</v>
      </c>
      <c r="F2418">
        <v>0.97365406643757157</v>
      </c>
    </row>
    <row r="2419" spans="1:6" x14ac:dyDescent="0.25">
      <c r="A2419">
        <v>2016</v>
      </c>
      <c r="B2419">
        <v>2</v>
      </c>
      <c r="C2419" t="s">
        <v>156</v>
      </c>
      <c r="D2419" t="s">
        <v>22</v>
      </c>
      <c r="E2419">
        <v>118</v>
      </c>
      <c r="F2419">
        <v>0.96547209949271806</v>
      </c>
    </row>
    <row r="2420" spans="1:6" x14ac:dyDescent="0.25">
      <c r="A2420">
        <v>2016</v>
      </c>
      <c r="B2420">
        <v>2</v>
      </c>
      <c r="C2420" t="s">
        <v>153</v>
      </c>
      <c r="D2420" t="s">
        <v>52</v>
      </c>
      <c r="E2420">
        <v>112</v>
      </c>
      <c r="F2420">
        <v>0.91638029782359687</v>
      </c>
    </row>
    <row r="2421" spans="1:6" x14ac:dyDescent="0.25">
      <c r="A2421">
        <v>2016</v>
      </c>
      <c r="B2421">
        <v>2</v>
      </c>
      <c r="C2421" t="s">
        <v>154</v>
      </c>
      <c r="D2421" t="s">
        <v>67</v>
      </c>
      <c r="E2421">
        <v>85</v>
      </c>
      <c r="F2421">
        <v>0.69546719031255111</v>
      </c>
    </row>
    <row r="2422" spans="1:6" x14ac:dyDescent="0.25">
      <c r="A2422">
        <v>2016</v>
      </c>
      <c r="B2422">
        <v>2</v>
      </c>
      <c r="C2422" t="s">
        <v>152</v>
      </c>
      <c r="D2422" t="s">
        <v>24</v>
      </c>
      <c r="E2422">
        <v>124</v>
      </c>
      <c r="F2422">
        <v>1.0145639011618393</v>
      </c>
    </row>
    <row r="2423" spans="1:6" x14ac:dyDescent="0.25">
      <c r="A2423">
        <v>2016</v>
      </c>
      <c r="B2423">
        <v>2</v>
      </c>
      <c r="C2423" t="s">
        <v>164</v>
      </c>
      <c r="D2423" t="s">
        <v>34</v>
      </c>
      <c r="E2423">
        <v>135</v>
      </c>
      <c r="F2423">
        <v>1.1045655375552283</v>
      </c>
    </row>
    <row r="2424" spans="1:6" x14ac:dyDescent="0.25">
      <c r="A2424">
        <v>2016</v>
      </c>
      <c r="B2424">
        <v>2</v>
      </c>
      <c r="C2424" t="s">
        <v>160</v>
      </c>
      <c r="D2424" t="s">
        <v>21</v>
      </c>
      <c r="E2424">
        <v>84</v>
      </c>
      <c r="F2424">
        <v>0.6872852233676976</v>
      </c>
    </row>
    <row r="2425" spans="1:6" x14ac:dyDescent="0.25">
      <c r="A2425">
        <v>2016</v>
      </c>
      <c r="B2425">
        <v>2</v>
      </c>
      <c r="C2425" t="s">
        <v>169</v>
      </c>
      <c r="D2425" t="s">
        <v>197</v>
      </c>
      <c r="E2425">
        <v>54</v>
      </c>
      <c r="F2425">
        <v>0.4418262150220913</v>
      </c>
    </row>
    <row r="2426" spans="1:6" x14ac:dyDescent="0.25">
      <c r="A2426">
        <v>2016</v>
      </c>
      <c r="B2426">
        <v>2</v>
      </c>
      <c r="C2426" t="s">
        <v>160</v>
      </c>
      <c r="D2426" t="s">
        <v>42</v>
      </c>
      <c r="E2426">
        <v>93</v>
      </c>
      <c r="F2426">
        <v>0.76092292587137944</v>
      </c>
    </row>
    <row r="2427" spans="1:6" x14ac:dyDescent="0.25">
      <c r="A2427">
        <v>2016</v>
      </c>
      <c r="B2427">
        <v>2</v>
      </c>
      <c r="C2427" t="s">
        <v>155</v>
      </c>
      <c r="D2427" t="s">
        <v>147</v>
      </c>
      <c r="E2427">
        <v>71</v>
      </c>
      <c r="F2427">
        <v>0.58091965308460158</v>
      </c>
    </row>
    <row r="2428" spans="1:6" x14ac:dyDescent="0.25">
      <c r="A2428">
        <v>2016</v>
      </c>
      <c r="B2428">
        <v>2</v>
      </c>
      <c r="C2428" t="s">
        <v>156</v>
      </c>
      <c r="D2428" t="s">
        <v>37</v>
      </c>
      <c r="E2428">
        <v>79</v>
      </c>
      <c r="F2428">
        <v>0.6463753886434298</v>
      </c>
    </row>
    <row r="2429" spans="1:6" x14ac:dyDescent="0.25">
      <c r="A2429">
        <v>2016</v>
      </c>
      <c r="B2429">
        <v>2</v>
      </c>
      <c r="C2429" t="s">
        <v>158</v>
      </c>
      <c r="D2429" t="s">
        <v>46</v>
      </c>
      <c r="E2429">
        <v>72</v>
      </c>
      <c r="F2429">
        <v>0.5891016200294551</v>
      </c>
    </row>
    <row r="2430" spans="1:6" x14ac:dyDescent="0.25">
      <c r="A2430">
        <v>2016</v>
      </c>
      <c r="B2430">
        <v>2</v>
      </c>
      <c r="C2430" t="s">
        <v>162</v>
      </c>
      <c r="D2430" t="s">
        <v>198</v>
      </c>
      <c r="E2430">
        <v>65</v>
      </c>
      <c r="F2430">
        <v>0.53182785141548028</v>
      </c>
    </row>
    <row r="2431" spans="1:6" x14ac:dyDescent="0.25">
      <c r="A2431">
        <v>2016</v>
      </c>
      <c r="B2431">
        <v>2</v>
      </c>
      <c r="C2431" t="s">
        <v>151</v>
      </c>
      <c r="D2431" t="s">
        <v>18</v>
      </c>
      <c r="E2431">
        <v>65</v>
      </c>
      <c r="F2431">
        <v>0.53182785141548028</v>
      </c>
    </row>
    <row r="2432" spans="1:6" x14ac:dyDescent="0.25">
      <c r="A2432">
        <v>2016</v>
      </c>
      <c r="B2432">
        <v>3</v>
      </c>
      <c r="C2432" t="s">
        <v>151</v>
      </c>
      <c r="D2432" t="s">
        <v>4</v>
      </c>
      <c r="E2432">
        <v>1414</v>
      </c>
      <c r="F2432">
        <v>10.19099099099099</v>
      </c>
    </row>
    <row r="2433" spans="1:6" x14ac:dyDescent="0.25">
      <c r="A2433">
        <v>2016</v>
      </c>
      <c r="B2433">
        <v>3</v>
      </c>
      <c r="C2433" t="s">
        <v>151</v>
      </c>
      <c r="D2433" t="s">
        <v>7</v>
      </c>
      <c r="E2433">
        <v>372</v>
      </c>
      <c r="F2433">
        <v>2.6810810810810812</v>
      </c>
    </row>
    <row r="2434" spans="1:6" x14ac:dyDescent="0.25">
      <c r="A2434">
        <v>2016</v>
      </c>
      <c r="B2434">
        <v>3</v>
      </c>
      <c r="C2434" t="s">
        <v>157</v>
      </c>
      <c r="D2434" t="s">
        <v>36</v>
      </c>
      <c r="E2434">
        <v>739</v>
      </c>
      <c r="F2434">
        <v>5.3261261261261259</v>
      </c>
    </row>
    <row r="2435" spans="1:6" x14ac:dyDescent="0.25">
      <c r="A2435">
        <v>2016</v>
      </c>
      <c r="B2435">
        <v>3</v>
      </c>
      <c r="C2435" t="s">
        <v>153</v>
      </c>
      <c r="D2435" t="s">
        <v>30</v>
      </c>
      <c r="E2435">
        <v>676</v>
      </c>
      <c r="F2435">
        <v>4.872072072072072</v>
      </c>
    </row>
    <row r="2436" spans="1:6" x14ac:dyDescent="0.25">
      <c r="A2436">
        <v>2016</v>
      </c>
      <c r="B2436">
        <v>3</v>
      </c>
      <c r="C2436" t="s">
        <v>152</v>
      </c>
      <c r="D2436" t="s">
        <v>6</v>
      </c>
      <c r="E2436">
        <v>507</v>
      </c>
      <c r="F2436">
        <v>3.654054054054054</v>
      </c>
    </row>
    <row r="2437" spans="1:6" x14ac:dyDescent="0.25">
      <c r="A2437">
        <v>2016</v>
      </c>
      <c r="B2437">
        <v>3</v>
      </c>
      <c r="C2437" t="s">
        <v>155</v>
      </c>
      <c r="D2437" t="s">
        <v>10</v>
      </c>
      <c r="E2437">
        <v>285</v>
      </c>
      <c r="F2437">
        <v>2.0540540540540539</v>
      </c>
    </row>
    <row r="2438" spans="1:6" x14ac:dyDescent="0.25">
      <c r="A2438">
        <v>2016</v>
      </c>
      <c r="B2438">
        <v>3</v>
      </c>
      <c r="C2438" t="s">
        <v>152</v>
      </c>
      <c r="D2438" t="s">
        <v>23</v>
      </c>
      <c r="E2438">
        <v>361</v>
      </c>
      <c r="F2438">
        <v>2.6018018018018019</v>
      </c>
    </row>
    <row r="2439" spans="1:6" x14ac:dyDescent="0.25">
      <c r="A2439">
        <v>2016</v>
      </c>
      <c r="B2439">
        <v>3</v>
      </c>
      <c r="C2439" t="s">
        <v>152</v>
      </c>
      <c r="D2439" t="s">
        <v>16</v>
      </c>
      <c r="E2439">
        <v>304</v>
      </c>
      <c r="F2439">
        <v>2.1909909909909908</v>
      </c>
    </row>
    <row r="2440" spans="1:6" x14ac:dyDescent="0.25">
      <c r="A2440">
        <v>2016</v>
      </c>
      <c r="B2440">
        <v>3</v>
      </c>
      <c r="C2440" t="s">
        <v>162</v>
      </c>
      <c r="D2440" t="s">
        <v>43</v>
      </c>
      <c r="E2440">
        <v>266</v>
      </c>
      <c r="F2440">
        <v>1.9171171171171171</v>
      </c>
    </row>
    <row r="2441" spans="1:6" x14ac:dyDescent="0.25">
      <c r="A2441">
        <v>2016</v>
      </c>
      <c r="B2441">
        <v>3</v>
      </c>
      <c r="C2441" t="s">
        <v>156</v>
      </c>
      <c r="D2441" t="s">
        <v>11</v>
      </c>
      <c r="E2441">
        <v>214</v>
      </c>
      <c r="F2441">
        <v>1.5423423423423424</v>
      </c>
    </row>
    <row r="2442" spans="1:6" x14ac:dyDescent="0.25">
      <c r="A2442">
        <v>2016</v>
      </c>
      <c r="B2442">
        <v>3</v>
      </c>
      <c r="C2442" t="s">
        <v>170</v>
      </c>
      <c r="D2442" t="s">
        <v>53</v>
      </c>
      <c r="E2442">
        <v>291</v>
      </c>
      <c r="F2442">
        <v>2.0972972972972972</v>
      </c>
    </row>
    <row r="2443" spans="1:6" x14ac:dyDescent="0.25">
      <c r="A2443">
        <v>2016</v>
      </c>
      <c r="B2443">
        <v>3</v>
      </c>
      <c r="C2443" t="s">
        <v>151</v>
      </c>
      <c r="D2443" t="s">
        <v>12</v>
      </c>
      <c r="E2443">
        <v>118</v>
      </c>
      <c r="F2443">
        <v>0.85045045045045042</v>
      </c>
    </row>
    <row r="2444" spans="1:6" x14ac:dyDescent="0.25">
      <c r="A2444">
        <v>2016</v>
      </c>
      <c r="B2444">
        <v>3</v>
      </c>
      <c r="C2444" t="s">
        <v>161</v>
      </c>
      <c r="D2444" t="s">
        <v>49</v>
      </c>
      <c r="E2444">
        <v>177</v>
      </c>
      <c r="F2444">
        <v>1.2756756756756757</v>
      </c>
    </row>
    <row r="2445" spans="1:6" x14ac:dyDescent="0.25">
      <c r="A2445">
        <v>2016</v>
      </c>
      <c r="B2445">
        <v>3</v>
      </c>
      <c r="C2445" t="s">
        <v>161</v>
      </c>
      <c r="D2445" t="s">
        <v>61</v>
      </c>
      <c r="E2445">
        <f>233-115</f>
        <v>118</v>
      </c>
      <c r="F2445">
        <v>1.6792792792792794</v>
      </c>
    </row>
    <row r="2446" spans="1:6" x14ac:dyDescent="0.25">
      <c r="A2446">
        <v>2016</v>
      </c>
      <c r="B2446">
        <v>3</v>
      </c>
      <c r="C2446" t="s">
        <v>165</v>
      </c>
      <c r="D2446" t="s">
        <v>55</v>
      </c>
      <c r="E2446">
        <v>138</v>
      </c>
      <c r="F2446">
        <v>0.99459459459459465</v>
      </c>
    </row>
    <row r="2447" spans="1:6" x14ac:dyDescent="0.25">
      <c r="A2447">
        <v>2016</v>
      </c>
      <c r="B2447">
        <v>3</v>
      </c>
      <c r="C2447" t="s">
        <v>165</v>
      </c>
      <c r="D2447" t="s">
        <v>35</v>
      </c>
      <c r="E2447">
        <v>231</v>
      </c>
      <c r="F2447">
        <v>1.6648648648648647</v>
      </c>
    </row>
    <row r="2448" spans="1:6" x14ac:dyDescent="0.25">
      <c r="A2448">
        <v>2016</v>
      </c>
      <c r="B2448">
        <v>3</v>
      </c>
      <c r="C2448" t="s">
        <v>152</v>
      </c>
      <c r="D2448" t="s">
        <v>24</v>
      </c>
      <c r="E2448">
        <v>153</v>
      </c>
      <c r="F2448">
        <v>1.1027027027027025</v>
      </c>
    </row>
    <row r="2449" spans="1:6" x14ac:dyDescent="0.25">
      <c r="A2449">
        <v>2016</v>
      </c>
      <c r="B2449">
        <v>3</v>
      </c>
      <c r="C2449" t="s">
        <v>155</v>
      </c>
      <c r="D2449" t="s">
        <v>58</v>
      </c>
      <c r="E2449">
        <v>188</v>
      </c>
      <c r="F2449">
        <v>1.3549549549549549</v>
      </c>
    </row>
    <row r="2450" spans="1:6" x14ac:dyDescent="0.25">
      <c r="A2450">
        <v>2016</v>
      </c>
      <c r="B2450">
        <v>3</v>
      </c>
      <c r="C2450" t="s">
        <v>156</v>
      </c>
      <c r="D2450" t="s">
        <v>57</v>
      </c>
      <c r="E2450">
        <v>128</v>
      </c>
      <c r="F2450">
        <v>0.92252252252252254</v>
      </c>
    </row>
    <row r="2451" spans="1:6" x14ac:dyDescent="0.25">
      <c r="A2451">
        <v>2016</v>
      </c>
      <c r="B2451">
        <v>3</v>
      </c>
      <c r="C2451" t="s">
        <v>154</v>
      </c>
      <c r="D2451" t="s">
        <v>9</v>
      </c>
      <c r="E2451">
        <v>153</v>
      </c>
      <c r="F2451">
        <v>1.1027027027027025</v>
      </c>
    </row>
    <row r="2452" spans="1:6" x14ac:dyDescent="0.25">
      <c r="A2452">
        <v>2016</v>
      </c>
      <c r="B2452">
        <v>3</v>
      </c>
      <c r="C2452" t="s">
        <v>158</v>
      </c>
      <c r="D2452" t="s">
        <v>47</v>
      </c>
      <c r="E2452">
        <v>142</v>
      </c>
      <c r="F2452">
        <v>1.0234234234234234</v>
      </c>
    </row>
    <row r="2453" spans="1:6" x14ac:dyDescent="0.25">
      <c r="A2453">
        <v>2016</v>
      </c>
      <c r="B2453">
        <v>3</v>
      </c>
      <c r="C2453" t="s">
        <v>160</v>
      </c>
      <c r="D2453" t="s">
        <v>21</v>
      </c>
      <c r="E2453">
        <v>83</v>
      </c>
      <c r="F2453">
        <v>0.59819819819819819</v>
      </c>
    </row>
    <row r="2454" spans="1:6" x14ac:dyDescent="0.25">
      <c r="A2454">
        <v>2016</v>
      </c>
      <c r="B2454">
        <v>3</v>
      </c>
      <c r="C2454" t="s">
        <v>161</v>
      </c>
      <c r="D2454" t="s">
        <v>59</v>
      </c>
      <c r="E2454">
        <v>149</v>
      </c>
      <c r="F2454">
        <v>1.0738738738738738</v>
      </c>
    </row>
    <row r="2455" spans="1:6" x14ac:dyDescent="0.25">
      <c r="A2455">
        <v>2016</v>
      </c>
      <c r="B2455">
        <v>3</v>
      </c>
      <c r="C2455" t="s">
        <v>167</v>
      </c>
      <c r="D2455" t="s">
        <v>54</v>
      </c>
      <c r="E2455">
        <v>179</v>
      </c>
      <c r="F2455">
        <v>1.29009009009009</v>
      </c>
    </row>
    <row r="2456" spans="1:6" x14ac:dyDescent="0.25">
      <c r="A2456">
        <v>2016</v>
      </c>
      <c r="B2456">
        <v>3</v>
      </c>
      <c r="C2456" t="s">
        <v>159</v>
      </c>
      <c r="D2456" t="s">
        <v>56</v>
      </c>
      <c r="E2456">
        <v>181</v>
      </c>
      <c r="F2456">
        <v>1.3045045045045045</v>
      </c>
    </row>
    <row r="2457" spans="1:6" x14ac:dyDescent="0.25">
      <c r="A2457">
        <v>2016</v>
      </c>
      <c r="B2457">
        <v>3</v>
      </c>
      <c r="C2457" t="s">
        <v>151</v>
      </c>
      <c r="D2457" t="s">
        <v>45</v>
      </c>
      <c r="E2457">
        <v>124</v>
      </c>
      <c r="F2457">
        <v>0.89369369369369367</v>
      </c>
    </row>
    <row r="2458" spans="1:6" x14ac:dyDescent="0.25">
      <c r="A2458">
        <v>2016</v>
      </c>
      <c r="B2458">
        <v>3</v>
      </c>
      <c r="C2458" t="s">
        <v>152</v>
      </c>
      <c r="D2458" t="s">
        <v>5</v>
      </c>
      <c r="E2458">
        <v>194</v>
      </c>
      <c r="F2458">
        <v>1.3981981981981983</v>
      </c>
    </row>
    <row r="2459" spans="1:6" x14ac:dyDescent="0.25">
      <c r="A2459">
        <v>2016</v>
      </c>
      <c r="B2459">
        <v>3</v>
      </c>
      <c r="C2459" t="s">
        <v>164</v>
      </c>
      <c r="D2459" t="s">
        <v>34</v>
      </c>
      <c r="E2459">
        <v>141</v>
      </c>
      <c r="F2459">
        <v>1.0162162162162163</v>
      </c>
    </row>
    <row r="2460" spans="1:6" x14ac:dyDescent="0.25">
      <c r="A2460">
        <v>2016</v>
      </c>
      <c r="B2460">
        <v>3</v>
      </c>
      <c r="C2460" t="s">
        <v>154</v>
      </c>
      <c r="D2460" t="s">
        <v>67</v>
      </c>
      <c r="E2460">
        <v>112</v>
      </c>
      <c r="F2460">
        <v>0.80720720720720718</v>
      </c>
    </row>
    <row r="2461" spans="1:6" x14ac:dyDescent="0.25">
      <c r="A2461">
        <v>2016</v>
      </c>
      <c r="B2461">
        <v>3</v>
      </c>
      <c r="C2461" t="s">
        <v>156</v>
      </c>
      <c r="D2461" t="s">
        <v>22</v>
      </c>
      <c r="E2461">
        <v>141</v>
      </c>
      <c r="F2461">
        <v>1.0162162162162163</v>
      </c>
    </row>
    <row r="2462" spans="1:6" x14ac:dyDescent="0.25">
      <c r="A2462">
        <v>2016</v>
      </c>
      <c r="B2462">
        <v>3</v>
      </c>
      <c r="C2462" t="s">
        <v>153</v>
      </c>
      <c r="D2462" t="s">
        <v>8</v>
      </c>
      <c r="E2462">
        <v>191</v>
      </c>
      <c r="F2462">
        <v>1.3765765765765765</v>
      </c>
    </row>
    <row r="2463" spans="1:6" x14ac:dyDescent="0.25">
      <c r="A2463">
        <v>2016</v>
      </c>
      <c r="B2463">
        <v>3</v>
      </c>
      <c r="C2463" t="s">
        <v>154</v>
      </c>
      <c r="D2463" t="s">
        <v>60</v>
      </c>
      <c r="E2463">
        <v>178</v>
      </c>
      <c r="F2463">
        <v>1.2828828828828829</v>
      </c>
    </row>
    <row r="2464" spans="1:6" x14ac:dyDescent="0.25">
      <c r="A2464">
        <v>2016</v>
      </c>
      <c r="B2464">
        <v>3</v>
      </c>
      <c r="C2464" t="s">
        <v>167</v>
      </c>
      <c r="D2464" t="s">
        <v>193</v>
      </c>
      <c r="E2464">
        <v>123</v>
      </c>
      <c r="F2464">
        <v>0.88648648648648654</v>
      </c>
    </row>
    <row r="2465" spans="1:6" x14ac:dyDescent="0.25">
      <c r="A2465">
        <v>2016</v>
      </c>
      <c r="B2465">
        <v>3</v>
      </c>
      <c r="C2465" t="s">
        <v>154</v>
      </c>
      <c r="D2465" t="s">
        <v>15</v>
      </c>
      <c r="E2465">
        <v>118</v>
      </c>
      <c r="F2465">
        <v>0.85045045045045042</v>
      </c>
    </row>
    <row r="2466" spans="1:6" x14ac:dyDescent="0.25">
      <c r="A2466">
        <v>2016</v>
      </c>
      <c r="B2466">
        <v>3</v>
      </c>
      <c r="C2466" t="s">
        <v>161</v>
      </c>
      <c r="D2466" t="s">
        <v>32</v>
      </c>
      <c r="E2466">
        <v>95</v>
      </c>
      <c r="F2466">
        <v>0.68468468468468469</v>
      </c>
    </row>
    <row r="2467" spans="1:6" x14ac:dyDescent="0.25">
      <c r="A2467">
        <v>2016</v>
      </c>
      <c r="B2467">
        <v>3</v>
      </c>
      <c r="C2467" t="s">
        <v>154</v>
      </c>
      <c r="D2467" t="s">
        <v>48</v>
      </c>
      <c r="E2467">
        <v>84</v>
      </c>
      <c r="F2467">
        <v>0.60540540540540544</v>
      </c>
    </row>
    <row r="2468" spans="1:6" x14ac:dyDescent="0.25">
      <c r="A2468">
        <v>2016</v>
      </c>
      <c r="B2468">
        <v>3</v>
      </c>
      <c r="C2468" t="s">
        <v>156</v>
      </c>
      <c r="D2468" t="s">
        <v>28</v>
      </c>
      <c r="E2468">
        <v>132</v>
      </c>
      <c r="F2468">
        <v>0.9513513513513514</v>
      </c>
    </row>
    <row r="2469" spans="1:6" x14ac:dyDescent="0.25">
      <c r="A2469">
        <v>2016</v>
      </c>
      <c r="B2469">
        <v>3</v>
      </c>
      <c r="C2469" t="s">
        <v>161</v>
      </c>
      <c r="D2469" t="s">
        <v>26</v>
      </c>
      <c r="E2469">
        <v>126</v>
      </c>
      <c r="F2469">
        <v>0.90810810810810805</v>
      </c>
    </row>
    <row r="2470" spans="1:6" x14ac:dyDescent="0.25">
      <c r="A2470">
        <v>2016</v>
      </c>
      <c r="B2470">
        <v>3</v>
      </c>
      <c r="C2470" t="s">
        <v>167</v>
      </c>
      <c r="D2470" t="s">
        <v>51</v>
      </c>
      <c r="E2470">
        <v>159</v>
      </c>
      <c r="F2470">
        <v>1.145945945945946</v>
      </c>
    </row>
    <row r="2471" spans="1:6" x14ac:dyDescent="0.25">
      <c r="A2471">
        <v>2016</v>
      </c>
      <c r="B2471">
        <v>3</v>
      </c>
      <c r="C2471" t="s">
        <v>161</v>
      </c>
      <c r="D2471" t="s">
        <v>40</v>
      </c>
      <c r="E2471">
        <v>124</v>
      </c>
      <c r="F2471">
        <v>0.89369369369369367</v>
      </c>
    </row>
    <row r="2472" spans="1:6" x14ac:dyDescent="0.25">
      <c r="A2472">
        <v>2016</v>
      </c>
      <c r="B2472">
        <v>5</v>
      </c>
      <c r="C2472" t="s">
        <v>151</v>
      </c>
      <c r="D2472" t="s">
        <v>4</v>
      </c>
      <c r="E2472">
        <v>1054</v>
      </c>
      <c r="F2472">
        <v>8.1934079601990053</v>
      </c>
    </row>
    <row r="2473" spans="1:6" x14ac:dyDescent="0.25">
      <c r="A2473">
        <v>2016</v>
      </c>
      <c r="B2473">
        <v>5</v>
      </c>
      <c r="C2473" t="s">
        <v>157</v>
      </c>
      <c r="D2473" t="s">
        <v>36</v>
      </c>
      <c r="E2473">
        <v>553</v>
      </c>
      <c r="F2473">
        <v>4.2988184079601988</v>
      </c>
    </row>
    <row r="2474" spans="1:6" x14ac:dyDescent="0.25">
      <c r="A2474">
        <v>2016</v>
      </c>
      <c r="B2474">
        <v>5</v>
      </c>
      <c r="C2474" t="s">
        <v>151</v>
      </c>
      <c r="D2474" t="s">
        <v>7</v>
      </c>
      <c r="E2474">
        <v>530</v>
      </c>
      <c r="F2474">
        <v>4.1200248756218905</v>
      </c>
    </row>
    <row r="2475" spans="1:6" x14ac:dyDescent="0.25">
      <c r="A2475">
        <v>2016</v>
      </c>
      <c r="B2475">
        <v>5</v>
      </c>
      <c r="C2475" t="s">
        <v>153</v>
      </c>
      <c r="D2475" t="s">
        <v>30</v>
      </c>
      <c r="E2475">
        <v>320</v>
      </c>
      <c r="F2475">
        <v>2.4875621890547266</v>
      </c>
    </row>
    <row r="2476" spans="1:6" x14ac:dyDescent="0.25">
      <c r="A2476">
        <v>2016</v>
      </c>
      <c r="B2476">
        <v>5</v>
      </c>
      <c r="C2476" t="s">
        <v>152</v>
      </c>
      <c r="D2476" t="s">
        <v>6</v>
      </c>
      <c r="E2476">
        <v>448</v>
      </c>
      <c r="F2476">
        <v>3.4825870646766171</v>
      </c>
    </row>
    <row r="2477" spans="1:6" x14ac:dyDescent="0.25">
      <c r="A2477">
        <v>2016</v>
      </c>
      <c r="B2477">
        <v>5</v>
      </c>
      <c r="C2477" t="s">
        <v>152</v>
      </c>
      <c r="D2477" t="s">
        <v>23</v>
      </c>
      <c r="E2477">
        <v>483</v>
      </c>
      <c r="F2477">
        <v>3.7546641791044779</v>
      </c>
    </row>
    <row r="2478" spans="1:6" x14ac:dyDescent="0.25">
      <c r="A2478">
        <v>2016</v>
      </c>
      <c r="B2478">
        <v>5</v>
      </c>
      <c r="C2478" t="s">
        <v>152</v>
      </c>
      <c r="D2478" t="s">
        <v>16</v>
      </c>
      <c r="E2478">
        <v>414</v>
      </c>
      <c r="F2478">
        <v>3.2182835820895526</v>
      </c>
    </row>
    <row r="2479" spans="1:6" x14ac:dyDescent="0.25">
      <c r="A2479">
        <v>2016</v>
      </c>
      <c r="B2479">
        <v>5</v>
      </c>
      <c r="C2479" t="s">
        <v>155</v>
      </c>
      <c r="D2479" t="s">
        <v>10</v>
      </c>
      <c r="E2479">
        <v>344</v>
      </c>
      <c r="F2479">
        <v>2.6741293532338308</v>
      </c>
    </row>
    <row r="2480" spans="1:6" x14ac:dyDescent="0.25">
      <c r="A2480">
        <v>2016</v>
      </c>
      <c r="B2480">
        <v>5</v>
      </c>
      <c r="C2480" t="s">
        <v>162</v>
      </c>
      <c r="D2480" t="s">
        <v>43</v>
      </c>
      <c r="E2480">
        <v>266</v>
      </c>
      <c r="F2480">
        <v>2.0677860696517412</v>
      </c>
    </row>
    <row r="2481" spans="1:6" x14ac:dyDescent="0.25">
      <c r="A2481">
        <v>2016</v>
      </c>
      <c r="B2481">
        <v>5</v>
      </c>
      <c r="C2481" t="s">
        <v>165</v>
      </c>
      <c r="D2481" t="s">
        <v>35</v>
      </c>
      <c r="E2481">
        <v>199</v>
      </c>
      <c r="F2481">
        <v>1.5469527363184081</v>
      </c>
    </row>
    <row r="2482" spans="1:6" x14ac:dyDescent="0.25">
      <c r="A2482">
        <v>2016</v>
      </c>
      <c r="B2482">
        <v>5</v>
      </c>
      <c r="C2482" t="s">
        <v>165</v>
      </c>
      <c r="D2482" t="s">
        <v>55</v>
      </c>
      <c r="E2482">
        <v>200</v>
      </c>
      <c r="F2482">
        <v>1.5547263681592041</v>
      </c>
    </row>
    <row r="2483" spans="1:6" x14ac:dyDescent="0.25">
      <c r="A2483">
        <v>2016</v>
      </c>
      <c r="B2483">
        <v>5</v>
      </c>
      <c r="C2483" t="s">
        <v>168</v>
      </c>
      <c r="D2483" t="s">
        <v>44</v>
      </c>
      <c r="E2483">
        <v>156</v>
      </c>
      <c r="F2483">
        <v>1.2126865671641791</v>
      </c>
    </row>
    <row r="2484" spans="1:6" x14ac:dyDescent="0.25">
      <c r="A2484">
        <v>2016</v>
      </c>
      <c r="B2484">
        <v>5</v>
      </c>
      <c r="C2484" t="s">
        <v>170</v>
      </c>
      <c r="D2484" t="s">
        <v>53</v>
      </c>
      <c r="E2484">
        <v>64</v>
      </c>
      <c r="F2484">
        <v>0.49751243781094528</v>
      </c>
    </row>
    <row r="2485" spans="1:6" x14ac:dyDescent="0.25">
      <c r="A2485">
        <v>2016</v>
      </c>
      <c r="B2485">
        <v>5</v>
      </c>
      <c r="C2485" t="s">
        <v>155</v>
      </c>
      <c r="D2485" t="s">
        <v>58</v>
      </c>
      <c r="E2485">
        <v>217</v>
      </c>
      <c r="F2485">
        <v>1.6868781094527365</v>
      </c>
    </row>
    <row r="2486" spans="1:6" x14ac:dyDescent="0.25">
      <c r="A2486">
        <v>2016</v>
      </c>
      <c r="B2486">
        <v>5</v>
      </c>
      <c r="C2486" t="s">
        <v>161</v>
      </c>
      <c r="D2486" t="s">
        <v>49</v>
      </c>
      <c r="E2486">
        <v>120</v>
      </c>
      <c r="F2486">
        <v>0.93283582089552231</v>
      </c>
    </row>
    <row r="2487" spans="1:6" x14ac:dyDescent="0.25">
      <c r="A2487">
        <v>2016</v>
      </c>
      <c r="B2487">
        <v>5</v>
      </c>
      <c r="C2487" t="s">
        <v>156</v>
      </c>
      <c r="D2487" t="s">
        <v>11</v>
      </c>
      <c r="E2487">
        <v>144</v>
      </c>
      <c r="F2487">
        <v>1.1194029850746268</v>
      </c>
    </row>
    <row r="2488" spans="1:6" x14ac:dyDescent="0.25">
      <c r="A2488">
        <v>2016</v>
      </c>
      <c r="B2488">
        <v>5</v>
      </c>
      <c r="C2488" t="s">
        <v>154</v>
      </c>
      <c r="D2488" t="s">
        <v>9</v>
      </c>
      <c r="E2488">
        <v>137</v>
      </c>
      <c r="F2488">
        <v>1.0649875621890548</v>
      </c>
    </row>
    <row r="2489" spans="1:6" x14ac:dyDescent="0.25">
      <c r="A2489">
        <v>2016</v>
      </c>
      <c r="B2489">
        <v>5</v>
      </c>
      <c r="C2489" t="s">
        <v>153</v>
      </c>
      <c r="D2489" t="s">
        <v>8</v>
      </c>
      <c r="E2489">
        <v>132</v>
      </c>
      <c r="F2489">
        <v>1.0261194029850746</v>
      </c>
    </row>
    <row r="2490" spans="1:6" x14ac:dyDescent="0.25">
      <c r="A2490">
        <v>2016</v>
      </c>
      <c r="B2490">
        <v>5</v>
      </c>
      <c r="C2490" t="s">
        <v>167</v>
      </c>
      <c r="D2490" t="s">
        <v>54</v>
      </c>
      <c r="E2490">
        <v>204</v>
      </c>
      <c r="F2490">
        <v>1.585820895522388</v>
      </c>
    </row>
    <row r="2491" spans="1:6" x14ac:dyDescent="0.25">
      <c r="A2491">
        <v>2016</v>
      </c>
      <c r="B2491">
        <v>5</v>
      </c>
      <c r="C2491" t="s">
        <v>152</v>
      </c>
      <c r="D2491" t="s">
        <v>24</v>
      </c>
      <c r="E2491">
        <v>197</v>
      </c>
      <c r="F2491">
        <v>1.5314054726368158</v>
      </c>
    </row>
    <row r="2492" spans="1:6" x14ac:dyDescent="0.25">
      <c r="A2492">
        <v>2016</v>
      </c>
      <c r="B2492">
        <v>5</v>
      </c>
      <c r="C2492" t="s">
        <v>156</v>
      </c>
      <c r="D2492" t="s">
        <v>57</v>
      </c>
      <c r="E2492">
        <v>126</v>
      </c>
      <c r="F2492">
        <v>0.97947761194029859</v>
      </c>
    </row>
    <row r="2493" spans="1:6" x14ac:dyDescent="0.25">
      <c r="A2493">
        <v>2016</v>
      </c>
      <c r="B2493">
        <v>5</v>
      </c>
      <c r="C2493" t="s">
        <v>158</v>
      </c>
      <c r="D2493" t="s">
        <v>47</v>
      </c>
      <c r="E2493">
        <v>152</v>
      </c>
      <c r="F2493">
        <v>1.1815920398009949</v>
      </c>
    </row>
    <row r="2494" spans="1:6" x14ac:dyDescent="0.25">
      <c r="A2494">
        <v>2016</v>
      </c>
      <c r="B2494">
        <v>5</v>
      </c>
      <c r="C2494" t="s">
        <v>154</v>
      </c>
      <c r="D2494" t="s">
        <v>60</v>
      </c>
      <c r="E2494">
        <v>132</v>
      </c>
      <c r="F2494">
        <v>1.0261194029850746</v>
      </c>
    </row>
    <row r="2495" spans="1:6" x14ac:dyDescent="0.25">
      <c r="A2495">
        <v>2016</v>
      </c>
      <c r="B2495">
        <v>5</v>
      </c>
      <c r="C2495" t="s">
        <v>152</v>
      </c>
      <c r="D2495" t="s">
        <v>5</v>
      </c>
      <c r="E2495">
        <v>123</v>
      </c>
      <c r="F2495">
        <v>0.95615671641791045</v>
      </c>
    </row>
    <row r="2496" spans="1:6" x14ac:dyDescent="0.25">
      <c r="A2496">
        <v>2016</v>
      </c>
      <c r="B2496">
        <v>5</v>
      </c>
      <c r="C2496" t="s">
        <v>151</v>
      </c>
      <c r="D2496" t="s">
        <v>12</v>
      </c>
      <c r="E2496">
        <v>159</v>
      </c>
      <c r="F2496">
        <v>1.2360074626865671</v>
      </c>
    </row>
    <row r="2497" spans="1:6" x14ac:dyDescent="0.25">
      <c r="A2497">
        <v>2016</v>
      </c>
      <c r="B2497">
        <v>5</v>
      </c>
      <c r="C2497" t="s">
        <v>159</v>
      </c>
      <c r="D2497" t="s">
        <v>56</v>
      </c>
      <c r="E2497">
        <v>93</v>
      </c>
      <c r="F2497">
        <v>0.72294776119402981</v>
      </c>
    </row>
    <row r="2498" spans="1:6" x14ac:dyDescent="0.25">
      <c r="A2498">
        <v>2016</v>
      </c>
      <c r="B2498">
        <v>5</v>
      </c>
      <c r="C2498" t="s">
        <v>151</v>
      </c>
      <c r="D2498" t="s">
        <v>45</v>
      </c>
      <c r="E2498">
        <v>135</v>
      </c>
      <c r="F2498">
        <v>1.0494402985074627</v>
      </c>
    </row>
    <row r="2499" spans="1:6" x14ac:dyDescent="0.25">
      <c r="A2499">
        <v>2016</v>
      </c>
      <c r="B2499">
        <v>5</v>
      </c>
      <c r="C2499" t="s">
        <v>167</v>
      </c>
      <c r="D2499" t="s">
        <v>51</v>
      </c>
      <c r="E2499">
        <v>161</v>
      </c>
      <c r="F2499">
        <v>1.2515547263681592</v>
      </c>
    </row>
    <row r="2500" spans="1:6" x14ac:dyDescent="0.25">
      <c r="A2500">
        <v>2016</v>
      </c>
      <c r="B2500">
        <v>5</v>
      </c>
      <c r="C2500" t="s">
        <v>161</v>
      </c>
      <c r="D2500" t="s">
        <v>61</v>
      </c>
      <c r="E2500">
        <v>186</v>
      </c>
      <c r="F2500">
        <v>1.4458955223880596</v>
      </c>
    </row>
    <row r="2501" spans="1:6" x14ac:dyDescent="0.25">
      <c r="A2501">
        <v>2016</v>
      </c>
      <c r="B2501">
        <v>5</v>
      </c>
      <c r="C2501" t="s">
        <v>160</v>
      </c>
      <c r="D2501" t="s">
        <v>21</v>
      </c>
      <c r="E2501">
        <v>188</v>
      </c>
      <c r="F2501">
        <v>1.4614427860696517</v>
      </c>
    </row>
    <row r="2502" spans="1:6" x14ac:dyDescent="0.25">
      <c r="A2502">
        <v>2016</v>
      </c>
      <c r="B2502">
        <v>7</v>
      </c>
      <c r="C2502" t="s">
        <v>151</v>
      </c>
      <c r="D2502" t="s">
        <v>4</v>
      </c>
      <c r="E2502">
        <v>972</v>
      </c>
      <c r="F2502">
        <v>8.804347826086957</v>
      </c>
    </row>
    <row r="2503" spans="1:6" x14ac:dyDescent="0.25">
      <c r="A2503">
        <v>2016</v>
      </c>
      <c r="B2503">
        <v>7</v>
      </c>
      <c r="C2503" t="s">
        <v>157</v>
      </c>
      <c r="D2503" t="s">
        <v>36</v>
      </c>
      <c r="E2503">
        <v>552</v>
      </c>
      <c r="F2503">
        <v>5</v>
      </c>
    </row>
    <row r="2504" spans="1:6" x14ac:dyDescent="0.25">
      <c r="A2504">
        <v>2016</v>
      </c>
      <c r="B2504">
        <v>7</v>
      </c>
      <c r="C2504" t="s">
        <v>151</v>
      </c>
      <c r="D2504" t="s">
        <v>7</v>
      </c>
      <c r="E2504">
        <v>444</v>
      </c>
      <c r="F2504">
        <v>4.0217391304347823</v>
      </c>
    </row>
    <row r="2505" spans="1:6" x14ac:dyDescent="0.25">
      <c r="A2505">
        <v>2016</v>
      </c>
      <c r="B2505">
        <v>7</v>
      </c>
      <c r="C2505" t="s">
        <v>151</v>
      </c>
      <c r="D2505" t="s">
        <v>19</v>
      </c>
      <c r="E2505">
        <v>305</v>
      </c>
      <c r="F2505">
        <v>2.76268115942029</v>
      </c>
    </row>
    <row r="2506" spans="1:6" x14ac:dyDescent="0.25">
      <c r="A2506">
        <v>2016</v>
      </c>
      <c r="B2506">
        <v>7</v>
      </c>
      <c r="C2506" t="s">
        <v>155</v>
      </c>
      <c r="D2506" t="s">
        <v>10</v>
      </c>
      <c r="E2506">
        <v>301</v>
      </c>
      <c r="F2506">
        <v>2.7264492753623188</v>
      </c>
    </row>
    <row r="2507" spans="1:6" x14ac:dyDescent="0.25">
      <c r="A2507">
        <v>2016</v>
      </c>
      <c r="B2507">
        <v>7</v>
      </c>
      <c r="C2507" t="s">
        <v>152</v>
      </c>
      <c r="D2507" t="s">
        <v>16</v>
      </c>
      <c r="E2507">
        <v>277</v>
      </c>
      <c r="F2507">
        <v>2.5090579710144927</v>
      </c>
    </row>
    <row r="2508" spans="1:6" x14ac:dyDescent="0.25">
      <c r="A2508">
        <v>2016</v>
      </c>
      <c r="B2508">
        <v>7</v>
      </c>
      <c r="C2508" t="s">
        <v>152</v>
      </c>
      <c r="D2508" t="s">
        <v>23</v>
      </c>
      <c r="E2508">
        <v>266</v>
      </c>
      <c r="F2508">
        <v>2.4094202898550727</v>
      </c>
    </row>
    <row r="2509" spans="1:6" x14ac:dyDescent="0.25">
      <c r="A2509">
        <v>2016</v>
      </c>
      <c r="B2509">
        <v>7</v>
      </c>
      <c r="C2509" t="s">
        <v>162</v>
      </c>
      <c r="D2509" t="s">
        <v>43</v>
      </c>
      <c r="E2509">
        <v>262</v>
      </c>
      <c r="F2509">
        <v>2.3731884057971016</v>
      </c>
    </row>
    <row r="2510" spans="1:6" x14ac:dyDescent="0.25">
      <c r="A2510">
        <v>2016</v>
      </c>
      <c r="B2510">
        <v>7</v>
      </c>
      <c r="C2510" t="s">
        <v>152</v>
      </c>
      <c r="D2510" t="s">
        <v>6</v>
      </c>
      <c r="E2510">
        <v>251</v>
      </c>
      <c r="F2510">
        <v>2.2735507246376812</v>
      </c>
    </row>
    <row r="2511" spans="1:6" x14ac:dyDescent="0.25">
      <c r="A2511">
        <v>2016</v>
      </c>
      <c r="B2511">
        <v>7</v>
      </c>
      <c r="C2511" t="s">
        <v>153</v>
      </c>
      <c r="D2511" t="s">
        <v>30</v>
      </c>
      <c r="E2511">
        <v>237</v>
      </c>
      <c r="F2511">
        <v>2.1467391304347827</v>
      </c>
    </row>
    <row r="2512" spans="1:6" x14ac:dyDescent="0.25">
      <c r="A2512">
        <v>2016</v>
      </c>
      <c r="B2512">
        <v>7</v>
      </c>
      <c r="C2512" t="s">
        <v>160</v>
      </c>
      <c r="D2512" t="s">
        <v>21</v>
      </c>
      <c r="E2512">
        <v>192</v>
      </c>
      <c r="F2512">
        <v>1.7391304347826086</v>
      </c>
    </row>
    <row r="2513" spans="1:6" x14ac:dyDescent="0.25">
      <c r="A2513">
        <v>2016</v>
      </c>
      <c r="B2513">
        <v>7</v>
      </c>
      <c r="C2513" t="s">
        <v>165</v>
      </c>
      <c r="D2513" t="s">
        <v>35</v>
      </c>
      <c r="E2513">
        <v>187</v>
      </c>
      <c r="F2513">
        <v>1.693840579710145</v>
      </c>
    </row>
    <row r="2514" spans="1:6" x14ac:dyDescent="0.25">
      <c r="A2514">
        <v>2016</v>
      </c>
      <c r="B2514">
        <v>7</v>
      </c>
      <c r="C2514" t="s">
        <v>152</v>
      </c>
      <c r="D2514" t="s">
        <v>24</v>
      </c>
      <c r="E2514">
        <v>186</v>
      </c>
      <c r="F2514">
        <v>1.6847826086956521</v>
      </c>
    </row>
    <row r="2515" spans="1:6" x14ac:dyDescent="0.25">
      <c r="A2515">
        <v>2016</v>
      </c>
      <c r="B2515">
        <v>7</v>
      </c>
      <c r="C2515" t="s">
        <v>153</v>
      </c>
      <c r="D2515" t="s">
        <v>8</v>
      </c>
      <c r="E2515">
        <v>183</v>
      </c>
      <c r="F2515">
        <v>1.6576086956521741</v>
      </c>
    </row>
    <row r="2516" spans="1:6" x14ac:dyDescent="0.25">
      <c r="A2516">
        <v>2016</v>
      </c>
      <c r="B2516">
        <v>7</v>
      </c>
      <c r="C2516" t="s">
        <v>165</v>
      </c>
      <c r="D2516" t="s">
        <v>55</v>
      </c>
      <c r="E2516">
        <v>167</v>
      </c>
      <c r="F2516">
        <v>1.51268115942029</v>
      </c>
    </row>
    <row r="2517" spans="1:6" x14ac:dyDescent="0.25">
      <c r="A2517">
        <v>2016</v>
      </c>
      <c r="B2517">
        <v>7</v>
      </c>
      <c r="C2517" t="s">
        <v>156</v>
      </c>
      <c r="D2517" t="s">
        <v>22</v>
      </c>
      <c r="E2517">
        <v>160</v>
      </c>
      <c r="F2517">
        <v>1.4492753623188406</v>
      </c>
    </row>
    <row r="2518" spans="1:6" x14ac:dyDescent="0.25">
      <c r="A2518">
        <v>2016</v>
      </c>
      <c r="B2518">
        <v>7</v>
      </c>
      <c r="C2518" t="s">
        <v>162</v>
      </c>
      <c r="D2518" t="s">
        <v>27</v>
      </c>
      <c r="E2518">
        <v>157</v>
      </c>
      <c r="F2518">
        <v>1.4221014492753623</v>
      </c>
    </row>
    <row r="2519" spans="1:6" x14ac:dyDescent="0.25">
      <c r="A2519">
        <v>2016</v>
      </c>
      <c r="B2519">
        <v>7</v>
      </c>
      <c r="C2519" t="s">
        <v>169</v>
      </c>
      <c r="D2519" t="s">
        <v>197</v>
      </c>
      <c r="E2519">
        <v>152</v>
      </c>
      <c r="F2519">
        <v>1.3768115942028984</v>
      </c>
    </row>
    <row r="2520" spans="1:6" x14ac:dyDescent="0.25">
      <c r="A2520">
        <v>2016</v>
      </c>
      <c r="B2520">
        <v>7</v>
      </c>
      <c r="C2520" t="s">
        <v>155</v>
      </c>
      <c r="D2520" t="s">
        <v>58</v>
      </c>
      <c r="E2520">
        <v>148</v>
      </c>
      <c r="F2520">
        <v>1.3405797101449275</v>
      </c>
    </row>
    <row r="2521" spans="1:6" x14ac:dyDescent="0.25">
      <c r="A2521">
        <v>2016</v>
      </c>
      <c r="B2521">
        <v>7</v>
      </c>
      <c r="C2521" t="s">
        <v>151</v>
      </c>
      <c r="D2521" t="s">
        <v>12</v>
      </c>
      <c r="E2521">
        <v>145</v>
      </c>
      <c r="F2521">
        <v>1.3134057971014492</v>
      </c>
    </row>
    <row r="2522" spans="1:6" x14ac:dyDescent="0.25">
      <c r="A2522">
        <v>2016</v>
      </c>
      <c r="B2522">
        <v>7</v>
      </c>
      <c r="C2522" t="s">
        <v>152</v>
      </c>
      <c r="D2522" t="s">
        <v>5</v>
      </c>
      <c r="E2522">
        <v>139</v>
      </c>
      <c r="F2522">
        <v>1.2590579710144929</v>
      </c>
    </row>
    <row r="2523" spans="1:6" x14ac:dyDescent="0.25">
      <c r="A2523">
        <v>2016</v>
      </c>
      <c r="B2523">
        <v>7</v>
      </c>
      <c r="C2523" t="s">
        <v>156</v>
      </c>
      <c r="D2523" t="s">
        <v>37</v>
      </c>
      <c r="E2523">
        <v>134</v>
      </c>
      <c r="F2523">
        <v>1.213768115942029</v>
      </c>
    </row>
    <row r="2524" spans="1:6" x14ac:dyDescent="0.25">
      <c r="A2524">
        <v>2016</v>
      </c>
      <c r="B2524">
        <v>7</v>
      </c>
      <c r="C2524" t="s">
        <v>161</v>
      </c>
      <c r="D2524" t="s">
        <v>61</v>
      </c>
      <c r="E2524">
        <v>131</v>
      </c>
      <c r="F2524">
        <v>1.1865942028985508</v>
      </c>
    </row>
    <row r="2525" spans="1:6" x14ac:dyDescent="0.25">
      <c r="A2525">
        <v>2016</v>
      </c>
      <c r="B2525">
        <v>7</v>
      </c>
      <c r="C2525" t="s">
        <v>159</v>
      </c>
      <c r="D2525" t="s">
        <v>56</v>
      </c>
      <c r="E2525">
        <v>128</v>
      </c>
      <c r="F2525">
        <v>1.1594202898550725</v>
      </c>
    </row>
    <row r="2526" spans="1:6" x14ac:dyDescent="0.25">
      <c r="A2526">
        <v>2016</v>
      </c>
      <c r="B2526">
        <v>7</v>
      </c>
      <c r="C2526" t="s">
        <v>167</v>
      </c>
      <c r="D2526" t="s">
        <v>51</v>
      </c>
      <c r="E2526">
        <v>128</v>
      </c>
      <c r="F2526">
        <v>1.1594202898550725</v>
      </c>
    </row>
    <row r="2527" spans="1:6" x14ac:dyDescent="0.25">
      <c r="A2527">
        <v>2016</v>
      </c>
      <c r="B2527">
        <v>7</v>
      </c>
      <c r="C2527" t="s">
        <v>167</v>
      </c>
      <c r="D2527" t="s">
        <v>54</v>
      </c>
      <c r="E2527">
        <v>123</v>
      </c>
      <c r="F2527">
        <v>1.1141304347826086</v>
      </c>
    </row>
    <row r="2528" spans="1:6" x14ac:dyDescent="0.25">
      <c r="A2528">
        <v>2016</v>
      </c>
      <c r="B2528">
        <v>7</v>
      </c>
      <c r="C2528" t="s">
        <v>156</v>
      </c>
      <c r="D2528" t="s">
        <v>57</v>
      </c>
      <c r="E2528">
        <v>122</v>
      </c>
      <c r="F2528">
        <v>1.105072463768116</v>
      </c>
    </row>
    <row r="2529" spans="1:6" x14ac:dyDescent="0.25">
      <c r="A2529">
        <v>2016</v>
      </c>
      <c r="B2529">
        <v>7</v>
      </c>
      <c r="C2529" t="s">
        <v>158</v>
      </c>
      <c r="D2529" t="s">
        <v>46</v>
      </c>
      <c r="E2529">
        <v>114</v>
      </c>
      <c r="F2529">
        <v>1.0326086956521738</v>
      </c>
    </row>
    <row r="2530" spans="1:6" x14ac:dyDescent="0.25">
      <c r="A2530">
        <v>2016</v>
      </c>
      <c r="B2530">
        <v>7</v>
      </c>
      <c r="C2530" t="s">
        <v>154</v>
      </c>
      <c r="D2530" t="s">
        <v>9</v>
      </c>
      <c r="E2530">
        <v>111</v>
      </c>
      <c r="F2530">
        <v>1.0054347826086956</v>
      </c>
    </row>
    <row r="2531" spans="1:6" x14ac:dyDescent="0.25">
      <c r="A2531">
        <v>2016</v>
      </c>
      <c r="B2531">
        <v>7</v>
      </c>
      <c r="C2531" t="s">
        <v>164</v>
      </c>
      <c r="D2531" t="s">
        <v>196</v>
      </c>
      <c r="E2531">
        <v>106</v>
      </c>
      <c r="F2531">
        <v>0.96014492753623193</v>
      </c>
    </row>
    <row r="2532" spans="1:6" x14ac:dyDescent="0.25">
      <c r="A2532">
        <v>2015</v>
      </c>
      <c r="B2532">
        <v>4</v>
      </c>
      <c r="C2532" t="s">
        <v>151</v>
      </c>
      <c r="D2532" t="s">
        <v>4</v>
      </c>
      <c r="E2532">
        <v>1595</v>
      </c>
      <c r="F2532">
        <v>12.478485370051635</v>
      </c>
    </row>
    <row r="2533" spans="1:6" x14ac:dyDescent="0.25">
      <c r="A2533">
        <v>2015</v>
      </c>
      <c r="B2533">
        <v>4</v>
      </c>
      <c r="C2533" t="s">
        <v>151</v>
      </c>
      <c r="D2533" t="s">
        <v>7</v>
      </c>
      <c r="E2533">
        <v>354</v>
      </c>
      <c r="F2533">
        <v>2.7695196369895165</v>
      </c>
    </row>
    <row r="2534" spans="1:6" x14ac:dyDescent="0.25">
      <c r="A2534">
        <v>2015</v>
      </c>
      <c r="B2534">
        <v>4</v>
      </c>
      <c r="C2534" t="s">
        <v>157</v>
      </c>
      <c r="D2534" t="s">
        <v>36</v>
      </c>
      <c r="E2534">
        <v>280</v>
      </c>
      <c r="F2534">
        <v>2.190580503833516</v>
      </c>
    </row>
    <row r="2535" spans="1:6" x14ac:dyDescent="0.25">
      <c r="A2535">
        <v>2015</v>
      </c>
      <c r="B2535">
        <v>4</v>
      </c>
      <c r="C2535" t="s">
        <v>153</v>
      </c>
      <c r="D2535" t="s">
        <v>30</v>
      </c>
      <c r="E2535">
        <v>167</v>
      </c>
      <c r="F2535">
        <v>1.3065248005007042</v>
      </c>
    </row>
    <row r="2536" spans="1:6" x14ac:dyDescent="0.25">
      <c r="A2536">
        <v>2015</v>
      </c>
      <c r="B2536">
        <v>4</v>
      </c>
      <c r="C2536" t="s">
        <v>152</v>
      </c>
      <c r="D2536" t="s">
        <v>6</v>
      </c>
      <c r="E2536">
        <v>509</v>
      </c>
      <c r="F2536">
        <v>3.9821624158973554</v>
      </c>
    </row>
    <row r="2537" spans="1:6" x14ac:dyDescent="0.25">
      <c r="A2537">
        <v>2015</v>
      </c>
      <c r="B2537">
        <v>4</v>
      </c>
      <c r="C2537" t="s">
        <v>155</v>
      </c>
      <c r="D2537" t="s">
        <v>10</v>
      </c>
      <c r="E2537">
        <v>460</v>
      </c>
      <c r="F2537">
        <v>3.5988108277264903</v>
      </c>
    </row>
    <row r="2538" spans="1:6" x14ac:dyDescent="0.25">
      <c r="A2538">
        <v>2015</v>
      </c>
      <c r="B2538">
        <v>4</v>
      </c>
      <c r="C2538" t="s">
        <v>152</v>
      </c>
      <c r="D2538" t="s">
        <v>23</v>
      </c>
      <c r="E2538">
        <v>330</v>
      </c>
      <c r="F2538">
        <v>2.5817555938037864</v>
      </c>
    </row>
    <row r="2539" spans="1:6" x14ac:dyDescent="0.25">
      <c r="A2539">
        <v>2015</v>
      </c>
      <c r="B2539">
        <v>4</v>
      </c>
      <c r="C2539" t="s">
        <v>152</v>
      </c>
      <c r="D2539" t="s">
        <v>16</v>
      </c>
      <c r="E2539">
        <v>302</v>
      </c>
      <c r="F2539">
        <v>2.3626975434204351</v>
      </c>
    </row>
    <row r="2540" spans="1:6" x14ac:dyDescent="0.25">
      <c r="A2540">
        <v>2015</v>
      </c>
      <c r="B2540">
        <v>4</v>
      </c>
      <c r="C2540" t="s">
        <v>162</v>
      </c>
      <c r="D2540" t="s">
        <v>43</v>
      </c>
      <c r="E2540">
        <v>327</v>
      </c>
      <c r="F2540">
        <v>2.5582850884055706</v>
      </c>
    </row>
    <row r="2541" spans="1:6" x14ac:dyDescent="0.25">
      <c r="A2541">
        <v>2015</v>
      </c>
      <c r="B2541">
        <v>4</v>
      </c>
      <c r="C2541" t="s">
        <v>156</v>
      </c>
      <c r="D2541" t="s">
        <v>11</v>
      </c>
      <c r="E2541">
        <v>221</v>
      </c>
      <c r="F2541">
        <v>1.7289938976685966</v>
      </c>
    </row>
    <row r="2542" spans="1:6" x14ac:dyDescent="0.25">
      <c r="A2542">
        <v>2015</v>
      </c>
      <c r="B2542">
        <v>4</v>
      </c>
      <c r="C2542" t="s">
        <v>170</v>
      </c>
      <c r="D2542" t="s">
        <v>53</v>
      </c>
      <c r="E2542">
        <v>154</v>
      </c>
      <c r="F2542">
        <v>1.2048192771084338</v>
      </c>
    </row>
    <row r="2543" spans="1:6" x14ac:dyDescent="0.25">
      <c r="A2543">
        <v>2015</v>
      </c>
      <c r="B2543">
        <v>4</v>
      </c>
      <c r="C2543" t="s">
        <v>151</v>
      </c>
      <c r="D2543" t="s">
        <v>12</v>
      </c>
      <c r="E2543">
        <v>183</v>
      </c>
      <c r="F2543">
        <v>1.4317008292911908</v>
      </c>
    </row>
    <row r="2544" spans="1:6" x14ac:dyDescent="0.25">
      <c r="A2544">
        <v>2015</v>
      </c>
      <c r="B2544">
        <v>4</v>
      </c>
      <c r="C2544" t="s">
        <v>161</v>
      </c>
      <c r="D2544" t="s">
        <v>49</v>
      </c>
      <c r="E2544">
        <v>102</v>
      </c>
      <c r="F2544">
        <v>0.79799718353935223</v>
      </c>
    </row>
    <row r="2545" spans="1:6" x14ac:dyDescent="0.25">
      <c r="A2545">
        <v>2015</v>
      </c>
      <c r="B2545">
        <v>4</v>
      </c>
      <c r="C2545" t="s">
        <v>161</v>
      </c>
      <c r="D2545" t="s">
        <v>61</v>
      </c>
      <c r="E2545">
        <v>48</v>
      </c>
      <c r="F2545">
        <v>0.37552808637145985</v>
      </c>
    </row>
    <row r="2546" spans="1:6" x14ac:dyDescent="0.25">
      <c r="A2546">
        <v>2015</v>
      </c>
      <c r="B2546">
        <v>4</v>
      </c>
      <c r="C2546" t="s">
        <v>165</v>
      </c>
      <c r="D2546" t="s">
        <v>35</v>
      </c>
      <c r="E2546">
        <v>355</v>
      </c>
      <c r="F2546">
        <v>2.7773431387889218</v>
      </c>
    </row>
    <row r="2547" spans="1:6" x14ac:dyDescent="0.25">
      <c r="A2547">
        <v>2015</v>
      </c>
      <c r="B2547">
        <v>4</v>
      </c>
      <c r="C2547" t="s">
        <v>152</v>
      </c>
      <c r="D2547" t="s">
        <v>24</v>
      </c>
      <c r="E2547">
        <v>72</v>
      </c>
      <c r="F2547">
        <v>0.56329212955718977</v>
      </c>
    </row>
    <row r="2548" spans="1:6" x14ac:dyDescent="0.25">
      <c r="A2548">
        <v>2015</v>
      </c>
      <c r="B2548">
        <v>4</v>
      </c>
      <c r="C2548" t="s">
        <v>155</v>
      </c>
      <c r="D2548" t="s">
        <v>58</v>
      </c>
      <c r="E2548">
        <v>61</v>
      </c>
      <c r="F2548">
        <v>0.47723360976373019</v>
      </c>
    </row>
    <row r="2549" spans="1:6" x14ac:dyDescent="0.25">
      <c r="A2549">
        <v>2015</v>
      </c>
      <c r="B2549">
        <v>4</v>
      </c>
      <c r="C2549" t="s">
        <v>154</v>
      </c>
      <c r="D2549" t="s">
        <v>9</v>
      </c>
      <c r="E2549">
        <v>221</v>
      </c>
      <c r="F2549">
        <v>1.7289938976685966</v>
      </c>
    </row>
    <row r="2550" spans="1:6" x14ac:dyDescent="0.25">
      <c r="A2550">
        <v>2015</v>
      </c>
      <c r="B2550">
        <v>4</v>
      </c>
      <c r="C2550" t="s">
        <v>158</v>
      </c>
      <c r="D2550" t="s">
        <v>47</v>
      </c>
      <c r="E2550">
        <v>181</v>
      </c>
      <c r="F2550">
        <v>1.4160538256923798</v>
      </c>
    </row>
    <row r="2551" spans="1:6" x14ac:dyDescent="0.25">
      <c r="A2551">
        <v>2015</v>
      </c>
      <c r="B2551">
        <v>4</v>
      </c>
      <c r="C2551" t="s">
        <v>160</v>
      </c>
      <c r="D2551" t="s">
        <v>21</v>
      </c>
      <c r="E2551">
        <v>30</v>
      </c>
      <c r="F2551">
        <v>0.23470505398216243</v>
      </c>
    </row>
    <row r="2552" spans="1:6" x14ac:dyDescent="0.25">
      <c r="A2552">
        <v>2015</v>
      </c>
      <c r="B2552">
        <v>4</v>
      </c>
      <c r="C2552" t="s">
        <v>161</v>
      </c>
      <c r="D2552" t="s">
        <v>59</v>
      </c>
      <c r="E2552">
        <v>23</v>
      </c>
      <c r="F2552">
        <v>0.17994054138632451</v>
      </c>
    </row>
    <row r="2553" spans="1:6" x14ac:dyDescent="0.25">
      <c r="A2553">
        <v>2015</v>
      </c>
      <c r="B2553">
        <v>4</v>
      </c>
      <c r="C2553" t="s">
        <v>167</v>
      </c>
      <c r="D2553" t="s">
        <v>54</v>
      </c>
      <c r="E2553">
        <v>178</v>
      </c>
      <c r="F2553">
        <v>1.3925833202941635</v>
      </c>
    </row>
    <row r="2554" spans="1:6" x14ac:dyDescent="0.25">
      <c r="A2554">
        <v>2015</v>
      </c>
      <c r="B2554">
        <v>4</v>
      </c>
      <c r="C2554" t="s">
        <v>159</v>
      </c>
      <c r="D2554" t="s">
        <v>56</v>
      </c>
      <c r="E2554">
        <v>58</v>
      </c>
      <c r="F2554">
        <v>0.45376310436551398</v>
      </c>
    </row>
    <row r="2555" spans="1:6" x14ac:dyDescent="0.25">
      <c r="A2555">
        <v>2015</v>
      </c>
      <c r="B2555">
        <v>4</v>
      </c>
      <c r="C2555" t="s">
        <v>151</v>
      </c>
      <c r="D2555" t="s">
        <v>45</v>
      </c>
      <c r="E2555">
        <v>210</v>
      </c>
      <c r="F2555">
        <v>1.642935377875137</v>
      </c>
    </row>
    <row r="2556" spans="1:6" x14ac:dyDescent="0.25">
      <c r="A2556">
        <v>2015</v>
      </c>
      <c r="B2556">
        <v>4</v>
      </c>
      <c r="C2556" t="s">
        <v>152</v>
      </c>
      <c r="D2556" t="s">
        <v>5</v>
      </c>
      <c r="E2556">
        <v>25</v>
      </c>
      <c r="F2556">
        <v>0.19558754498513534</v>
      </c>
    </row>
    <row r="2557" spans="1:6" x14ac:dyDescent="0.25">
      <c r="A2557">
        <v>2015</v>
      </c>
      <c r="B2557">
        <v>4</v>
      </c>
      <c r="C2557" t="s">
        <v>164</v>
      </c>
      <c r="D2557" t="s">
        <v>34</v>
      </c>
      <c r="E2557">
        <v>137</v>
      </c>
      <c r="F2557">
        <v>1.0718197465185417</v>
      </c>
    </row>
    <row r="2558" spans="1:6" x14ac:dyDescent="0.25">
      <c r="A2558">
        <v>2015</v>
      </c>
      <c r="B2558">
        <v>4</v>
      </c>
      <c r="C2558" t="s">
        <v>154</v>
      </c>
      <c r="D2558" t="s">
        <v>67</v>
      </c>
      <c r="E2558">
        <v>92</v>
      </c>
      <c r="F2558">
        <v>0.71976216554529804</v>
      </c>
    </row>
    <row r="2559" spans="1:6" x14ac:dyDescent="0.25">
      <c r="A2559">
        <v>2015</v>
      </c>
      <c r="B2559">
        <v>4</v>
      </c>
      <c r="C2559" t="s">
        <v>156</v>
      </c>
      <c r="D2559" t="s">
        <v>22</v>
      </c>
      <c r="E2559">
        <v>174</v>
      </c>
      <c r="F2559">
        <v>1.361289313096542</v>
      </c>
    </row>
    <row r="2560" spans="1:6" x14ac:dyDescent="0.25">
      <c r="A2560">
        <v>2015</v>
      </c>
      <c r="B2560">
        <v>4</v>
      </c>
      <c r="C2560" t="s">
        <v>153</v>
      </c>
      <c r="D2560" t="s">
        <v>8</v>
      </c>
      <c r="E2560">
        <v>147</v>
      </c>
      <c r="F2560">
        <v>1.1500547645125958</v>
      </c>
    </row>
    <row r="2561" spans="1:6" x14ac:dyDescent="0.25">
      <c r="A2561">
        <v>2015</v>
      </c>
      <c r="B2561">
        <v>4</v>
      </c>
      <c r="C2561" t="s">
        <v>154</v>
      </c>
      <c r="D2561" t="s">
        <v>60</v>
      </c>
      <c r="E2561">
        <v>29</v>
      </c>
      <c r="F2561">
        <v>0.22688155218275699</v>
      </c>
    </row>
    <row r="2562" spans="1:6" x14ac:dyDescent="0.25">
      <c r="A2562">
        <v>2015</v>
      </c>
      <c r="B2562">
        <v>4</v>
      </c>
      <c r="C2562" t="s">
        <v>167</v>
      </c>
      <c r="D2562" t="s">
        <v>193</v>
      </c>
      <c r="E2562">
        <v>48</v>
      </c>
      <c r="F2562">
        <v>0.37552808637145985</v>
      </c>
    </row>
    <row r="2563" spans="1:6" x14ac:dyDescent="0.25">
      <c r="A2563">
        <v>2015</v>
      </c>
      <c r="B2563">
        <v>4</v>
      </c>
      <c r="C2563" t="s">
        <v>154</v>
      </c>
      <c r="D2563" t="s">
        <v>15</v>
      </c>
      <c r="E2563">
        <v>193</v>
      </c>
      <c r="F2563">
        <v>1.5099358472852449</v>
      </c>
    </row>
    <row r="2564" spans="1:6" x14ac:dyDescent="0.25">
      <c r="A2564">
        <v>2015</v>
      </c>
      <c r="B2564">
        <v>4</v>
      </c>
      <c r="C2564" t="s">
        <v>161</v>
      </c>
      <c r="D2564" t="s">
        <v>32</v>
      </c>
      <c r="E2564">
        <v>157</v>
      </c>
      <c r="F2564">
        <v>1.2282897825066501</v>
      </c>
    </row>
    <row r="2565" spans="1:6" x14ac:dyDescent="0.25">
      <c r="A2565">
        <v>2015</v>
      </c>
      <c r="B2565">
        <v>4</v>
      </c>
      <c r="C2565" t="s">
        <v>154</v>
      </c>
      <c r="D2565" t="s">
        <v>48</v>
      </c>
      <c r="E2565">
        <v>72</v>
      </c>
      <c r="F2565">
        <v>0.56329212955718977</v>
      </c>
    </row>
    <row r="2566" spans="1:6" x14ac:dyDescent="0.25">
      <c r="A2566">
        <v>2015</v>
      </c>
      <c r="B2566">
        <v>4</v>
      </c>
      <c r="C2566" t="s">
        <v>156</v>
      </c>
      <c r="D2566" t="s">
        <v>28</v>
      </c>
      <c r="E2566">
        <v>128</v>
      </c>
      <c r="F2566">
        <v>1.0014082303238929</v>
      </c>
    </row>
    <row r="2567" spans="1:6" x14ac:dyDescent="0.25">
      <c r="A2567">
        <v>2015</v>
      </c>
      <c r="B2567">
        <v>4</v>
      </c>
      <c r="C2567" t="s">
        <v>161</v>
      </c>
      <c r="D2567" t="s">
        <v>26</v>
      </c>
      <c r="E2567">
        <v>32</v>
      </c>
      <c r="F2567">
        <v>0.25035205758097323</v>
      </c>
    </row>
    <row r="2568" spans="1:6" x14ac:dyDescent="0.25">
      <c r="A2568">
        <v>2015</v>
      </c>
      <c r="B2568">
        <v>4</v>
      </c>
      <c r="C2568" t="s">
        <v>167</v>
      </c>
      <c r="D2568" t="s">
        <v>51</v>
      </c>
      <c r="E2568">
        <v>166</v>
      </c>
      <c r="F2568">
        <v>1.2987012987012987</v>
      </c>
    </row>
    <row r="2569" spans="1:6" x14ac:dyDescent="0.25">
      <c r="A2569">
        <v>2015</v>
      </c>
      <c r="B2569">
        <v>4</v>
      </c>
      <c r="C2569" t="s">
        <v>161</v>
      </c>
      <c r="D2569" t="s">
        <v>40</v>
      </c>
      <c r="E2569">
        <v>91</v>
      </c>
      <c r="F2569">
        <v>0.71193866374589265</v>
      </c>
    </row>
    <row r="2570" spans="1:6" x14ac:dyDescent="0.25">
      <c r="A2570">
        <v>2015</v>
      </c>
      <c r="B2570">
        <v>4</v>
      </c>
      <c r="C2570" t="s">
        <v>168</v>
      </c>
      <c r="D2570" t="s">
        <v>44</v>
      </c>
      <c r="E2570">
        <v>230</v>
      </c>
      <c r="F2570">
        <v>1.7994054138632452</v>
      </c>
    </row>
    <row r="2571" spans="1:6" x14ac:dyDescent="0.25">
      <c r="A2571">
        <v>2015</v>
      </c>
      <c r="B2571">
        <v>4</v>
      </c>
      <c r="C2571" t="s">
        <v>156</v>
      </c>
      <c r="D2571" t="s">
        <v>37</v>
      </c>
      <c r="E2571">
        <v>189</v>
      </c>
      <c r="F2571">
        <v>1.4786418400876233</v>
      </c>
    </row>
    <row r="2572" spans="1:6" x14ac:dyDescent="0.25">
      <c r="A2572">
        <v>2015</v>
      </c>
      <c r="B2572">
        <v>3</v>
      </c>
      <c r="C2572" t="s">
        <v>151</v>
      </c>
      <c r="D2572" t="s">
        <v>4</v>
      </c>
      <c r="E2572">
        <v>1421</v>
      </c>
      <c r="F2572">
        <v>10.036019492902042</v>
      </c>
    </row>
    <row r="2573" spans="1:6" x14ac:dyDescent="0.25">
      <c r="A2573">
        <v>2015</v>
      </c>
      <c r="B2573">
        <v>3</v>
      </c>
      <c r="C2573" t="s">
        <v>152</v>
      </c>
      <c r="D2573" t="s">
        <v>16</v>
      </c>
      <c r="E2573">
        <v>385</v>
      </c>
      <c r="F2573">
        <v>2.7191185818207502</v>
      </c>
    </row>
    <row r="2574" spans="1:6" x14ac:dyDescent="0.25">
      <c r="A2574">
        <v>2015</v>
      </c>
      <c r="B2574">
        <v>3</v>
      </c>
      <c r="C2574" t="s">
        <v>153</v>
      </c>
      <c r="D2574" t="s">
        <v>30</v>
      </c>
      <c r="E2574">
        <v>526</v>
      </c>
      <c r="F2574">
        <v>3.7149516208771804</v>
      </c>
    </row>
    <row r="2575" spans="1:6" x14ac:dyDescent="0.25">
      <c r="A2575">
        <v>2015</v>
      </c>
      <c r="B2575">
        <v>3</v>
      </c>
      <c r="C2575" t="s">
        <v>157</v>
      </c>
      <c r="D2575" t="s">
        <v>36</v>
      </c>
      <c r="E2575">
        <v>204</v>
      </c>
      <c r="F2575">
        <v>1.4407797160816442</v>
      </c>
    </row>
    <row r="2576" spans="1:6" x14ac:dyDescent="0.25">
      <c r="A2576">
        <v>2015</v>
      </c>
      <c r="B2576">
        <v>3</v>
      </c>
      <c r="C2576" t="s">
        <v>152</v>
      </c>
      <c r="D2576" t="s">
        <v>6</v>
      </c>
      <c r="E2576">
        <v>486</v>
      </c>
      <c r="F2576">
        <v>3.4324457941945052</v>
      </c>
    </row>
    <row r="2577" spans="1:6" x14ac:dyDescent="0.25">
      <c r="A2577">
        <v>2015</v>
      </c>
      <c r="B2577">
        <v>3</v>
      </c>
      <c r="C2577" t="s">
        <v>152</v>
      </c>
      <c r="D2577" t="s">
        <v>23</v>
      </c>
      <c r="E2577">
        <v>379</v>
      </c>
      <c r="F2577">
        <v>2.6767427078183488</v>
      </c>
    </row>
    <row r="2578" spans="1:6" x14ac:dyDescent="0.25">
      <c r="A2578">
        <v>2015</v>
      </c>
      <c r="B2578">
        <v>3</v>
      </c>
      <c r="C2578" t="s">
        <v>155</v>
      </c>
      <c r="D2578" t="s">
        <v>10</v>
      </c>
      <c r="E2578">
        <v>411</v>
      </c>
      <c r="F2578">
        <v>2.9027473691644889</v>
      </c>
    </row>
    <row r="2579" spans="1:6" x14ac:dyDescent="0.25">
      <c r="A2579">
        <v>2015</v>
      </c>
      <c r="B2579">
        <v>3</v>
      </c>
      <c r="C2579" t="s">
        <v>151</v>
      </c>
      <c r="D2579" t="s">
        <v>7</v>
      </c>
      <c r="E2579">
        <v>229</v>
      </c>
      <c r="F2579">
        <v>1.6173458577583164</v>
      </c>
    </row>
    <row r="2580" spans="1:6" x14ac:dyDescent="0.25">
      <c r="A2580">
        <v>2015</v>
      </c>
      <c r="B2580">
        <v>3</v>
      </c>
      <c r="C2580" t="s">
        <v>161</v>
      </c>
      <c r="D2580" t="s">
        <v>49</v>
      </c>
      <c r="E2580">
        <v>109</v>
      </c>
      <c r="F2580">
        <v>0.76982837771029033</v>
      </c>
    </row>
    <row r="2581" spans="1:6" x14ac:dyDescent="0.25">
      <c r="A2581">
        <v>2015</v>
      </c>
      <c r="B2581">
        <v>3</v>
      </c>
      <c r="C2581" t="s">
        <v>162</v>
      </c>
      <c r="D2581" t="s">
        <v>43</v>
      </c>
      <c r="E2581">
        <v>281</v>
      </c>
      <c r="F2581">
        <v>1.9846034324457942</v>
      </c>
    </row>
    <row r="2582" spans="1:6" x14ac:dyDescent="0.25">
      <c r="A2582">
        <v>2015</v>
      </c>
      <c r="B2582">
        <v>3</v>
      </c>
      <c r="C2582" t="s">
        <v>165</v>
      </c>
      <c r="D2582" t="s">
        <v>35</v>
      </c>
      <c r="E2582">
        <v>180</v>
      </c>
      <c r="F2582">
        <v>1.2712762200720391</v>
      </c>
    </row>
    <row r="2583" spans="1:6" x14ac:dyDescent="0.25">
      <c r="A2583">
        <v>2015</v>
      </c>
      <c r="B2583">
        <v>3</v>
      </c>
      <c r="C2583" t="s">
        <v>155</v>
      </c>
      <c r="D2583" t="s">
        <v>58</v>
      </c>
      <c r="E2583">
        <v>55</v>
      </c>
      <c r="F2583">
        <v>0.38844551168867858</v>
      </c>
    </row>
    <row r="2584" spans="1:6" x14ac:dyDescent="0.25">
      <c r="A2584">
        <v>2015</v>
      </c>
      <c r="B2584">
        <v>3</v>
      </c>
      <c r="C2584" t="s">
        <v>153</v>
      </c>
      <c r="D2584" t="s">
        <v>8</v>
      </c>
      <c r="E2584">
        <v>272</v>
      </c>
      <c r="F2584">
        <v>1.9210396214421923</v>
      </c>
    </row>
    <row r="2585" spans="1:6" x14ac:dyDescent="0.25">
      <c r="A2585">
        <v>2015</v>
      </c>
      <c r="B2585">
        <v>3</v>
      </c>
      <c r="C2585" t="s">
        <v>159</v>
      </c>
      <c r="D2585" t="s">
        <v>56</v>
      </c>
      <c r="E2585">
        <v>60</v>
      </c>
      <c r="F2585">
        <v>0.42375874002401304</v>
      </c>
    </row>
    <row r="2586" spans="1:6" x14ac:dyDescent="0.25">
      <c r="A2586">
        <v>2015</v>
      </c>
      <c r="B2586">
        <v>3</v>
      </c>
      <c r="C2586" t="s">
        <v>154</v>
      </c>
      <c r="D2586" t="s">
        <v>60</v>
      </c>
      <c r="E2586">
        <v>61</v>
      </c>
      <c r="F2586">
        <v>0.43082138569107986</v>
      </c>
    </row>
    <row r="2587" spans="1:6" x14ac:dyDescent="0.25">
      <c r="A2587">
        <v>2015</v>
      </c>
      <c r="B2587">
        <v>3</v>
      </c>
      <c r="C2587" t="s">
        <v>154</v>
      </c>
      <c r="D2587" t="s">
        <v>9</v>
      </c>
      <c r="E2587">
        <v>284</v>
      </c>
      <c r="F2587">
        <v>2.0057913694469947</v>
      </c>
    </row>
    <row r="2588" spans="1:6" x14ac:dyDescent="0.25">
      <c r="A2588">
        <v>2015</v>
      </c>
      <c r="B2588">
        <v>3</v>
      </c>
      <c r="C2588" t="s">
        <v>158</v>
      </c>
      <c r="D2588" t="s">
        <v>47</v>
      </c>
      <c r="E2588">
        <v>168</v>
      </c>
      <c r="F2588">
        <v>1.1865244720672363</v>
      </c>
    </row>
    <row r="2589" spans="1:6" x14ac:dyDescent="0.25">
      <c r="A2589">
        <v>2015</v>
      </c>
      <c r="B2589">
        <v>3</v>
      </c>
      <c r="C2589" t="s">
        <v>156</v>
      </c>
      <c r="D2589" t="s">
        <v>28</v>
      </c>
      <c r="E2589">
        <v>172</v>
      </c>
      <c r="F2589">
        <v>0.49438519669468184</v>
      </c>
    </row>
    <row r="2590" spans="1:6" x14ac:dyDescent="0.25">
      <c r="A2590">
        <v>2015</v>
      </c>
      <c r="B2590">
        <v>3</v>
      </c>
      <c r="C2590" t="s">
        <v>156</v>
      </c>
      <c r="D2590" t="s">
        <v>11</v>
      </c>
      <c r="E2590">
        <v>232</v>
      </c>
      <c r="F2590">
        <v>1.6385337947595169</v>
      </c>
    </row>
    <row r="2591" spans="1:6" x14ac:dyDescent="0.25">
      <c r="A2591">
        <v>2015</v>
      </c>
      <c r="B2591">
        <v>3</v>
      </c>
      <c r="C2591" t="s">
        <v>151</v>
      </c>
      <c r="D2591" t="s">
        <v>45</v>
      </c>
      <c r="E2591">
        <v>217</v>
      </c>
      <c r="F2591">
        <v>1.5325941097535136</v>
      </c>
    </row>
    <row r="2592" spans="1:6" x14ac:dyDescent="0.25">
      <c r="A2592">
        <v>2015</v>
      </c>
      <c r="B2592">
        <v>3</v>
      </c>
      <c r="C2592" t="s">
        <v>167</v>
      </c>
      <c r="D2592" t="s">
        <v>51</v>
      </c>
      <c r="E2592">
        <v>133</v>
      </c>
      <c r="F2592">
        <v>0.93933187371989546</v>
      </c>
    </row>
    <row r="2593" spans="1:6" x14ac:dyDescent="0.25">
      <c r="A2593">
        <v>2015</v>
      </c>
      <c r="B2593">
        <v>3</v>
      </c>
      <c r="C2593" t="s">
        <v>161</v>
      </c>
      <c r="D2593" t="s">
        <v>59</v>
      </c>
      <c r="E2593">
        <v>29</v>
      </c>
      <c r="F2593">
        <v>0.20481672434493961</v>
      </c>
    </row>
    <row r="2594" spans="1:6" x14ac:dyDescent="0.25">
      <c r="A2594">
        <v>2015</v>
      </c>
      <c r="B2594">
        <v>3</v>
      </c>
      <c r="C2594" t="s">
        <v>154</v>
      </c>
      <c r="D2594" t="s">
        <v>15</v>
      </c>
      <c r="E2594">
        <v>180</v>
      </c>
      <c r="F2594">
        <v>1.2712762200720391</v>
      </c>
    </row>
    <row r="2595" spans="1:6" x14ac:dyDescent="0.25">
      <c r="A2595">
        <v>2015</v>
      </c>
      <c r="B2595">
        <v>3</v>
      </c>
      <c r="C2595" t="s">
        <v>151</v>
      </c>
      <c r="D2595" t="s">
        <v>12</v>
      </c>
      <c r="E2595">
        <v>139</v>
      </c>
      <c r="F2595">
        <v>0.98170774772229685</v>
      </c>
    </row>
    <row r="2596" spans="1:6" x14ac:dyDescent="0.25">
      <c r="A2596">
        <v>2015</v>
      </c>
      <c r="B2596">
        <v>3</v>
      </c>
      <c r="C2596" t="s">
        <v>152</v>
      </c>
      <c r="D2596" t="s">
        <v>5</v>
      </c>
      <c r="E2596">
        <v>98</v>
      </c>
      <c r="F2596">
        <v>0.6921392753725546</v>
      </c>
    </row>
    <row r="2597" spans="1:6" x14ac:dyDescent="0.25">
      <c r="A2597">
        <v>2015</v>
      </c>
      <c r="B2597">
        <v>3</v>
      </c>
      <c r="C2597" t="s">
        <v>170</v>
      </c>
      <c r="D2597" t="s">
        <v>53</v>
      </c>
      <c r="E2597">
        <v>228</v>
      </c>
      <c r="F2597">
        <v>1.6102832120912494</v>
      </c>
    </row>
    <row r="2598" spans="1:6" x14ac:dyDescent="0.25">
      <c r="A2598">
        <v>2015</v>
      </c>
      <c r="B2598">
        <v>3</v>
      </c>
      <c r="C2598" t="s">
        <v>161</v>
      </c>
      <c r="D2598" t="s">
        <v>40</v>
      </c>
      <c r="E2598">
        <v>154</v>
      </c>
      <c r="F2598">
        <v>1.0876474327282999</v>
      </c>
    </row>
    <row r="2599" spans="1:6" x14ac:dyDescent="0.25">
      <c r="A2599">
        <v>2015</v>
      </c>
      <c r="B2599">
        <v>3</v>
      </c>
      <c r="C2599" t="s">
        <v>161</v>
      </c>
      <c r="D2599" t="s">
        <v>26</v>
      </c>
      <c r="E2599">
        <v>48</v>
      </c>
      <c r="F2599">
        <v>0.33900699201921036</v>
      </c>
    </row>
    <row r="2600" spans="1:6" x14ac:dyDescent="0.25">
      <c r="A2600">
        <v>2015</v>
      </c>
      <c r="B2600">
        <v>3</v>
      </c>
      <c r="C2600" t="s">
        <v>161</v>
      </c>
      <c r="D2600" t="s">
        <v>32</v>
      </c>
      <c r="E2600">
        <v>159</v>
      </c>
      <c r="F2600">
        <v>1.1229606610636345</v>
      </c>
    </row>
    <row r="2601" spans="1:6" x14ac:dyDescent="0.25">
      <c r="A2601">
        <v>2015</v>
      </c>
      <c r="B2601">
        <v>3</v>
      </c>
      <c r="C2601" t="s">
        <v>167</v>
      </c>
      <c r="D2601" t="s">
        <v>54</v>
      </c>
      <c r="E2601">
        <v>91</v>
      </c>
      <c r="F2601">
        <v>0.64270075570308638</v>
      </c>
    </row>
    <row r="2602" spans="1:6" x14ac:dyDescent="0.25">
      <c r="A2602">
        <v>2015</v>
      </c>
      <c r="B2602">
        <v>3</v>
      </c>
      <c r="C2602" t="s">
        <v>154</v>
      </c>
      <c r="D2602" t="s">
        <v>48</v>
      </c>
      <c r="E2602">
        <v>119</v>
      </c>
      <c r="F2602">
        <v>0.84045483438095914</v>
      </c>
    </row>
    <row r="2603" spans="1:6" x14ac:dyDescent="0.25">
      <c r="A2603">
        <v>2015</v>
      </c>
      <c r="B2603">
        <v>3</v>
      </c>
      <c r="C2603" t="s">
        <v>156</v>
      </c>
      <c r="D2603" t="s">
        <v>22</v>
      </c>
      <c r="E2603">
        <v>244</v>
      </c>
      <c r="F2603">
        <v>1.7232855427643194</v>
      </c>
    </row>
    <row r="2604" spans="1:6" x14ac:dyDescent="0.25">
      <c r="A2604">
        <v>2015</v>
      </c>
      <c r="B2604">
        <v>3</v>
      </c>
      <c r="C2604" t="s">
        <v>154</v>
      </c>
      <c r="D2604" t="s">
        <v>67</v>
      </c>
      <c r="E2604">
        <v>125</v>
      </c>
      <c r="F2604">
        <v>0.88283070838336042</v>
      </c>
    </row>
    <row r="2605" spans="1:6" x14ac:dyDescent="0.25">
      <c r="A2605">
        <v>2015</v>
      </c>
      <c r="B2605">
        <v>3</v>
      </c>
      <c r="C2605" t="s">
        <v>152</v>
      </c>
      <c r="D2605" t="s">
        <v>24</v>
      </c>
      <c r="E2605">
        <v>99</v>
      </c>
      <c r="F2605">
        <v>0.69920192103962142</v>
      </c>
    </row>
    <row r="2606" spans="1:6" x14ac:dyDescent="0.25">
      <c r="A2606">
        <v>2015</v>
      </c>
      <c r="B2606">
        <v>3</v>
      </c>
      <c r="C2606" t="s">
        <v>164</v>
      </c>
      <c r="D2606" t="s">
        <v>34</v>
      </c>
      <c r="E2606">
        <v>141</v>
      </c>
      <c r="F2606">
        <v>0.99583303905643061</v>
      </c>
    </row>
    <row r="2607" spans="1:6" x14ac:dyDescent="0.25">
      <c r="A2607">
        <v>2015</v>
      </c>
      <c r="B2607">
        <v>3</v>
      </c>
      <c r="C2607" t="s">
        <v>160</v>
      </c>
      <c r="D2607" t="s">
        <v>21</v>
      </c>
      <c r="E2607">
        <v>31</v>
      </c>
      <c r="F2607">
        <v>0.21894201567907337</v>
      </c>
    </row>
    <row r="2608" spans="1:6" x14ac:dyDescent="0.25">
      <c r="A2608">
        <v>2015</v>
      </c>
      <c r="B2608">
        <v>3</v>
      </c>
      <c r="C2608" t="s">
        <v>168</v>
      </c>
      <c r="D2608" t="s">
        <v>44</v>
      </c>
      <c r="E2608">
        <v>1140</v>
      </c>
      <c r="F2608">
        <v>8.0514160604562477</v>
      </c>
    </row>
    <row r="2609" spans="1:6" x14ac:dyDescent="0.25">
      <c r="A2609">
        <v>2015</v>
      </c>
      <c r="B2609">
        <v>3</v>
      </c>
      <c r="C2609" t="s">
        <v>159</v>
      </c>
      <c r="D2609" t="s">
        <v>25</v>
      </c>
      <c r="E2609">
        <v>187</v>
      </c>
      <c r="F2609">
        <v>1.3207147397415071</v>
      </c>
    </row>
    <row r="2610" spans="1:6" x14ac:dyDescent="0.25">
      <c r="A2610">
        <v>2015</v>
      </c>
      <c r="B2610">
        <v>3</v>
      </c>
      <c r="C2610" t="s">
        <v>169</v>
      </c>
      <c r="D2610" t="s">
        <v>50</v>
      </c>
      <c r="E2610">
        <v>106</v>
      </c>
      <c r="F2610">
        <v>0.74864044070908964</v>
      </c>
    </row>
    <row r="2611" spans="1:6" x14ac:dyDescent="0.25">
      <c r="A2611">
        <v>2012</v>
      </c>
      <c r="B2611">
        <v>11</v>
      </c>
      <c r="C2611" t="s">
        <v>157</v>
      </c>
      <c r="D2611" t="s">
        <v>13</v>
      </c>
      <c r="E2611">
        <v>88</v>
      </c>
      <c r="F2611">
        <v>0.73418988820290332</v>
      </c>
    </row>
    <row r="2612" spans="1:6" x14ac:dyDescent="0.25">
      <c r="A2612">
        <v>2012</v>
      </c>
      <c r="B2612">
        <v>11</v>
      </c>
      <c r="C2612" t="s">
        <v>151</v>
      </c>
      <c r="D2612" t="s">
        <v>4</v>
      </c>
      <c r="E2612">
        <v>664</v>
      </c>
      <c r="F2612">
        <v>5.539796429167362</v>
      </c>
    </row>
    <row r="2613" spans="1:6" x14ac:dyDescent="0.25">
      <c r="A2613">
        <v>2012</v>
      </c>
      <c r="B2613">
        <v>11</v>
      </c>
      <c r="C2613" t="s">
        <v>151</v>
      </c>
      <c r="D2613" t="s">
        <v>7</v>
      </c>
      <c r="E2613">
        <v>376</v>
      </c>
      <c r="F2613">
        <v>3.136993158685133</v>
      </c>
    </row>
    <row r="2614" spans="1:6" x14ac:dyDescent="0.25">
      <c r="A2614">
        <v>2012</v>
      </c>
      <c r="B2614">
        <v>11</v>
      </c>
      <c r="C2614" t="s">
        <v>151</v>
      </c>
      <c r="D2614" t="s">
        <v>19</v>
      </c>
      <c r="E2614">
        <v>371</v>
      </c>
      <c r="F2614">
        <v>3.0952778241281496</v>
      </c>
    </row>
    <row r="2615" spans="1:6" x14ac:dyDescent="0.25">
      <c r="A2615">
        <v>2012</v>
      </c>
      <c r="B2615">
        <v>11</v>
      </c>
      <c r="C2615" t="s">
        <v>152</v>
      </c>
      <c r="D2615" t="s">
        <v>23</v>
      </c>
      <c r="E2615">
        <v>366</v>
      </c>
      <c r="F2615">
        <v>3.0535624895711662</v>
      </c>
    </row>
    <row r="2616" spans="1:6" x14ac:dyDescent="0.25">
      <c r="A2616">
        <v>2012</v>
      </c>
      <c r="B2616">
        <v>11</v>
      </c>
      <c r="C2616" t="s">
        <v>156</v>
      </c>
      <c r="D2616" t="s">
        <v>11</v>
      </c>
      <c r="E2616">
        <v>337</v>
      </c>
      <c r="F2616">
        <v>2.811613549140664</v>
      </c>
    </row>
    <row r="2617" spans="1:6" x14ac:dyDescent="0.25">
      <c r="A2617">
        <v>2012</v>
      </c>
      <c r="B2617">
        <v>11</v>
      </c>
      <c r="C2617" t="s">
        <v>154</v>
      </c>
      <c r="D2617" t="s">
        <v>15</v>
      </c>
      <c r="E2617">
        <v>301</v>
      </c>
      <c r="F2617">
        <v>2.5112631403303856</v>
      </c>
    </row>
    <row r="2618" spans="1:6" x14ac:dyDescent="0.25">
      <c r="A2618">
        <v>2012</v>
      </c>
      <c r="B2618">
        <v>11</v>
      </c>
      <c r="C2618" t="s">
        <v>152</v>
      </c>
      <c r="D2618" t="s">
        <v>24</v>
      </c>
      <c r="E2618">
        <v>279</v>
      </c>
      <c r="F2618">
        <v>2.3277156682796596</v>
      </c>
    </row>
    <row r="2619" spans="1:6" x14ac:dyDescent="0.25">
      <c r="A2619">
        <v>2012</v>
      </c>
      <c r="B2619">
        <v>11</v>
      </c>
      <c r="C2619" t="s">
        <v>156</v>
      </c>
      <c r="D2619" t="s">
        <v>28</v>
      </c>
      <c r="E2619">
        <v>278</v>
      </c>
      <c r="F2619">
        <v>2.3193726013682627</v>
      </c>
    </row>
    <row r="2620" spans="1:6" x14ac:dyDescent="0.25">
      <c r="A2620">
        <v>2012</v>
      </c>
      <c r="B2620">
        <v>11</v>
      </c>
      <c r="C2620" t="s">
        <v>153</v>
      </c>
      <c r="D2620" t="s">
        <v>8</v>
      </c>
      <c r="E2620">
        <v>272</v>
      </c>
      <c r="F2620">
        <v>2.2693141998998834</v>
      </c>
    </row>
    <row r="2621" spans="1:6" x14ac:dyDescent="0.25">
      <c r="A2621">
        <v>2012</v>
      </c>
      <c r="B2621">
        <v>11</v>
      </c>
      <c r="C2621" t="s">
        <v>156</v>
      </c>
      <c r="D2621" t="s">
        <v>37</v>
      </c>
      <c r="E2621">
        <v>230</v>
      </c>
      <c r="F2621">
        <v>1.9189053896212247</v>
      </c>
    </row>
    <row r="2622" spans="1:6" x14ac:dyDescent="0.25">
      <c r="A2622">
        <v>2012</v>
      </c>
      <c r="B2622">
        <v>11</v>
      </c>
      <c r="C2622" t="s">
        <v>157</v>
      </c>
      <c r="D2622" t="s">
        <v>36</v>
      </c>
      <c r="E2622">
        <v>224</v>
      </c>
      <c r="F2622">
        <v>1.8688469881528451</v>
      </c>
    </row>
    <row r="2623" spans="1:6" x14ac:dyDescent="0.25">
      <c r="A2623">
        <v>2012</v>
      </c>
      <c r="B2623">
        <v>11</v>
      </c>
      <c r="C2623" t="s">
        <v>164</v>
      </c>
      <c r="D2623" t="s">
        <v>34</v>
      </c>
      <c r="E2623">
        <v>223</v>
      </c>
      <c r="F2623">
        <v>1.8605039212414483</v>
      </c>
    </row>
    <row r="2624" spans="1:6" x14ac:dyDescent="0.25">
      <c r="A2624">
        <v>2012</v>
      </c>
      <c r="B2624">
        <v>11</v>
      </c>
      <c r="C2624" t="s">
        <v>162</v>
      </c>
      <c r="D2624" t="s">
        <v>27</v>
      </c>
      <c r="E2624">
        <v>216</v>
      </c>
      <c r="F2624">
        <v>1.802102452861672</v>
      </c>
    </row>
    <row r="2625" spans="1:6" x14ac:dyDescent="0.25">
      <c r="A2625">
        <v>2012</v>
      </c>
      <c r="B2625">
        <v>11</v>
      </c>
      <c r="C2625" t="s">
        <v>151</v>
      </c>
      <c r="D2625" t="s">
        <v>45</v>
      </c>
      <c r="E2625">
        <v>208</v>
      </c>
      <c r="F2625">
        <v>1.735357917570499</v>
      </c>
    </row>
    <row r="2626" spans="1:6" x14ac:dyDescent="0.25">
      <c r="A2626">
        <v>2012</v>
      </c>
      <c r="B2626">
        <v>11</v>
      </c>
      <c r="C2626" t="s">
        <v>151</v>
      </c>
      <c r="D2626" t="s">
        <v>12</v>
      </c>
      <c r="E2626">
        <v>207</v>
      </c>
      <c r="F2626">
        <v>1.7270148506591021</v>
      </c>
    </row>
    <row r="2627" spans="1:6" x14ac:dyDescent="0.25">
      <c r="A2627">
        <v>2012</v>
      </c>
      <c r="B2627">
        <v>11</v>
      </c>
      <c r="C2627" t="s">
        <v>156</v>
      </c>
      <c r="D2627" t="s">
        <v>22</v>
      </c>
      <c r="E2627">
        <v>207</v>
      </c>
      <c r="F2627">
        <v>1.7270148506591021</v>
      </c>
    </row>
    <row r="2628" spans="1:6" x14ac:dyDescent="0.25">
      <c r="A2628">
        <v>2012</v>
      </c>
      <c r="B2628">
        <v>11</v>
      </c>
      <c r="C2628" t="s">
        <v>153</v>
      </c>
      <c r="D2628" t="s">
        <v>30</v>
      </c>
      <c r="E2628">
        <v>206</v>
      </c>
      <c r="F2628">
        <v>1.7186717837477057</v>
      </c>
    </row>
    <row r="2629" spans="1:6" x14ac:dyDescent="0.25">
      <c r="A2629">
        <v>2012</v>
      </c>
      <c r="B2629">
        <v>11</v>
      </c>
      <c r="C2629" t="s">
        <v>152</v>
      </c>
      <c r="D2629" t="s">
        <v>6</v>
      </c>
      <c r="E2629">
        <v>199</v>
      </c>
      <c r="F2629">
        <v>1.6602703153679292</v>
      </c>
    </row>
    <row r="2630" spans="1:6" x14ac:dyDescent="0.25">
      <c r="A2630">
        <v>2012</v>
      </c>
      <c r="B2630">
        <v>11</v>
      </c>
      <c r="C2630" t="s">
        <v>158</v>
      </c>
      <c r="D2630" t="s">
        <v>39</v>
      </c>
      <c r="E2630">
        <v>195</v>
      </c>
      <c r="F2630">
        <v>1.6268980477223427</v>
      </c>
    </row>
    <row r="2631" spans="1:6" x14ac:dyDescent="0.25">
      <c r="A2631">
        <v>2012</v>
      </c>
      <c r="B2631">
        <v>11</v>
      </c>
      <c r="C2631" t="s">
        <v>155</v>
      </c>
      <c r="D2631" t="s">
        <v>10</v>
      </c>
      <c r="E2631">
        <v>190</v>
      </c>
      <c r="F2631">
        <v>1.5851827131653597</v>
      </c>
    </row>
    <row r="2632" spans="1:6" x14ac:dyDescent="0.25">
      <c r="A2632">
        <v>2012</v>
      </c>
      <c r="B2632">
        <v>11</v>
      </c>
      <c r="C2632" t="s">
        <v>152</v>
      </c>
      <c r="D2632" t="s">
        <v>5</v>
      </c>
      <c r="E2632">
        <v>187</v>
      </c>
      <c r="F2632">
        <v>1.5601535124311698</v>
      </c>
    </row>
    <row r="2633" spans="1:6" x14ac:dyDescent="0.25">
      <c r="A2633">
        <v>2012</v>
      </c>
      <c r="B2633">
        <v>11</v>
      </c>
      <c r="C2633" t="s">
        <v>163</v>
      </c>
      <c r="D2633" t="s">
        <v>31</v>
      </c>
      <c r="E2633">
        <v>168</v>
      </c>
      <c r="F2633">
        <v>1.4016352411146338</v>
      </c>
    </row>
    <row r="2634" spans="1:6" x14ac:dyDescent="0.25">
      <c r="A2634">
        <v>2012</v>
      </c>
      <c r="B2634">
        <v>11</v>
      </c>
      <c r="C2634" t="s">
        <v>161</v>
      </c>
      <c r="D2634" t="s">
        <v>40</v>
      </c>
      <c r="E2634">
        <v>158</v>
      </c>
      <c r="F2634">
        <v>1.3182045720006674</v>
      </c>
    </row>
    <row r="2635" spans="1:6" x14ac:dyDescent="0.25">
      <c r="A2635">
        <v>2012</v>
      </c>
      <c r="B2635">
        <v>11</v>
      </c>
      <c r="C2635" t="s">
        <v>167</v>
      </c>
      <c r="D2635" t="s">
        <v>54</v>
      </c>
      <c r="E2635">
        <v>149</v>
      </c>
      <c r="F2635">
        <v>1.2431169697980977</v>
      </c>
    </row>
    <row r="2636" spans="1:6" x14ac:dyDescent="0.25">
      <c r="A2636">
        <v>2012</v>
      </c>
      <c r="B2636">
        <v>11</v>
      </c>
      <c r="C2636" t="s">
        <v>164</v>
      </c>
      <c r="D2636" t="s">
        <v>192</v>
      </c>
      <c r="E2636">
        <v>146</v>
      </c>
      <c r="F2636">
        <v>1.2180877690639078</v>
      </c>
    </row>
    <row r="2637" spans="1:6" x14ac:dyDescent="0.25">
      <c r="A2637">
        <v>2012</v>
      </c>
      <c r="B2637">
        <v>11</v>
      </c>
      <c r="C2637" t="s">
        <v>161</v>
      </c>
      <c r="D2637" t="s">
        <v>32</v>
      </c>
      <c r="E2637">
        <v>140</v>
      </c>
      <c r="F2637">
        <v>1.168029367595528</v>
      </c>
    </row>
    <row r="2638" spans="1:6" x14ac:dyDescent="0.25">
      <c r="A2638">
        <v>2012</v>
      </c>
      <c r="B2638">
        <v>11</v>
      </c>
      <c r="C2638" t="s">
        <v>166</v>
      </c>
      <c r="D2638" t="s">
        <v>38</v>
      </c>
      <c r="E2638">
        <v>138</v>
      </c>
      <c r="F2638">
        <v>1.1513432337727347</v>
      </c>
    </row>
    <row r="2639" spans="1:6" x14ac:dyDescent="0.25">
      <c r="A2639">
        <v>2012</v>
      </c>
      <c r="B2639">
        <v>11</v>
      </c>
      <c r="C2639" t="s">
        <v>165</v>
      </c>
      <c r="D2639" t="s">
        <v>35</v>
      </c>
      <c r="E2639">
        <v>137</v>
      </c>
      <c r="F2639">
        <v>1.1430001668613383</v>
      </c>
    </row>
    <row r="2640" spans="1:6" x14ac:dyDescent="0.25">
      <c r="A2640">
        <v>2012</v>
      </c>
      <c r="B2640">
        <v>11</v>
      </c>
      <c r="C2640" t="s">
        <v>154</v>
      </c>
      <c r="D2640" t="s">
        <v>9</v>
      </c>
      <c r="E2640">
        <v>133</v>
      </c>
      <c r="F2640">
        <v>1.1096278992157518</v>
      </c>
    </row>
    <row r="2641" spans="1:6" x14ac:dyDescent="0.25">
      <c r="A2641">
        <v>2012</v>
      </c>
      <c r="B2641">
        <v>11</v>
      </c>
      <c r="C2641" t="s">
        <v>200</v>
      </c>
      <c r="D2641" t="s">
        <v>199</v>
      </c>
      <c r="E2641">
        <v>129</v>
      </c>
      <c r="F2641">
        <v>1.0762556315701652</v>
      </c>
    </row>
    <row r="2642" spans="1:6" x14ac:dyDescent="0.25">
      <c r="A2642">
        <v>2012</v>
      </c>
      <c r="B2642">
        <v>12</v>
      </c>
      <c r="C2642" t="s">
        <v>165</v>
      </c>
      <c r="D2642" t="s">
        <v>35</v>
      </c>
      <c r="E2642">
        <v>226</v>
      </c>
      <c r="F2642">
        <v>2.4122104813747463</v>
      </c>
    </row>
    <row r="2643" spans="1:6" x14ac:dyDescent="0.25">
      <c r="A2643">
        <v>2012</v>
      </c>
      <c r="B2643">
        <v>12</v>
      </c>
      <c r="C2643" t="s">
        <v>156</v>
      </c>
      <c r="D2643" t="s">
        <v>37</v>
      </c>
      <c r="E2643">
        <v>220</v>
      </c>
      <c r="F2643">
        <v>2.3481694951435585</v>
      </c>
    </row>
    <row r="2644" spans="1:6" x14ac:dyDescent="0.25">
      <c r="A2644">
        <v>2012</v>
      </c>
      <c r="B2644">
        <v>12</v>
      </c>
      <c r="C2644" t="s">
        <v>157</v>
      </c>
      <c r="D2644" t="s">
        <v>36</v>
      </c>
      <c r="E2644">
        <v>192</v>
      </c>
      <c r="F2644">
        <v>2.0493115593980145</v>
      </c>
    </row>
    <row r="2645" spans="1:6" x14ac:dyDescent="0.25">
      <c r="A2645">
        <v>2012</v>
      </c>
      <c r="B2645">
        <v>12</v>
      </c>
      <c r="C2645" t="s">
        <v>167</v>
      </c>
      <c r="D2645" t="s">
        <v>54</v>
      </c>
      <c r="E2645">
        <v>159</v>
      </c>
      <c r="F2645">
        <v>1.697086135126481</v>
      </c>
    </row>
    <row r="2646" spans="1:6" x14ac:dyDescent="0.25">
      <c r="A2646">
        <v>2012</v>
      </c>
      <c r="B2646">
        <v>12</v>
      </c>
      <c r="C2646" t="s">
        <v>167</v>
      </c>
      <c r="D2646" t="s">
        <v>51</v>
      </c>
      <c r="E2646">
        <v>146</v>
      </c>
      <c r="F2646">
        <v>1.558330664958907</v>
      </c>
    </row>
    <row r="2647" spans="1:6" x14ac:dyDescent="0.25">
      <c r="A2647">
        <v>2012</v>
      </c>
      <c r="B2647">
        <v>12</v>
      </c>
      <c r="C2647" t="s">
        <v>155</v>
      </c>
      <c r="D2647" t="s">
        <v>58</v>
      </c>
      <c r="E2647">
        <v>131</v>
      </c>
      <c r="F2647">
        <v>1.3982281993809371</v>
      </c>
    </row>
    <row r="2648" spans="1:6" x14ac:dyDescent="0.25">
      <c r="A2648">
        <v>2012</v>
      </c>
      <c r="B2648">
        <v>12</v>
      </c>
      <c r="C2648" t="s">
        <v>167</v>
      </c>
      <c r="D2648" t="s">
        <v>41</v>
      </c>
      <c r="E2648">
        <v>131</v>
      </c>
      <c r="F2648">
        <v>1.3982281993809371</v>
      </c>
    </row>
    <row r="2649" spans="1:6" x14ac:dyDescent="0.25">
      <c r="A2649">
        <v>2012</v>
      </c>
      <c r="B2649">
        <v>12</v>
      </c>
      <c r="C2649" t="s">
        <v>166</v>
      </c>
      <c r="D2649" t="s">
        <v>38</v>
      </c>
      <c r="E2649">
        <v>125</v>
      </c>
      <c r="F2649">
        <v>1.3341872131497492</v>
      </c>
    </row>
    <row r="2650" spans="1:6" x14ac:dyDescent="0.25">
      <c r="A2650">
        <v>2012</v>
      </c>
      <c r="B2650">
        <v>12</v>
      </c>
      <c r="C2650" t="s">
        <v>169</v>
      </c>
      <c r="D2650" t="s">
        <v>189</v>
      </c>
      <c r="E2650">
        <v>116</v>
      </c>
      <c r="F2650">
        <v>1.2381257338029672</v>
      </c>
    </row>
    <row r="2651" spans="1:6" x14ac:dyDescent="0.25">
      <c r="A2651">
        <v>2012</v>
      </c>
      <c r="B2651">
        <v>12</v>
      </c>
      <c r="C2651" t="s">
        <v>154</v>
      </c>
      <c r="D2651" t="s">
        <v>48</v>
      </c>
      <c r="E2651">
        <v>114</v>
      </c>
      <c r="F2651">
        <v>1.2167787383925712</v>
      </c>
    </row>
    <row r="2652" spans="1:6" x14ac:dyDescent="0.25">
      <c r="A2652">
        <v>2012</v>
      </c>
      <c r="B2652">
        <v>12</v>
      </c>
      <c r="C2652" t="s">
        <v>164</v>
      </c>
      <c r="D2652" t="s">
        <v>34</v>
      </c>
      <c r="E2652">
        <v>113</v>
      </c>
      <c r="F2652">
        <v>1.2061052406873731</v>
      </c>
    </row>
    <row r="2653" spans="1:6" x14ac:dyDescent="0.25">
      <c r="A2653">
        <v>2012</v>
      </c>
      <c r="B2653">
        <v>12</v>
      </c>
      <c r="C2653" t="s">
        <v>161</v>
      </c>
      <c r="D2653" t="s">
        <v>40</v>
      </c>
      <c r="E2653">
        <v>110</v>
      </c>
      <c r="F2653">
        <v>1.1740847475717793</v>
      </c>
    </row>
    <row r="2654" spans="1:6" x14ac:dyDescent="0.25">
      <c r="A2654">
        <v>2013</v>
      </c>
      <c r="B2654">
        <v>7</v>
      </c>
      <c r="C2654" t="s">
        <v>151</v>
      </c>
      <c r="D2654" t="s">
        <v>12</v>
      </c>
      <c r="E2654">
        <v>178</v>
      </c>
      <c r="F2654">
        <v>1.5735502121640734</v>
      </c>
    </row>
    <row r="2655" spans="1:6" x14ac:dyDescent="0.25">
      <c r="A2655">
        <v>2013</v>
      </c>
      <c r="B2655">
        <v>7</v>
      </c>
      <c r="C2655" t="s">
        <v>154</v>
      </c>
      <c r="D2655" t="s">
        <v>9</v>
      </c>
      <c r="E2655">
        <v>161</v>
      </c>
      <c r="F2655">
        <v>1.4232673267326734</v>
      </c>
    </row>
    <row r="2656" spans="1:6" x14ac:dyDescent="0.25">
      <c r="A2656">
        <v>2013</v>
      </c>
      <c r="B2656">
        <v>7</v>
      </c>
      <c r="C2656" t="s">
        <v>154</v>
      </c>
      <c r="D2656" t="s">
        <v>48</v>
      </c>
      <c r="E2656">
        <v>158</v>
      </c>
      <c r="F2656">
        <v>1.3967468175388968</v>
      </c>
    </row>
    <row r="2657" spans="1:6" x14ac:dyDescent="0.25">
      <c r="A2657">
        <v>2013</v>
      </c>
      <c r="B2657">
        <v>7</v>
      </c>
      <c r="C2657" t="s">
        <v>156</v>
      </c>
      <c r="D2657" t="s">
        <v>22</v>
      </c>
      <c r="E2657">
        <v>155</v>
      </c>
      <c r="F2657">
        <v>1.3702263083451203</v>
      </c>
    </row>
    <row r="2658" spans="1:6" x14ac:dyDescent="0.25">
      <c r="A2658">
        <v>2013</v>
      </c>
      <c r="B2658">
        <v>7</v>
      </c>
      <c r="C2658" t="s">
        <v>161</v>
      </c>
      <c r="D2658" t="s">
        <v>40</v>
      </c>
      <c r="E2658">
        <v>143</v>
      </c>
      <c r="F2658">
        <v>1.264144271570014</v>
      </c>
    </row>
    <row r="2659" spans="1:6" x14ac:dyDescent="0.25">
      <c r="A2659">
        <v>2013</v>
      </c>
      <c r="B2659">
        <v>7</v>
      </c>
      <c r="C2659" t="s">
        <v>152</v>
      </c>
      <c r="D2659" t="s">
        <v>24</v>
      </c>
      <c r="E2659">
        <v>142</v>
      </c>
      <c r="F2659">
        <v>1.2553041018387552</v>
      </c>
    </row>
    <row r="2660" spans="1:6" x14ac:dyDescent="0.25">
      <c r="A2660">
        <v>2013</v>
      </c>
      <c r="B2660">
        <v>7</v>
      </c>
      <c r="C2660" t="s">
        <v>151</v>
      </c>
      <c r="D2660" t="s">
        <v>45</v>
      </c>
      <c r="E2660">
        <v>142</v>
      </c>
      <c r="F2660">
        <v>1.2553041018387552</v>
      </c>
    </row>
    <row r="2661" spans="1:6" x14ac:dyDescent="0.25">
      <c r="A2661">
        <v>2013</v>
      </c>
      <c r="B2661">
        <v>7</v>
      </c>
      <c r="C2661" t="s">
        <v>164</v>
      </c>
      <c r="D2661" t="s">
        <v>34</v>
      </c>
      <c r="E2661">
        <v>136</v>
      </c>
      <c r="F2661">
        <v>1.2022630834512023</v>
      </c>
    </row>
    <row r="2662" spans="1:6" x14ac:dyDescent="0.25">
      <c r="A2662">
        <v>2013</v>
      </c>
      <c r="B2662">
        <v>7</v>
      </c>
      <c r="C2662" t="s">
        <v>169</v>
      </c>
      <c r="D2662" t="s">
        <v>50</v>
      </c>
      <c r="E2662">
        <v>133</v>
      </c>
      <c r="F2662">
        <v>1.1757425742574257</v>
      </c>
    </row>
    <row r="2663" spans="1:6" x14ac:dyDescent="0.25">
      <c r="A2663">
        <v>2013</v>
      </c>
      <c r="B2663">
        <v>7</v>
      </c>
      <c r="C2663" t="s">
        <v>161</v>
      </c>
      <c r="D2663" t="s">
        <v>188</v>
      </c>
      <c r="E2663">
        <v>121</v>
      </c>
      <c r="F2663">
        <v>1.0696605374823196</v>
      </c>
    </row>
    <row r="2664" spans="1:6" x14ac:dyDescent="0.25">
      <c r="A2664">
        <v>2013</v>
      </c>
      <c r="B2664">
        <v>7</v>
      </c>
      <c r="C2664" t="s">
        <v>155</v>
      </c>
      <c r="D2664" t="s">
        <v>58</v>
      </c>
      <c r="E2664">
        <v>112</v>
      </c>
      <c r="F2664">
        <v>0.99009900990099009</v>
      </c>
    </row>
    <row r="2665" spans="1:6" x14ac:dyDescent="0.25">
      <c r="A2665">
        <v>2013</v>
      </c>
      <c r="B2665">
        <v>5</v>
      </c>
      <c r="C2665" t="s">
        <v>162</v>
      </c>
      <c r="D2665" t="s">
        <v>43</v>
      </c>
      <c r="E2665">
        <v>211</v>
      </c>
      <c r="F2665">
        <v>1.7565767565767565</v>
      </c>
    </row>
    <row r="2666" spans="1:6" x14ac:dyDescent="0.25">
      <c r="A2666">
        <v>2013</v>
      </c>
      <c r="B2666">
        <v>5</v>
      </c>
      <c r="C2666" t="s">
        <v>158</v>
      </c>
      <c r="D2666" t="s">
        <v>39</v>
      </c>
      <c r="E2666">
        <v>194</v>
      </c>
      <c r="F2666">
        <v>1.6150516150516152</v>
      </c>
    </row>
    <row r="2667" spans="1:6" x14ac:dyDescent="0.25">
      <c r="A2667">
        <v>2013</v>
      </c>
      <c r="B2667">
        <v>5</v>
      </c>
      <c r="C2667" t="s">
        <v>202</v>
      </c>
      <c r="D2667" t="s">
        <v>201</v>
      </c>
      <c r="E2667">
        <v>184</v>
      </c>
      <c r="F2667">
        <v>1.5318015318015319</v>
      </c>
    </row>
    <row r="2668" spans="1:6" x14ac:dyDescent="0.25">
      <c r="A2668">
        <v>2013</v>
      </c>
      <c r="B2668">
        <v>5</v>
      </c>
      <c r="C2668" t="s">
        <v>161</v>
      </c>
      <c r="D2668" t="s">
        <v>40</v>
      </c>
      <c r="E2668">
        <v>173</v>
      </c>
      <c r="F2668">
        <v>1.4402264402264402</v>
      </c>
    </row>
    <row r="2669" spans="1:6" x14ac:dyDescent="0.25">
      <c r="A2669">
        <v>2013</v>
      </c>
      <c r="B2669">
        <v>5</v>
      </c>
      <c r="C2669" t="s">
        <v>154</v>
      </c>
      <c r="D2669" t="s">
        <v>48</v>
      </c>
      <c r="E2669">
        <v>171</v>
      </c>
      <c r="F2669">
        <v>1.4235764235764237</v>
      </c>
    </row>
    <row r="2670" spans="1:6" x14ac:dyDescent="0.25">
      <c r="A2670">
        <v>2013</v>
      </c>
      <c r="B2670">
        <v>5</v>
      </c>
      <c r="C2670" t="s">
        <v>156</v>
      </c>
      <c r="D2670" t="s">
        <v>22</v>
      </c>
      <c r="E2670">
        <v>159</v>
      </c>
      <c r="F2670">
        <v>1.3236763236763236</v>
      </c>
    </row>
    <row r="2671" spans="1:6" x14ac:dyDescent="0.25">
      <c r="A2671">
        <v>2013</v>
      </c>
      <c r="B2671">
        <v>5</v>
      </c>
      <c r="C2671" t="s">
        <v>154</v>
      </c>
      <c r="D2671" t="s">
        <v>67</v>
      </c>
      <c r="E2671">
        <v>151</v>
      </c>
      <c r="F2671">
        <v>1.257076257076257</v>
      </c>
    </row>
    <row r="2672" spans="1:6" x14ac:dyDescent="0.25">
      <c r="A2672">
        <v>2013</v>
      </c>
      <c r="B2672">
        <v>5</v>
      </c>
      <c r="C2672" t="s">
        <v>154</v>
      </c>
      <c r="D2672" t="s">
        <v>9</v>
      </c>
      <c r="E2672">
        <v>148</v>
      </c>
      <c r="F2672">
        <v>1.2321012321012321</v>
      </c>
    </row>
    <row r="2673" spans="1:6" x14ac:dyDescent="0.25">
      <c r="A2673">
        <v>2013</v>
      </c>
      <c r="B2673">
        <v>5</v>
      </c>
      <c r="C2673" t="s">
        <v>161</v>
      </c>
      <c r="D2673" t="s">
        <v>188</v>
      </c>
      <c r="E2673">
        <v>140</v>
      </c>
      <c r="F2673">
        <v>1.1655011655011656</v>
      </c>
    </row>
    <row r="2674" spans="1:6" x14ac:dyDescent="0.25">
      <c r="A2674">
        <v>2013</v>
      </c>
      <c r="B2674">
        <v>5</v>
      </c>
      <c r="C2674" t="s">
        <v>158</v>
      </c>
      <c r="D2674" t="s">
        <v>29</v>
      </c>
      <c r="E2674">
        <v>137</v>
      </c>
      <c r="F2674">
        <v>1.1405261405261407</v>
      </c>
    </row>
    <row r="2675" spans="1:6" x14ac:dyDescent="0.25">
      <c r="A2675">
        <v>2013</v>
      </c>
      <c r="B2675">
        <v>5</v>
      </c>
      <c r="C2675" t="s">
        <v>161</v>
      </c>
      <c r="D2675" t="s">
        <v>32</v>
      </c>
      <c r="E2675">
        <v>136</v>
      </c>
      <c r="F2675">
        <v>1.1322011322011323</v>
      </c>
    </row>
    <row r="2676" spans="1:6" x14ac:dyDescent="0.25">
      <c r="A2676">
        <v>2017</v>
      </c>
      <c r="B2676">
        <v>1</v>
      </c>
      <c r="C2676" t="s">
        <v>151</v>
      </c>
      <c r="D2676" t="s">
        <v>4</v>
      </c>
      <c r="E2676">
        <v>738</v>
      </c>
      <c r="F2676">
        <v>5.7</v>
      </c>
    </row>
    <row r="2677" spans="1:6" x14ac:dyDescent="0.25">
      <c r="A2677">
        <v>2017</v>
      </c>
      <c r="B2677">
        <v>1</v>
      </c>
      <c r="C2677" t="s">
        <v>161</v>
      </c>
      <c r="D2677" t="s">
        <v>49</v>
      </c>
      <c r="E2677">
        <v>622</v>
      </c>
      <c r="F2677">
        <v>4.8</v>
      </c>
    </row>
    <row r="2678" spans="1:6" x14ac:dyDescent="0.25">
      <c r="A2678">
        <v>2017</v>
      </c>
      <c r="B2678">
        <v>1</v>
      </c>
      <c r="C2678" t="s">
        <v>151</v>
      </c>
      <c r="D2678" t="s">
        <v>7</v>
      </c>
      <c r="E2678">
        <v>515</v>
      </c>
      <c r="F2678">
        <v>3.9</v>
      </c>
    </row>
    <row r="2679" spans="1:6" x14ac:dyDescent="0.25">
      <c r="A2679">
        <v>2017</v>
      </c>
      <c r="B2679">
        <v>1</v>
      </c>
      <c r="C2679" t="s">
        <v>152</v>
      </c>
      <c r="D2679" t="s">
        <v>16</v>
      </c>
      <c r="E2679">
        <v>473</v>
      </c>
      <c r="F2679">
        <v>3.6</v>
      </c>
    </row>
    <row r="2680" spans="1:6" x14ac:dyDescent="0.25">
      <c r="A2680">
        <v>2017</v>
      </c>
      <c r="B2680">
        <v>1</v>
      </c>
      <c r="C2680" t="s">
        <v>156</v>
      </c>
      <c r="D2680" t="s">
        <v>57</v>
      </c>
      <c r="E2680">
        <v>411</v>
      </c>
      <c r="F2680">
        <v>3.1</v>
      </c>
    </row>
    <row r="2681" spans="1:6" x14ac:dyDescent="0.25">
      <c r="A2681">
        <v>2017</v>
      </c>
      <c r="B2681">
        <v>1</v>
      </c>
      <c r="C2681" t="s">
        <v>155</v>
      </c>
      <c r="D2681" t="s">
        <v>10</v>
      </c>
      <c r="E2681">
        <v>358</v>
      </c>
      <c r="F2681">
        <v>2.7</v>
      </c>
    </row>
    <row r="2682" spans="1:6" x14ac:dyDescent="0.25">
      <c r="A2682">
        <v>2017</v>
      </c>
      <c r="B2682">
        <v>1</v>
      </c>
      <c r="C2682" t="s">
        <v>153</v>
      </c>
      <c r="D2682" t="s">
        <v>30</v>
      </c>
      <c r="E2682">
        <v>352</v>
      </c>
      <c r="F2682">
        <v>2.7</v>
      </c>
    </row>
    <row r="2683" spans="1:6" x14ac:dyDescent="0.25">
      <c r="A2683">
        <v>2017</v>
      </c>
      <c r="B2683">
        <v>1</v>
      </c>
      <c r="C2683" t="s">
        <v>152</v>
      </c>
      <c r="D2683" t="s">
        <v>23</v>
      </c>
      <c r="E2683">
        <v>343</v>
      </c>
      <c r="F2683">
        <v>2.6</v>
      </c>
    </row>
    <row r="2684" spans="1:6" x14ac:dyDescent="0.25">
      <c r="A2684">
        <v>2017</v>
      </c>
      <c r="B2684">
        <v>1</v>
      </c>
      <c r="C2684" t="s">
        <v>167</v>
      </c>
      <c r="D2684" t="s">
        <v>62</v>
      </c>
      <c r="E2684">
        <v>285</v>
      </c>
      <c r="F2684">
        <v>2.2000000000000002</v>
      </c>
    </row>
    <row r="2685" spans="1:6" x14ac:dyDescent="0.25">
      <c r="A2685">
        <v>2017</v>
      </c>
      <c r="B2685">
        <v>1</v>
      </c>
      <c r="C2685" t="s">
        <v>152</v>
      </c>
      <c r="D2685" t="s">
        <v>6</v>
      </c>
      <c r="E2685">
        <v>280</v>
      </c>
      <c r="F2685">
        <v>2.1</v>
      </c>
    </row>
    <row r="2686" spans="1:6" x14ac:dyDescent="0.25">
      <c r="A2686">
        <v>2017</v>
      </c>
      <c r="B2686">
        <v>1</v>
      </c>
      <c r="C2686" t="s">
        <v>156</v>
      </c>
      <c r="D2686" t="s">
        <v>28</v>
      </c>
      <c r="E2686">
        <v>248</v>
      </c>
      <c r="F2686">
        <v>1.9</v>
      </c>
    </row>
    <row r="2687" spans="1:6" x14ac:dyDescent="0.25">
      <c r="A2687">
        <v>2017</v>
      </c>
      <c r="B2687">
        <v>1</v>
      </c>
      <c r="C2687" t="s">
        <v>152</v>
      </c>
      <c r="D2687" t="s">
        <v>63</v>
      </c>
      <c r="E2687">
        <v>246</v>
      </c>
      <c r="F2687">
        <v>1.9</v>
      </c>
    </row>
    <row r="2688" spans="1:6" x14ac:dyDescent="0.25">
      <c r="A2688">
        <v>2017</v>
      </c>
      <c r="B2688">
        <v>1</v>
      </c>
      <c r="C2688" t="s">
        <v>170</v>
      </c>
      <c r="D2688" t="s">
        <v>53</v>
      </c>
      <c r="E2688">
        <v>240</v>
      </c>
      <c r="F2688">
        <v>1.8</v>
      </c>
    </row>
    <row r="2689" spans="1:6" x14ac:dyDescent="0.25">
      <c r="A2689">
        <v>2017</v>
      </c>
      <c r="B2689">
        <v>1</v>
      </c>
      <c r="C2689" t="s">
        <v>168</v>
      </c>
      <c r="D2689" t="s">
        <v>64</v>
      </c>
      <c r="E2689">
        <v>238</v>
      </c>
      <c r="F2689">
        <v>1.8</v>
      </c>
    </row>
    <row r="2690" spans="1:6" x14ac:dyDescent="0.25">
      <c r="A2690">
        <v>2017</v>
      </c>
      <c r="B2690">
        <v>1</v>
      </c>
      <c r="C2690" t="s">
        <v>161</v>
      </c>
      <c r="D2690" t="s">
        <v>26</v>
      </c>
      <c r="E2690">
        <v>226</v>
      </c>
      <c r="F2690">
        <v>1.7</v>
      </c>
    </row>
    <row r="2691" spans="1:6" x14ac:dyDescent="0.25">
      <c r="A2691">
        <v>2017</v>
      </c>
      <c r="B2691">
        <v>1</v>
      </c>
      <c r="C2691" t="s">
        <v>156</v>
      </c>
      <c r="D2691" t="s">
        <v>37</v>
      </c>
      <c r="E2691">
        <v>220</v>
      </c>
      <c r="F2691">
        <v>1.7</v>
      </c>
    </row>
    <row r="2692" spans="1:6" x14ac:dyDescent="0.25">
      <c r="A2692">
        <v>2017</v>
      </c>
      <c r="B2692">
        <v>1</v>
      </c>
      <c r="C2692" t="s">
        <v>158</v>
      </c>
      <c r="D2692" t="s">
        <v>17</v>
      </c>
      <c r="E2692">
        <v>216</v>
      </c>
      <c r="F2692">
        <v>1.7</v>
      </c>
    </row>
    <row r="2693" spans="1:6" x14ac:dyDescent="0.25">
      <c r="A2693">
        <v>2017</v>
      </c>
      <c r="B2693">
        <v>1</v>
      </c>
      <c r="C2693" t="s">
        <v>164</v>
      </c>
      <c r="D2693" t="s">
        <v>65</v>
      </c>
      <c r="E2693">
        <v>214</v>
      </c>
      <c r="F2693">
        <v>1.6</v>
      </c>
    </row>
    <row r="2694" spans="1:6" x14ac:dyDescent="0.25">
      <c r="A2694">
        <v>2017</v>
      </c>
      <c r="B2694">
        <v>1</v>
      </c>
      <c r="C2694" t="s">
        <v>155</v>
      </c>
      <c r="D2694" t="s">
        <v>58</v>
      </c>
      <c r="E2694">
        <v>205</v>
      </c>
      <c r="F2694">
        <v>1.6</v>
      </c>
    </row>
    <row r="2695" spans="1:6" x14ac:dyDescent="0.25">
      <c r="A2695">
        <v>2017</v>
      </c>
      <c r="B2695">
        <v>1</v>
      </c>
      <c r="C2695" t="s">
        <v>161</v>
      </c>
      <c r="D2695" t="s">
        <v>61</v>
      </c>
      <c r="E2695">
        <v>202</v>
      </c>
      <c r="F2695">
        <v>1.5</v>
      </c>
    </row>
    <row r="2696" spans="1:6" x14ac:dyDescent="0.25">
      <c r="A2696">
        <v>2017</v>
      </c>
      <c r="B2696">
        <v>1</v>
      </c>
      <c r="C2696" t="s">
        <v>156</v>
      </c>
      <c r="D2696" t="s">
        <v>66</v>
      </c>
      <c r="E2696">
        <v>202</v>
      </c>
      <c r="F2696">
        <v>1.5</v>
      </c>
    </row>
    <row r="2697" spans="1:6" x14ac:dyDescent="0.25">
      <c r="A2697">
        <v>2017</v>
      </c>
      <c r="B2697">
        <v>2</v>
      </c>
      <c r="C2697" t="s">
        <v>151</v>
      </c>
      <c r="D2697" t="s">
        <v>4</v>
      </c>
      <c r="E2697">
        <v>641</v>
      </c>
      <c r="F2697">
        <f>E2697/summary!$C$147*100</f>
        <v>5.437733288089583</v>
      </c>
    </row>
    <row r="2698" spans="1:6" x14ac:dyDescent="0.25">
      <c r="A2698">
        <v>2017</v>
      </c>
      <c r="B2698">
        <v>2</v>
      </c>
      <c r="C2698" t="s">
        <v>161</v>
      </c>
      <c r="D2698" t="s">
        <v>49</v>
      </c>
      <c r="E2698">
        <v>497</v>
      </c>
      <c r="F2698">
        <f>E2698/summary!$C$147*100</f>
        <v>4.2161520190023758</v>
      </c>
    </row>
    <row r="2699" spans="1:6" x14ac:dyDescent="0.25">
      <c r="A2699">
        <v>2017</v>
      </c>
      <c r="B2699">
        <v>2</v>
      </c>
      <c r="C2699" t="s">
        <v>151</v>
      </c>
      <c r="D2699" t="s">
        <v>7</v>
      </c>
      <c r="E2699">
        <v>533</v>
      </c>
      <c r="F2699">
        <f>E2699/summary!$C$147*100</f>
        <v>4.5215473362741774</v>
      </c>
    </row>
    <row r="2700" spans="1:6" x14ac:dyDescent="0.25">
      <c r="A2700">
        <v>2017</v>
      </c>
      <c r="B2700">
        <v>2</v>
      </c>
      <c r="C2700" t="s">
        <v>152</v>
      </c>
      <c r="D2700" t="s">
        <v>16</v>
      </c>
      <c r="E2700">
        <v>396</v>
      </c>
      <c r="F2700">
        <f>E2700/summary!$C$147*100</f>
        <v>3.3593484899898205</v>
      </c>
    </row>
    <row r="2701" spans="1:6" x14ac:dyDescent="0.25">
      <c r="A2701">
        <v>2017</v>
      </c>
      <c r="B2701">
        <v>2</v>
      </c>
      <c r="C2701" t="s">
        <v>153</v>
      </c>
      <c r="D2701" t="s">
        <v>30</v>
      </c>
      <c r="E2701">
        <v>408</v>
      </c>
      <c r="F2701">
        <f>E2701/summary!$C$147*100</f>
        <v>3.4611469290804204</v>
      </c>
    </row>
    <row r="2702" spans="1:6" x14ac:dyDescent="0.25">
      <c r="A2702">
        <v>2017</v>
      </c>
      <c r="B2702">
        <v>2</v>
      </c>
      <c r="C2702" t="s">
        <v>152</v>
      </c>
      <c r="D2702" t="s">
        <v>23</v>
      </c>
      <c r="E2702">
        <v>273</v>
      </c>
      <c r="F2702">
        <f>E2702/summary!$C$147*100</f>
        <v>2.3159144893111638</v>
      </c>
    </row>
    <row r="2703" spans="1:6" x14ac:dyDescent="0.25">
      <c r="A2703">
        <v>2017</v>
      </c>
      <c r="B2703">
        <v>2</v>
      </c>
      <c r="C2703" t="s">
        <v>157</v>
      </c>
      <c r="D2703" t="s">
        <v>36</v>
      </c>
      <c r="E2703">
        <v>414</v>
      </c>
      <c r="F2703">
        <f>E2703/summary!$C$147*100</f>
        <v>3.5120461486257213</v>
      </c>
    </row>
    <row r="2704" spans="1:6" x14ac:dyDescent="0.25">
      <c r="A2704">
        <v>2017</v>
      </c>
      <c r="B2704">
        <v>2</v>
      </c>
      <c r="C2704" t="s">
        <v>152</v>
      </c>
      <c r="D2704" t="s">
        <v>6</v>
      </c>
      <c r="E2704">
        <v>289</v>
      </c>
      <c r="F2704">
        <f>E2704/summary!$C$147*100</f>
        <v>2.4516457414319648</v>
      </c>
    </row>
    <row r="2705" spans="1:6" x14ac:dyDescent="0.25">
      <c r="A2705">
        <v>2017</v>
      </c>
      <c r="B2705">
        <v>2</v>
      </c>
      <c r="C2705" t="s">
        <v>155</v>
      </c>
      <c r="D2705" t="s">
        <v>10</v>
      </c>
      <c r="E2705">
        <v>199</v>
      </c>
      <c r="F2705">
        <f>E2705/summary!$C$147*100</f>
        <v>1.6881574482524599</v>
      </c>
    </row>
    <row r="2706" spans="1:6" x14ac:dyDescent="0.25">
      <c r="A2706">
        <v>2017</v>
      </c>
      <c r="B2706">
        <v>2</v>
      </c>
      <c r="C2706" t="s">
        <v>156</v>
      </c>
      <c r="D2706" t="s">
        <v>57</v>
      </c>
      <c r="E2706">
        <v>145</v>
      </c>
      <c r="F2706">
        <f>E2706/summary!$C$147*100</f>
        <v>1.2300644723447574</v>
      </c>
    </row>
    <row r="2707" spans="1:6" x14ac:dyDescent="0.25">
      <c r="A2707">
        <v>2017</v>
      </c>
      <c r="B2707">
        <v>2</v>
      </c>
      <c r="C2707" t="s">
        <v>170</v>
      </c>
      <c r="D2707" t="s">
        <v>53</v>
      </c>
      <c r="E2707">
        <v>279</v>
      </c>
      <c r="F2707">
        <f>E2707/summary!$C$147*100</f>
        <v>2.3668137088564642</v>
      </c>
    </row>
    <row r="2708" spans="1:6" x14ac:dyDescent="0.25">
      <c r="A2708">
        <v>2017</v>
      </c>
      <c r="B2708">
        <v>2</v>
      </c>
      <c r="C2708" t="s">
        <v>167</v>
      </c>
      <c r="D2708" t="s">
        <v>62</v>
      </c>
      <c r="E2708">
        <v>230</v>
      </c>
      <c r="F2708">
        <f>E2708/summary!$C$147*100</f>
        <v>1.9511367492365115</v>
      </c>
    </row>
    <row r="2709" spans="1:6" x14ac:dyDescent="0.25">
      <c r="A2709">
        <v>2017</v>
      </c>
      <c r="B2709">
        <v>2</v>
      </c>
      <c r="C2709" t="s">
        <v>156</v>
      </c>
      <c r="D2709" t="s">
        <v>66</v>
      </c>
      <c r="E2709">
        <v>308</v>
      </c>
      <c r="F2709">
        <f>E2709/summary!$C$147*100</f>
        <v>2.6128266033254155</v>
      </c>
    </row>
    <row r="2710" spans="1:6" x14ac:dyDescent="0.25">
      <c r="A2710">
        <v>2017</v>
      </c>
      <c r="B2710">
        <v>2</v>
      </c>
      <c r="C2710" t="s">
        <v>152</v>
      </c>
      <c r="D2710" t="s">
        <v>63</v>
      </c>
      <c r="E2710">
        <v>252</v>
      </c>
      <c r="F2710">
        <f>E2710/summary!$C$147*100</f>
        <v>2.1377672209026128</v>
      </c>
    </row>
    <row r="2711" spans="1:6" x14ac:dyDescent="0.25">
      <c r="A2711">
        <v>2017</v>
      </c>
      <c r="B2711">
        <v>2</v>
      </c>
      <c r="C2711" t="s">
        <v>151</v>
      </c>
      <c r="D2711" t="s">
        <v>19</v>
      </c>
      <c r="E2711">
        <v>280</v>
      </c>
      <c r="F2711">
        <f>E2711/summary!$C$147*100</f>
        <v>2.3752969121140142</v>
      </c>
    </row>
    <row r="2712" spans="1:6" x14ac:dyDescent="0.25">
      <c r="A2712">
        <v>2017</v>
      </c>
      <c r="B2712">
        <v>2</v>
      </c>
      <c r="C2712" t="s">
        <v>164</v>
      </c>
      <c r="D2712" t="s">
        <v>65</v>
      </c>
      <c r="E2712">
        <v>198</v>
      </c>
      <c r="F2712">
        <f>E2712/summary!$C$147*100</f>
        <v>1.6796742449949102</v>
      </c>
    </row>
    <row r="2713" spans="1:6" x14ac:dyDescent="0.25">
      <c r="A2713">
        <v>2017</v>
      </c>
      <c r="B2713">
        <v>2</v>
      </c>
      <c r="C2713" t="s">
        <v>158</v>
      </c>
      <c r="D2713" t="s">
        <v>17</v>
      </c>
      <c r="E2713">
        <v>191</v>
      </c>
      <c r="F2713">
        <f>E2713/summary!$C$147*100</f>
        <v>1.6202918221920597</v>
      </c>
    </row>
    <row r="2714" spans="1:6" x14ac:dyDescent="0.25">
      <c r="A2714">
        <v>2017</v>
      </c>
      <c r="B2714">
        <v>2</v>
      </c>
      <c r="C2714" t="s">
        <v>156</v>
      </c>
      <c r="D2714" t="s">
        <v>28</v>
      </c>
      <c r="E2714">
        <v>136</v>
      </c>
      <c r="F2714">
        <f>E2714/summary!$C$147*100</f>
        <v>1.153715643026807</v>
      </c>
    </row>
    <row r="2715" spans="1:6" x14ac:dyDescent="0.25">
      <c r="A2715">
        <v>2017</v>
      </c>
      <c r="B2715">
        <v>2</v>
      </c>
      <c r="C2715" t="s">
        <v>155</v>
      </c>
      <c r="D2715" t="s">
        <v>58</v>
      </c>
      <c r="E2715">
        <v>176</v>
      </c>
      <c r="F2715">
        <f>E2715/summary!$C$147*100</f>
        <v>1.4930437733288089</v>
      </c>
    </row>
    <row r="2716" spans="1:6" x14ac:dyDescent="0.25">
      <c r="A2716">
        <v>2017</v>
      </c>
      <c r="B2716">
        <v>2</v>
      </c>
      <c r="C2716" t="s">
        <v>156</v>
      </c>
      <c r="D2716" t="s">
        <v>37</v>
      </c>
      <c r="E2716">
        <v>161</v>
      </c>
      <c r="F2716">
        <f>E2716/summary!$C$147*100</f>
        <v>1.3657957244655583</v>
      </c>
    </row>
    <row r="2717" spans="1:6" x14ac:dyDescent="0.25">
      <c r="A2717">
        <v>2017</v>
      </c>
      <c r="B2717">
        <v>2</v>
      </c>
      <c r="C2717" t="s">
        <v>168</v>
      </c>
      <c r="D2717" t="s">
        <v>64</v>
      </c>
      <c r="E2717">
        <v>43</v>
      </c>
      <c r="F2717">
        <f>E2717/summary!$C$147*100</f>
        <v>0.36477774007465219</v>
      </c>
    </row>
    <row r="2718" spans="1:6" x14ac:dyDescent="0.25">
      <c r="A2718">
        <v>2017</v>
      </c>
      <c r="B2718">
        <v>2</v>
      </c>
      <c r="C2718" t="s">
        <v>167</v>
      </c>
      <c r="D2718" t="s">
        <v>54</v>
      </c>
      <c r="E2718">
        <v>148</v>
      </c>
      <c r="F2718">
        <f>E2718/summary!$C$147*100</f>
        <v>1.2555140821174076</v>
      </c>
    </row>
    <row r="2719" spans="1:6" x14ac:dyDescent="0.25">
      <c r="A2719">
        <v>2017</v>
      </c>
      <c r="B2719">
        <v>2</v>
      </c>
      <c r="C2719" t="s">
        <v>84</v>
      </c>
      <c r="D2719" t="s">
        <v>203</v>
      </c>
      <c r="E2719">
        <v>80</v>
      </c>
      <c r="F2719">
        <f>E2719/summary!$C$147*100</f>
        <v>0.67865626060400408</v>
      </c>
    </row>
    <row r="2720" spans="1:6" x14ac:dyDescent="0.25">
      <c r="A2720">
        <v>2017</v>
      </c>
      <c r="B2720">
        <v>2</v>
      </c>
      <c r="C2720" t="s">
        <v>115</v>
      </c>
      <c r="D2720" t="s">
        <v>44</v>
      </c>
      <c r="E2720">
        <v>55</v>
      </c>
      <c r="F2720">
        <f>E2720/summary!$C$147*100</f>
        <v>0.46657617916525285</v>
      </c>
    </row>
    <row r="2721" spans="1:6" x14ac:dyDescent="0.25">
      <c r="A2721">
        <v>2017</v>
      </c>
      <c r="B2721">
        <v>2</v>
      </c>
      <c r="C2721" t="s">
        <v>73</v>
      </c>
      <c r="D2721" t="s">
        <v>45</v>
      </c>
      <c r="E2721">
        <v>86</v>
      </c>
      <c r="F2721">
        <f>E2721/summary!$C$147*100</f>
        <v>0.72955548014930438</v>
      </c>
    </row>
    <row r="2722" spans="1:6" x14ac:dyDescent="0.25">
      <c r="A2722">
        <v>2017</v>
      </c>
      <c r="B2722">
        <v>2</v>
      </c>
      <c r="C2722" t="s">
        <v>91</v>
      </c>
      <c r="D2722" t="s">
        <v>196</v>
      </c>
      <c r="E2722">
        <v>55</v>
      </c>
      <c r="F2722">
        <f>E2722/summary!$C$147*100</f>
        <v>0.46657617916525285</v>
      </c>
    </row>
    <row r="2723" spans="1:6" x14ac:dyDescent="0.25">
      <c r="A2723">
        <v>2017</v>
      </c>
      <c r="B2723">
        <v>1</v>
      </c>
      <c r="C2723" t="s">
        <v>84</v>
      </c>
      <c r="D2723" t="s">
        <v>203</v>
      </c>
      <c r="E2723">
        <v>191</v>
      </c>
      <c r="F2723">
        <f>E2723/summary!$C$146*100</f>
        <v>1.4630409804672539</v>
      </c>
    </row>
    <row r="2724" spans="1:6" x14ac:dyDescent="0.25">
      <c r="A2724">
        <v>2017</v>
      </c>
      <c r="B2724">
        <v>1</v>
      </c>
      <c r="C2724" t="s">
        <v>167</v>
      </c>
      <c r="D2724" t="s">
        <v>54</v>
      </c>
      <c r="E2724">
        <v>97</v>
      </c>
      <c r="F2724">
        <f>E2724/summary!$C$146*100</f>
        <v>0.74301034086556883</v>
      </c>
    </row>
    <row r="2725" spans="1:6" x14ac:dyDescent="0.25">
      <c r="A2725">
        <v>2016</v>
      </c>
      <c r="B2725">
        <v>1</v>
      </c>
      <c r="C2725" t="s">
        <v>161</v>
      </c>
      <c r="D2725" t="s">
        <v>61</v>
      </c>
      <c r="E2725">
        <v>233</v>
      </c>
      <c r="F2725">
        <v>1.6792792792792794</v>
      </c>
    </row>
    <row r="2726" spans="1:6" x14ac:dyDescent="0.25">
      <c r="A2726">
        <v>2016</v>
      </c>
      <c r="B2726">
        <v>2</v>
      </c>
      <c r="C2726" t="s">
        <v>161</v>
      </c>
      <c r="D2726" t="s">
        <v>61</v>
      </c>
      <c r="E2726">
        <v>115</v>
      </c>
      <c r="F2726">
        <v>1.6792792792792794</v>
      </c>
    </row>
    <row r="2727" spans="1:6" x14ac:dyDescent="0.25">
      <c r="A2727">
        <v>2017</v>
      </c>
      <c r="B2727">
        <v>3</v>
      </c>
      <c r="C2727" t="s">
        <v>153</v>
      </c>
      <c r="D2727" s="5" t="s">
        <v>30</v>
      </c>
      <c r="E2727" s="5">
        <v>499</v>
      </c>
      <c r="F2727">
        <f>E2727/13398*100</f>
        <v>3.7244364830571723</v>
      </c>
    </row>
    <row r="2728" spans="1:6" x14ac:dyDescent="0.25">
      <c r="A2728" s="5">
        <v>2017</v>
      </c>
      <c r="B2728" s="5">
        <v>3</v>
      </c>
      <c r="C2728" s="6" t="s">
        <v>168</v>
      </c>
      <c r="D2728" s="5" t="s">
        <v>64</v>
      </c>
      <c r="E2728" s="5">
        <v>446</v>
      </c>
      <c r="F2728" s="6">
        <f t="shared" ref="F2728:F2762" si="0">E2728/13398*100</f>
        <v>3.3288550529929841</v>
      </c>
    </row>
    <row r="2729" spans="1:6" x14ac:dyDescent="0.25">
      <c r="A2729" s="5">
        <v>2017</v>
      </c>
      <c r="B2729" s="5">
        <v>3</v>
      </c>
      <c r="C2729" s="6" t="s">
        <v>161</v>
      </c>
      <c r="D2729" s="5" t="s">
        <v>49</v>
      </c>
      <c r="E2729" s="5">
        <v>394</v>
      </c>
      <c r="F2729" s="6">
        <f t="shared" si="0"/>
        <v>2.9407374234960444</v>
      </c>
    </row>
    <row r="2730" spans="1:6" x14ac:dyDescent="0.25">
      <c r="A2730" s="5">
        <v>2017</v>
      </c>
      <c r="B2730" s="5">
        <v>3</v>
      </c>
      <c r="C2730" s="6" t="s">
        <v>170</v>
      </c>
      <c r="D2730" s="5" t="s">
        <v>53</v>
      </c>
      <c r="E2730" s="5">
        <v>322</v>
      </c>
      <c r="F2730" s="6">
        <f t="shared" si="0"/>
        <v>2.4033437826541273</v>
      </c>
    </row>
    <row r="2731" spans="1:6" x14ac:dyDescent="0.25">
      <c r="A2731" s="5">
        <v>2017</v>
      </c>
      <c r="B2731" s="5">
        <v>3</v>
      </c>
      <c r="C2731" s="6" t="s">
        <v>168</v>
      </c>
      <c r="D2731" s="5" t="s">
        <v>44</v>
      </c>
      <c r="E2731" s="5">
        <v>297</v>
      </c>
      <c r="F2731" s="6">
        <f t="shared" si="0"/>
        <v>2.2167487684729066</v>
      </c>
    </row>
    <row r="2732" spans="1:6" x14ac:dyDescent="0.25">
      <c r="A2732" s="5">
        <v>2017</v>
      </c>
      <c r="B2732" s="5">
        <v>3</v>
      </c>
      <c r="C2732" s="6" t="s">
        <v>151</v>
      </c>
      <c r="D2732" s="5" t="s">
        <v>4</v>
      </c>
      <c r="E2732" s="5">
        <v>247</v>
      </c>
      <c r="F2732" s="6">
        <f t="shared" si="0"/>
        <v>1.8435587401104643</v>
      </c>
    </row>
    <row r="2733" spans="1:6" x14ac:dyDescent="0.25">
      <c r="A2733" s="5">
        <v>2017</v>
      </c>
      <c r="B2733" s="5">
        <v>3</v>
      </c>
      <c r="C2733" s="6" t="s">
        <v>151</v>
      </c>
      <c r="D2733" s="5" t="s">
        <v>45</v>
      </c>
      <c r="E2733" s="5">
        <v>66</v>
      </c>
      <c r="F2733" s="6">
        <f t="shared" si="0"/>
        <v>0.49261083743842365</v>
      </c>
    </row>
    <row r="2734" spans="1:6" x14ac:dyDescent="0.25">
      <c r="A2734" s="5">
        <v>2017</v>
      </c>
      <c r="B2734" s="5">
        <v>3</v>
      </c>
      <c r="C2734" s="6" t="s">
        <v>164</v>
      </c>
      <c r="D2734" s="5" t="s">
        <v>196</v>
      </c>
      <c r="E2734" s="5">
        <v>47</v>
      </c>
      <c r="F2734" s="6">
        <f t="shared" si="0"/>
        <v>0.35079862666069561</v>
      </c>
    </row>
    <row r="2735" spans="1:6" x14ac:dyDescent="0.25">
      <c r="A2735" s="5">
        <v>2017</v>
      </c>
      <c r="B2735" s="5">
        <v>3</v>
      </c>
      <c r="C2735" s="6" t="s">
        <v>157</v>
      </c>
      <c r="D2735" s="5" t="s">
        <v>268</v>
      </c>
      <c r="E2735" s="5">
        <v>32</v>
      </c>
      <c r="F2735" s="6">
        <f t="shared" si="0"/>
        <v>0.23884161815196295</v>
      </c>
    </row>
    <row r="2736" spans="1:6" x14ac:dyDescent="0.25">
      <c r="A2736" s="5">
        <v>2017</v>
      </c>
      <c r="B2736" s="5">
        <v>3</v>
      </c>
      <c r="C2736" s="6" t="s">
        <v>158</v>
      </c>
      <c r="D2736" s="5" t="s">
        <v>286</v>
      </c>
      <c r="E2736" s="5">
        <v>22</v>
      </c>
      <c r="F2736" s="6">
        <f t="shared" si="0"/>
        <v>0.16420361247947454</v>
      </c>
    </row>
    <row r="2737" spans="1:6" x14ac:dyDescent="0.25">
      <c r="A2737" s="5">
        <v>2017</v>
      </c>
      <c r="B2737" s="5">
        <v>3</v>
      </c>
      <c r="C2737" s="6" t="s">
        <v>153</v>
      </c>
      <c r="D2737" s="5" t="s">
        <v>272</v>
      </c>
      <c r="E2737" s="5">
        <v>17</v>
      </c>
      <c r="F2737" s="6">
        <f t="shared" si="0"/>
        <v>0.12688460964323031</v>
      </c>
    </row>
    <row r="2738" spans="1:6" x14ac:dyDescent="0.25">
      <c r="A2738" s="5">
        <v>2017</v>
      </c>
      <c r="B2738" s="5">
        <v>3</v>
      </c>
      <c r="C2738" s="6" t="s">
        <v>200</v>
      </c>
      <c r="D2738" s="5" t="s">
        <v>221</v>
      </c>
      <c r="E2738" s="5">
        <v>6</v>
      </c>
      <c r="F2738" s="6">
        <f t="shared" si="0"/>
        <v>4.4782803403493054E-2</v>
      </c>
    </row>
    <row r="2739" spans="1:6" x14ac:dyDescent="0.25">
      <c r="A2739" s="5">
        <v>2017</v>
      </c>
      <c r="B2739" s="5">
        <v>3</v>
      </c>
      <c r="C2739" s="6" t="s">
        <v>154</v>
      </c>
      <c r="D2739" s="5" t="s">
        <v>15</v>
      </c>
      <c r="E2739" s="5">
        <v>4</v>
      </c>
      <c r="F2739" s="6">
        <f t="shared" si="0"/>
        <v>2.9855202268995368E-2</v>
      </c>
    </row>
    <row r="2740" spans="1:6" x14ac:dyDescent="0.25">
      <c r="A2740" s="5">
        <v>2017</v>
      </c>
      <c r="B2740" s="5">
        <v>3</v>
      </c>
      <c r="C2740" s="6" t="s">
        <v>156</v>
      </c>
      <c r="D2740" t="s">
        <v>57</v>
      </c>
      <c r="E2740">
        <v>166</v>
      </c>
      <c r="F2740" s="6">
        <f t="shared" si="0"/>
        <v>1.2389908941633081</v>
      </c>
    </row>
    <row r="2741" spans="1:6" x14ac:dyDescent="0.25">
      <c r="A2741" s="5">
        <v>2017</v>
      </c>
      <c r="B2741" s="5">
        <v>3</v>
      </c>
      <c r="C2741" s="6" t="s">
        <v>156</v>
      </c>
      <c r="D2741" t="s">
        <v>37</v>
      </c>
      <c r="E2741">
        <v>168</v>
      </c>
      <c r="F2741" s="6">
        <f t="shared" si="0"/>
        <v>1.2539184952978055</v>
      </c>
    </row>
    <row r="2742" spans="1:6" x14ac:dyDescent="0.25">
      <c r="A2742" s="6">
        <v>2017</v>
      </c>
      <c r="B2742" s="6">
        <v>3</v>
      </c>
      <c r="C2742" s="6" t="s">
        <v>155</v>
      </c>
      <c r="D2742" t="s">
        <v>58</v>
      </c>
      <c r="E2742">
        <v>142</v>
      </c>
      <c r="F2742" s="6">
        <f t="shared" si="0"/>
        <v>1.0598596805493359</v>
      </c>
    </row>
    <row r="2743" spans="1:6" x14ac:dyDescent="0.25">
      <c r="A2743" s="6">
        <v>2017</v>
      </c>
      <c r="B2743" s="6">
        <v>3</v>
      </c>
      <c r="C2743" s="6" t="s">
        <v>151</v>
      </c>
      <c r="D2743" t="s">
        <v>4</v>
      </c>
      <c r="E2743">
        <v>623</v>
      </c>
      <c r="F2743" s="6">
        <f t="shared" si="0"/>
        <v>4.6499477533960292</v>
      </c>
    </row>
    <row r="2744" spans="1:6" x14ac:dyDescent="0.25">
      <c r="A2744" s="6">
        <v>2017</v>
      </c>
      <c r="B2744" s="6">
        <v>3</v>
      </c>
      <c r="C2744" s="6" t="s">
        <v>153</v>
      </c>
      <c r="D2744" t="s">
        <v>30</v>
      </c>
      <c r="E2744">
        <v>499</v>
      </c>
      <c r="F2744" s="6">
        <f t="shared" si="0"/>
        <v>3.7244364830571723</v>
      </c>
    </row>
    <row r="2745" spans="1:6" x14ac:dyDescent="0.25">
      <c r="A2745" s="6">
        <v>2017</v>
      </c>
      <c r="B2745" s="6">
        <v>3</v>
      </c>
      <c r="C2745" s="6" t="s">
        <v>152</v>
      </c>
      <c r="D2745" t="s">
        <v>63</v>
      </c>
      <c r="E2745">
        <v>456</v>
      </c>
      <c r="F2745" s="6">
        <f t="shared" si="0"/>
        <v>3.4034930586654721</v>
      </c>
    </row>
    <row r="2746" spans="1:6" x14ac:dyDescent="0.25">
      <c r="A2746" s="6">
        <v>2017</v>
      </c>
      <c r="B2746" s="6">
        <v>3</v>
      </c>
      <c r="C2746" s="6" t="s">
        <v>168</v>
      </c>
      <c r="D2746" t="s">
        <v>64</v>
      </c>
      <c r="E2746">
        <v>446</v>
      </c>
      <c r="F2746" s="6">
        <f t="shared" si="0"/>
        <v>3.3288550529929841</v>
      </c>
    </row>
    <row r="2747" spans="1:6" x14ac:dyDescent="0.25">
      <c r="A2747" s="6">
        <v>2017</v>
      </c>
      <c r="B2747" s="6">
        <v>3</v>
      </c>
      <c r="C2747" s="6" t="s">
        <v>152</v>
      </c>
      <c r="D2747" t="s">
        <v>16</v>
      </c>
      <c r="E2747">
        <v>417</v>
      </c>
      <c r="F2747" s="6">
        <f t="shared" si="0"/>
        <v>3.1124048365427677</v>
      </c>
    </row>
    <row r="2748" spans="1:6" x14ac:dyDescent="0.25">
      <c r="A2748" s="6">
        <v>2017</v>
      </c>
      <c r="B2748" s="6">
        <v>3</v>
      </c>
      <c r="C2748" s="6" t="s">
        <v>157</v>
      </c>
      <c r="D2748" t="s">
        <v>36</v>
      </c>
      <c r="E2748">
        <v>395</v>
      </c>
      <c r="F2748" s="6">
        <f t="shared" si="0"/>
        <v>2.9482012240632929</v>
      </c>
    </row>
    <row r="2749" spans="1:6" x14ac:dyDescent="0.25">
      <c r="A2749" s="6">
        <v>2017</v>
      </c>
      <c r="B2749" s="6">
        <v>3</v>
      </c>
      <c r="C2749" s="6" t="s">
        <v>161</v>
      </c>
      <c r="D2749" t="s">
        <v>49</v>
      </c>
      <c r="E2749">
        <v>394</v>
      </c>
      <c r="F2749" s="6">
        <f t="shared" si="0"/>
        <v>2.9407374234960444</v>
      </c>
    </row>
    <row r="2750" spans="1:6" x14ac:dyDescent="0.25">
      <c r="A2750" s="6">
        <v>2017</v>
      </c>
      <c r="B2750" s="6">
        <v>3</v>
      </c>
      <c r="C2750" s="6" t="s">
        <v>152</v>
      </c>
      <c r="D2750" t="s">
        <v>23</v>
      </c>
      <c r="E2750">
        <v>338</v>
      </c>
      <c r="F2750" s="6">
        <f t="shared" si="0"/>
        <v>2.5227645917301089</v>
      </c>
    </row>
    <row r="2751" spans="1:6" x14ac:dyDescent="0.25">
      <c r="A2751" s="6">
        <v>2017</v>
      </c>
      <c r="B2751" s="6">
        <v>3</v>
      </c>
      <c r="C2751" s="6" t="s">
        <v>170</v>
      </c>
      <c r="D2751" t="s">
        <v>53</v>
      </c>
      <c r="E2751">
        <v>322</v>
      </c>
      <c r="F2751" s="6">
        <f t="shared" si="0"/>
        <v>2.4033437826541273</v>
      </c>
    </row>
    <row r="2752" spans="1:6" x14ac:dyDescent="0.25">
      <c r="A2752" s="6">
        <v>2017</v>
      </c>
      <c r="B2752" s="6">
        <v>3</v>
      </c>
      <c r="C2752" s="6" t="s">
        <v>155</v>
      </c>
      <c r="D2752" t="s">
        <v>10</v>
      </c>
      <c r="E2752">
        <v>303</v>
      </c>
      <c r="F2752" s="6">
        <f t="shared" si="0"/>
        <v>2.2615315718763993</v>
      </c>
    </row>
    <row r="2753" spans="1:12" x14ac:dyDescent="0.25">
      <c r="A2753" s="6">
        <v>2017</v>
      </c>
      <c r="B2753" s="6">
        <v>3</v>
      </c>
      <c r="C2753" s="6" t="s">
        <v>168</v>
      </c>
      <c r="D2753" t="s">
        <v>44</v>
      </c>
      <c r="E2753">
        <v>297</v>
      </c>
      <c r="F2753" s="6">
        <f t="shared" si="0"/>
        <v>2.2167487684729066</v>
      </c>
    </row>
    <row r="2754" spans="1:12" x14ac:dyDescent="0.25">
      <c r="A2754" s="6">
        <v>2017</v>
      </c>
      <c r="B2754" s="6">
        <v>3</v>
      </c>
      <c r="C2754" s="6" t="s">
        <v>153</v>
      </c>
      <c r="D2754" t="s">
        <v>8</v>
      </c>
      <c r="E2754">
        <v>294</v>
      </c>
      <c r="F2754" s="6">
        <f t="shared" si="0"/>
        <v>2.1943573667711598</v>
      </c>
    </row>
    <row r="2755" spans="1:12" x14ac:dyDescent="0.25">
      <c r="A2755" s="6">
        <v>2017</v>
      </c>
      <c r="B2755" s="6">
        <v>3</v>
      </c>
      <c r="C2755" s="6" t="s">
        <v>151</v>
      </c>
      <c r="D2755" t="s">
        <v>7</v>
      </c>
      <c r="E2755">
        <v>285</v>
      </c>
      <c r="F2755" s="6">
        <f t="shared" si="0"/>
        <v>2.1271831616659203</v>
      </c>
    </row>
    <row r="2756" spans="1:12" x14ac:dyDescent="0.25">
      <c r="A2756" s="6">
        <v>2017</v>
      </c>
      <c r="B2756" s="6">
        <v>3</v>
      </c>
      <c r="C2756" s="6" t="s">
        <v>152</v>
      </c>
      <c r="D2756" t="s">
        <v>6</v>
      </c>
      <c r="E2756">
        <v>285</v>
      </c>
      <c r="F2756" s="6">
        <f t="shared" si="0"/>
        <v>2.1271831616659203</v>
      </c>
    </row>
    <row r="2757" spans="1:12" x14ac:dyDescent="0.25">
      <c r="A2757" s="6">
        <v>2017</v>
      </c>
      <c r="B2757" s="6">
        <v>3</v>
      </c>
      <c r="C2757" s="6" t="s">
        <v>156</v>
      </c>
      <c r="D2757" t="s">
        <v>66</v>
      </c>
      <c r="E2757">
        <v>276</v>
      </c>
      <c r="F2757" s="6">
        <f t="shared" si="0"/>
        <v>2.0600089565606807</v>
      </c>
    </row>
    <row r="2758" spans="1:12" x14ac:dyDescent="0.25">
      <c r="A2758" s="6">
        <v>2017</v>
      </c>
      <c r="B2758" s="6">
        <v>3</v>
      </c>
      <c r="C2758" s="6" t="s">
        <v>151</v>
      </c>
      <c r="D2758" t="s">
        <v>19</v>
      </c>
      <c r="E2758">
        <v>276</v>
      </c>
      <c r="F2758" s="6">
        <f t="shared" si="0"/>
        <v>2.0600089565606807</v>
      </c>
    </row>
    <row r="2759" spans="1:12" x14ac:dyDescent="0.25">
      <c r="A2759" s="6">
        <v>2017</v>
      </c>
      <c r="B2759" s="6">
        <v>3</v>
      </c>
      <c r="C2759" s="6" t="s">
        <v>169</v>
      </c>
      <c r="D2759" t="s">
        <v>249</v>
      </c>
      <c r="E2759">
        <v>249</v>
      </c>
      <c r="F2759" s="6">
        <f t="shared" si="0"/>
        <v>1.8584863412449619</v>
      </c>
    </row>
    <row r="2760" spans="1:12" x14ac:dyDescent="0.25">
      <c r="A2760" s="6">
        <v>2017</v>
      </c>
      <c r="B2760" s="6">
        <v>3</v>
      </c>
      <c r="C2760" s="6" t="s">
        <v>167</v>
      </c>
      <c r="D2760" t="s">
        <v>54</v>
      </c>
      <c r="E2760">
        <v>235</v>
      </c>
      <c r="F2760" s="6">
        <f t="shared" si="0"/>
        <v>1.7539931333034782</v>
      </c>
    </row>
    <row r="2761" spans="1:12" x14ac:dyDescent="0.25">
      <c r="A2761" s="6">
        <v>2017</v>
      </c>
      <c r="B2761" s="6">
        <v>3</v>
      </c>
      <c r="C2761" s="6" t="s">
        <v>167</v>
      </c>
      <c r="D2761" t="s">
        <v>62</v>
      </c>
      <c r="E2761">
        <v>223</v>
      </c>
      <c r="F2761" s="6">
        <f t="shared" si="0"/>
        <v>1.6644275264964921</v>
      </c>
    </row>
    <row r="2762" spans="1:12" x14ac:dyDescent="0.25">
      <c r="A2762" s="6">
        <v>2017</v>
      </c>
      <c r="B2762" s="6">
        <v>3</v>
      </c>
      <c r="C2762" s="6" t="s">
        <v>164</v>
      </c>
      <c r="D2762" t="s">
        <v>65</v>
      </c>
      <c r="E2762">
        <v>180</v>
      </c>
      <c r="F2762" s="6">
        <f t="shared" si="0"/>
        <v>1.3434841021047919</v>
      </c>
    </row>
    <row r="2763" spans="1:12" x14ac:dyDescent="0.25">
      <c r="A2763">
        <v>2017</v>
      </c>
      <c r="D2763" t="s">
        <v>4</v>
      </c>
      <c r="E2763" s="7"/>
      <c r="F2763" s="8"/>
      <c r="G2763">
        <v>2969</v>
      </c>
      <c r="H2763">
        <f t="array" ref="H2763">INDEX($E$1:$E$2762,MATCH(A2763&amp;1&amp;D2763,$A$1:$A$2762&amp;$B$1:$B$2762&amp;$D$1:$D$2762,0))</f>
        <v>738</v>
      </c>
      <c r="I2763">
        <f t="array" ref="I2763">INDEX($E$1:$E$2762,MATCH(A2763&amp;2&amp;D2763,$A$1:$A$2762&amp;$B$1:$B$2762&amp;$D$1:$D$2762,0))</f>
        <v>641</v>
      </c>
      <c r="J2763" s="6">
        <f t="array" ref="J2763">INDEX($E$1:$E$2762,MATCH(A2763&amp;3&amp;D2763,$A$1:$A$2762&amp;$B$1:$B$2762&amp;$D$1:$D$2762,0))</f>
        <v>247</v>
      </c>
      <c r="K2763">
        <f>G2763-SUM(H2763:J2763)</f>
        <v>1343</v>
      </c>
      <c r="L2763">
        <f>VLOOKUP(D2763,D2805:E2824,2,0)</f>
        <v>996</v>
      </c>
    </row>
    <row r="2764" spans="1:12" x14ac:dyDescent="0.25">
      <c r="A2764" s="6">
        <v>2017</v>
      </c>
      <c r="D2764" s="6" t="s">
        <v>49</v>
      </c>
      <c r="E2764" s="8"/>
      <c r="F2764" s="8"/>
      <c r="G2764">
        <v>1939</v>
      </c>
      <c r="H2764" s="6">
        <f t="array" ref="H2764">INDEX($E$1:$E$2762,MATCH(A2764&amp;1&amp;D2764,$A$1:$A$2762&amp;$B$1:$B$2762&amp;$D$1:$D$2762,0))</f>
        <v>622</v>
      </c>
      <c r="I2764" s="6">
        <f t="array" ref="I2764">INDEX($E$1:$E$2762,MATCH(A2764&amp;2&amp;D2764,$A$1:$A$2762&amp;$B$1:$B$2762&amp;$D$1:$D$2762,0))</f>
        <v>497</v>
      </c>
      <c r="J2764" s="6">
        <f t="array" ref="J2764">INDEX($E$1:$E$2762,MATCH(A2764&amp;3&amp;D2764,$A$1:$A$2762&amp;$B$1:$B$2762&amp;$D$1:$D$2762,0))</f>
        <v>394</v>
      </c>
      <c r="K2764" s="2">
        <f t="shared" ref="K2764:K2802" si="1">G2764-SUM(H2764:J2764)</f>
        <v>426</v>
      </c>
      <c r="L2764" s="2">
        <f t="shared" ref="L2764:L2802" si="2">VLOOKUP(D2764,D2806:E2825,2,0)</f>
        <v>426</v>
      </c>
    </row>
    <row r="2765" spans="1:12" x14ac:dyDescent="0.25">
      <c r="A2765" s="6">
        <v>2017</v>
      </c>
      <c r="D2765" s="6" t="s">
        <v>7</v>
      </c>
      <c r="E2765" s="8"/>
      <c r="F2765" s="8"/>
      <c r="G2765">
        <v>1716</v>
      </c>
      <c r="H2765" s="6">
        <f t="array" ref="H2765">INDEX($E$1:$E$2762,MATCH(A2765&amp;1&amp;D2765,$A$1:$A$2762&amp;$B$1:$B$2762&amp;$D$1:$D$2762,0))</f>
        <v>515</v>
      </c>
      <c r="I2765" s="6">
        <f t="array" ref="I2765">INDEX($E$1:$E$2762,MATCH(A2765&amp;2&amp;D2765,$A$1:$A$2762&amp;$B$1:$B$2762&amp;$D$1:$D$2762,0))</f>
        <v>533</v>
      </c>
      <c r="J2765" s="6">
        <f t="array" ref="J2765">INDEX($E$1:$E$2762,MATCH(A2765&amp;3&amp;D2765,$A$1:$A$2762&amp;$B$1:$B$2762&amp;$D$1:$D$2762,0))</f>
        <v>285</v>
      </c>
      <c r="K2765" s="2">
        <f t="shared" si="1"/>
        <v>383</v>
      </c>
      <c r="L2765" s="2">
        <f t="shared" si="2"/>
        <v>383</v>
      </c>
    </row>
    <row r="2766" spans="1:12" x14ac:dyDescent="0.25">
      <c r="A2766" s="6">
        <v>2017</v>
      </c>
      <c r="D2766" s="6" t="s">
        <v>16</v>
      </c>
      <c r="E2766" s="8"/>
      <c r="F2766" s="8"/>
      <c r="G2766">
        <v>1617</v>
      </c>
      <c r="H2766" s="6">
        <f t="array" ref="H2766">INDEX($E$1:$E$2762,MATCH(A2766&amp;1&amp;D2766,$A$1:$A$2762&amp;$B$1:$B$2762&amp;$D$1:$D$2762,0))</f>
        <v>473</v>
      </c>
      <c r="I2766" s="6">
        <f t="array" ref="I2766">INDEX($E$1:$E$2762,MATCH(A2766&amp;2&amp;D2766,$A$1:$A$2762&amp;$B$1:$B$2762&amp;$D$1:$D$2762,0))</f>
        <v>396</v>
      </c>
      <c r="J2766" s="6">
        <f t="array" ref="J2766">INDEX($E$1:$E$2762,MATCH(A2766&amp;3&amp;D2766,$A$1:$A$2762&amp;$B$1:$B$2762&amp;$D$1:$D$2762,0))</f>
        <v>417</v>
      </c>
      <c r="K2766" s="2">
        <f t="shared" si="1"/>
        <v>331</v>
      </c>
      <c r="L2766" s="2">
        <f t="shared" si="2"/>
        <v>331</v>
      </c>
    </row>
    <row r="2767" spans="1:12" x14ac:dyDescent="0.25">
      <c r="A2767" s="6">
        <v>2017</v>
      </c>
      <c r="D2767" s="6" t="s">
        <v>30</v>
      </c>
      <c r="E2767" s="8"/>
      <c r="F2767" s="8"/>
      <c r="G2767">
        <v>1546</v>
      </c>
      <c r="H2767" s="6">
        <f t="array" ref="H2767">INDEX($E$1:$E$2762,MATCH(A2767&amp;1&amp;D2767,$A$1:$A$2762&amp;$B$1:$B$2762&amp;$D$1:$D$2762,0))</f>
        <v>352</v>
      </c>
      <c r="I2767" s="6">
        <f t="array" ref="I2767">INDEX($E$1:$E$2762,MATCH(A2767&amp;2&amp;D2767,$A$1:$A$2762&amp;$B$1:$B$2762&amp;$D$1:$D$2762,0))</f>
        <v>408</v>
      </c>
      <c r="J2767" s="6">
        <f t="array" ref="J2767">INDEX($E$1:$E$2762,MATCH(A2767&amp;3&amp;D2767,$A$1:$A$2762&amp;$B$1:$B$2762&amp;$D$1:$D$2762,0))</f>
        <v>499</v>
      </c>
      <c r="K2767" s="2">
        <f t="shared" si="1"/>
        <v>287</v>
      </c>
      <c r="L2767" s="2">
        <f t="shared" si="2"/>
        <v>287</v>
      </c>
    </row>
    <row r="2768" spans="1:12" x14ac:dyDescent="0.25">
      <c r="A2768" s="6">
        <v>2017</v>
      </c>
      <c r="D2768" s="6" t="s">
        <v>63</v>
      </c>
      <c r="E2768" s="8"/>
      <c r="G2768">
        <v>1347</v>
      </c>
      <c r="H2768" s="6">
        <f t="array" ref="H2768">INDEX($E$1:$E$2762,MATCH(A2768&amp;1&amp;D2768,$A$1:$A$2762&amp;$B$1:$B$2762&amp;$D$1:$D$2762,0))</f>
        <v>246</v>
      </c>
      <c r="I2768" s="6">
        <f t="array" ref="I2768">INDEX($E$1:$E$2762,MATCH(A2768&amp;2&amp;D2768,$A$1:$A$2762&amp;$B$1:$B$2762&amp;$D$1:$D$2762,0))</f>
        <v>252</v>
      </c>
      <c r="J2768" s="6">
        <f t="array" ref="J2768">INDEX($E$1:$E$2762,MATCH(A2768&amp;3&amp;D2768,$A$1:$A$2762&amp;$B$1:$B$2762&amp;$D$1:$D$2762,0))</f>
        <v>456</v>
      </c>
      <c r="K2768" s="2">
        <f t="shared" si="1"/>
        <v>393</v>
      </c>
      <c r="L2768" s="2">
        <f t="shared" si="2"/>
        <v>393</v>
      </c>
    </row>
    <row r="2769" spans="1:12" x14ac:dyDescent="0.25">
      <c r="A2769" s="6">
        <v>2017</v>
      </c>
      <c r="D2769" s="6" t="s">
        <v>36</v>
      </c>
      <c r="E2769" s="8"/>
      <c r="F2769" s="8"/>
      <c r="G2769">
        <v>1211</v>
      </c>
      <c r="H2769" s="6">
        <f>578-414</f>
        <v>164</v>
      </c>
      <c r="I2769" s="6">
        <f t="array" ref="I2769">INDEX($E$1:$E$2762,MATCH(A2769&amp;2&amp;D2769,$A$1:$A$2762&amp;$B$1:$B$2762&amp;$D$1:$D$2762,0))</f>
        <v>414</v>
      </c>
      <c r="J2769" s="6">
        <f t="array" ref="J2769">INDEX($E$1:$E$2762,MATCH(A2769&amp;3&amp;D2769,$A$1:$A$2762&amp;$B$1:$B$2762&amp;$D$1:$D$2762,0))</f>
        <v>395</v>
      </c>
      <c r="K2769" s="2">
        <f t="shared" si="1"/>
        <v>238</v>
      </c>
      <c r="L2769" s="2">
        <f t="shared" si="2"/>
        <v>238</v>
      </c>
    </row>
    <row r="2770" spans="1:12" x14ac:dyDescent="0.25">
      <c r="A2770" s="6">
        <v>2017</v>
      </c>
      <c r="D2770" s="6" t="s">
        <v>66</v>
      </c>
      <c r="E2770" s="8"/>
      <c r="G2770">
        <v>1155</v>
      </c>
      <c r="H2770" s="6">
        <f t="array" ref="H2770">INDEX($E$1:$E$2762,MATCH(A2770&amp;1&amp;D2770,$A$1:$A$2762&amp;$B$1:$B$2762&amp;$D$1:$D$2762,0))</f>
        <v>202</v>
      </c>
      <c r="I2770" s="6">
        <f t="array" ref="I2770">INDEX($E$1:$E$2762,MATCH(A2770&amp;2&amp;D2770,$A$1:$A$2762&amp;$B$1:$B$2762&amp;$D$1:$D$2762,0))</f>
        <v>308</v>
      </c>
      <c r="J2770" s="6">
        <f t="array" ref="J2770">INDEX($E$1:$E$2762,MATCH(A2770&amp;3&amp;D2770,$A$1:$A$2762&amp;$B$1:$B$2762&amp;$D$1:$D$2762,0))</f>
        <v>276</v>
      </c>
      <c r="K2770" s="2">
        <f t="shared" si="1"/>
        <v>369</v>
      </c>
      <c r="L2770" s="2">
        <f t="shared" si="2"/>
        <v>369</v>
      </c>
    </row>
    <row r="2771" spans="1:12" x14ac:dyDescent="0.25">
      <c r="A2771" s="6">
        <v>2017</v>
      </c>
      <c r="D2771" s="6" t="s">
        <v>23</v>
      </c>
      <c r="E2771" s="8"/>
      <c r="F2771" s="8"/>
      <c r="G2771">
        <v>1142</v>
      </c>
      <c r="H2771" s="6">
        <f t="array" ref="H2771">INDEX($E$1:$E$2762,MATCH(A2771&amp;1&amp;D2771,$A$1:$A$2762&amp;$B$1:$B$2762&amp;$D$1:$D$2762,0))</f>
        <v>343</v>
      </c>
      <c r="I2771" s="6">
        <f t="array" ref="I2771">INDEX($E$1:$E$2762,MATCH(A2771&amp;2&amp;D2771,$A$1:$A$2762&amp;$B$1:$B$2762&amp;$D$1:$D$2762,0))</f>
        <v>273</v>
      </c>
      <c r="J2771" s="6">
        <f t="array" ref="J2771">INDEX($E$1:$E$2762,MATCH(A2771&amp;3&amp;D2771,$A$1:$A$2762&amp;$B$1:$B$2762&amp;$D$1:$D$2762,0))</f>
        <v>338</v>
      </c>
      <c r="K2771" s="2">
        <f t="shared" si="1"/>
        <v>188</v>
      </c>
      <c r="L2771" s="2">
        <f t="shared" si="2"/>
        <v>188</v>
      </c>
    </row>
    <row r="2772" spans="1:12" x14ac:dyDescent="0.25">
      <c r="A2772" s="6">
        <v>2017</v>
      </c>
      <c r="D2772" s="6" t="s">
        <v>10</v>
      </c>
      <c r="E2772" s="8"/>
      <c r="F2772" s="8"/>
      <c r="G2772">
        <v>1120</v>
      </c>
      <c r="H2772" s="6">
        <f t="array" ref="H2772">INDEX($E$1:$E$2762,MATCH(A2772&amp;1&amp;D2772,$A$1:$A$2762&amp;$B$1:$B$2762&amp;$D$1:$D$2762,0))</f>
        <v>358</v>
      </c>
      <c r="I2772" s="6">
        <f t="array" ref="I2772">INDEX($E$1:$E$2762,MATCH(A2772&amp;2&amp;D2772,$A$1:$A$2762&amp;$B$1:$B$2762&amp;$D$1:$D$2762,0))</f>
        <v>199</v>
      </c>
      <c r="J2772" s="6">
        <f t="array" ref="J2772">INDEX($E$1:$E$2762,MATCH(A2772&amp;3&amp;D2772,$A$1:$A$2762&amp;$B$1:$B$2762&amp;$D$1:$D$2762,0))</f>
        <v>303</v>
      </c>
      <c r="K2772" s="2">
        <f t="shared" si="1"/>
        <v>260</v>
      </c>
      <c r="L2772" s="2">
        <f t="shared" si="2"/>
        <v>260</v>
      </c>
    </row>
    <row r="2773" spans="1:12" x14ac:dyDescent="0.25">
      <c r="A2773" s="6">
        <v>2017</v>
      </c>
      <c r="D2773" s="6" t="s">
        <v>6</v>
      </c>
      <c r="E2773" s="8"/>
      <c r="F2773" s="8"/>
      <c r="G2773">
        <v>1083</v>
      </c>
      <c r="H2773" s="6">
        <f t="array" ref="H2773">INDEX($E$1:$E$2762,MATCH(A2773&amp;1&amp;D2773,$A$1:$A$2762&amp;$B$1:$B$2762&amp;$D$1:$D$2762,0))</f>
        <v>280</v>
      </c>
      <c r="I2773" s="6">
        <f t="array" ref="I2773">INDEX($E$1:$E$2762,MATCH(A2773&amp;2&amp;D2773,$A$1:$A$2762&amp;$B$1:$B$2762&amp;$D$1:$D$2762,0))</f>
        <v>289</v>
      </c>
      <c r="J2773" s="6">
        <f t="array" ref="J2773">INDEX($E$1:$E$2762,MATCH(A2773&amp;3&amp;D2773,$A$1:$A$2762&amp;$B$1:$B$2762&amp;$D$1:$D$2762,0))</f>
        <v>285</v>
      </c>
      <c r="K2773" s="2">
        <f t="shared" si="1"/>
        <v>229</v>
      </c>
      <c r="L2773" s="2">
        <f t="shared" si="2"/>
        <v>229</v>
      </c>
    </row>
    <row r="2774" spans="1:12" x14ac:dyDescent="0.25">
      <c r="A2774" s="6">
        <v>2017</v>
      </c>
      <c r="D2774" s="6" t="s">
        <v>19</v>
      </c>
      <c r="E2774" s="8"/>
      <c r="F2774" s="8"/>
      <c r="G2774">
        <v>925</v>
      </c>
      <c r="H2774" s="6" t="e">
        <f t="array" ref="H2774">INDEX($E$1:$E$2762,MATCH(A2774&amp;1&amp;D2774,$A$1:$A$2762&amp;$B$1:$B$2762&amp;$D$1:$D$2762,0))</f>
        <v>#N/A</v>
      </c>
      <c r="I2774" s="6">
        <f t="array" ref="I2774">INDEX($E$1:$E$2762,MATCH(A2774&amp;2&amp;D2774,$A$1:$A$2762&amp;$B$1:$B$2762&amp;$D$1:$D$2762,0))</f>
        <v>280</v>
      </c>
      <c r="J2774" s="6">
        <f t="array" ref="J2774">INDEX($E$1:$E$2762,MATCH(A2774&amp;3&amp;D2774,$A$1:$A$2762&amp;$B$1:$B$2762&amp;$D$1:$D$2762,0))</f>
        <v>276</v>
      </c>
      <c r="K2774" s="6" t="e">
        <f t="shared" si="1"/>
        <v>#N/A</v>
      </c>
      <c r="L2774" s="6">
        <f t="shared" si="2"/>
        <v>230</v>
      </c>
    </row>
    <row r="2775" spans="1:12" x14ac:dyDescent="0.25">
      <c r="A2775" s="6">
        <v>2017</v>
      </c>
      <c r="D2775" s="6" t="s">
        <v>53</v>
      </c>
      <c r="E2775" s="8"/>
      <c r="F2775" s="8"/>
      <c r="G2775">
        <v>915</v>
      </c>
      <c r="H2775" s="6">
        <f t="array" ref="H2775">INDEX($E$1:$E$2762,MATCH(A2775&amp;1&amp;D2775,$A$1:$A$2762&amp;$B$1:$B$2762&amp;$D$1:$D$2762,0))</f>
        <v>240</v>
      </c>
      <c r="I2775" s="6">
        <f t="array" ref="I2775">INDEX($E$1:$E$2762,MATCH(A2775&amp;2&amp;D2775,$A$1:$A$2762&amp;$B$1:$B$2762&amp;$D$1:$D$2762,0))</f>
        <v>279</v>
      </c>
      <c r="J2775" s="6">
        <f t="array" ref="J2775">INDEX($E$1:$E$2762,MATCH(A2775&amp;3&amp;D2775,$A$1:$A$2762&amp;$B$1:$B$2762&amp;$D$1:$D$2762,0))</f>
        <v>322</v>
      </c>
      <c r="K2775" s="2">
        <f t="shared" si="1"/>
        <v>74</v>
      </c>
      <c r="L2775" s="2">
        <f t="shared" si="2"/>
        <v>74</v>
      </c>
    </row>
    <row r="2776" spans="1:12" x14ac:dyDescent="0.25">
      <c r="A2776" s="6">
        <v>2017</v>
      </c>
      <c r="D2776" s="6" t="s">
        <v>62</v>
      </c>
      <c r="E2776" s="8"/>
      <c r="F2776" s="8"/>
      <c r="G2776">
        <v>905</v>
      </c>
      <c r="H2776" s="6">
        <f t="array" ref="H2776">INDEX($E$1:$E$2762,MATCH(A2776&amp;1&amp;D2776,$A$1:$A$2762&amp;$B$1:$B$2762&amp;$D$1:$D$2762,0))</f>
        <v>285</v>
      </c>
      <c r="I2776" s="6">
        <f t="array" ref="I2776">INDEX($E$1:$E$2762,MATCH(A2776&amp;2&amp;D2776,$A$1:$A$2762&amp;$B$1:$B$2762&amp;$D$1:$D$2762,0))</f>
        <v>230</v>
      </c>
      <c r="J2776" s="6">
        <f t="array" ref="J2776">INDEX($E$1:$E$2762,MATCH(A2776&amp;3&amp;D2776,$A$1:$A$2762&amp;$B$1:$B$2762&amp;$D$1:$D$2762,0))</f>
        <v>223</v>
      </c>
      <c r="K2776" s="2">
        <f t="shared" si="1"/>
        <v>167</v>
      </c>
      <c r="L2776" s="2">
        <f t="shared" si="2"/>
        <v>167</v>
      </c>
    </row>
    <row r="2777" spans="1:12" x14ac:dyDescent="0.25">
      <c r="A2777" s="6">
        <v>2017</v>
      </c>
      <c r="D2777" s="6" t="s">
        <v>57</v>
      </c>
      <c r="E2777" s="8"/>
      <c r="F2777" s="8"/>
      <c r="G2777">
        <v>840</v>
      </c>
      <c r="H2777" s="6">
        <f t="array" ref="H2777">INDEX($E$1:$E$2762,MATCH(A2777&amp;1&amp;D2777,$A$1:$A$2762&amp;$B$1:$B$2762&amp;$D$1:$D$2762,0))</f>
        <v>411</v>
      </c>
      <c r="I2777" s="6">
        <f t="array" ref="I2777">INDEX($E$1:$E$2762,MATCH(A2777&amp;2&amp;D2777,$A$1:$A$2762&amp;$B$1:$B$2762&amp;$D$1:$D$2762,0))</f>
        <v>145</v>
      </c>
      <c r="J2777" s="6">
        <f t="array" ref="J2777">INDEX($E$1:$E$2762,MATCH(A2777&amp;3&amp;D2777,$A$1:$A$2762&amp;$B$1:$B$2762&amp;$D$1:$D$2762,0))</f>
        <v>166</v>
      </c>
      <c r="K2777" s="2">
        <f t="shared" si="1"/>
        <v>118</v>
      </c>
      <c r="L2777" s="2">
        <f t="shared" si="2"/>
        <v>118</v>
      </c>
    </row>
    <row r="2778" spans="1:12" x14ac:dyDescent="0.25">
      <c r="A2778" s="6">
        <v>2017</v>
      </c>
      <c r="D2778" s="6" t="s">
        <v>8</v>
      </c>
      <c r="E2778" s="8"/>
      <c r="F2778" s="7"/>
      <c r="G2778">
        <v>805</v>
      </c>
      <c r="H2778" s="6" t="e">
        <f t="array" ref="H2778">INDEX($E$1:$E$2762,MATCH(A2778&amp;1&amp;D2778,$A$1:$A$2762&amp;$B$1:$B$2762&amp;$D$1:$D$2762,0))</f>
        <v>#N/A</v>
      </c>
      <c r="I2778" s="6" t="e">
        <f t="array" ref="I2778">INDEX($E$1:$E$2762,MATCH(A2778&amp;2&amp;D2778,$A$1:$A$2762&amp;$B$1:$B$2762&amp;$D$1:$D$2762,0))</f>
        <v>#N/A</v>
      </c>
      <c r="J2778" s="6">
        <f t="array" ref="J2778">INDEX($E$1:$E$2762,MATCH(A2778&amp;3&amp;D2778,$A$1:$A$2762&amp;$B$1:$B$2762&amp;$D$1:$D$2762,0))</f>
        <v>294</v>
      </c>
      <c r="K2778" s="6" t="e">
        <f t="shared" si="1"/>
        <v>#N/A</v>
      </c>
      <c r="L2778" s="6">
        <f t="shared" si="2"/>
        <v>141</v>
      </c>
    </row>
    <row r="2779" spans="1:12" x14ac:dyDescent="0.25">
      <c r="A2779" s="6">
        <v>2017</v>
      </c>
      <c r="D2779" s="6" t="s">
        <v>64</v>
      </c>
      <c r="E2779" s="8"/>
      <c r="G2779">
        <v>760</v>
      </c>
      <c r="H2779" s="6">
        <f t="array" ref="H2779">INDEX($E$1:$E$2762,MATCH(A2779&amp;1&amp;D2779,$A$1:$A$2762&amp;$B$1:$B$2762&amp;$D$1:$D$2762,0))</f>
        <v>238</v>
      </c>
      <c r="I2779" s="6">
        <f t="array" ref="I2779">INDEX($E$1:$E$2762,MATCH(A2779&amp;2&amp;D2779,$A$1:$A$2762&amp;$B$1:$B$2762&amp;$D$1:$D$2762,0))</f>
        <v>43</v>
      </c>
      <c r="J2779" s="6">
        <f t="array" ref="J2779">INDEX($E$1:$E$2762,MATCH(A2779&amp;3&amp;D2779,$A$1:$A$2762&amp;$B$1:$B$2762&amp;$D$1:$D$2762,0))</f>
        <v>446</v>
      </c>
      <c r="K2779" s="2">
        <f t="shared" si="1"/>
        <v>33</v>
      </c>
      <c r="L2779" s="2">
        <f t="shared" si="2"/>
        <v>33</v>
      </c>
    </row>
    <row r="2780" spans="1:12" x14ac:dyDescent="0.25">
      <c r="A2780" s="6">
        <v>2017</v>
      </c>
      <c r="D2780" s="6" t="s">
        <v>249</v>
      </c>
      <c r="E2780" s="8"/>
      <c r="G2780">
        <v>697</v>
      </c>
      <c r="H2780" s="6">
        <f t="array" ref="H2780">INDEX($E$1:$E$2762,MATCH(A2780&amp;1&amp;D2780,$A$1:$A$2762&amp;$B$1:$B$2762&amp;$D$1:$D$2762,0))</f>
        <v>191</v>
      </c>
      <c r="I2780" s="6">
        <f t="array" ref="I2780">INDEX($E$1:$E$2762,MATCH(A2780&amp;2&amp;D2780,$A$1:$A$2762&amp;$B$1:$B$2762&amp;$D$1:$D$2762,0))</f>
        <v>80</v>
      </c>
      <c r="J2780" s="6">
        <f t="array" ref="J2780">INDEX($E$1:$E$2762,MATCH(A2780&amp;3&amp;D2780,$A$1:$A$2762&amp;$B$1:$B$2762&amp;$D$1:$D$2762,0))</f>
        <v>249</v>
      </c>
      <c r="K2780" s="2">
        <f t="shared" si="1"/>
        <v>177</v>
      </c>
      <c r="L2780" s="2">
        <f t="shared" si="2"/>
        <v>177</v>
      </c>
    </row>
    <row r="2781" spans="1:12" x14ac:dyDescent="0.25">
      <c r="A2781" s="6">
        <v>2017</v>
      </c>
      <c r="D2781" s="6" t="s">
        <v>37</v>
      </c>
      <c r="E2781" s="8"/>
      <c r="F2781" s="8"/>
      <c r="G2781">
        <v>696</v>
      </c>
      <c r="H2781" s="6">
        <f t="array" ref="H2781">INDEX($E$1:$E$2762,MATCH(A2781&amp;1&amp;D2781,$A$1:$A$2762&amp;$B$1:$B$2762&amp;$D$1:$D$2762,0))</f>
        <v>220</v>
      </c>
      <c r="I2781" s="6">
        <f t="array" ref="I2781">INDEX($E$1:$E$2762,MATCH(A2781&amp;2&amp;D2781,$A$1:$A$2762&amp;$B$1:$B$2762&amp;$D$1:$D$2762,0))</f>
        <v>161</v>
      </c>
      <c r="J2781" s="6">
        <f t="array" ref="J2781">INDEX($E$1:$E$2762,MATCH(A2781&amp;3&amp;D2781,$A$1:$A$2762&amp;$B$1:$B$2762&amp;$D$1:$D$2762,0))</f>
        <v>168</v>
      </c>
      <c r="K2781" s="2">
        <f t="shared" si="1"/>
        <v>147</v>
      </c>
      <c r="L2781" s="2">
        <f t="shared" si="2"/>
        <v>147</v>
      </c>
    </row>
    <row r="2782" spans="1:12" x14ac:dyDescent="0.25">
      <c r="A2782" s="6">
        <v>2017</v>
      </c>
      <c r="D2782" s="6" t="s">
        <v>58</v>
      </c>
      <c r="E2782" s="8"/>
      <c r="F2782" s="8"/>
      <c r="G2782">
        <v>694</v>
      </c>
      <c r="H2782" s="6">
        <f t="array" ref="H2782">INDEX($E$1:$E$2762,MATCH(A2782&amp;1&amp;D2782,$A$1:$A$2762&amp;$B$1:$B$2762&amp;$D$1:$D$2762,0))</f>
        <v>205</v>
      </c>
      <c r="I2782" s="6">
        <f t="array" ref="I2782">INDEX($E$1:$E$2762,MATCH(A2782&amp;2&amp;D2782,$A$1:$A$2762&amp;$B$1:$B$2762&amp;$D$1:$D$2762,0))</f>
        <v>176</v>
      </c>
      <c r="J2782" s="6">
        <f t="array" ref="J2782">INDEX($E$1:$E$2762,MATCH(A2782&amp;3&amp;D2782,$A$1:$A$2762&amp;$B$1:$B$2762&amp;$D$1:$D$2762,0))</f>
        <v>142</v>
      </c>
      <c r="K2782" s="2">
        <f t="shared" si="1"/>
        <v>171</v>
      </c>
      <c r="L2782" s="2">
        <f t="shared" si="2"/>
        <v>171</v>
      </c>
    </row>
    <row r="2783" spans="1:12" x14ac:dyDescent="0.25">
      <c r="A2783" s="6">
        <v>2017</v>
      </c>
      <c r="D2783" s="6" t="s">
        <v>43</v>
      </c>
      <c r="E2783" s="8"/>
      <c r="F2783" s="8"/>
      <c r="G2783">
        <v>693</v>
      </c>
      <c r="H2783" s="6" t="e">
        <f t="array" ref="H2783">INDEX($E$1:$E$2762,MATCH(A2783&amp;1&amp;D2783,$A$1:$A$2762&amp;$B$1:$B$2762&amp;$D$1:$D$2762,0))</f>
        <v>#N/A</v>
      </c>
      <c r="I2783" s="6" t="e">
        <f t="array" ref="I2783">INDEX($E$1:$E$2762,MATCH(A2783&amp;2&amp;D2783,$A$1:$A$2762&amp;$B$1:$B$2762&amp;$D$1:$D$2762,0))</f>
        <v>#N/A</v>
      </c>
      <c r="J2783" s="6" t="e">
        <f t="array" ref="J2783">INDEX($E$1:$E$2762,MATCH(A2783&amp;3&amp;D2783,$A$1:$A$2762&amp;$B$1:$B$2762&amp;$D$1:$D$2762,0))</f>
        <v>#N/A</v>
      </c>
      <c r="K2783" s="6" t="e">
        <f t="shared" si="1"/>
        <v>#N/A</v>
      </c>
      <c r="L2783" s="6" t="e">
        <f t="shared" si="2"/>
        <v>#N/A</v>
      </c>
    </row>
    <row r="2784" spans="1:12" x14ac:dyDescent="0.25">
      <c r="A2784" s="6">
        <v>2017</v>
      </c>
      <c r="D2784" s="6" t="s">
        <v>17</v>
      </c>
      <c r="E2784" s="8"/>
      <c r="F2784" s="8"/>
      <c r="G2784">
        <v>677</v>
      </c>
      <c r="H2784" s="6">
        <f t="array" ref="H2784">INDEX($E$1:$E$2762,MATCH(A2784&amp;1&amp;D2784,$A$1:$A$2762&amp;$B$1:$B$2762&amp;$D$1:$D$2762,0))</f>
        <v>216</v>
      </c>
      <c r="I2784" s="6">
        <f t="array" ref="I2784">INDEX($E$1:$E$2762,MATCH(A2784&amp;2&amp;D2784,$A$1:$A$2762&amp;$B$1:$B$2762&amp;$D$1:$D$2762,0))</f>
        <v>191</v>
      </c>
      <c r="J2784" s="6" t="e">
        <f t="array" ref="J2784">INDEX($E$1:$E$2762,MATCH(A2784&amp;3&amp;D2784,$A$1:$A$2762&amp;$B$1:$B$2762&amp;$D$1:$D$2762,0))</f>
        <v>#N/A</v>
      </c>
      <c r="K2784" s="6" t="e">
        <f t="shared" si="1"/>
        <v>#N/A</v>
      </c>
      <c r="L2784" s="6" t="e">
        <f t="shared" si="2"/>
        <v>#N/A</v>
      </c>
    </row>
    <row r="2785" spans="1:12" x14ac:dyDescent="0.25">
      <c r="A2785" s="6">
        <v>2017</v>
      </c>
      <c r="D2785" s="6" t="s">
        <v>65</v>
      </c>
      <c r="E2785" s="8"/>
      <c r="G2785">
        <v>671</v>
      </c>
      <c r="H2785" s="6">
        <f t="array" ref="H2785">INDEX($E$1:$E$2762,MATCH(A2785&amp;1&amp;D2785,$A$1:$A$2762&amp;$B$1:$B$2762&amp;$D$1:$D$2762,0))</f>
        <v>214</v>
      </c>
      <c r="I2785" s="6">
        <f t="array" ref="I2785">INDEX($E$1:$E$2762,MATCH(A2785&amp;2&amp;D2785,$A$1:$A$2762&amp;$B$1:$B$2762&amp;$D$1:$D$2762,0))</f>
        <v>198</v>
      </c>
      <c r="J2785" s="6">
        <f t="array" ref="J2785">INDEX($E$1:$E$2762,MATCH(A2785&amp;3&amp;D2785,$A$1:$A$2762&amp;$B$1:$B$2762&amp;$D$1:$D$2762,0))</f>
        <v>180</v>
      </c>
      <c r="K2785" s="6">
        <f t="shared" si="1"/>
        <v>79</v>
      </c>
      <c r="L2785" s="6" t="e">
        <f t="shared" si="2"/>
        <v>#N/A</v>
      </c>
    </row>
    <row r="2786" spans="1:12" x14ac:dyDescent="0.25">
      <c r="A2786" s="6">
        <v>2017</v>
      </c>
      <c r="D2786" s="6" t="s">
        <v>61</v>
      </c>
      <c r="E2786" s="8"/>
      <c r="F2786" s="8"/>
      <c r="G2786">
        <v>642</v>
      </c>
      <c r="H2786" s="6">
        <f t="array" ref="H2786">INDEX($E$1:$E$2762,MATCH(A2786&amp;1&amp;D2786,$A$1:$A$2762&amp;$B$1:$B$2762&amp;$D$1:$D$2762,0))</f>
        <v>202</v>
      </c>
      <c r="I2786" s="6" t="e">
        <f t="array" ref="I2786">INDEX($E$1:$E$2762,MATCH(A2786&amp;2&amp;D2786,$A$1:$A$2762&amp;$B$1:$B$2762&amp;$D$1:$D$2762,0))</f>
        <v>#N/A</v>
      </c>
      <c r="J2786" s="6" t="e">
        <f t="array" ref="J2786">INDEX($E$1:$E$2762,MATCH(A2786&amp;3&amp;D2786,$A$1:$A$2762&amp;$B$1:$B$2762&amp;$D$1:$D$2762,0))</f>
        <v>#N/A</v>
      </c>
      <c r="K2786" s="6" t="e">
        <f t="shared" si="1"/>
        <v>#N/A</v>
      </c>
      <c r="L2786" s="6" t="e">
        <f t="shared" si="2"/>
        <v>#N/A</v>
      </c>
    </row>
    <row r="2787" spans="1:12" x14ac:dyDescent="0.25">
      <c r="A2787" s="6">
        <v>2017</v>
      </c>
      <c r="D2787" s="6" t="s">
        <v>54</v>
      </c>
      <c r="E2787" s="8"/>
      <c r="F2787" s="8"/>
      <c r="G2787">
        <v>639</v>
      </c>
      <c r="H2787" s="6">
        <f t="array" ref="H2787">INDEX($E$1:$E$2762,MATCH(A2787&amp;1&amp;D2787,$A$1:$A$2762&amp;$B$1:$B$2762&amp;$D$1:$D$2762,0))</f>
        <v>97</v>
      </c>
      <c r="I2787" s="6">
        <f t="array" ref="I2787">INDEX($E$1:$E$2762,MATCH(A2787&amp;2&amp;D2787,$A$1:$A$2762&amp;$B$1:$B$2762&amp;$D$1:$D$2762,0))</f>
        <v>148</v>
      </c>
      <c r="J2787" s="6">
        <f t="array" ref="J2787">INDEX($E$1:$E$2762,MATCH(A2787&amp;3&amp;D2787,$A$1:$A$2762&amp;$B$1:$B$2762&amp;$D$1:$D$2762,0))</f>
        <v>235</v>
      </c>
      <c r="K2787" s="6">
        <f t="shared" si="1"/>
        <v>159</v>
      </c>
      <c r="L2787" s="6" t="e">
        <f t="shared" si="2"/>
        <v>#N/A</v>
      </c>
    </row>
    <row r="2788" spans="1:12" x14ac:dyDescent="0.25">
      <c r="A2788" s="6">
        <v>2017</v>
      </c>
      <c r="D2788" s="6" t="s">
        <v>26</v>
      </c>
      <c r="E2788" s="8"/>
      <c r="F2788" s="8"/>
      <c r="G2788">
        <v>633</v>
      </c>
      <c r="H2788" s="6">
        <f t="array" ref="H2788">INDEX($E$1:$E$2762,MATCH(A2788&amp;1&amp;D2788,$A$1:$A$2762&amp;$B$1:$B$2762&amp;$D$1:$D$2762,0))</f>
        <v>226</v>
      </c>
      <c r="I2788" s="6" t="e">
        <f t="array" ref="I2788">INDEX($E$1:$E$2762,MATCH(A2788&amp;2&amp;D2788,$A$1:$A$2762&amp;$B$1:$B$2762&amp;$D$1:$D$2762,0))</f>
        <v>#N/A</v>
      </c>
      <c r="J2788" s="6" t="e">
        <f t="array" ref="J2788">INDEX($E$1:$E$2762,MATCH(A2788&amp;3&amp;D2788,$A$1:$A$2762&amp;$B$1:$B$2762&amp;$D$1:$D$2762,0))</f>
        <v>#N/A</v>
      </c>
      <c r="K2788" s="6" t="e">
        <f t="shared" si="1"/>
        <v>#N/A</v>
      </c>
      <c r="L2788" s="6" t="e">
        <f t="shared" si="2"/>
        <v>#N/A</v>
      </c>
    </row>
    <row r="2789" spans="1:12" x14ac:dyDescent="0.25">
      <c r="A2789" s="6">
        <v>2017</v>
      </c>
      <c r="D2789" s="6" t="s">
        <v>28</v>
      </c>
      <c r="E2789" s="8"/>
      <c r="F2789" s="8"/>
      <c r="G2789">
        <v>626</v>
      </c>
      <c r="H2789" s="6">
        <f t="array" ref="H2789">INDEX($E$1:$E$2762,MATCH(A2789&amp;1&amp;D2789,$A$1:$A$2762&amp;$B$1:$B$2762&amp;$D$1:$D$2762,0))</f>
        <v>248</v>
      </c>
      <c r="I2789" s="6">
        <f t="array" ref="I2789">INDEX($E$1:$E$2762,MATCH(A2789&amp;2&amp;D2789,$A$1:$A$2762&amp;$B$1:$B$2762&amp;$D$1:$D$2762,0))</f>
        <v>136</v>
      </c>
      <c r="J2789" s="6" t="e">
        <f t="array" ref="J2789">INDEX($E$1:$E$2762,MATCH(A2789&amp;3&amp;D2789,$A$1:$A$2762&amp;$B$1:$B$2762&amp;$D$1:$D$2762,0))</f>
        <v>#N/A</v>
      </c>
      <c r="K2789" s="6" t="e">
        <f t="shared" si="1"/>
        <v>#N/A</v>
      </c>
      <c r="L2789" s="6" t="e">
        <f t="shared" si="2"/>
        <v>#N/A</v>
      </c>
    </row>
    <row r="2790" spans="1:12" x14ac:dyDescent="0.25">
      <c r="A2790" s="6">
        <v>2017</v>
      </c>
      <c r="D2790" s="6" t="s">
        <v>44</v>
      </c>
      <c r="E2790" s="8"/>
      <c r="F2790" s="8"/>
      <c r="G2790">
        <v>523</v>
      </c>
      <c r="H2790" s="6" t="e">
        <f t="array" ref="H2790">INDEX($E$1:$E$2762,MATCH(A2790&amp;1&amp;D2790,$A$1:$A$2762&amp;$B$1:$B$2762&amp;$D$1:$D$2762,0))</f>
        <v>#N/A</v>
      </c>
      <c r="I2790" s="6">
        <f t="array" ref="I2790">INDEX($E$1:$E$2762,MATCH(A2790&amp;2&amp;D2790,$A$1:$A$2762&amp;$B$1:$B$2762&amp;$D$1:$D$2762,0))</f>
        <v>55</v>
      </c>
      <c r="J2790" s="6">
        <f t="array" ref="J2790">INDEX($E$1:$E$2762,MATCH(A2790&amp;3&amp;D2790,$A$1:$A$2762&amp;$B$1:$B$2762&amp;$D$1:$D$2762,0))</f>
        <v>297</v>
      </c>
      <c r="K2790" s="6" t="e">
        <f t="shared" si="1"/>
        <v>#N/A</v>
      </c>
      <c r="L2790" s="6" t="e">
        <f t="shared" si="2"/>
        <v>#N/A</v>
      </c>
    </row>
    <row r="2791" spans="1:12" x14ac:dyDescent="0.25">
      <c r="A2791" s="6">
        <v>2017</v>
      </c>
      <c r="D2791" s="6" t="s">
        <v>35</v>
      </c>
      <c r="E2791" s="8"/>
      <c r="F2791" s="8"/>
      <c r="G2791">
        <v>521</v>
      </c>
      <c r="H2791" s="6" t="e">
        <f t="array" ref="H2791">INDEX($E$1:$E$2762,MATCH(A2791&amp;1&amp;D2791,$A$1:$A$2762&amp;$B$1:$B$2762&amp;$D$1:$D$2762,0))</f>
        <v>#N/A</v>
      </c>
      <c r="I2791" s="6" t="e">
        <f t="array" ref="I2791">INDEX($E$1:$E$2762,MATCH(A2791&amp;2&amp;D2791,$A$1:$A$2762&amp;$B$1:$B$2762&amp;$D$1:$D$2762,0))</f>
        <v>#N/A</v>
      </c>
      <c r="J2791" s="6" t="e">
        <f t="array" ref="J2791">INDEX($E$1:$E$2762,MATCH(A2791&amp;3&amp;D2791,$A$1:$A$2762&amp;$B$1:$B$2762&amp;$D$1:$D$2762,0))</f>
        <v>#N/A</v>
      </c>
      <c r="K2791" s="6" t="e">
        <f t="shared" si="1"/>
        <v>#N/A</v>
      </c>
      <c r="L2791" s="6" t="e">
        <f t="shared" si="2"/>
        <v>#N/A</v>
      </c>
    </row>
    <row r="2792" spans="1:12" x14ac:dyDescent="0.25">
      <c r="A2792" s="6">
        <v>2017</v>
      </c>
      <c r="D2792" s="6" t="s">
        <v>24</v>
      </c>
      <c r="E2792" s="7"/>
      <c r="F2792" s="8"/>
      <c r="G2792">
        <v>520</v>
      </c>
      <c r="H2792" s="6" t="e">
        <f t="array" ref="H2792">INDEX($E$1:$E$2762,MATCH(A2792&amp;1&amp;D2792,$A$1:$A$2762&amp;$B$1:$B$2762&amp;$D$1:$D$2762,0))</f>
        <v>#N/A</v>
      </c>
      <c r="I2792" s="6" t="e">
        <f t="array" ref="I2792">INDEX($E$1:$E$2762,MATCH(A2792&amp;2&amp;D2792,$A$1:$A$2762&amp;$B$1:$B$2762&amp;$D$1:$D$2762,0))</f>
        <v>#N/A</v>
      </c>
      <c r="J2792" s="6" t="e">
        <f t="array" ref="J2792">INDEX($E$1:$E$2762,MATCH(A2792&amp;3&amp;D2792,$A$1:$A$2762&amp;$B$1:$B$2762&amp;$D$1:$D$2762,0))</f>
        <v>#N/A</v>
      </c>
      <c r="K2792" s="6" t="e">
        <f t="shared" si="1"/>
        <v>#N/A</v>
      </c>
      <c r="L2792" s="6" t="e">
        <f t="shared" si="2"/>
        <v>#N/A</v>
      </c>
    </row>
    <row r="2793" spans="1:12" x14ac:dyDescent="0.25">
      <c r="A2793" s="6">
        <v>2017</v>
      </c>
      <c r="D2793" s="6" t="s">
        <v>51</v>
      </c>
      <c r="E2793" s="7"/>
      <c r="F2793" s="7"/>
      <c r="G2793">
        <v>508</v>
      </c>
      <c r="H2793" s="6" t="e">
        <f t="array" ref="H2793">INDEX($E$1:$E$2762,MATCH(A2793&amp;1&amp;D2793,$A$1:$A$2762&amp;$B$1:$B$2762&amp;$D$1:$D$2762,0))</f>
        <v>#N/A</v>
      </c>
      <c r="I2793" s="6" t="e">
        <f t="array" ref="I2793">INDEX($E$1:$E$2762,MATCH(A2793&amp;2&amp;D2793,$A$1:$A$2762&amp;$B$1:$B$2762&amp;$D$1:$D$2762,0))</f>
        <v>#N/A</v>
      </c>
      <c r="J2793" s="6" t="e">
        <f t="array" ref="J2793">INDEX($E$1:$E$2762,MATCH(A2793&amp;3&amp;D2793,$A$1:$A$2762&amp;$B$1:$B$2762&amp;$D$1:$D$2762,0))</f>
        <v>#N/A</v>
      </c>
      <c r="K2793" s="6" t="e">
        <f t="shared" si="1"/>
        <v>#N/A</v>
      </c>
      <c r="L2793" s="6" t="e">
        <f t="shared" si="2"/>
        <v>#N/A</v>
      </c>
    </row>
    <row r="2794" spans="1:12" x14ac:dyDescent="0.25">
      <c r="A2794" s="6">
        <v>2017</v>
      </c>
      <c r="D2794" s="6" t="s">
        <v>15</v>
      </c>
      <c r="E2794" s="7"/>
      <c r="F2794" s="8"/>
      <c r="G2794">
        <v>501</v>
      </c>
      <c r="H2794" s="6" t="e">
        <f t="array" ref="H2794">INDEX($E$1:$E$2762,MATCH(A2794&amp;1&amp;D2794,$A$1:$A$2762&amp;$B$1:$B$2762&amp;$D$1:$D$2762,0))</f>
        <v>#N/A</v>
      </c>
      <c r="I2794" s="6" t="e">
        <f t="array" ref="I2794">INDEX($E$1:$E$2762,MATCH(A2794&amp;2&amp;D2794,$A$1:$A$2762&amp;$B$1:$B$2762&amp;$D$1:$D$2762,0))</f>
        <v>#N/A</v>
      </c>
      <c r="J2794" s="6">
        <f t="array" ref="J2794">INDEX($E$1:$E$2762,MATCH(A2794&amp;3&amp;D2794,$A$1:$A$2762&amp;$B$1:$B$2762&amp;$D$1:$D$2762,0))</f>
        <v>4</v>
      </c>
      <c r="K2794" s="6" t="e">
        <f t="shared" si="1"/>
        <v>#N/A</v>
      </c>
      <c r="L2794" s="6" t="e">
        <f t="shared" si="2"/>
        <v>#N/A</v>
      </c>
    </row>
    <row r="2795" spans="1:12" x14ac:dyDescent="0.25">
      <c r="A2795" s="6">
        <v>2017</v>
      </c>
      <c r="D2795" s="6" t="s">
        <v>12</v>
      </c>
      <c r="E2795" s="7"/>
      <c r="F2795" s="8"/>
      <c r="G2795">
        <v>479</v>
      </c>
      <c r="H2795" s="6" t="e">
        <f t="array" ref="H2795">INDEX($E$1:$E$2762,MATCH(A2795&amp;1&amp;D2795,$A$1:$A$2762&amp;$B$1:$B$2762&amp;$D$1:$D$2762,0))</f>
        <v>#N/A</v>
      </c>
      <c r="I2795" s="6" t="e">
        <f t="array" ref="I2795">INDEX($E$1:$E$2762,MATCH(A2795&amp;2&amp;D2795,$A$1:$A$2762&amp;$B$1:$B$2762&amp;$D$1:$D$2762,0))</f>
        <v>#N/A</v>
      </c>
      <c r="J2795" s="6" t="e">
        <f t="array" ref="J2795">INDEX($E$1:$E$2762,MATCH(A2795&amp;3&amp;D2795,$A$1:$A$2762&amp;$B$1:$B$2762&amp;$D$1:$D$2762,0))</f>
        <v>#N/A</v>
      </c>
      <c r="K2795" s="6" t="e">
        <f t="shared" si="1"/>
        <v>#N/A</v>
      </c>
      <c r="L2795" s="6" t="e">
        <f t="shared" si="2"/>
        <v>#N/A</v>
      </c>
    </row>
    <row r="2796" spans="1:12" x14ac:dyDescent="0.25">
      <c r="A2796" s="6">
        <v>2017</v>
      </c>
      <c r="D2796" s="6" t="s">
        <v>59</v>
      </c>
      <c r="E2796" s="7"/>
      <c r="F2796" s="8"/>
      <c r="G2796">
        <v>478</v>
      </c>
      <c r="H2796" s="6" t="e">
        <f t="array" ref="H2796">INDEX($E$1:$E$2762,MATCH(A2796&amp;1&amp;D2796,$A$1:$A$2762&amp;$B$1:$B$2762&amp;$D$1:$D$2762,0))</f>
        <v>#N/A</v>
      </c>
      <c r="I2796" s="6" t="e">
        <f t="array" ref="I2796">INDEX($E$1:$E$2762,MATCH(A2796&amp;2&amp;D2796,$A$1:$A$2762&amp;$B$1:$B$2762&amp;$D$1:$D$2762,0))</f>
        <v>#N/A</v>
      </c>
      <c r="J2796" s="6" t="e">
        <f t="array" ref="J2796">INDEX($E$1:$E$2762,MATCH(A2796&amp;3&amp;D2796,$A$1:$A$2762&amp;$B$1:$B$2762&amp;$D$1:$D$2762,0))</f>
        <v>#N/A</v>
      </c>
      <c r="K2796" s="6" t="e">
        <f t="shared" si="1"/>
        <v>#N/A</v>
      </c>
      <c r="L2796" s="6" t="e">
        <f t="shared" si="2"/>
        <v>#N/A</v>
      </c>
    </row>
    <row r="2797" spans="1:12" x14ac:dyDescent="0.25">
      <c r="A2797" s="6">
        <v>2017</v>
      </c>
      <c r="D2797" s="6" t="s">
        <v>9</v>
      </c>
      <c r="E2797" s="8"/>
      <c r="F2797" s="8"/>
      <c r="G2797">
        <v>464</v>
      </c>
      <c r="H2797" s="6" t="e">
        <f t="array" ref="H2797">INDEX($E$1:$E$2762,MATCH(A2797&amp;1&amp;D2797,$A$1:$A$2762&amp;$B$1:$B$2762&amp;$D$1:$D$2762,0))</f>
        <v>#N/A</v>
      </c>
      <c r="I2797" s="6" t="e">
        <f t="array" ref="I2797">INDEX($E$1:$E$2762,MATCH(A2797&amp;2&amp;D2797,$A$1:$A$2762&amp;$B$1:$B$2762&amp;$D$1:$D$2762,0))</f>
        <v>#N/A</v>
      </c>
      <c r="J2797" s="6" t="e">
        <f t="array" ref="J2797">INDEX($E$1:$E$2762,MATCH(A2797&amp;3&amp;D2797,$A$1:$A$2762&amp;$B$1:$B$2762&amp;$D$1:$D$2762,0))</f>
        <v>#N/A</v>
      </c>
      <c r="K2797" s="6" t="e">
        <f t="shared" si="1"/>
        <v>#N/A</v>
      </c>
      <c r="L2797" s="6" t="e">
        <f t="shared" si="2"/>
        <v>#N/A</v>
      </c>
    </row>
    <row r="2798" spans="1:12" x14ac:dyDescent="0.25">
      <c r="A2798" s="6">
        <v>2017</v>
      </c>
      <c r="D2798" s="6" t="s">
        <v>27</v>
      </c>
      <c r="E2798" s="8"/>
      <c r="F2798" s="7"/>
      <c r="G2798">
        <v>447</v>
      </c>
      <c r="H2798" s="6" t="e">
        <f t="array" ref="H2798">INDEX($E$1:$E$2762,MATCH(A2798&amp;1&amp;D2798,$A$1:$A$2762&amp;$B$1:$B$2762&amp;$D$1:$D$2762,0))</f>
        <v>#N/A</v>
      </c>
      <c r="I2798" s="6" t="e">
        <f t="array" ref="I2798">INDEX($E$1:$E$2762,MATCH(A2798&amp;2&amp;D2798,$A$1:$A$2762&amp;$B$1:$B$2762&amp;$D$1:$D$2762,0))</f>
        <v>#N/A</v>
      </c>
      <c r="J2798" s="6" t="e">
        <f t="array" ref="J2798">INDEX($E$1:$E$2762,MATCH(A2798&amp;3&amp;D2798,$A$1:$A$2762&amp;$B$1:$B$2762&amp;$D$1:$D$2762,0))</f>
        <v>#N/A</v>
      </c>
      <c r="K2798" s="6" t="e">
        <f t="shared" si="1"/>
        <v>#N/A</v>
      </c>
      <c r="L2798" s="6" t="e">
        <f t="shared" si="2"/>
        <v>#N/A</v>
      </c>
    </row>
    <row r="2799" spans="1:12" x14ac:dyDescent="0.25">
      <c r="A2799" s="6">
        <v>2017</v>
      </c>
      <c r="D2799" s="6" t="s">
        <v>193</v>
      </c>
      <c r="E2799" s="8"/>
      <c r="F2799" s="8"/>
      <c r="G2799">
        <v>437</v>
      </c>
      <c r="H2799" s="6" t="e">
        <f t="array" ref="H2799">INDEX($E$1:$E$2762,MATCH(A2799&amp;1&amp;D2799,$A$1:$A$2762&amp;$B$1:$B$2762&amp;$D$1:$D$2762,0))</f>
        <v>#N/A</v>
      </c>
      <c r="I2799" s="6" t="e">
        <f t="array" ref="I2799">INDEX($E$1:$E$2762,MATCH(A2799&amp;2&amp;D2799,$A$1:$A$2762&amp;$B$1:$B$2762&amp;$D$1:$D$2762,0))</f>
        <v>#N/A</v>
      </c>
      <c r="J2799" s="6" t="e">
        <f t="array" ref="J2799">INDEX($E$1:$E$2762,MATCH(A2799&amp;3&amp;D2799,$A$1:$A$2762&amp;$B$1:$B$2762&amp;$D$1:$D$2762,0))</f>
        <v>#N/A</v>
      </c>
      <c r="K2799" s="6" t="e">
        <f t="shared" si="1"/>
        <v>#N/A</v>
      </c>
      <c r="L2799" s="6" t="e">
        <f t="shared" si="2"/>
        <v>#N/A</v>
      </c>
    </row>
    <row r="2800" spans="1:12" x14ac:dyDescent="0.25">
      <c r="A2800" s="6">
        <v>2017</v>
      </c>
      <c r="D2800" s="6" t="s">
        <v>22</v>
      </c>
      <c r="E2800" s="8"/>
      <c r="F2800" s="8"/>
      <c r="G2800">
        <v>436</v>
      </c>
      <c r="H2800" s="6" t="e">
        <f t="array" ref="H2800">INDEX($E$1:$E$2762,MATCH(A2800&amp;1&amp;D2800,$A$1:$A$2762&amp;$B$1:$B$2762&amp;$D$1:$D$2762,0))</f>
        <v>#N/A</v>
      </c>
      <c r="I2800" s="6" t="e">
        <f t="array" ref="I2800">INDEX($E$1:$E$2762,MATCH(A2800&amp;2&amp;D2800,$A$1:$A$2762&amp;$B$1:$B$2762&amp;$D$1:$D$2762,0))</f>
        <v>#N/A</v>
      </c>
      <c r="J2800" s="6" t="e">
        <f t="array" ref="J2800">INDEX($E$1:$E$2762,MATCH(A2800&amp;3&amp;D2800,$A$1:$A$2762&amp;$B$1:$B$2762&amp;$D$1:$D$2762,0))</f>
        <v>#N/A</v>
      </c>
      <c r="K2800" s="6" t="e">
        <f t="shared" si="1"/>
        <v>#N/A</v>
      </c>
      <c r="L2800" s="6" t="e">
        <f t="shared" si="2"/>
        <v>#N/A</v>
      </c>
    </row>
    <row r="2801" spans="1:12" x14ac:dyDescent="0.25">
      <c r="A2801" s="6">
        <v>2017</v>
      </c>
      <c r="D2801" s="6" t="s">
        <v>21</v>
      </c>
      <c r="E2801" s="8"/>
      <c r="F2801" s="8"/>
      <c r="G2801">
        <v>435</v>
      </c>
      <c r="H2801" s="6" t="e">
        <f t="array" ref="H2801">INDEX($E$1:$E$2762,MATCH(A2801&amp;1&amp;D2801,$A$1:$A$2762&amp;$B$1:$B$2762&amp;$D$1:$D$2762,0))</f>
        <v>#N/A</v>
      </c>
      <c r="I2801" s="6" t="e">
        <f t="array" ref="I2801">INDEX($E$1:$E$2762,MATCH(A2801&amp;2&amp;D2801,$A$1:$A$2762&amp;$B$1:$B$2762&amp;$D$1:$D$2762,0))</f>
        <v>#N/A</v>
      </c>
      <c r="J2801" s="6" t="e">
        <f t="array" ref="J2801">INDEX($E$1:$E$2762,MATCH(A2801&amp;3&amp;D2801,$A$1:$A$2762&amp;$B$1:$B$2762&amp;$D$1:$D$2762,0))</f>
        <v>#N/A</v>
      </c>
      <c r="K2801" s="6" t="e">
        <f t="shared" si="1"/>
        <v>#N/A</v>
      </c>
      <c r="L2801" s="6" t="e">
        <f t="shared" si="2"/>
        <v>#N/A</v>
      </c>
    </row>
    <row r="2802" spans="1:12" x14ac:dyDescent="0.25">
      <c r="A2802" s="6">
        <v>2017</v>
      </c>
      <c r="D2802" s="6" t="s">
        <v>48</v>
      </c>
      <c r="E2802" s="8"/>
      <c r="F2802" s="8"/>
      <c r="G2802">
        <v>422</v>
      </c>
      <c r="H2802" s="6" t="e">
        <f t="array" ref="H2802">INDEX($E$1:$E$2762,MATCH(A2802&amp;1&amp;D2802,$A$1:$A$2762&amp;$B$1:$B$2762&amp;$D$1:$D$2762,0))</f>
        <v>#N/A</v>
      </c>
      <c r="I2802" s="6" t="e">
        <f t="array" ref="I2802">INDEX($E$1:$E$2762,MATCH(A2802&amp;2&amp;D2802,$A$1:$A$2762&amp;$B$1:$B$2762&amp;$D$1:$D$2762,0))</f>
        <v>#N/A</v>
      </c>
      <c r="J2802" s="6" t="e">
        <f t="array" ref="J2802">INDEX($E$1:$E$2762,MATCH(A2802&amp;3&amp;D2802,$A$1:$A$2762&amp;$B$1:$B$2762&amp;$D$1:$D$2762,0))</f>
        <v>#N/A</v>
      </c>
      <c r="K2802" s="6" t="e">
        <f t="shared" si="1"/>
        <v>#N/A</v>
      </c>
      <c r="L2802" s="6" t="e">
        <f t="shared" si="2"/>
        <v>#N/A</v>
      </c>
    </row>
    <row r="2805" spans="1:12" x14ac:dyDescent="0.25">
      <c r="D2805" t="s">
        <v>4</v>
      </c>
      <c r="E2805">
        <v>996</v>
      </c>
      <c r="F2805" s="6"/>
    </row>
    <row r="2806" spans="1:12" x14ac:dyDescent="0.25">
      <c r="D2806" t="s">
        <v>49</v>
      </c>
      <c r="E2806">
        <v>426</v>
      </c>
      <c r="F2806" s="6"/>
    </row>
    <row r="2807" spans="1:12" x14ac:dyDescent="0.25">
      <c r="D2807" t="s">
        <v>7</v>
      </c>
      <c r="E2807">
        <v>383</v>
      </c>
      <c r="F2807" s="6"/>
    </row>
    <row r="2808" spans="1:12" x14ac:dyDescent="0.25">
      <c r="D2808" t="s">
        <v>16</v>
      </c>
      <c r="E2808">
        <v>331</v>
      </c>
      <c r="F2808" s="6"/>
    </row>
    <row r="2809" spans="1:12" x14ac:dyDescent="0.25">
      <c r="D2809" t="s">
        <v>30</v>
      </c>
      <c r="E2809">
        <v>287</v>
      </c>
      <c r="F2809" s="6"/>
    </row>
    <row r="2810" spans="1:12" x14ac:dyDescent="0.25">
      <c r="D2810" t="s">
        <v>63</v>
      </c>
      <c r="E2810">
        <v>393</v>
      </c>
      <c r="F2810" s="6"/>
    </row>
    <row r="2811" spans="1:12" x14ac:dyDescent="0.25">
      <c r="D2811" t="s">
        <v>36</v>
      </c>
      <c r="E2811">
        <v>238</v>
      </c>
      <c r="F2811" s="6"/>
    </row>
    <row r="2812" spans="1:12" x14ac:dyDescent="0.25">
      <c r="D2812" t="s">
        <v>66</v>
      </c>
      <c r="E2812">
        <v>369</v>
      </c>
      <c r="F2812" s="6"/>
    </row>
    <row r="2813" spans="1:12" x14ac:dyDescent="0.25">
      <c r="D2813" t="s">
        <v>23</v>
      </c>
      <c r="E2813">
        <v>188</v>
      </c>
      <c r="F2813" s="6"/>
    </row>
    <row r="2814" spans="1:12" x14ac:dyDescent="0.25">
      <c r="D2814" t="s">
        <v>10</v>
      </c>
      <c r="E2814">
        <v>260</v>
      </c>
      <c r="F2814" s="6"/>
    </row>
    <row r="2815" spans="1:12" x14ac:dyDescent="0.25">
      <c r="D2815" t="s">
        <v>6</v>
      </c>
      <c r="E2815">
        <v>229</v>
      </c>
      <c r="F2815" s="6"/>
    </row>
    <row r="2816" spans="1:12" x14ac:dyDescent="0.25">
      <c r="D2816" t="s">
        <v>19</v>
      </c>
      <c r="E2816">
        <v>230</v>
      </c>
      <c r="F2816" s="6"/>
    </row>
    <row r="2817" spans="4:6" x14ac:dyDescent="0.25">
      <c r="D2817" t="s">
        <v>53</v>
      </c>
      <c r="E2817">
        <v>74</v>
      </c>
      <c r="F2817" s="6"/>
    </row>
    <row r="2818" spans="4:6" x14ac:dyDescent="0.25">
      <c r="D2818" t="s">
        <v>62</v>
      </c>
      <c r="E2818">
        <v>167</v>
      </c>
      <c r="F2818" s="6"/>
    </row>
    <row r="2819" spans="4:6" x14ac:dyDescent="0.25">
      <c r="D2819" t="s">
        <v>57</v>
      </c>
      <c r="E2819">
        <v>118</v>
      </c>
      <c r="F2819" s="6"/>
    </row>
    <row r="2820" spans="4:6" x14ac:dyDescent="0.25">
      <c r="D2820" t="s">
        <v>8</v>
      </c>
      <c r="E2820">
        <v>141</v>
      </c>
      <c r="F2820" s="6"/>
    </row>
    <row r="2821" spans="4:6" x14ac:dyDescent="0.25">
      <c r="D2821" t="s">
        <v>64</v>
      </c>
      <c r="E2821">
        <v>33</v>
      </c>
      <c r="F2821" s="6"/>
    </row>
    <row r="2822" spans="4:6" x14ac:dyDescent="0.25">
      <c r="D2822" t="s">
        <v>249</v>
      </c>
      <c r="E2822">
        <v>177</v>
      </c>
      <c r="F2822" s="6"/>
    </row>
    <row r="2823" spans="4:6" x14ac:dyDescent="0.25">
      <c r="D2823" t="s">
        <v>37</v>
      </c>
      <c r="E2823">
        <v>147</v>
      </c>
      <c r="F2823" s="6"/>
    </row>
    <row r="2824" spans="4:6" x14ac:dyDescent="0.25">
      <c r="D2824" t="s">
        <v>58</v>
      </c>
      <c r="E2824">
        <v>171</v>
      </c>
      <c r="F2824" s="6"/>
    </row>
    <row r="2825" spans="4:6" x14ac:dyDescent="0.25">
      <c r="F2825" s="6"/>
    </row>
    <row r="2826" spans="4:6" x14ac:dyDescent="0.25">
      <c r="F2826" s="6"/>
    </row>
  </sheetData>
  <autoFilter ref="A1:F2802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41"/>
  <sheetViews>
    <sheetView topLeftCell="A16" workbookViewId="0">
      <selection activeCell="E7" sqref="E7"/>
    </sheetView>
  </sheetViews>
  <sheetFormatPr defaultRowHeight="15" x14ac:dyDescent="0.25"/>
  <cols>
    <col min="1" max="1" width="9.140625" style="6"/>
    <col min="3" max="3" width="9.140625" style="6"/>
    <col min="4" max="4" width="22.140625" bestFit="1" customWidth="1"/>
  </cols>
  <sheetData>
    <row r="2" spans="1:11" s="6" customFormat="1" x14ac:dyDescent="0.25">
      <c r="A2" s="6">
        <v>2017</v>
      </c>
      <c r="B2" s="6">
        <v>1</v>
      </c>
      <c r="D2" s="6" t="s">
        <v>328</v>
      </c>
      <c r="E2">
        <f t="shared" ref="E2:E21" si="0">G22-E22</f>
        <v>738</v>
      </c>
      <c r="G2" s="6">
        <f>E2</f>
        <v>738</v>
      </c>
      <c r="I2">
        <f t="shared" ref="I2:I21" si="1">K22-I22</f>
        <v>998</v>
      </c>
      <c r="K2" s="6">
        <f>I2</f>
        <v>998</v>
      </c>
    </row>
    <row r="3" spans="1:11" s="6" customFormat="1" x14ac:dyDescent="0.25">
      <c r="A3" s="6">
        <v>2017</v>
      </c>
      <c r="B3" s="6">
        <v>1</v>
      </c>
      <c r="D3" s="6" t="s">
        <v>329</v>
      </c>
      <c r="E3" s="6">
        <f t="shared" si="0"/>
        <v>622</v>
      </c>
      <c r="G3" s="6">
        <f t="shared" ref="G3:G21" si="2">E3</f>
        <v>622</v>
      </c>
      <c r="I3" s="6">
        <f t="shared" si="1"/>
        <v>294</v>
      </c>
      <c r="K3" s="6">
        <f t="shared" ref="K3:K21" si="3">I3</f>
        <v>294</v>
      </c>
    </row>
    <row r="4" spans="1:11" s="6" customFormat="1" x14ac:dyDescent="0.25">
      <c r="A4" s="6">
        <v>2017</v>
      </c>
      <c r="B4" s="6">
        <v>1</v>
      </c>
      <c r="D4" s="6" t="s">
        <v>330</v>
      </c>
      <c r="E4" s="6">
        <f t="shared" si="0"/>
        <v>515</v>
      </c>
      <c r="G4" s="6">
        <f t="shared" si="2"/>
        <v>515</v>
      </c>
      <c r="I4" s="6">
        <f t="shared" si="1"/>
        <v>236</v>
      </c>
      <c r="K4" s="6">
        <f t="shared" si="3"/>
        <v>236</v>
      </c>
    </row>
    <row r="5" spans="1:11" s="6" customFormat="1" x14ac:dyDescent="0.25">
      <c r="A5" s="6">
        <v>2017</v>
      </c>
      <c r="B5" s="6">
        <v>1</v>
      </c>
      <c r="D5" s="6" t="s">
        <v>331</v>
      </c>
      <c r="E5" s="6">
        <f t="shared" si="0"/>
        <v>473</v>
      </c>
      <c r="G5" s="6">
        <f t="shared" si="2"/>
        <v>473</v>
      </c>
      <c r="I5" s="6">
        <f t="shared" si="1"/>
        <v>328</v>
      </c>
      <c r="K5" s="6">
        <f t="shared" si="3"/>
        <v>328</v>
      </c>
    </row>
    <row r="6" spans="1:11" s="6" customFormat="1" x14ac:dyDescent="0.25">
      <c r="A6" s="6">
        <v>2017</v>
      </c>
      <c r="B6" s="6">
        <v>1</v>
      </c>
      <c r="D6" s="6" t="s">
        <v>332</v>
      </c>
      <c r="E6" s="6">
        <f t="shared" si="0"/>
        <v>352</v>
      </c>
      <c r="G6" s="6">
        <f t="shared" si="2"/>
        <v>352</v>
      </c>
      <c r="I6" s="6">
        <f t="shared" si="1"/>
        <v>284</v>
      </c>
      <c r="K6" s="6">
        <f t="shared" si="3"/>
        <v>284</v>
      </c>
    </row>
    <row r="7" spans="1:11" s="6" customFormat="1" x14ac:dyDescent="0.25">
      <c r="A7" s="6">
        <v>2017</v>
      </c>
      <c r="B7" s="6">
        <v>1</v>
      </c>
      <c r="D7" s="6" t="s">
        <v>335</v>
      </c>
      <c r="E7" s="6">
        <f t="shared" si="0"/>
        <v>343</v>
      </c>
      <c r="G7" s="6">
        <f t="shared" si="2"/>
        <v>343</v>
      </c>
      <c r="I7" s="6">
        <f t="shared" si="1"/>
        <v>317</v>
      </c>
      <c r="K7" s="6">
        <f t="shared" si="3"/>
        <v>317</v>
      </c>
    </row>
    <row r="8" spans="1:11" s="6" customFormat="1" x14ac:dyDescent="0.25">
      <c r="A8" s="6">
        <v>2017</v>
      </c>
      <c r="B8" s="6">
        <v>1</v>
      </c>
      <c r="D8" s="6" t="s">
        <v>333</v>
      </c>
      <c r="E8" s="6">
        <f t="shared" si="0"/>
        <v>164</v>
      </c>
      <c r="G8" s="6">
        <f t="shared" si="2"/>
        <v>164</v>
      </c>
      <c r="I8" s="6">
        <f t="shared" si="1"/>
        <v>145</v>
      </c>
      <c r="K8" s="6">
        <f t="shared" si="3"/>
        <v>145</v>
      </c>
    </row>
    <row r="9" spans="1:11" s="6" customFormat="1" x14ac:dyDescent="0.25">
      <c r="A9" s="6">
        <v>2017</v>
      </c>
      <c r="B9" s="6">
        <v>1</v>
      </c>
      <c r="D9" s="6" t="s">
        <v>336</v>
      </c>
      <c r="E9" s="6">
        <f t="shared" si="0"/>
        <v>280</v>
      </c>
      <c r="G9" s="6">
        <f t="shared" si="2"/>
        <v>280</v>
      </c>
      <c r="I9" s="6">
        <f t="shared" si="1"/>
        <v>300</v>
      </c>
      <c r="K9" s="6">
        <f t="shared" si="3"/>
        <v>300</v>
      </c>
    </row>
    <row r="10" spans="1:11" s="6" customFormat="1" x14ac:dyDescent="0.25">
      <c r="A10" s="6">
        <v>2017</v>
      </c>
      <c r="B10" s="6">
        <v>1</v>
      </c>
      <c r="D10" s="6" t="s">
        <v>337</v>
      </c>
      <c r="E10" s="6">
        <f t="shared" si="0"/>
        <v>358</v>
      </c>
      <c r="G10" s="6">
        <f t="shared" si="2"/>
        <v>358</v>
      </c>
      <c r="I10" s="6">
        <f t="shared" si="1"/>
        <v>213</v>
      </c>
      <c r="K10" s="6">
        <f t="shared" si="3"/>
        <v>213</v>
      </c>
    </row>
    <row r="11" spans="1:11" s="6" customFormat="1" x14ac:dyDescent="0.25">
      <c r="A11" s="6">
        <v>2017</v>
      </c>
      <c r="B11" s="6">
        <v>1</v>
      </c>
      <c r="D11" s="6" t="s">
        <v>338</v>
      </c>
      <c r="E11" s="6">
        <f t="shared" si="0"/>
        <v>411</v>
      </c>
      <c r="G11" s="6">
        <f t="shared" si="2"/>
        <v>411</v>
      </c>
      <c r="I11" s="6">
        <f t="shared" si="1"/>
        <v>215</v>
      </c>
      <c r="K11" s="6">
        <f t="shared" si="3"/>
        <v>215</v>
      </c>
    </row>
    <row r="12" spans="1:11" s="6" customFormat="1" x14ac:dyDescent="0.25">
      <c r="A12" s="6">
        <v>2017</v>
      </c>
      <c r="B12" s="6">
        <v>1</v>
      </c>
      <c r="D12" s="6" t="s">
        <v>339</v>
      </c>
      <c r="E12" s="6">
        <f t="shared" si="0"/>
        <v>240</v>
      </c>
      <c r="G12" s="6">
        <f t="shared" si="2"/>
        <v>240</v>
      </c>
      <c r="I12" s="6">
        <f t="shared" si="1"/>
        <v>197</v>
      </c>
      <c r="K12" s="6">
        <f t="shared" si="3"/>
        <v>197</v>
      </c>
    </row>
    <row r="13" spans="1:11" s="6" customFormat="1" x14ac:dyDescent="0.25">
      <c r="A13" s="6">
        <v>2017</v>
      </c>
      <c r="B13" s="6">
        <v>1</v>
      </c>
      <c r="D13" s="6" t="s">
        <v>340</v>
      </c>
      <c r="E13" s="6">
        <f t="shared" si="0"/>
        <v>285</v>
      </c>
      <c r="G13" s="6">
        <f t="shared" si="2"/>
        <v>285</v>
      </c>
      <c r="I13" s="6">
        <f t="shared" si="1"/>
        <v>116</v>
      </c>
      <c r="K13" s="6">
        <f t="shared" si="3"/>
        <v>116</v>
      </c>
    </row>
    <row r="14" spans="1:11" s="6" customFormat="1" x14ac:dyDescent="0.25">
      <c r="A14" s="6">
        <v>2017</v>
      </c>
      <c r="B14" s="6">
        <v>1</v>
      </c>
      <c r="D14" s="6" t="s">
        <v>341</v>
      </c>
      <c r="E14" s="6">
        <f t="shared" si="0"/>
        <v>202</v>
      </c>
      <c r="G14" s="6">
        <f t="shared" si="2"/>
        <v>202</v>
      </c>
      <c r="I14" s="6">
        <f t="shared" si="1"/>
        <v>0</v>
      </c>
      <c r="K14" s="6">
        <f t="shared" si="3"/>
        <v>0</v>
      </c>
    </row>
    <row r="15" spans="1:11" s="6" customFormat="1" x14ac:dyDescent="0.25">
      <c r="A15" s="6">
        <v>2017</v>
      </c>
      <c r="B15" s="6">
        <v>1</v>
      </c>
      <c r="D15" s="6" t="s">
        <v>342</v>
      </c>
      <c r="E15" s="6">
        <f t="shared" si="0"/>
        <v>246</v>
      </c>
      <c r="G15" s="6">
        <f t="shared" si="2"/>
        <v>246</v>
      </c>
      <c r="I15" s="6">
        <f t="shared" si="1"/>
        <v>0</v>
      </c>
      <c r="K15" s="6">
        <f t="shared" si="3"/>
        <v>0</v>
      </c>
    </row>
    <row r="16" spans="1:11" s="6" customFormat="1" x14ac:dyDescent="0.25">
      <c r="A16" s="6">
        <v>2017</v>
      </c>
      <c r="B16" s="6">
        <v>1</v>
      </c>
      <c r="D16" s="6" t="s">
        <v>343</v>
      </c>
      <c r="E16" s="6">
        <f t="shared" si="0"/>
        <v>139</v>
      </c>
      <c r="G16" s="6">
        <f t="shared" si="2"/>
        <v>139</v>
      </c>
      <c r="I16" s="6">
        <f t="shared" si="1"/>
        <v>60</v>
      </c>
      <c r="K16" s="6">
        <f t="shared" si="3"/>
        <v>60</v>
      </c>
    </row>
    <row r="17" spans="1:11" s="6" customFormat="1" x14ac:dyDescent="0.25">
      <c r="A17" s="6">
        <v>2017</v>
      </c>
      <c r="B17" s="6">
        <v>1</v>
      </c>
      <c r="D17" s="6" t="s">
        <v>344</v>
      </c>
      <c r="E17" s="6">
        <f t="shared" si="0"/>
        <v>214</v>
      </c>
      <c r="G17" s="6">
        <f t="shared" si="2"/>
        <v>214</v>
      </c>
      <c r="I17" s="6">
        <f t="shared" si="1"/>
        <v>0</v>
      </c>
      <c r="K17" s="6">
        <f t="shared" si="3"/>
        <v>0</v>
      </c>
    </row>
    <row r="18" spans="1:11" s="6" customFormat="1" x14ac:dyDescent="0.25">
      <c r="A18" s="6">
        <v>2017</v>
      </c>
      <c r="B18" s="6">
        <v>1</v>
      </c>
      <c r="D18" s="6" t="s">
        <v>345</v>
      </c>
      <c r="E18" s="6">
        <f t="shared" si="0"/>
        <v>216</v>
      </c>
      <c r="G18" s="6">
        <f t="shared" si="2"/>
        <v>216</v>
      </c>
      <c r="I18" s="6">
        <f t="shared" si="1"/>
        <v>29</v>
      </c>
      <c r="K18" s="6">
        <f t="shared" si="3"/>
        <v>29</v>
      </c>
    </row>
    <row r="19" spans="1:11" s="6" customFormat="1" x14ac:dyDescent="0.25">
      <c r="A19" s="6">
        <v>2017</v>
      </c>
      <c r="B19" s="6">
        <v>1</v>
      </c>
      <c r="D19" s="6" t="s">
        <v>346</v>
      </c>
      <c r="E19" s="6">
        <f t="shared" si="0"/>
        <v>248</v>
      </c>
      <c r="G19" s="6">
        <f t="shared" si="2"/>
        <v>248</v>
      </c>
      <c r="I19" s="6">
        <f t="shared" si="1"/>
        <v>159</v>
      </c>
      <c r="K19" s="6">
        <f t="shared" si="3"/>
        <v>159</v>
      </c>
    </row>
    <row r="20" spans="1:11" s="6" customFormat="1" x14ac:dyDescent="0.25">
      <c r="A20" s="6">
        <v>2017</v>
      </c>
      <c r="B20" s="6">
        <v>1</v>
      </c>
      <c r="D20" s="6" t="s">
        <v>347</v>
      </c>
      <c r="E20" s="6">
        <f t="shared" si="0"/>
        <v>205</v>
      </c>
      <c r="G20" s="6">
        <f t="shared" si="2"/>
        <v>205</v>
      </c>
      <c r="I20" s="6">
        <f t="shared" si="1"/>
        <v>186</v>
      </c>
      <c r="K20" s="6">
        <f t="shared" si="3"/>
        <v>186</v>
      </c>
    </row>
    <row r="21" spans="1:11" s="6" customFormat="1" x14ac:dyDescent="0.25">
      <c r="A21" s="6">
        <v>2017</v>
      </c>
      <c r="B21" s="6">
        <v>1</v>
      </c>
      <c r="D21" s="6" t="s">
        <v>334</v>
      </c>
      <c r="E21" s="6">
        <f t="shared" si="0"/>
        <v>220</v>
      </c>
      <c r="G21" s="6">
        <f t="shared" si="2"/>
        <v>220</v>
      </c>
      <c r="I21" s="6">
        <f t="shared" si="1"/>
        <v>54</v>
      </c>
      <c r="K21" s="6">
        <f t="shared" si="3"/>
        <v>54</v>
      </c>
    </row>
    <row r="22" spans="1:11" x14ac:dyDescent="0.25">
      <c r="A22" s="6">
        <v>2017</v>
      </c>
      <c r="B22" s="6">
        <v>2</v>
      </c>
      <c r="D22" t="s">
        <v>328</v>
      </c>
      <c r="E22">
        <v>641</v>
      </c>
      <c r="G22">
        <v>1379</v>
      </c>
      <c r="I22">
        <v>1247</v>
      </c>
      <c r="K22">
        <v>2245</v>
      </c>
    </row>
    <row r="23" spans="1:11" x14ac:dyDescent="0.25">
      <c r="A23" s="6">
        <v>2017</v>
      </c>
      <c r="B23" s="6">
        <v>2</v>
      </c>
      <c r="D23" t="s">
        <v>329</v>
      </c>
      <c r="E23">
        <v>497</v>
      </c>
      <c r="G23">
        <v>1119</v>
      </c>
      <c r="I23">
        <v>248</v>
      </c>
      <c r="K23">
        <v>542</v>
      </c>
    </row>
    <row r="24" spans="1:11" x14ac:dyDescent="0.25">
      <c r="A24" s="6">
        <v>2017</v>
      </c>
      <c r="B24" s="6">
        <v>2</v>
      </c>
      <c r="D24" t="s">
        <v>330</v>
      </c>
      <c r="E24">
        <v>533</v>
      </c>
      <c r="G24">
        <v>1048</v>
      </c>
      <c r="I24">
        <v>310</v>
      </c>
      <c r="K24">
        <v>546</v>
      </c>
    </row>
    <row r="25" spans="1:11" x14ac:dyDescent="0.25">
      <c r="A25" s="6">
        <v>2017</v>
      </c>
      <c r="B25" s="6">
        <v>2</v>
      </c>
      <c r="D25" t="s">
        <v>331</v>
      </c>
      <c r="E25">
        <v>396</v>
      </c>
      <c r="G25">
        <v>869</v>
      </c>
      <c r="I25">
        <v>436</v>
      </c>
      <c r="K25">
        <v>764</v>
      </c>
    </row>
    <row r="26" spans="1:11" x14ac:dyDescent="0.25">
      <c r="A26" s="6">
        <v>2017</v>
      </c>
      <c r="B26" s="6">
        <v>2</v>
      </c>
      <c r="D26" t="s">
        <v>332</v>
      </c>
      <c r="E26">
        <v>408</v>
      </c>
      <c r="G26">
        <v>760</v>
      </c>
      <c r="I26">
        <v>453</v>
      </c>
      <c r="K26">
        <v>737</v>
      </c>
    </row>
    <row r="27" spans="1:11" x14ac:dyDescent="0.25">
      <c r="A27" s="6">
        <v>2017</v>
      </c>
      <c r="B27" s="6">
        <v>2</v>
      </c>
      <c r="D27" t="s">
        <v>335</v>
      </c>
      <c r="E27">
        <v>273</v>
      </c>
      <c r="G27">
        <v>616</v>
      </c>
      <c r="I27">
        <v>296</v>
      </c>
      <c r="K27">
        <v>613</v>
      </c>
    </row>
    <row r="28" spans="1:11" x14ac:dyDescent="0.25">
      <c r="A28" s="6">
        <v>2017</v>
      </c>
      <c r="B28" s="6">
        <v>2</v>
      </c>
      <c r="D28" t="s">
        <v>333</v>
      </c>
      <c r="E28">
        <v>414</v>
      </c>
      <c r="G28">
        <v>578</v>
      </c>
      <c r="I28">
        <v>553</v>
      </c>
      <c r="K28">
        <v>698</v>
      </c>
    </row>
    <row r="29" spans="1:11" x14ac:dyDescent="0.25">
      <c r="A29" s="6">
        <v>2017</v>
      </c>
      <c r="B29" s="6">
        <v>2</v>
      </c>
      <c r="D29" t="s">
        <v>336</v>
      </c>
      <c r="E29">
        <v>289</v>
      </c>
      <c r="G29">
        <v>569</v>
      </c>
      <c r="I29">
        <v>332</v>
      </c>
      <c r="K29">
        <v>632</v>
      </c>
    </row>
    <row r="30" spans="1:11" x14ac:dyDescent="0.25">
      <c r="A30" s="6">
        <v>2017</v>
      </c>
      <c r="B30" s="6">
        <v>2</v>
      </c>
      <c r="D30" t="s">
        <v>337</v>
      </c>
      <c r="E30">
        <v>199</v>
      </c>
      <c r="G30">
        <v>557</v>
      </c>
      <c r="I30">
        <v>399</v>
      </c>
      <c r="K30">
        <v>612</v>
      </c>
    </row>
    <row r="31" spans="1:11" x14ac:dyDescent="0.25">
      <c r="A31" s="6">
        <v>2017</v>
      </c>
      <c r="B31" s="6">
        <v>2</v>
      </c>
      <c r="D31" t="s">
        <v>338</v>
      </c>
      <c r="E31">
        <v>145</v>
      </c>
      <c r="G31">
        <v>556</v>
      </c>
      <c r="I31">
        <v>151</v>
      </c>
      <c r="K31">
        <v>366</v>
      </c>
    </row>
    <row r="32" spans="1:11" x14ac:dyDescent="0.25">
      <c r="A32" s="6">
        <v>2017</v>
      </c>
      <c r="B32" s="6">
        <v>2</v>
      </c>
      <c r="D32" t="s">
        <v>339</v>
      </c>
      <c r="E32">
        <v>279</v>
      </c>
      <c r="G32">
        <v>519</v>
      </c>
      <c r="I32">
        <v>50</v>
      </c>
      <c r="K32">
        <v>247</v>
      </c>
    </row>
    <row r="33" spans="1:11" x14ac:dyDescent="0.25">
      <c r="A33" s="6">
        <v>2017</v>
      </c>
      <c r="B33" s="6">
        <v>2</v>
      </c>
      <c r="D33" t="s">
        <v>340</v>
      </c>
      <c r="E33">
        <v>230</v>
      </c>
      <c r="G33">
        <v>515</v>
      </c>
      <c r="I33">
        <v>106</v>
      </c>
      <c r="K33">
        <v>222</v>
      </c>
    </row>
    <row r="34" spans="1:11" x14ac:dyDescent="0.25">
      <c r="A34" s="6">
        <v>2017</v>
      </c>
      <c r="B34" s="6">
        <v>2</v>
      </c>
      <c r="D34" t="s">
        <v>341</v>
      </c>
      <c r="E34">
        <v>308</v>
      </c>
      <c r="G34">
        <v>510</v>
      </c>
      <c r="I34">
        <v>0</v>
      </c>
      <c r="K34">
        <v>0</v>
      </c>
    </row>
    <row r="35" spans="1:11" x14ac:dyDescent="0.25">
      <c r="A35" s="6">
        <v>2017</v>
      </c>
      <c r="B35" s="6">
        <v>2</v>
      </c>
      <c r="D35" t="s">
        <v>342</v>
      </c>
      <c r="E35">
        <v>252</v>
      </c>
      <c r="G35">
        <v>498</v>
      </c>
      <c r="I35">
        <v>0</v>
      </c>
      <c r="K35">
        <v>0</v>
      </c>
    </row>
    <row r="36" spans="1:11" x14ac:dyDescent="0.25">
      <c r="A36" s="6">
        <v>2017</v>
      </c>
      <c r="B36" s="6">
        <v>2</v>
      </c>
      <c r="D36" t="s">
        <v>343</v>
      </c>
      <c r="E36">
        <v>280</v>
      </c>
      <c r="G36">
        <v>419</v>
      </c>
      <c r="I36">
        <v>64</v>
      </c>
      <c r="K36">
        <v>124</v>
      </c>
    </row>
    <row r="37" spans="1:11" x14ac:dyDescent="0.25">
      <c r="A37" s="6">
        <v>2017</v>
      </c>
      <c r="B37" s="6">
        <v>2</v>
      </c>
      <c r="D37" t="s">
        <v>344</v>
      </c>
      <c r="E37">
        <v>198</v>
      </c>
      <c r="G37">
        <v>412</v>
      </c>
      <c r="I37">
        <v>0</v>
      </c>
      <c r="K37">
        <v>0</v>
      </c>
    </row>
    <row r="38" spans="1:11" x14ac:dyDescent="0.25">
      <c r="A38" s="6">
        <v>2017</v>
      </c>
      <c r="B38" s="6">
        <v>2</v>
      </c>
      <c r="D38" t="s">
        <v>345</v>
      </c>
      <c r="E38">
        <v>191</v>
      </c>
      <c r="G38">
        <v>407</v>
      </c>
      <c r="I38">
        <v>33</v>
      </c>
      <c r="K38">
        <v>62</v>
      </c>
    </row>
    <row r="39" spans="1:11" x14ac:dyDescent="0.25">
      <c r="A39" s="6">
        <v>2017</v>
      </c>
      <c r="B39" s="6">
        <v>2</v>
      </c>
      <c r="D39" t="s">
        <v>346</v>
      </c>
      <c r="E39">
        <v>136</v>
      </c>
      <c r="G39">
        <v>384</v>
      </c>
      <c r="I39">
        <v>155</v>
      </c>
      <c r="K39">
        <v>314</v>
      </c>
    </row>
    <row r="40" spans="1:11" x14ac:dyDescent="0.25">
      <c r="A40" s="6">
        <v>2017</v>
      </c>
      <c r="B40" s="6">
        <v>2</v>
      </c>
      <c r="D40" t="s">
        <v>347</v>
      </c>
      <c r="E40">
        <v>176</v>
      </c>
      <c r="G40">
        <v>381</v>
      </c>
      <c r="I40">
        <v>218</v>
      </c>
      <c r="K40">
        <v>404</v>
      </c>
    </row>
    <row r="41" spans="1:11" x14ac:dyDescent="0.25">
      <c r="A41" s="6">
        <v>2017</v>
      </c>
      <c r="B41" s="6">
        <v>2</v>
      </c>
      <c r="D41" t="s">
        <v>334</v>
      </c>
      <c r="E41">
        <v>161</v>
      </c>
      <c r="G41">
        <v>381</v>
      </c>
      <c r="I41">
        <v>79</v>
      </c>
      <c r="K41">
        <v>133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811"/>
  <sheetViews>
    <sheetView topLeftCell="A5753" workbookViewId="0">
      <selection activeCell="N5773" sqref="N5773"/>
    </sheetView>
  </sheetViews>
  <sheetFormatPr defaultRowHeight="15" x14ac:dyDescent="0.25"/>
  <cols>
    <col min="3" max="3" width="17.7109375" bestFit="1" customWidth="1"/>
  </cols>
  <sheetData>
    <row r="1" spans="1:5" x14ac:dyDescent="0.25">
      <c r="A1" t="s">
        <v>0</v>
      </c>
      <c r="B1" t="s">
        <v>1</v>
      </c>
      <c r="C1" t="s">
        <v>3</v>
      </c>
      <c r="D1" t="s">
        <v>70</v>
      </c>
      <c r="E1" t="s">
        <v>71</v>
      </c>
    </row>
    <row r="2" spans="1:5" x14ac:dyDescent="0.25">
      <c r="A2">
        <v>2010</v>
      </c>
      <c r="B2">
        <v>1</v>
      </c>
      <c r="C2" t="s">
        <v>72</v>
      </c>
      <c r="D2">
        <v>1894</v>
      </c>
      <c r="E2">
        <v>19.5</v>
      </c>
    </row>
    <row r="3" spans="1:5" x14ac:dyDescent="0.25">
      <c r="A3">
        <v>2010</v>
      </c>
      <c r="B3">
        <v>1</v>
      </c>
      <c r="C3" t="s">
        <v>73</v>
      </c>
      <c r="D3">
        <v>1524</v>
      </c>
      <c r="E3">
        <v>15.7</v>
      </c>
    </row>
    <row r="4" spans="1:5" x14ac:dyDescent="0.25">
      <c r="A4">
        <v>2010</v>
      </c>
      <c r="B4">
        <v>1</v>
      </c>
      <c r="C4" t="s">
        <v>74</v>
      </c>
      <c r="D4">
        <v>849</v>
      </c>
      <c r="E4">
        <v>8.8000000000000007</v>
      </c>
    </row>
    <row r="5" spans="1:5" x14ac:dyDescent="0.25">
      <c r="A5">
        <v>2010</v>
      </c>
      <c r="B5">
        <v>1</v>
      </c>
      <c r="C5" t="s">
        <v>75</v>
      </c>
      <c r="D5">
        <v>842</v>
      </c>
      <c r="E5">
        <v>8.6999999999999993</v>
      </c>
    </row>
    <row r="6" spans="1:5" x14ac:dyDescent="0.25">
      <c r="A6">
        <v>2010</v>
      </c>
      <c r="B6">
        <v>1</v>
      </c>
      <c r="C6" t="s">
        <v>76</v>
      </c>
      <c r="D6">
        <v>652</v>
      </c>
      <c r="E6">
        <v>6.7</v>
      </c>
    </row>
    <row r="7" spans="1:5" x14ac:dyDescent="0.25">
      <c r="A7">
        <v>2010</v>
      </c>
      <c r="B7">
        <v>1</v>
      </c>
      <c r="C7" t="s">
        <v>77</v>
      </c>
      <c r="D7">
        <v>442</v>
      </c>
      <c r="E7">
        <v>4.5999999999999996</v>
      </c>
    </row>
    <row r="8" spans="1:5" x14ac:dyDescent="0.25">
      <c r="A8">
        <v>2010</v>
      </c>
      <c r="B8">
        <v>1</v>
      </c>
      <c r="C8" t="s">
        <v>78</v>
      </c>
      <c r="D8">
        <v>432</v>
      </c>
      <c r="E8">
        <v>4.5</v>
      </c>
    </row>
    <row r="9" spans="1:5" x14ac:dyDescent="0.25">
      <c r="A9">
        <v>2010</v>
      </c>
      <c r="B9">
        <v>1</v>
      </c>
      <c r="C9" t="s">
        <v>79</v>
      </c>
      <c r="D9">
        <v>342</v>
      </c>
      <c r="E9">
        <v>3.5</v>
      </c>
    </row>
    <row r="10" spans="1:5" x14ac:dyDescent="0.25">
      <c r="A10">
        <v>2010</v>
      </c>
      <c r="B10">
        <v>1</v>
      </c>
      <c r="C10" t="s">
        <v>80</v>
      </c>
      <c r="D10">
        <v>328</v>
      </c>
      <c r="E10">
        <v>3.4</v>
      </c>
    </row>
    <row r="11" spans="1:5" x14ac:dyDescent="0.25">
      <c r="A11">
        <v>2010</v>
      </c>
      <c r="B11">
        <v>1</v>
      </c>
      <c r="C11" t="s">
        <v>81</v>
      </c>
      <c r="D11">
        <v>315</v>
      </c>
      <c r="E11">
        <v>3.2</v>
      </c>
    </row>
    <row r="12" spans="1:5" x14ac:dyDescent="0.25">
      <c r="A12">
        <v>2010</v>
      </c>
      <c r="B12">
        <v>1</v>
      </c>
      <c r="C12" t="s">
        <v>82</v>
      </c>
      <c r="D12">
        <v>303</v>
      </c>
      <c r="E12">
        <v>3.1</v>
      </c>
    </row>
    <row r="13" spans="1:5" x14ac:dyDescent="0.25">
      <c r="A13">
        <v>2010</v>
      </c>
      <c r="B13">
        <v>1</v>
      </c>
      <c r="C13" t="s">
        <v>83</v>
      </c>
      <c r="D13">
        <v>260</v>
      </c>
      <c r="E13">
        <v>2.7</v>
      </c>
    </row>
    <row r="14" spans="1:5" x14ac:dyDescent="0.25">
      <c r="A14">
        <v>2010</v>
      </c>
      <c r="B14">
        <v>1</v>
      </c>
      <c r="C14" t="s">
        <v>84</v>
      </c>
      <c r="D14">
        <v>242</v>
      </c>
      <c r="E14">
        <v>2.5</v>
      </c>
    </row>
    <row r="15" spans="1:5" x14ac:dyDescent="0.25">
      <c r="A15">
        <v>2010</v>
      </c>
      <c r="B15">
        <v>1</v>
      </c>
      <c r="C15" t="s">
        <v>85</v>
      </c>
      <c r="D15">
        <v>206</v>
      </c>
      <c r="E15">
        <v>2.1</v>
      </c>
    </row>
    <row r="16" spans="1:5" x14ac:dyDescent="0.25">
      <c r="A16">
        <v>2010</v>
      </c>
      <c r="B16">
        <v>1</v>
      </c>
      <c r="C16" t="s">
        <v>86</v>
      </c>
      <c r="D16">
        <v>187</v>
      </c>
      <c r="E16">
        <v>1.9</v>
      </c>
    </row>
    <row r="17" spans="1:5" x14ac:dyDescent="0.25">
      <c r="A17">
        <v>2010</v>
      </c>
      <c r="B17">
        <v>1</v>
      </c>
      <c r="C17" t="s">
        <v>87</v>
      </c>
      <c r="D17">
        <v>161</v>
      </c>
      <c r="E17">
        <v>1.7</v>
      </c>
    </row>
    <row r="18" spans="1:5" x14ac:dyDescent="0.25">
      <c r="A18">
        <v>2010</v>
      </c>
      <c r="B18">
        <v>1</v>
      </c>
      <c r="C18" t="s">
        <v>88</v>
      </c>
      <c r="D18">
        <v>127</v>
      </c>
      <c r="E18">
        <v>1.3</v>
      </c>
    </row>
    <row r="19" spans="1:5" x14ac:dyDescent="0.25">
      <c r="A19">
        <v>2010</v>
      </c>
      <c r="B19">
        <v>1</v>
      </c>
      <c r="C19" t="s">
        <v>89</v>
      </c>
      <c r="D19">
        <v>126</v>
      </c>
      <c r="E19">
        <v>1.3</v>
      </c>
    </row>
    <row r="20" spans="1:5" x14ac:dyDescent="0.25">
      <c r="A20">
        <v>2010</v>
      </c>
      <c r="B20">
        <v>1</v>
      </c>
      <c r="C20" t="s">
        <v>90</v>
      </c>
      <c r="D20">
        <v>107</v>
      </c>
      <c r="E20">
        <v>1.1000000000000001</v>
      </c>
    </row>
    <row r="21" spans="1:5" x14ac:dyDescent="0.25">
      <c r="A21">
        <v>2010</v>
      </c>
      <c r="B21">
        <v>1</v>
      </c>
      <c r="C21" t="s">
        <v>91</v>
      </c>
      <c r="D21">
        <v>94</v>
      </c>
      <c r="E21">
        <v>1</v>
      </c>
    </row>
    <row r="22" spans="1:5" x14ac:dyDescent="0.25">
      <c r="A22">
        <v>2010</v>
      </c>
      <c r="B22">
        <v>1</v>
      </c>
      <c r="C22" t="s">
        <v>92</v>
      </c>
      <c r="D22">
        <v>88</v>
      </c>
      <c r="E22">
        <v>0.9</v>
      </c>
    </row>
    <row r="23" spans="1:5" x14ac:dyDescent="0.25">
      <c r="A23">
        <v>2010</v>
      </c>
      <c r="B23">
        <v>1</v>
      </c>
      <c r="C23" t="s">
        <v>93</v>
      </c>
      <c r="D23">
        <v>63</v>
      </c>
      <c r="E23">
        <v>0.6</v>
      </c>
    </row>
    <row r="24" spans="1:5" x14ac:dyDescent="0.25">
      <c r="A24">
        <v>2010</v>
      </c>
      <c r="B24">
        <v>1</v>
      </c>
      <c r="C24" t="s">
        <v>94</v>
      </c>
      <c r="D24">
        <v>29</v>
      </c>
      <c r="E24">
        <v>0.3</v>
      </c>
    </row>
    <row r="25" spans="1:5" x14ac:dyDescent="0.25">
      <c r="A25">
        <v>2010</v>
      </c>
      <c r="B25">
        <v>1</v>
      </c>
      <c r="C25" t="s">
        <v>95</v>
      </c>
      <c r="D25">
        <v>22</v>
      </c>
      <c r="E25">
        <v>0.2</v>
      </c>
    </row>
    <row r="26" spans="1:5" x14ac:dyDescent="0.25">
      <c r="A26">
        <v>2010</v>
      </c>
      <c r="B26">
        <v>1</v>
      </c>
      <c r="C26" t="s">
        <v>96</v>
      </c>
      <c r="D26">
        <v>20</v>
      </c>
      <c r="E26">
        <v>0.2</v>
      </c>
    </row>
    <row r="27" spans="1:5" x14ac:dyDescent="0.25">
      <c r="A27">
        <v>2010</v>
      </c>
      <c r="B27">
        <v>1</v>
      </c>
      <c r="C27" t="s">
        <v>97</v>
      </c>
      <c r="D27">
        <v>15</v>
      </c>
      <c r="E27">
        <v>0.2</v>
      </c>
    </row>
    <row r="28" spans="1:5" x14ac:dyDescent="0.25">
      <c r="A28">
        <v>2010</v>
      </c>
      <c r="B28">
        <v>1</v>
      </c>
      <c r="C28" t="s">
        <v>98</v>
      </c>
      <c r="D28">
        <v>6</v>
      </c>
      <c r="E28">
        <v>0.1</v>
      </c>
    </row>
    <row r="29" spans="1:5" x14ac:dyDescent="0.25">
      <c r="A29">
        <v>2010</v>
      </c>
      <c r="B29">
        <v>1</v>
      </c>
      <c r="C29" t="s">
        <v>99</v>
      </c>
      <c r="D29">
        <v>5</v>
      </c>
      <c r="E29">
        <v>0.1</v>
      </c>
    </row>
    <row r="30" spans="1:5" x14ac:dyDescent="0.25">
      <c r="A30">
        <v>2010</v>
      </c>
      <c r="B30">
        <v>1</v>
      </c>
      <c r="C30" t="s">
        <v>100</v>
      </c>
      <c r="D30">
        <v>4</v>
      </c>
      <c r="E30">
        <v>0</v>
      </c>
    </row>
    <row r="31" spans="1:5" x14ac:dyDescent="0.25">
      <c r="A31">
        <v>2010</v>
      </c>
      <c r="B31">
        <v>1</v>
      </c>
      <c r="C31" t="s">
        <v>101</v>
      </c>
      <c r="D31">
        <v>3</v>
      </c>
      <c r="E31">
        <v>0</v>
      </c>
    </row>
    <row r="32" spans="1:5" x14ac:dyDescent="0.25">
      <c r="A32">
        <v>2010</v>
      </c>
      <c r="B32">
        <v>1</v>
      </c>
      <c r="C32" t="s">
        <v>102</v>
      </c>
      <c r="D32">
        <v>3</v>
      </c>
      <c r="E32">
        <v>0</v>
      </c>
    </row>
    <row r="33" spans="1:5" x14ac:dyDescent="0.25">
      <c r="A33">
        <v>2010</v>
      </c>
      <c r="B33">
        <v>1</v>
      </c>
      <c r="C33" t="s">
        <v>103</v>
      </c>
      <c r="D33">
        <v>2</v>
      </c>
      <c r="E33">
        <v>0</v>
      </c>
    </row>
    <row r="34" spans="1:5" x14ac:dyDescent="0.25">
      <c r="A34">
        <v>2010</v>
      </c>
      <c r="B34">
        <v>1</v>
      </c>
      <c r="C34" t="s">
        <v>104</v>
      </c>
      <c r="D34">
        <v>1</v>
      </c>
      <c r="E34">
        <v>0</v>
      </c>
    </row>
    <row r="35" spans="1:5" x14ac:dyDescent="0.25">
      <c r="A35">
        <v>2010</v>
      </c>
      <c r="B35">
        <v>1</v>
      </c>
      <c r="C35" t="s">
        <v>105</v>
      </c>
      <c r="D35">
        <v>1</v>
      </c>
      <c r="E35">
        <v>0</v>
      </c>
    </row>
    <row r="36" spans="1:5" x14ac:dyDescent="0.25">
      <c r="A36">
        <v>2010</v>
      </c>
      <c r="B36">
        <v>1</v>
      </c>
      <c r="C36" t="s">
        <v>106</v>
      </c>
      <c r="D36">
        <v>1</v>
      </c>
      <c r="E36">
        <v>0</v>
      </c>
    </row>
    <row r="37" spans="1:5" x14ac:dyDescent="0.25">
      <c r="A37">
        <v>2010</v>
      </c>
      <c r="B37">
        <v>1</v>
      </c>
      <c r="C37" t="s">
        <v>107</v>
      </c>
      <c r="D37">
        <v>1</v>
      </c>
      <c r="E37">
        <v>0</v>
      </c>
    </row>
    <row r="38" spans="1:5" x14ac:dyDescent="0.25">
      <c r="A38">
        <v>2010</v>
      </c>
      <c r="B38">
        <v>1</v>
      </c>
      <c r="C38" t="s">
        <v>108</v>
      </c>
      <c r="D38">
        <v>0</v>
      </c>
      <c r="E38">
        <v>0</v>
      </c>
    </row>
    <row r="39" spans="1:5" x14ac:dyDescent="0.25">
      <c r="A39">
        <v>2010</v>
      </c>
      <c r="B39">
        <v>1</v>
      </c>
      <c r="C39" t="s">
        <v>109</v>
      </c>
      <c r="D39">
        <v>0</v>
      </c>
      <c r="E39">
        <v>0</v>
      </c>
    </row>
    <row r="40" spans="1:5" x14ac:dyDescent="0.25">
      <c r="A40">
        <v>2010</v>
      </c>
      <c r="B40">
        <v>1</v>
      </c>
      <c r="C40" t="s">
        <v>110</v>
      </c>
      <c r="D40">
        <v>0</v>
      </c>
      <c r="E40">
        <v>0</v>
      </c>
    </row>
    <row r="41" spans="1:5" x14ac:dyDescent="0.25">
      <c r="A41">
        <v>2010</v>
      </c>
      <c r="B41">
        <v>2</v>
      </c>
      <c r="C41" t="s">
        <v>72</v>
      </c>
      <c r="D41">
        <v>1287</v>
      </c>
      <c r="E41">
        <v>14.2</v>
      </c>
    </row>
    <row r="42" spans="1:5" x14ac:dyDescent="0.25">
      <c r="A42">
        <v>2010</v>
      </c>
      <c r="B42">
        <v>2</v>
      </c>
      <c r="C42" t="s">
        <v>73</v>
      </c>
      <c r="D42">
        <v>1411</v>
      </c>
      <c r="E42">
        <v>15.5</v>
      </c>
    </row>
    <row r="43" spans="1:5" x14ac:dyDescent="0.25">
      <c r="A43">
        <v>2010</v>
      </c>
      <c r="B43">
        <v>2</v>
      </c>
      <c r="C43" t="s">
        <v>76</v>
      </c>
      <c r="D43">
        <v>842</v>
      </c>
      <c r="E43">
        <v>9.3000000000000007</v>
      </c>
    </row>
    <row r="44" spans="1:5" x14ac:dyDescent="0.25">
      <c r="A44">
        <v>2010</v>
      </c>
      <c r="B44">
        <v>2</v>
      </c>
      <c r="C44" t="s">
        <v>74</v>
      </c>
      <c r="D44">
        <v>602</v>
      </c>
      <c r="E44">
        <v>6.6</v>
      </c>
    </row>
    <row r="45" spans="1:5" x14ac:dyDescent="0.25">
      <c r="A45">
        <v>2010</v>
      </c>
      <c r="B45">
        <v>2</v>
      </c>
      <c r="C45" t="s">
        <v>75</v>
      </c>
      <c r="D45">
        <v>500</v>
      </c>
      <c r="E45">
        <v>5.5</v>
      </c>
    </row>
    <row r="46" spans="1:5" x14ac:dyDescent="0.25">
      <c r="A46">
        <v>2010</v>
      </c>
      <c r="B46">
        <v>2</v>
      </c>
      <c r="C46" t="s">
        <v>77</v>
      </c>
      <c r="D46">
        <v>554</v>
      </c>
      <c r="E46">
        <v>6.1</v>
      </c>
    </row>
    <row r="47" spans="1:5" x14ac:dyDescent="0.25">
      <c r="A47">
        <v>2010</v>
      </c>
      <c r="B47">
        <v>2</v>
      </c>
      <c r="C47" t="s">
        <v>78</v>
      </c>
      <c r="D47">
        <v>411</v>
      </c>
      <c r="E47">
        <v>4.5</v>
      </c>
    </row>
    <row r="48" spans="1:5" x14ac:dyDescent="0.25">
      <c r="A48">
        <v>2010</v>
      </c>
      <c r="B48">
        <v>2</v>
      </c>
      <c r="C48" t="s">
        <v>83</v>
      </c>
      <c r="D48">
        <v>416</v>
      </c>
      <c r="E48">
        <v>4.5999999999999996</v>
      </c>
    </row>
    <row r="49" spans="1:5" x14ac:dyDescent="0.25">
      <c r="A49">
        <v>2010</v>
      </c>
      <c r="B49">
        <v>2</v>
      </c>
      <c r="C49" t="s">
        <v>79</v>
      </c>
      <c r="D49">
        <v>332</v>
      </c>
      <c r="E49">
        <v>3.7</v>
      </c>
    </row>
    <row r="50" spans="1:5" x14ac:dyDescent="0.25">
      <c r="A50">
        <v>2010</v>
      </c>
      <c r="B50">
        <v>2</v>
      </c>
      <c r="C50" t="s">
        <v>80</v>
      </c>
      <c r="D50">
        <v>342</v>
      </c>
      <c r="E50">
        <v>3.8</v>
      </c>
    </row>
    <row r="51" spans="1:5" x14ac:dyDescent="0.25">
      <c r="A51">
        <v>2010</v>
      </c>
      <c r="B51">
        <v>2</v>
      </c>
      <c r="C51" t="s">
        <v>81</v>
      </c>
      <c r="D51">
        <v>283</v>
      </c>
      <c r="E51">
        <v>3.1</v>
      </c>
    </row>
    <row r="52" spans="1:5" x14ac:dyDescent="0.25">
      <c r="A52">
        <v>2010</v>
      </c>
      <c r="B52">
        <v>2</v>
      </c>
      <c r="C52" t="s">
        <v>82</v>
      </c>
      <c r="D52">
        <v>264</v>
      </c>
      <c r="E52">
        <v>2.9</v>
      </c>
    </row>
    <row r="53" spans="1:5" x14ac:dyDescent="0.25">
      <c r="A53">
        <v>2010</v>
      </c>
      <c r="B53">
        <v>2</v>
      </c>
      <c r="C53" t="s">
        <v>84</v>
      </c>
      <c r="D53">
        <v>263</v>
      </c>
      <c r="E53">
        <v>2.9</v>
      </c>
    </row>
    <row r="54" spans="1:5" x14ac:dyDescent="0.25">
      <c r="A54">
        <v>2010</v>
      </c>
      <c r="B54">
        <v>2</v>
      </c>
      <c r="C54" t="s">
        <v>89</v>
      </c>
      <c r="D54">
        <v>308</v>
      </c>
      <c r="E54">
        <v>3.4</v>
      </c>
    </row>
    <row r="55" spans="1:5" x14ac:dyDescent="0.25">
      <c r="A55">
        <v>2010</v>
      </c>
      <c r="B55">
        <v>2</v>
      </c>
      <c r="C55" t="s">
        <v>87</v>
      </c>
      <c r="D55">
        <v>244</v>
      </c>
      <c r="E55">
        <v>2.7</v>
      </c>
    </row>
    <row r="56" spans="1:5" x14ac:dyDescent="0.25">
      <c r="A56">
        <v>2010</v>
      </c>
      <c r="B56">
        <v>2</v>
      </c>
      <c r="C56" t="s">
        <v>85</v>
      </c>
      <c r="D56">
        <v>196</v>
      </c>
      <c r="E56">
        <v>2.2000000000000002</v>
      </c>
    </row>
    <row r="57" spans="1:5" x14ac:dyDescent="0.25">
      <c r="A57">
        <v>2010</v>
      </c>
      <c r="B57">
        <v>2</v>
      </c>
      <c r="C57" t="s">
        <v>86</v>
      </c>
      <c r="D57">
        <v>193</v>
      </c>
      <c r="E57">
        <v>2.1</v>
      </c>
    </row>
    <row r="58" spans="1:5" x14ac:dyDescent="0.25">
      <c r="A58">
        <v>2010</v>
      </c>
      <c r="B58">
        <v>2</v>
      </c>
      <c r="C58" t="s">
        <v>88</v>
      </c>
      <c r="D58">
        <v>200</v>
      </c>
      <c r="E58">
        <v>2.2000000000000002</v>
      </c>
    </row>
    <row r="59" spans="1:5" x14ac:dyDescent="0.25">
      <c r="A59">
        <v>2010</v>
      </c>
      <c r="B59">
        <v>2</v>
      </c>
      <c r="C59" t="s">
        <v>90</v>
      </c>
      <c r="D59">
        <v>116</v>
      </c>
      <c r="E59">
        <v>1.3</v>
      </c>
    </row>
    <row r="60" spans="1:5" x14ac:dyDescent="0.25">
      <c r="A60">
        <v>2010</v>
      </c>
      <c r="B60">
        <v>2</v>
      </c>
      <c r="C60" t="s">
        <v>91</v>
      </c>
      <c r="D60">
        <v>96</v>
      </c>
      <c r="E60">
        <v>1.1000000000000001</v>
      </c>
    </row>
    <row r="61" spans="1:5" x14ac:dyDescent="0.25">
      <c r="A61">
        <v>2010</v>
      </c>
      <c r="B61">
        <v>2</v>
      </c>
      <c r="C61" t="s">
        <v>92</v>
      </c>
      <c r="D61">
        <v>67</v>
      </c>
      <c r="E61">
        <v>0.7</v>
      </c>
    </row>
    <row r="62" spans="1:5" x14ac:dyDescent="0.25">
      <c r="A62">
        <v>2010</v>
      </c>
      <c r="B62">
        <v>2</v>
      </c>
      <c r="C62" t="s">
        <v>93</v>
      </c>
      <c r="D62">
        <v>49</v>
      </c>
      <c r="E62">
        <v>0.5</v>
      </c>
    </row>
    <row r="63" spans="1:5" x14ac:dyDescent="0.25">
      <c r="A63">
        <v>2010</v>
      </c>
      <c r="B63">
        <v>2</v>
      </c>
      <c r="C63" t="s">
        <v>95</v>
      </c>
      <c r="D63">
        <v>32</v>
      </c>
      <c r="E63">
        <v>0.4</v>
      </c>
    </row>
    <row r="64" spans="1:5" x14ac:dyDescent="0.25">
      <c r="A64">
        <v>2010</v>
      </c>
      <c r="B64">
        <v>2</v>
      </c>
      <c r="C64" t="s">
        <v>96</v>
      </c>
      <c r="D64">
        <v>23</v>
      </c>
      <c r="E64">
        <v>0.3</v>
      </c>
    </row>
    <row r="65" spans="1:5" x14ac:dyDescent="0.25">
      <c r="A65">
        <v>2010</v>
      </c>
      <c r="B65">
        <v>2</v>
      </c>
      <c r="C65" t="s">
        <v>94</v>
      </c>
      <c r="D65">
        <v>10</v>
      </c>
      <c r="E65">
        <v>0.1</v>
      </c>
    </row>
    <row r="66" spans="1:5" x14ac:dyDescent="0.25">
      <c r="A66">
        <v>2010</v>
      </c>
      <c r="B66">
        <v>2</v>
      </c>
      <c r="C66" t="s">
        <v>97</v>
      </c>
      <c r="D66">
        <v>15</v>
      </c>
      <c r="E66">
        <v>0.2</v>
      </c>
    </row>
    <row r="67" spans="1:5" x14ac:dyDescent="0.25">
      <c r="A67">
        <v>2010</v>
      </c>
      <c r="B67">
        <v>2</v>
      </c>
      <c r="C67" t="s">
        <v>101</v>
      </c>
      <c r="D67">
        <v>8</v>
      </c>
      <c r="E67">
        <v>0.1</v>
      </c>
    </row>
    <row r="68" spans="1:5" x14ac:dyDescent="0.25">
      <c r="A68">
        <v>2010</v>
      </c>
      <c r="B68">
        <v>2</v>
      </c>
      <c r="C68" t="s">
        <v>99</v>
      </c>
      <c r="D68">
        <v>5</v>
      </c>
      <c r="E68">
        <v>0.1</v>
      </c>
    </row>
    <row r="69" spans="1:5" x14ac:dyDescent="0.25">
      <c r="A69">
        <v>2010</v>
      </c>
      <c r="B69">
        <v>2</v>
      </c>
      <c r="C69" t="s">
        <v>103</v>
      </c>
      <c r="D69">
        <v>7</v>
      </c>
      <c r="E69">
        <v>0.1</v>
      </c>
    </row>
    <row r="70" spans="1:5" x14ac:dyDescent="0.25">
      <c r="A70">
        <v>2010</v>
      </c>
      <c r="B70">
        <v>2</v>
      </c>
      <c r="C70" t="s">
        <v>100</v>
      </c>
      <c r="D70">
        <v>5</v>
      </c>
      <c r="E70">
        <v>0.1</v>
      </c>
    </row>
    <row r="71" spans="1:5" x14ac:dyDescent="0.25">
      <c r="A71">
        <v>2010</v>
      </c>
      <c r="B71">
        <v>2</v>
      </c>
      <c r="C71" t="s">
        <v>98</v>
      </c>
      <c r="D71">
        <v>2</v>
      </c>
      <c r="E71">
        <v>0</v>
      </c>
    </row>
    <row r="72" spans="1:5" x14ac:dyDescent="0.25">
      <c r="A72">
        <v>2010</v>
      </c>
      <c r="B72">
        <v>2</v>
      </c>
      <c r="C72" t="s">
        <v>102</v>
      </c>
      <c r="D72">
        <v>5</v>
      </c>
      <c r="E72">
        <v>0.1</v>
      </c>
    </row>
    <row r="73" spans="1:5" x14ac:dyDescent="0.25">
      <c r="A73">
        <v>2010</v>
      </c>
      <c r="B73">
        <v>2</v>
      </c>
      <c r="C73" t="s">
        <v>107</v>
      </c>
      <c r="D73">
        <v>4</v>
      </c>
      <c r="E73">
        <v>0</v>
      </c>
    </row>
    <row r="74" spans="1:5" x14ac:dyDescent="0.25">
      <c r="A74">
        <v>2010</v>
      </c>
      <c r="B74">
        <v>2</v>
      </c>
      <c r="C74" t="s">
        <v>104</v>
      </c>
      <c r="D74">
        <v>0</v>
      </c>
      <c r="E74">
        <v>0</v>
      </c>
    </row>
    <row r="75" spans="1:5" x14ac:dyDescent="0.25">
      <c r="A75">
        <v>2010</v>
      </c>
      <c r="B75">
        <v>2</v>
      </c>
      <c r="C75" t="s">
        <v>105</v>
      </c>
      <c r="D75">
        <v>0</v>
      </c>
      <c r="E75">
        <v>0</v>
      </c>
    </row>
    <row r="76" spans="1:5" x14ac:dyDescent="0.25">
      <c r="A76">
        <v>2010</v>
      </c>
      <c r="B76">
        <v>2</v>
      </c>
      <c r="C76" t="s">
        <v>111</v>
      </c>
      <c r="D76">
        <v>1</v>
      </c>
      <c r="E76">
        <v>0</v>
      </c>
    </row>
    <row r="77" spans="1:5" x14ac:dyDescent="0.25">
      <c r="A77">
        <v>2010</v>
      </c>
      <c r="B77">
        <v>2</v>
      </c>
      <c r="C77" t="s">
        <v>106</v>
      </c>
      <c r="D77">
        <v>0</v>
      </c>
      <c r="E77">
        <v>0</v>
      </c>
    </row>
    <row r="78" spans="1:5" x14ac:dyDescent="0.25">
      <c r="A78">
        <v>2010</v>
      </c>
      <c r="B78">
        <v>2</v>
      </c>
      <c r="C78" t="s">
        <v>112</v>
      </c>
      <c r="D78">
        <v>1</v>
      </c>
      <c r="E78">
        <v>0</v>
      </c>
    </row>
    <row r="79" spans="1:5" x14ac:dyDescent="0.25">
      <c r="A79">
        <v>2010</v>
      </c>
      <c r="B79">
        <v>2</v>
      </c>
      <c r="C79" t="s">
        <v>113</v>
      </c>
      <c r="D79">
        <v>0</v>
      </c>
      <c r="E79">
        <v>0</v>
      </c>
    </row>
    <row r="80" spans="1:5" x14ac:dyDescent="0.25">
      <c r="A80">
        <v>2010</v>
      </c>
      <c r="B80">
        <v>2</v>
      </c>
      <c r="C80" t="s">
        <v>108</v>
      </c>
      <c r="D80">
        <v>0</v>
      </c>
      <c r="E80">
        <v>0</v>
      </c>
    </row>
    <row r="81" spans="1:5" x14ac:dyDescent="0.25">
      <c r="A81">
        <v>2010</v>
      </c>
      <c r="B81">
        <v>2</v>
      </c>
      <c r="C81" t="s">
        <v>109</v>
      </c>
      <c r="D81">
        <v>0</v>
      </c>
      <c r="E81">
        <v>0</v>
      </c>
    </row>
    <row r="82" spans="1:5" x14ac:dyDescent="0.25">
      <c r="A82">
        <v>2010</v>
      </c>
      <c r="B82">
        <v>2</v>
      </c>
      <c r="C82" t="s">
        <v>110</v>
      </c>
      <c r="D82">
        <v>0</v>
      </c>
      <c r="E82">
        <v>0</v>
      </c>
    </row>
    <row r="83" spans="1:5" x14ac:dyDescent="0.25">
      <c r="A83">
        <v>2010</v>
      </c>
      <c r="B83">
        <v>3</v>
      </c>
      <c r="C83" t="s">
        <v>72</v>
      </c>
      <c r="D83">
        <v>1474</v>
      </c>
      <c r="E83">
        <v>12.8</v>
      </c>
    </row>
    <row r="84" spans="1:5" x14ac:dyDescent="0.25">
      <c r="A84">
        <v>2010</v>
      </c>
      <c r="B84">
        <v>3</v>
      </c>
      <c r="C84" t="s">
        <v>73</v>
      </c>
      <c r="D84">
        <v>1585</v>
      </c>
      <c r="E84">
        <v>13.8</v>
      </c>
    </row>
    <row r="85" spans="1:5" x14ac:dyDescent="0.25">
      <c r="A85">
        <v>2010</v>
      </c>
      <c r="B85">
        <v>3</v>
      </c>
      <c r="C85" t="s">
        <v>74</v>
      </c>
      <c r="D85">
        <v>989</v>
      </c>
      <c r="E85">
        <v>8.6</v>
      </c>
    </row>
    <row r="86" spans="1:5" x14ac:dyDescent="0.25">
      <c r="A86">
        <v>2010</v>
      </c>
      <c r="B86">
        <v>3</v>
      </c>
      <c r="C86" t="s">
        <v>76</v>
      </c>
      <c r="D86">
        <v>936</v>
      </c>
      <c r="E86">
        <v>8.1</v>
      </c>
    </row>
    <row r="87" spans="1:5" x14ac:dyDescent="0.25">
      <c r="A87">
        <v>2010</v>
      </c>
      <c r="B87">
        <v>3</v>
      </c>
      <c r="C87" t="s">
        <v>75</v>
      </c>
      <c r="D87">
        <v>704</v>
      </c>
      <c r="E87">
        <v>6.1</v>
      </c>
    </row>
    <row r="88" spans="1:5" x14ac:dyDescent="0.25">
      <c r="A88">
        <v>2010</v>
      </c>
      <c r="B88">
        <v>3</v>
      </c>
      <c r="C88" t="s">
        <v>77</v>
      </c>
      <c r="D88">
        <v>566</v>
      </c>
      <c r="E88">
        <v>4.9000000000000004</v>
      </c>
    </row>
    <row r="89" spans="1:5" x14ac:dyDescent="0.25">
      <c r="A89">
        <v>2010</v>
      </c>
      <c r="B89">
        <v>3</v>
      </c>
      <c r="C89" t="s">
        <v>78</v>
      </c>
      <c r="D89">
        <v>587</v>
      </c>
      <c r="E89">
        <v>5.0999999999999996</v>
      </c>
    </row>
    <row r="90" spans="1:5" x14ac:dyDescent="0.25">
      <c r="A90">
        <v>2010</v>
      </c>
      <c r="B90">
        <v>3</v>
      </c>
      <c r="C90" t="s">
        <v>79</v>
      </c>
      <c r="D90">
        <v>476</v>
      </c>
      <c r="E90">
        <v>4.0999999999999996</v>
      </c>
    </row>
    <row r="91" spans="1:5" x14ac:dyDescent="0.25">
      <c r="A91">
        <v>2010</v>
      </c>
      <c r="B91">
        <v>3</v>
      </c>
      <c r="C91" t="s">
        <v>83</v>
      </c>
      <c r="D91">
        <v>453</v>
      </c>
      <c r="E91">
        <v>3.9</v>
      </c>
    </row>
    <row r="92" spans="1:5" x14ac:dyDescent="0.25">
      <c r="A92">
        <v>2010</v>
      </c>
      <c r="B92">
        <v>3</v>
      </c>
      <c r="C92" t="s">
        <v>81</v>
      </c>
      <c r="D92">
        <v>501</v>
      </c>
      <c r="E92">
        <v>4.4000000000000004</v>
      </c>
    </row>
    <row r="93" spans="1:5" x14ac:dyDescent="0.25">
      <c r="A93">
        <v>2010</v>
      </c>
      <c r="B93">
        <v>3</v>
      </c>
      <c r="C93" t="s">
        <v>80</v>
      </c>
      <c r="D93">
        <v>361</v>
      </c>
      <c r="E93">
        <v>3.1</v>
      </c>
    </row>
    <row r="94" spans="1:5" x14ac:dyDescent="0.25">
      <c r="A94">
        <v>2010</v>
      </c>
      <c r="B94">
        <v>3</v>
      </c>
      <c r="C94" t="s">
        <v>84</v>
      </c>
      <c r="D94">
        <v>493</v>
      </c>
      <c r="E94">
        <v>4.3</v>
      </c>
    </row>
    <row r="95" spans="1:5" x14ac:dyDescent="0.25">
      <c r="A95">
        <v>2010</v>
      </c>
      <c r="B95">
        <v>3</v>
      </c>
      <c r="C95" t="s">
        <v>86</v>
      </c>
      <c r="D95">
        <v>423</v>
      </c>
      <c r="E95">
        <v>3.7</v>
      </c>
    </row>
    <row r="96" spans="1:5" x14ac:dyDescent="0.25">
      <c r="A96">
        <v>2010</v>
      </c>
      <c r="B96">
        <v>3</v>
      </c>
      <c r="C96" t="s">
        <v>89</v>
      </c>
      <c r="D96">
        <v>336</v>
      </c>
      <c r="E96">
        <v>2.9</v>
      </c>
    </row>
    <row r="97" spans="1:5" x14ac:dyDescent="0.25">
      <c r="A97">
        <v>2010</v>
      </c>
      <c r="B97">
        <v>3</v>
      </c>
      <c r="C97" t="s">
        <v>82</v>
      </c>
      <c r="D97">
        <v>195</v>
      </c>
      <c r="E97">
        <v>1.7</v>
      </c>
    </row>
    <row r="98" spans="1:5" x14ac:dyDescent="0.25">
      <c r="A98">
        <v>2010</v>
      </c>
      <c r="B98">
        <v>3</v>
      </c>
      <c r="C98" t="s">
        <v>85</v>
      </c>
      <c r="D98">
        <v>287</v>
      </c>
      <c r="E98">
        <v>2.5</v>
      </c>
    </row>
    <row r="99" spans="1:5" x14ac:dyDescent="0.25">
      <c r="A99">
        <v>2010</v>
      </c>
      <c r="B99">
        <v>3</v>
      </c>
      <c r="C99" t="s">
        <v>87</v>
      </c>
      <c r="D99">
        <v>270</v>
      </c>
      <c r="E99">
        <v>2.4</v>
      </c>
    </row>
    <row r="100" spans="1:5" x14ac:dyDescent="0.25">
      <c r="A100">
        <v>2010</v>
      </c>
      <c r="B100">
        <v>3</v>
      </c>
      <c r="C100" t="s">
        <v>88</v>
      </c>
      <c r="D100">
        <v>260</v>
      </c>
      <c r="E100">
        <v>2.2999999999999998</v>
      </c>
    </row>
    <row r="101" spans="1:5" x14ac:dyDescent="0.25">
      <c r="A101">
        <v>2010</v>
      </c>
      <c r="B101">
        <v>3</v>
      </c>
      <c r="C101" t="s">
        <v>90</v>
      </c>
      <c r="D101">
        <v>161</v>
      </c>
      <c r="E101">
        <v>1.4</v>
      </c>
    </row>
    <row r="102" spans="1:5" x14ac:dyDescent="0.25">
      <c r="A102">
        <v>2010</v>
      </c>
      <c r="B102">
        <v>3</v>
      </c>
      <c r="C102" t="s">
        <v>91</v>
      </c>
      <c r="D102">
        <v>153</v>
      </c>
      <c r="E102">
        <v>1.3</v>
      </c>
    </row>
    <row r="103" spans="1:5" x14ac:dyDescent="0.25">
      <c r="A103">
        <v>2010</v>
      </c>
      <c r="B103">
        <v>3</v>
      </c>
      <c r="C103" t="s">
        <v>92</v>
      </c>
      <c r="D103">
        <v>67</v>
      </c>
      <c r="E103">
        <v>0.6</v>
      </c>
    </row>
    <row r="104" spans="1:5" x14ac:dyDescent="0.25">
      <c r="A104">
        <v>2010</v>
      </c>
      <c r="B104">
        <v>3</v>
      </c>
      <c r="C104" t="s">
        <v>93</v>
      </c>
      <c r="D104">
        <v>47</v>
      </c>
      <c r="E104">
        <v>0.4</v>
      </c>
    </row>
    <row r="105" spans="1:5" x14ac:dyDescent="0.25">
      <c r="A105">
        <v>2010</v>
      </c>
      <c r="B105">
        <v>3</v>
      </c>
      <c r="C105" t="s">
        <v>95</v>
      </c>
      <c r="D105">
        <v>49</v>
      </c>
      <c r="E105">
        <v>0.4</v>
      </c>
    </row>
    <row r="106" spans="1:5" x14ac:dyDescent="0.25">
      <c r="A106">
        <v>2010</v>
      </c>
      <c r="B106">
        <v>3</v>
      </c>
      <c r="C106" t="s">
        <v>96</v>
      </c>
      <c r="D106">
        <v>14</v>
      </c>
      <c r="E106">
        <v>0.1</v>
      </c>
    </row>
    <row r="107" spans="1:5" x14ac:dyDescent="0.25">
      <c r="A107">
        <v>2010</v>
      </c>
      <c r="B107">
        <v>3</v>
      </c>
      <c r="C107" t="s">
        <v>94</v>
      </c>
      <c r="D107">
        <v>17</v>
      </c>
      <c r="E107">
        <v>0.1</v>
      </c>
    </row>
    <row r="108" spans="1:5" x14ac:dyDescent="0.25">
      <c r="A108">
        <v>2010</v>
      </c>
      <c r="B108">
        <v>3</v>
      </c>
      <c r="C108" t="s">
        <v>112</v>
      </c>
      <c r="D108">
        <v>39</v>
      </c>
      <c r="E108">
        <v>0.3</v>
      </c>
    </row>
    <row r="109" spans="1:5" x14ac:dyDescent="0.25">
      <c r="A109">
        <v>2010</v>
      </c>
      <c r="B109">
        <v>3</v>
      </c>
      <c r="C109" t="s">
        <v>97</v>
      </c>
      <c r="D109">
        <v>7</v>
      </c>
      <c r="E109">
        <v>0.1</v>
      </c>
    </row>
    <row r="110" spans="1:5" x14ac:dyDescent="0.25">
      <c r="A110">
        <v>2010</v>
      </c>
      <c r="B110">
        <v>3</v>
      </c>
      <c r="C110" t="s">
        <v>103</v>
      </c>
      <c r="D110">
        <v>11</v>
      </c>
      <c r="E110">
        <v>0.1</v>
      </c>
    </row>
    <row r="111" spans="1:5" x14ac:dyDescent="0.25">
      <c r="A111">
        <v>2010</v>
      </c>
      <c r="B111">
        <v>3</v>
      </c>
      <c r="C111" t="s">
        <v>101</v>
      </c>
      <c r="D111">
        <v>9</v>
      </c>
      <c r="E111">
        <v>0.1</v>
      </c>
    </row>
    <row r="112" spans="1:5" x14ac:dyDescent="0.25">
      <c r="A112">
        <v>2010</v>
      </c>
      <c r="B112">
        <v>3</v>
      </c>
      <c r="C112" t="s">
        <v>100</v>
      </c>
      <c r="D112">
        <v>3</v>
      </c>
      <c r="E112">
        <v>0</v>
      </c>
    </row>
    <row r="113" spans="1:5" x14ac:dyDescent="0.25">
      <c r="A113">
        <v>2010</v>
      </c>
      <c r="B113">
        <v>3</v>
      </c>
      <c r="C113" t="s">
        <v>107</v>
      </c>
      <c r="D113">
        <v>6</v>
      </c>
      <c r="E113">
        <v>0.1</v>
      </c>
    </row>
    <row r="114" spans="1:5" x14ac:dyDescent="0.25">
      <c r="A114">
        <v>2010</v>
      </c>
      <c r="B114">
        <v>3</v>
      </c>
      <c r="C114" t="s">
        <v>98</v>
      </c>
      <c r="D114">
        <v>2</v>
      </c>
      <c r="E114">
        <v>0</v>
      </c>
    </row>
    <row r="115" spans="1:5" x14ac:dyDescent="0.25">
      <c r="A115">
        <v>2010</v>
      </c>
      <c r="B115">
        <v>3</v>
      </c>
      <c r="C115" t="s">
        <v>99</v>
      </c>
      <c r="D115">
        <v>0</v>
      </c>
      <c r="E115">
        <v>0</v>
      </c>
    </row>
    <row r="116" spans="1:5" x14ac:dyDescent="0.25">
      <c r="A116">
        <v>2010</v>
      </c>
      <c r="B116">
        <v>3</v>
      </c>
      <c r="C116" t="s">
        <v>102</v>
      </c>
      <c r="D116">
        <v>1</v>
      </c>
      <c r="E116">
        <v>0</v>
      </c>
    </row>
    <row r="117" spans="1:5" x14ac:dyDescent="0.25">
      <c r="A117">
        <v>2010</v>
      </c>
      <c r="B117">
        <v>3</v>
      </c>
      <c r="C117" t="s">
        <v>104</v>
      </c>
      <c r="D117">
        <v>1</v>
      </c>
      <c r="E117">
        <v>0</v>
      </c>
    </row>
    <row r="118" spans="1:5" x14ac:dyDescent="0.25">
      <c r="A118">
        <v>2010</v>
      </c>
      <c r="B118">
        <v>3</v>
      </c>
      <c r="C118" t="s">
        <v>105</v>
      </c>
      <c r="D118">
        <v>0</v>
      </c>
      <c r="E118">
        <v>0</v>
      </c>
    </row>
    <row r="119" spans="1:5" x14ac:dyDescent="0.25">
      <c r="A119">
        <v>2010</v>
      </c>
      <c r="B119">
        <v>3</v>
      </c>
      <c r="C119" t="s">
        <v>111</v>
      </c>
      <c r="D119">
        <v>0</v>
      </c>
      <c r="E119">
        <v>0</v>
      </c>
    </row>
    <row r="120" spans="1:5" x14ac:dyDescent="0.25">
      <c r="A120">
        <v>2010</v>
      </c>
      <c r="B120">
        <v>3</v>
      </c>
      <c r="C120" t="s">
        <v>106</v>
      </c>
      <c r="D120">
        <v>0</v>
      </c>
      <c r="E120">
        <v>0</v>
      </c>
    </row>
    <row r="121" spans="1:5" x14ac:dyDescent="0.25">
      <c r="A121">
        <v>2010</v>
      </c>
      <c r="B121">
        <v>3</v>
      </c>
      <c r="C121" t="s">
        <v>108</v>
      </c>
      <c r="D121">
        <v>1</v>
      </c>
      <c r="E121">
        <v>0</v>
      </c>
    </row>
    <row r="122" spans="1:5" x14ac:dyDescent="0.25">
      <c r="A122">
        <v>2010</v>
      </c>
      <c r="B122">
        <v>3</v>
      </c>
      <c r="C122" t="s">
        <v>114</v>
      </c>
      <c r="D122">
        <v>1</v>
      </c>
      <c r="E122">
        <v>0</v>
      </c>
    </row>
    <row r="123" spans="1:5" x14ac:dyDescent="0.25">
      <c r="A123">
        <v>2010</v>
      </c>
      <c r="B123">
        <v>3</v>
      </c>
      <c r="C123" t="s">
        <v>115</v>
      </c>
      <c r="D123">
        <v>1</v>
      </c>
      <c r="E123">
        <v>0</v>
      </c>
    </row>
    <row r="124" spans="1:5" x14ac:dyDescent="0.25">
      <c r="A124">
        <v>2010</v>
      </c>
      <c r="B124">
        <v>3</v>
      </c>
      <c r="C124" t="s">
        <v>113</v>
      </c>
      <c r="D124">
        <v>0</v>
      </c>
      <c r="E124">
        <v>0</v>
      </c>
    </row>
    <row r="125" spans="1:5" x14ac:dyDescent="0.25">
      <c r="A125">
        <v>2010</v>
      </c>
      <c r="B125">
        <v>3</v>
      </c>
      <c r="C125" t="s">
        <v>109</v>
      </c>
      <c r="D125">
        <v>0</v>
      </c>
      <c r="E125">
        <v>0</v>
      </c>
    </row>
    <row r="126" spans="1:5" x14ac:dyDescent="0.25">
      <c r="A126">
        <v>2010</v>
      </c>
      <c r="B126">
        <v>3</v>
      </c>
      <c r="C126" t="s">
        <v>110</v>
      </c>
      <c r="D126">
        <v>0</v>
      </c>
      <c r="E126">
        <v>0</v>
      </c>
    </row>
    <row r="127" spans="1:5" x14ac:dyDescent="0.25">
      <c r="A127">
        <v>2010</v>
      </c>
      <c r="B127">
        <v>4</v>
      </c>
      <c r="C127" t="s">
        <v>73</v>
      </c>
      <c r="D127">
        <v>1906</v>
      </c>
      <c r="E127">
        <v>17.899999999999999</v>
      </c>
    </row>
    <row r="128" spans="1:5" x14ac:dyDescent="0.25">
      <c r="A128">
        <v>2010</v>
      </c>
      <c r="B128">
        <v>4</v>
      </c>
      <c r="C128" t="s">
        <v>72</v>
      </c>
      <c r="D128">
        <v>1280</v>
      </c>
      <c r="E128">
        <v>12</v>
      </c>
    </row>
    <row r="129" spans="1:5" x14ac:dyDescent="0.25">
      <c r="A129">
        <v>2010</v>
      </c>
      <c r="B129">
        <v>4</v>
      </c>
      <c r="C129" t="s">
        <v>76</v>
      </c>
      <c r="D129">
        <v>868</v>
      </c>
      <c r="E129">
        <v>8.1</v>
      </c>
    </row>
    <row r="130" spans="1:5" x14ac:dyDescent="0.25">
      <c r="A130">
        <v>2010</v>
      </c>
      <c r="B130">
        <v>4</v>
      </c>
      <c r="C130" t="s">
        <v>74</v>
      </c>
      <c r="D130">
        <v>567</v>
      </c>
      <c r="E130">
        <v>5.3</v>
      </c>
    </row>
    <row r="131" spans="1:5" x14ac:dyDescent="0.25">
      <c r="A131">
        <v>2010</v>
      </c>
      <c r="B131">
        <v>4</v>
      </c>
      <c r="C131" t="s">
        <v>75</v>
      </c>
      <c r="D131">
        <v>628</v>
      </c>
      <c r="E131">
        <v>5.9</v>
      </c>
    </row>
    <row r="132" spans="1:5" x14ac:dyDescent="0.25">
      <c r="A132">
        <v>2010</v>
      </c>
      <c r="B132">
        <v>4</v>
      </c>
      <c r="C132" t="s">
        <v>78</v>
      </c>
      <c r="D132">
        <v>774</v>
      </c>
      <c r="E132">
        <v>7.2</v>
      </c>
    </row>
    <row r="133" spans="1:5" x14ac:dyDescent="0.25">
      <c r="A133">
        <v>2010</v>
      </c>
      <c r="B133">
        <v>4</v>
      </c>
      <c r="C133" t="s">
        <v>77</v>
      </c>
      <c r="D133">
        <v>612</v>
      </c>
      <c r="E133">
        <v>5.7</v>
      </c>
    </row>
    <row r="134" spans="1:5" x14ac:dyDescent="0.25">
      <c r="A134">
        <v>2010</v>
      </c>
      <c r="B134">
        <v>4</v>
      </c>
      <c r="C134" t="s">
        <v>79</v>
      </c>
      <c r="D134">
        <v>471</v>
      </c>
      <c r="E134">
        <v>4.4000000000000004</v>
      </c>
    </row>
    <row r="135" spans="1:5" x14ac:dyDescent="0.25">
      <c r="A135">
        <v>2010</v>
      </c>
      <c r="B135">
        <v>4</v>
      </c>
      <c r="C135" t="s">
        <v>83</v>
      </c>
      <c r="D135">
        <v>413</v>
      </c>
      <c r="E135">
        <v>3.9</v>
      </c>
    </row>
    <row r="136" spans="1:5" x14ac:dyDescent="0.25">
      <c r="A136">
        <v>2010</v>
      </c>
      <c r="B136">
        <v>4</v>
      </c>
      <c r="C136" t="s">
        <v>81</v>
      </c>
      <c r="D136">
        <v>404</v>
      </c>
      <c r="E136">
        <v>3.8</v>
      </c>
    </row>
    <row r="137" spans="1:5" x14ac:dyDescent="0.25">
      <c r="A137">
        <v>2010</v>
      </c>
      <c r="B137">
        <v>4</v>
      </c>
      <c r="C137" t="s">
        <v>80</v>
      </c>
      <c r="D137">
        <v>347</v>
      </c>
      <c r="E137">
        <v>3.2</v>
      </c>
    </row>
    <row r="138" spans="1:5" x14ac:dyDescent="0.25">
      <c r="A138">
        <v>2010</v>
      </c>
      <c r="B138">
        <v>4</v>
      </c>
      <c r="C138" t="s">
        <v>84</v>
      </c>
      <c r="D138">
        <v>365</v>
      </c>
      <c r="E138">
        <v>3.4</v>
      </c>
    </row>
    <row r="139" spans="1:5" x14ac:dyDescent="0.25">
      <c r="A139">
        <v>2010</v>
      </c>
      <c r="B139">
        <v>4</v>
      </c>
      <c r="C139" t="s">
        <v>89</v>
      </c>
      <c r="D139">
        <v>356</v>
      </c>
      <c r="E139">
        <v>3.3</v>
      </c>
    </row>
    <row r="140" spans="1:5" x14ac:dyDescent="0.25">
      <c r="A140">
        <v>2010</v>
      </c>
      <c r="B140">
        <v>4</v>
      </c>
      <c r="C140" t="s">
        <v>82</v>
      </c>
      <c r="D140">
        <v>278</v>
      </c>
      <c r="E140">
        <v>2.6</v>
      </c>
    </row>
    <row r="141" spans="1:5" x14ac:dyDescent="0.25">
      <c r="A141">
        <v>2010</v>
      </c>
      <c r="B141">
        <v>4</v>
      </c>
      <c r="C141" t="s">
        <v>86</v>
      </c>
      <c r="D141">
        <v>212</v>
      </c>
      <c r="E141">
        <v>2</v>
      </c>
    </row>
    <row r="142" spans="1:5" x14ac:dyDescent="0.25">
      <c r="A142">
        <v>2010</v>
      </c>
      <c r="B142">
        <v>4</v>
      </c>
      <c r="C142" t="s">
        <v>87</v>
      </c>
      <c r="D142">
        <v>275</v>
      </c>
      <c r="E142">
        <v>2.6</v>
      </c>
    </row>
    <row r="143" spans="1:5" x14ac:dyDescent="0.25">
      <c r="A143">
        <v>2010</v>
      </c>
      <c r="B143">
        <v>4</v>
      </c>
      <c r="C143" t="s">
        <v>85</v>
      </c>
      <c r="D143">
        <v>218</v>
      </c>
      <c r="E143">
        <v>2</v>
      </c>
    </row>
    <row r="144" spans="1:5" x14ac:dyDescent="0.25">
      <c r="A144">
        <v>2010</v>
      </c>
      <c r="B144">
        <v>4</v>
      </c>
      <c r="C144" t="s">
        <v>88</v>
      </c>
      <c r="D144">
        <v>233</v>
      </c>
      <c r="E144">
        <v>2.2000000000000002</v>
      </c>
    </row>
    <row r="145" spans="1:5" x14ac:dyDescent="0.25">
      <c r="A145">
        <v>2010</v>
      </c>
      <c r="B145">
        <v>4</v>
      </c>
      <c r="C145" t="s">
        <v>90</v>
      </c>
      <c r="D145">
        <v>84</v>
      </c>
      <c r="E145">
        <v>0.8</v>
      </c>
    </row>
    <row r="146" spans="1:5" x14ac:dyDescent="0.25">
      <c r="A146">
        <v>2010</v>
      </c>
      <c r="B146">
        <v>4</v>
      </c>
      <c r="C146" t="s">
        <v>91</v>
      </c>
      <c r="D146">
        <v>117</v>
      </c>
      <c r="E146">
        <v>1.1000000000000001</v>
      </c>
    </row>
    <row r="147" spans="1:5" x14ac:dyDescent="0.25">
      <c r="A147">
        <v>2010</v>
      </c>
      <c r="B147">
        <v>4</v>
      </c>
      <c r="C147" t="s">
        <v>92</v>
      </c>
      <c r="D147">
        <v>92</v>
      </c>
      <c r="E147">
        <v>0.9</v>
      </c>
    </row>
    <row r="148" spans="1:5" x14ac:dyDescent="0.25">
      <c r="A148">
        <v>2010</v>
      </c>
      <c r="B148">
        <v>4</v>
      </c>
      <c r="C148" t="s">
        <v>93</v>
      </c>
      <c r="D148">
        <v>15</v>
      </c>
      <c r="E148">
        <v>0.1</v>
      </c>
    </row>
    <row r="149" spans="1:5" x14ac:dyDescent="0.25">
      <c r="A149">
        <v>2010</v>
      </c>
      <c r="B149">
        <v>4</v>
      </c>
      <c r="C149" t="s">
        <v>95</v>
      </c>
      <c r="D149">
        <v>27</v>
      </c>
      <c r="E149">
        <v>0.3</v>
      </c>
    </row>
    <row r="150" spans="1:5" x14ac:dyDescent="0.25">
      <c r="A150">
        <v>2010</v>
      </c>
      <c r="B150">
        <v>4</v>
      </c>
      <c r="C150" t="s">
        <v>94</v>
      </c>
      <c r="D150">
        <v>24</v>
      </c>
      <c r="E150">
        <v>0.2</v>
      </c>
    </row>
    <row r="151" spans="1:5" x14ac:dyDescent="0.25">
      <c r="A151">
        <v>2010</v>
      </c>
      <c r="B151">
        <v>4</v>
      </c>
      <c r="C151" t="s">
        <v>112</v>
      </c>
      <c r="D151">
        <v>40</v>
      </c>
      <c r="E151">
        <v>0.4</v>
      </c>
    </row>
    <row r="152" spans="1:5" x14ac:dyDescent="0.25">
      <c r="A152">
        <v>2010</v>
      </c>
      <c r="B152">
        <v>4</v>
      </c>
      <c r="C152" t="s">
        <v>96</v>
      </c>
      <c r="D152">
        <v>17</v>
      </c>
      <c r="E152">
        <v>0.2</v>
      </c>
    </row>
    <row r="153" spans="1:5" x14ac:dyDescent="0.25">
      <c r="A153">
        <v>2010</v>
      </c>
      <c r="B153">
        <v>4</v>
      </c>
      <c r="C153" t="s">
        <v>97</v>
      </c>
      <c r="D153">
        <v>8</v>
      </c>
      <c r="E153">
        <v>0.1</v>
      </c>
    </row>
    <row r="154" spans="1:5" x14ac:dyDescent="0.25">
      <c r="A154">
        <v>2010</v>
      </c>
      <c r="B154">
        <v>4</v>
      </c>
      <c r="C154" t="s">
        <v>103</v>
      </c>
      <c r="D154">
        <v>12</v>
      </c>
      <c r="E154">
        <v>0.1</v>
      </c>
    </row>
    <row r="155" spans="1:5" x14ac:dyDescent="0.25">
      <c r="A155">
        <v>2010</v>
      </c>
      <c r="B155">
        <v>4</v>
      </c>
      <c r="C155" t="s">
        <v>101</v>
      </c>
      <c r="D155">
        <v>12</v>
      </c>
      <c r="E155">
        <v>0.1</v>
      </c>
    </row>
    <row r="156" spans="1:5" x14ac:dyDescent="0.25">
      <c r="A156">
        <v>2010</v>
      </c>
      <c r="B156">
        <v>4</v>
      </c>
      <c r="C156" t="s">
        <v>100</v>
      </c>
      <c r="D156">
        <v>3</v>
      </c>
      <c r="E156">
        <v>0</v>
      </c>
    </row>
    <row r="157" spans="1:5" x14ac:dyDescent="0.25">
      <c r="A157">
        <v>2010</v>
      </c>
      <c r="B157">
        <v>4</v>
      </c>
      <c r="C157" t="s">
        <v>107</v>
      </c>
      <c r="D157">
        <v>3</v>
      </c>
      <c r="E157">
        <v>0</v>
      </c>
    </row>
    <row r="158" spans="1:5" x14ac:dyDescent="0.25">
      <c r="A158">
        <v>2010</v>
      </c>
      <c r="B158">
        <v>4</v>
      </c>
      <c r="C158" t="s">
        <v>98</v>
      </c>
      <c r="D158">
        <v>3</v>
      </c>
      <c r="E158">
        <v>0</v>
      </c>
    </row>
    <row r="159" spans="1:5" x14ac:dyDescent="0.25">
      <c r="A159">
        <v>2010</v>
      </c>
      <c r="B159">
        <v>4</v>
      </c>
      <c r="C159" t="s">
        <v>99</v>
      </c>
      <c r="D159">
        <v>3</v>
      </c>
      <c r="E159">
        <v>0</v>
      </c>
    </row>
    <row r="160" spans="1:5" x14ac:dyDescent="0.25">
      <c r="A160">
        <v>2010</v>
      </c>
      <c r="B160">
        <v>4</v>
      </c>
      <c r="C160" t="s">
        <v>102</v>
      </c>
      <c r="D160">
        <v>0</v>
      </c>
      <c r="E160">
        <v>0</v>
      </c>
    </row>
    <row r="161" spans="1:5" x14ac:dyDescent="0.25">
      <c r="A161">
        <v>2010</v>
      </c>
      <c r="B161">
        <v>4</v>
      </c>
      <c r="C161" t="s">
        <v>108</v>
      </c>
      <c r="D161">
        <v>4</v>
      </c>
      <c r="E161">
        <v>0</v>
      </c>
    </row>
    <row r="162" spans="1:5" x14ac:dyDescent="0.25">
      <c r="A162">
        <v>2010</v>
      </c>
      <c r="B162">
        <v>4</v>
      </c>
      <c r="C162" t="s">
        <v>104</v>
      </c>
      <c r="D162">
        <v>1</v>
      </c>
      <c r="E162">
        <v>0</v>
      </c>
    </row>
    <row r="163" spans="1:5" x14ac:dyDescent="0.25">
      <c r="A163">
        <v>2010</v>
      </c>
      <c r="B163">
        <v>4</v>
      </c>
      <c r="C163" t="s">
        <v>115</v>
      </c>
      <c r="D163">
        <v>2</v>
      </c>
      <c r="E163">
        <v>0</v>
      </c>
    </row>
    <row r="164" spans="1:5" x14ac:dyDescent="0.25">
      <c r="A164">
        <v>2010</v>
      </c>
      <c r="B164">
        <v>4</v>
      </c>
      <c r="C164" t="s">
        <v>105</v>
      </c>
      <c r="D164">
        <v>1</v>
      </c>
      <c r="E164">
        <v>0</v>
      </c>
    </row>
    <row r="165" spans="1:5" x14ac:dyDescent="0.25">
      <c r="A165">
        <v>2010</v>
      </c>
      <c r="B165">
        <v>4</v>
      </c>
      <c r="C165" t="s">
        <v>110</v>
      </c>
      <c r="D165">
        <v>2</v>
      </c>
      <c r="E165">
        <v>0</v>
      </c>
    </row>
    <row r="166" spans="1:5" x14ac:dyDescent="0.25">
      <c r="A166">
        <v>2010</v>
      </c>
      <c r="B166">
        <v>4</v>
      </c>
      <c r="C166" t="s">
        <v>111</v>
      </c>
      <c r="D166">
        <v>0</v>
      </c>
      <c r="E166">
        <v>0</v>
      </c>
    </row>
    <row r="167" spans="1:5" x14ac:dyDescent="0.25">
      <c r="A167">
        <v>2010</v>
      </c>
      <c r="B167">
        <v>4</v>
      </c>
      <c r="C167" t="s">
        <v>106</v>
      </c>
      <c r="D167">
        <v>0</v>
      </c>
      <c r="E167">
        <v>0</v>
      </c>
    </row>
    <row r="168" spans="1:5" x14ac:dyDescent="0.25">
      <c r="A168">
        <v>2010</v>
      </c>
      <c r="B168">
        <v>4</v>
      </c>
      <c r="C168" t="s">
        <v>114</v>
      </c>
      <c r="D168">
        <v>0</v>
      </c>
      <c r="E168">
        <v>0</v>
      </c>
    </row>
    <row r="169" spans="1:5" x14ac:dyDescent="0.25">
      <c r="A169">
        <v>2010</v>
      </c>
      <c r="B169">
        <v>4</v>
      </c>
      <c r="C169" t="s">
        <v>113</v>
      </c>
      <c r="D169">
        <v>0</v>
      </c>
      <c r="E169">
        <v>0</v>
      </c>
    </row>
    <row r="170" spans="1:5" x14ac:dyDescent="0.25">
      <c r="A170">
        <v>2010</v>
      </c>
      <c r="B170">
        <v>4</v>
      </c>
      <c r="C170" t="s">
        <v>109</v>
      </c>
      <c r="D170">
        <v>0</v>
      </c>
      <c r="E170">
        <v>0</v>
      </c>
    </row>
    <row r="171" spans="1:5" x14ac:dyDescent="0.25">
      <c r="A171">
        <v>2010</v>
      </c>
      <c r="B171">
        <v>5</v>
      </c>
      <c r="C171" t="s">
        <v>73</v>
      </c>
      <c r="D171">
        <v>1591</v>
      </c>
      <c r="E171">
        <v>16.100000000000001</v>
      </c>
    </row>
    <row r="172" spans="1:5" x14ac:dyDescent="0.25">
      <c r="A172">
        <v>2010</v>
      </c>
      <c r="B172">
        <v>5</v>
      </c>
      <c r="C172" t="s">
        <v>72</v>
      </c>
      <c r="D172">
        <v>1213</v>
      </c>
      <c r="E172">
        <v>12.3</v>
      </c>
    </row>
    <row r="173" spans="1:5" x14ac:dyDescent="0.25">
      <c r="A173">
        <v>2010</v>
      </c>
      <c r="B173">
        <v>5</v>
      </c>
      <c r="C173" t="s">
        <v>76</v>
      </c>
      <c r="D173">
        <v>728</v>
      </c>
      <c r="E173">
        <v>7.4</v>
      </c>
    </row>
    <row r="174" spans="1:5" x14ac:dyDescent="0.25">
      <c r="A174">
        <v>2010</v>
      </c>
      <c r="B174">
        <v>5</v>
      </c>
      <c r="C174" t="s">
        <v>74</v>
      </c>
      <c r="D174">
        <v>844</v>
      </c>
      <c r="E174">
        <v>8.5</v>
      </c>
    </row>
    <row r="175" spans="1:5" x14ac:dyDescent="0.25">
      <c r="A175">
        <v>2010</v>
      </c>
      <c r="B175">
        <v>5</v>
      </c>
      <c r="C175" t="s">
        <v>75</v>
      </c>
      <c r="D175">
        <v>506</v>
      </c>
      <c r="E175">
        <v>5.0999999999999996</v>
      </c>
    </row>
    <row r="176" spans="1:5" x14ac:dyDescent="0.25">
      <c r="A176">
        <v>2010</v>
      </c>
      <c r="B176">
        <v>5</v>
      </c>
      <c r="C176" t="s">
        <v>78</v>
      </c>
      <c r="D176">
        <v>617</v>
      </c>
      <c r="E176">
        <v>6.2</v>
      </c>
    </row>
    <row r="177" spans="1:5" x14ac:dyDescent="0.25">
      <c r="A177">
        <v>2010</v>
      </c>
      <c r="B177">
        <v>5</v>
      </c>
      <c r="C177" t="s">
        <v>77</v>
      </c>
      <c r="D177">
        <v>500</v>
      </c>
      <c r="E177">
        <v>5.0999999999999996</v>
      </c>
    </row>
    <row r="178" spans="1:5" x14ac:dyDescent="0.25">
      <c r="A178">
        <v>2010</v>
      </c>
      <c r="B178">
        <v>5</v>
      </c>
      <c r="C178" t="s">
        <v>79</v>
      </c>
      <c r="D178">
        <v>440</v>
      </c>
      <c r="E178">
        <v>4.4000000000000004</v>
      </c>
    </row>
    <row r="179" spans="1:5" x14ac:dyDescent="0.25">
      <c r="A179">
        <v>2010</v>
      </c>
      <c r="B179">
        <v>5</v>
      </c>
      <c r="C179" t="s">
        <v>83</v>
      </c>
      <c r="D179">
        <v>489</v>
      </c>
      <c r="E179">
        <v>4.9000000000000004</v>
      </c>
    </row>
    <row r="180" spans="1:5" x14ac:dyDescent="0.25">
      <c r="A180">
        <v>2010</v>
      </c>
      <c r="B180">
        <v>5</v>
      </c>
      <c r="C180" t="s">
        <v>81</v>
      </c>
      <c r="D180">
        <v>342</v>
      </c>
      <c r="E180">
        <v>3.5</v>
      </c>
    </row>
    <row r="181" spans="1:5" x14ac:dyDescent="0.25">
      <c r="A181">
        <v>2010</v>
      </c>
      <c r="B181">
        <v>5</v>
      </c>
      <c r="C181" t="s">
        <v>80</v>
      </c>
      <c r="D181">
        <v>373</v>
      </c>
      <c r="E181">
        <v>3.8</v>
      </c>
    </row>
    <row r="182" spans="1:5" x14ac:dyDescent="0.25">
      <c r="A182">
        <v>2010</v>
      </c>
      <c r="B182">
        <v>5</v>
      </c>
      <c r="C182" t="s">
        <v>84</v>
      </c>
      <c r="D182">
        <v>304</v>
      </c>
      <c r="E182">
        <v>3.1</v>
      </c>
    </row>
    <row r="183" spans="1:5" x14ac:dyDescent="0.25">
      <c r="A183">
        <v>2010</v>
      </c>
      <c r="B183">
        <v>5</v>
      </c>
      <c r="C183" t="s">
        <v>89</v>
      </c>
      <c r="D183">
        <v>320</v>
      </c>
      <c r="E183">
        <v>3.2</v>
      </c>
    </row>
    <row r="184" spans="1:5" x14ac:dyDescent="0.25">
      <c r="A184">
        <v>2010</v>
      </c>
      <c r="B184">
        <v>5</v>
      </c>
      <c r="C184" t="s">
        <v>86</v>
      </c>
      <c r="D184">
        <v>267</v>
      </c>
      <c r="E184">
        <v>2.7</v>
      </c>
    </row>
    <row r="185" spans="1:5" x14ac:dyDescent="0.25">
      <c r="A185">
        <v>2010</v>
      </c>
      <c r="B185">
        <v>5</v>
      </c>
      <c r="C185" t="s">
        <v>82</v>
      </c>
      <c r="D185">
        <v>214</v>
      </c>
      <c r="E185">
        <v>2.2000000000000002</v>
      </c>
    </row>
    <row r="186" spans="1:5" x14ac:dyDescent="0.25">
      <c r="A186">
        <v>2010</v>
      </c>
      <c r="B186">
        <v>5</v>
      </c>
      <c r="C186" t="s">
        <v>87</v>
      </c>
      <c r="D186">
        <v>211</v>
      </c>
      <c r="E186">
        <v>2.1</v>
      </c>
    </row>
    <row r="187" spans="1:5" x14ac:dyDescent="0.25">
      <c r="A187">
        <v>2010</v>
      </c>
      <c r="B187">
        <v>5</v>
      </c>
      <c r="C187" t="s">
        <v>85</v>
      </c>
      <c r="D187">
        <v>240</v>
      </c>
      <c r="E187">
        <v>2.4</v>
      </c>
    </row>
    <row r="188" spans="1:5" x14ac:dyDescent="0.25">
      <c r="A188">
        <v>2010</v>
      </c>
      <c r="B188">
        <v>5</v>
      </c>
      <c r="C188" t="s">
        <v>88</v>
      </c>
      <c r="D188">
        <v>168</v>
      </c>
      <c r="E188">
        <v>1.7</v>
      </c>
    </row>
    <row r="189" spans="1:5" x14ac:dyDescent="0.25">
      <c r="A189">
        <v>2010</v>
      </c>
      <c r="B189">
        <v>5</v>
      </c>
      <c r="C189" t="s">
        <v>91</v>
      </c>
      <c r="D189">
        <v>150</v>
      </c>
      <c r="E189">
        <v>1.5</v>
      </c>
    </row>
    <row r="190" spans="1:5" x14ac:dyDescent="0.25">
      <c r="A190">
        <v>2010</v>
      </c>
      <c r="B190">
        <v>5</v>
      </c>
      <c r="C190" t="s">
        <v>90</v>
      </c>
      <c r="D190">
        <v>141</v>
      </c>
      <c r="E190">
        <v>1.4</v>
      </c>
    </row>
    <row r="191" spans="1:5" x14ac:dyDescent="0.25">
      <c r="A191">
        <v>2010</v>
      </c>
      <c r="B191">
        <v>5</v>
      </c>
      <c r="C191" t="s">
        <v>92</v>
      </c>
      <c r="D191">
        <v>65</v>
      </c>
      <c r="E191">
        <v>0.7</v>
      </c>
    </row>
    <row r="192" spans="1:5" x14ac:dyDescent="0.25">
      <c r="A192">
        <v>2010</v>
      </c>
      <c r="B192">
        <v>5</v>
      </c>
      <c r="C192" t="s">
        <v>93</v>
      </c>
      <c r="D192">
        <v>19</v>
      </c>
      <c r="E192">
        <v>0.2</v>
      </c>
    </row>
    <row r="193" spans="1:5" x14ac:dyDescent="0.25">
      <c r="A193">
        <v>2010</v>
      </c>
      <c r="B193">
        <v>5</v>
      </c>
      <c r="C193" t="s">
        <v>95</v>
      </c>
      <c r="D193">
        <v>35</v>
      </c>
      <c r="E193">
        <v>0.4</v>
      </c>
    </row>
    <row r="194" spans="1:5" x14ac:dyDescent="0.25">
      <c r="A194">
        <v>2010</v>
      </c>
      <c r="B194">
        <v>5</v>
      </c>
      <c r="C194" t="s">
        <v>112</v>
      </c>
      <c r="D194">
        <v>40</v>
      </c>
      <c r="E194">
        <v>0.4</v>
      </c>
    </row>
    <row r="195" spans="1:5" x14ac:dyDescent="0.25">
      <c r="A195">
        <v>2010</v>
      </c>
      <c r="B195">
        <v>5</v>
      </c>
      <c r="C195" t="s">
        <v>94</v>
      </c>
      <c r="D195">
        <v>20</v>
      </c>
      <c r="E195">
        <v>0.2</v>
      </c>
    </row>
    <row r="196" spans="1:5" x14ac:dyDescent="0.25">
      <c r="A196">
        <v>2010</v>
      </c>
      <c r="B196">
        <v>5</v>
      </c>
      <c r="C196" t="s">
        <v>96</v>
      </c>
      <c r="D196">
        <v>14</v>
      </c>
      <c r="E196">
        <v>0.1</v>
      </c>
    </row>
    <row r="197" spans="1:5" x14ac:dyDescent="0.25">
      <c r="A197">
        <v>2010</v>
      </c>
      <c r="B197">
        <v>5</v>
      </c>
      <c r="C197" t="s">
        <v>97</v>
      </c>
      <c r="D197">
        <v>5</v>
      </c>
      <c r="E197">
        <v>0.1</v>
      </c>
    </row>
    <row r="198" spans="1:5" x14ac:dyDescent="0.25">
      <c r="A198">
        <v>2010</v>
      </c>
      <c r="B198">
        <v>5</v>
      </c>
      <c r="C198" t="s">
        <v>101</v>
      </c>
      <c r="D198">
        <v>7</v>
      </c>
      <c r="E198">
        <v>0.1</v>
      </c>
    </row>
    <row r="199" spans="1:5" x14ac:dyDescent="0.25">
      <c r="A199">
        <v>2010</v>
      </c>
      <c r="B199">
        <v>5</v>
      </c>
      <c r="C199" t="s">
        <v>103</v>
      </c>
      <c r="D199">
        <v>5</v>
      </c>
      <c r="E199">
        <v>0.1</v>
      </c>
    </row>
    <row r="200" spans="1:5" x14ac:dyDescent="0.25">
      <c r="A200">
        <v>2010</v>
      </c>
      <c r="B200">
        <v>5</v>
      </c>
      <c r="C200" t="s">
        <v>107</v>
      </c>
      <c r="D200">
        <v>5</v>
      </c>
      <c r="E200">
        <v>0.1</v>
      </c>
    </row>
    <row r="201" spans="1:5" x14ac:dyDescent="0.25">
      <c r="A201">
        <v>2010</v>
      </c>
      <c r="B201">
        <v>5</v>
      </c>
      <c r="C201" t="s">
        <v>99</v>
      </c>
      <c r="D201">
        <v>5</v>
      </c>
      <c r="E201">
        <v>0.1</v>
      </c>
    </row>
    <row r="202" spans="1:5" x14ac:dyDescent="0.25">
      <c r="A202">
        <v>2010</v>
      </c>
      <c r="B202">
        <v>5</v>
      </c>
      <c r="C202" t="s">
        <v>102</v>
      </c>
      <c r="D202">
        <v>7</v>
      </c>
      <c r="E202">
        <v>0.1</v>
      </c>
    </row>
    <row r="203" spans="1:5" x14ac:dyDescent="0.25">
      <c r="A203">
        <v>2010</v>
      </c>
      <c r="B203">
        <v>5</v>
      </c>
      <c r="C203" t="s">
        <v>98</v>
      </c>
      <c r="D203">
        <v>2</v>
      </c>
      <c r="E203">
        <v>0</v>
      </c>
    </row>
    <row r="204" spans="1:5" x14ac:dyDescent="0.25">
      <c r="A204">
        <v>2010</v>
      </c>
      <c r="B204">
        <v>5</v>
      </c>
      <c r="C204" t="s">
        <v>100</v>
      </c>
      <c r="D204">
        <v>0</v>
      </c>
      <c r="E204">
        <v>0</v>
      </c>
    </row>
    <row r="205" spans="1:5" x14ac:dyDescent="0.25">
      <c r="A205">
        <v>2010</v>
      </c>
      <c r="B205">
        <v>5</v>
      </c>
      <c r="C205" t="s">
        <v>105</v>
      </c>
      <c r="D205">
        <v>4</v>
      </c>
      <c r="E205">
        <v>0</v>
      </c>
    </row>
    <row r="206" spans="1:5" x14ac:dyDescent="0.25">
      <c r="A206">
        <v>2010</v>
      </c>
      <c r="B206">
        <v>5</v>
      </c>
      <c r="C206" t="s">
        <v>108</v>
      </c>
      <c r="D206">
        <v>1</v>
      </c>
      <c r="E206">
        <v>0</v>
      </c>
    </row>
    <row r="207" spans="1:5" x14ac:dyDescent="0.25">
      <c r="A207">
        <v>2010</v>
      </c>
      <c r="B207">
        <v>5</v>
      </c>
      <c r="C207" t="s">
        <v>116</v>
      </c>
      <c r="D207">
        <v>3</v>
      </c>
      <c r="E207">
        <v>0</v>
      </c>
    </row>
    <row r="208" spans="1:5" x14ac:dyDescent="0.25">
      <c r="A208">
        <v>2010</v>
      </c>
      <c r="B208">
        <v>5</v>
      </c>
      <c r="C208" t="s">
        <v>104</v>
      </c>
      <c r="D208">
        <v>0</v>
      </c>
      <c r="E208">
        <v>0</v>
      </c>
    </row>
    <row r="209" spans="1:5" x14ac:dyDescent="0.25">
      <c r="A209">
        <v>2010</v>
      </c>
      <c r="B209">
        <v>5</v>
      </c>
      <c r="C209" t="s">
        <v>115</v>
      </c>
      <c r="D209">
        <v>0</v>
      </c>
      <c r="E209">
        <v>0</v>
      </c>
    </row>
    <row r="210" spans="1:5" x14ac:dyDescent="0.25">
      <c r="A210">
        <v>2010</v>
      </c>
      <c r="B210">
        <v>5</v>
      </c>
      <c r="C210" t="s">
        <v>110</v>
      </c>
      <c r="D210">
        <v>0</v>
      </c>
      <c r="E210">
        <v>0</v>
      </c>
    </row>
    <row r="211" spans="1:5" x14ac:dyDescent="0.25">
      <c r="A211">
        <v>2010</v>
      </c>
      <c r="B211">
        <v>5</v>
      </c>
      <c r="C211" t="s">
        <v>117</v>
      </c>
      <c r="D211">
        <v>1</v>
      </c>
      <c r="E211">
        <v>0</v>
      </c>
    </row>
    <row r="212" spans="1:5" x14ac:dyDescent="0.25">
      <c r="A212">
        <v>2010</v>
      </c>
      <c r="B212">
        <v>5</v>
      </c>
      <c r="C212" t="s">
        <v>111</v>
      </c>
      <c r="D212">
        <v>0</v>
      </c>
      <c r="E212">
        <v>0</v>
      </c>
    </row>
    <row r="213" spans="1:5" x14ac:dyDescent="0.25">
      <c r="A213">
        <v>2010</v>
      </c>
      <c r="B213">
        <v>5</v>
      </c>
      <c r="C213" t="s">
        <v>106</v>
      </c>
      <c r="D213">
        <v>0</v>
      </c>
      <c r="E213">
        <v>0</v>
      </c>
    </row>
    <row r="214" spans="1:5" x14ac:dyDescent="0.25">
      <c r="A214">
        <v>2010</v>
      </c>
      <c r="B214">
        <v>5</v>
      </c>
      <c r="C214" t="s">
        <v>114</v>
      </c>
      <c r="D214">
        <v>0</v>
      </c>
      <c r="E214">
        <v>0</v>
      </c>
    </row>
    <row r="215" spans="1:5" x14ac:dyDescent="0.25">
      <c r="A215">
        <v>2010</v>
      </c>
      <c r="B215">
        <v>5</v>
      </c>
      <c r="C215" t="s">
        <v>113</v>
      </c>
      <c r="D215">
        <v>0</v>
      </c>
      <c r="E215">
        <v>0</v>
      </c>
    </row>
    <row r="216" spans="1:5" x14ac:dyDescent="0.25">
      <c r="A216">
        <v>2010</v>
      </c>
      <c r="B216">
        <v>5</v>
      </c>
      <c r="C216" t="s">
        <v>109</v>
      </c>
      <c r="D216">
        <v>0</v>
      </c>
      <c r="E216">
        <v>0</v>
      </c>
    </row>
    <row r="217" spans="1:5" x14ac:dyDescent="0.25">
      <c r="A217">
        <v>2010</v>
      </c>
      <c r="B217">
        <v>6</v>
      </c>
      <c r="C217" t="s">
        <v>73</v>
      </c>
      <c r="D217">
        <v>1425</v>
      </c>
      <c r="E217">
        <v>12.8</v>
      </c>
    </row>
    <row r="218" spans="1:5" x14ac:dyDescent="0.25">
      <c r="A218">
        <v>2010</v>
      </c>
      <c r="B218">
        <v>6</v>
      </c>
      <c r="C218" t="s">
        <v>72</v>
      </c>
      <c r="D218">
        <v>1488</v>
      </c>
      <c r="E218">
        <v>13.4</v>
      </c>
    </row>
    <row r="219" spans="1:5" x14ac:dyDescent="0.25">
      <c r="A219">
        <v>2010</v>
      </c>
      <c r="B219">
        <v>6</v>
      </c>
      <c r="C219" t="s">
        <v>74</v>
      </c>
      <c r="D219">
        <v>1241</v>
      </c>
      <c r="E219">
        <v>11.2</v>
      </c>
    </row>
    <row r="220" spans="1:5" x14ac:dyDescent="0.25">
      <c r="A220">
        <v>2010</v>
      </c>
      <c r="B220">
        <v>6</v>
      </c>
      <c r="C220" t="s">
        <v>76</v>
      </c>
      <c r="D220">
        <v>882</v>
      </c>
      <c r="E220">
        <v>7.9</v>
      </c>
    </row>
    <row r="221" spans="1:5" x14ac:dyDescent="0.25">
      <c r="A221">
        <v>2010</v>
      </c>
      <c r="B221">
        <v>6</v>
      </c>
      <c r="C221" t="s">
        <v>75</v>
      </c>
      <c r="D221">
        <v>528</v>
      </c>
      <c r="E221">
        <v>4.7</v>
      </c>
    </row>
    <row r="222" spans="1:5" x14ac:dyDescent="0.25">
      <c r="A222">
        <v>2010</v>
      </c>
      <c r="B222">
        <v>6</v>
      </c>
      <c r="C222" t="s">
        <v>78</v>
      </c>
      <c r="D222">
        <v>535</v>
      </c>
      <c r="E222">
        <v>4.8</v>
      </c>
    </row>
    <row r="223" spans="1:5" x14ac:dyDescent="0.25">
      <c r="A223">
        <v>2010</v>
      </c>
      <c r="B223">
        <v>6</v>
      </c>
      <c r="C223" t="s">
        <v>77</v>
      </c>
      <c r="D223">
        <v>534</v>
      </c>
      <c r="E223">
        <v>4.8</v>
      </c>
    </row>
    <row r="224" spans="1:5" x14ac:dyDescent="0.25">
      <c r="A224">
        <v>2010</v>
      </c>
      <c r="B224">
        <v>6</v>
      </c>
      <c r="C224" t="s">
        <v>83</v>
      </c>
      <c r="D224">
        <v>515</v>
      </c>
      <c r="E224">
        <v>4.5999999999999996</v>
      </c>
    </row>
    <row r="225" spans="1:5" x14ac:dyDescent="0.25">
      <c r="A225">
        <v>2010</v>
      </c>
      <c r="B225">
        <v>6</v>
      </c>
      <c r="C225" t="s">
        <v>79</v>
      </c>
      <c r="D225">
        <v>479</v>
      </c>
      <c r="E225">
        <v>4.3</v>
      </c>
    </row>
    <row r="226" spans="1:5" x14ac:dyDescent="0.25">
      <c r="A226">
        <v>2010</v>
      </c>
      <c r="B226">
        <v>6</v>
      </c>
      <c r="C226" t="s">
        <v>81</v>
      </c>
      <c r="D226">
        <v>488</v>
      </c>
      <c r="E226">
        <v>4.4000000000000004</v>
      </c>
    </row>
    <row r="227" spans="1:5" x14ac:dyDescent="0.25">
      <c r="A227">
        <v>2010</v>
      </c>
      <c r="B227">
        <v>6</v>
      </c>
      <c r="C227" t="s">
        <v>84</v>
      </c>
      <c r="D227">
        <v>464</v>
      </c>
      <c r="E227">
        <v>4.2</v>
      </c>
    </row>
    <row r="228" spans="1:5" x14ac:dyDescent="0.25">
      <c r="A228">
        <v>2010</v>
      </c>
      <c r="B228">
        <v>6</v>
      </c>
      <c r="C228" t="s">
        <v>80</v>
      </c>
      <c r="D228">
        <v>356</v>
      </c>
      <c r="E228">
        <v>3.2</v>
      </c>
    </row>
    <row r="229" spans="1:5" x14ac:dyDescent="0.25">
      <c r="A229">
        <v>2010</v>
      </c>
      <c r="B229">
        <v>6</v>
      </c>
      <c r="C229" t="s">
        <v>89</v>
      </c>
      <c r="D229">
        <v>325</v>
      </c>
      <c r="E229">
        <v>2.9</v>
      </c>
    </row>
    <row r="230" spans="1:5" x14ac:dyDescent="0.25">
      <c r="A230">
        <v>2010</v>
      </c>
      <c r="B230">
        <v>6</v>
      </c>
      <c r="C230" t="s">
        <v>85</v>
      </c>
      <c r="D230">
        <v>407</v>
      </c>
      <c r="E230">
        <v>3.7</v>
      </c>
    </row>
    <row r="231" spans="1:5" x14ac:dyDescent="0.25">
      <c r="A231">
        <v>2010</v>
      </c>
      <c r="B231">
        <v>6</v>
      </c>
      <c r="C231" t="s">
        <v>86</v>
      </c>
      <c r="D231">
        <v>198</v>
      </c>
      <c r="E231">
        <v>1.8</v>
      </c>
    </row>
    <row r="232" spans="1:5" x14ac:dyDescent="0.25">
      <c r="A232">
        <v>2010</v>
      </c>
      <c r="B232">
        <v>6</v>
      </c>
      <c r="C232" t="s">
        <v>82</v>
      </c>
      <c r="D232">
        <v>178</v>
      </c>
      <c r="E232">
        <v>1.6</v>
      </c>
    </row>
    <row r="233" spans="1:5" x14ac:dyDescent="0.25">
      <c r="A233">
        <v>2010</v>
      </c>
      <c r="B233">
        <v>6</v>
      </c>
      <c r="C233" t="s">
        <v>87</v>
      </c>
      <c r="D233">
        <v>253</v>
      </c>
      <c r="E233">
        <v>2.2999999999999998</v>
      </c>
    </row>
    <row r="234" spans="1:5" x14ac:dyDescent="0.25">
      <c r="A234">
        <v>2010</v>
      </c>
      <c r="B234">
        <v>6</v>
      </c>
      <c r="C234" t="s">
        <v>88</v>
      </c>
      <c r="D234">
        <v>290</v>
      </c>
      <c r="E234">
        <v>2.6</v>
      </c>
    </row>
    <row r="235" spans="1:5" x14ac:dyDescent="0.25">
      <c r="A235">
        <v>2010</v>
      </c>
      <c r="B235">
        <v>6</v>
      </c>
      <c r="C235" t="s">
        <v>91</v>
      </c>
      <c r="D235">
        <v>140</v>
      </c>
      <c r="E235">
        <v>1.3</v>
      </c>
    </row>
    <row r="236" spans="1:5" x14ac:dyDescent="0.25">
      <c r="A236">
        <v>2010</v>
      </c>
      <c r="B236">
        <v>6</v>
      </c>
      <c r="C236" t="s">
        <v>90</v>
      </c>
      <c r="D236">
        <v>102</v>
      </c>
      <c r="E236">
        <v>0.9</v>
      </c>
    </row>
    <row r="237" spans="1:5" x14ac:dyDescent="0.25">
      <c r="A237">
        <v>2010</v>
      </c>
      <c r="B237">
        <v>6</v>
      </c>
      <c r="C237" t="s">
        <v>92</v>
      </c>
      <c r="D237">
        <v>73</v>
      </c>
      <c r="E237">
        <v>0.7</v>
      </c>
    </row>
    <row r="238" spans="1:5" x14ac:dyDescent="0.25">
      <c r="A238">
        <v>2010</v>
      </c>
      <c r="B238">
        <v>6</v>
      </c>
      <c r="C238" t="s">
        <v>93</v>
      </c>
      <c r="D238">
        <v>26</v>
      </c>
      <c r="E238">
        <v>0.2</v>
      </c>
    </row>
    <row r="239" spans="1:5" x14ac:dyDescent="0.25">
      <c r="A239">
        <v>2010</v>
      </c>
      <c r="B239">
        <v>6</v>
      </c>
      <c r="C239" t="s">
        <v>95</v>
      </c>
      <c r="D239">
        <v>34</v>
      </c>
      <c r="E239">
        <v>0.3</v>
      </c>
    </row>
    <row r="240" spans="1:5" x14ac:dyDescent="0.25">
      <c r="A240">
        <v>2010</v>
      </c>
      <c r="B240">
        <v>6</v>
      </c>
      <c r="C240" t="s">
        <v>112</v>
      </c>
      <c r="D240">
        <v>13</v>
      </c>
      <c r="E240">
        <v>0.1</v>
      </c>
    </row>
    <row r="241" spans="1:5" x14ac:dyDescent="0.25">
      <c r="A241">
        <v>2010</v>
      </c>
      <c r="B241">
        <v>6</v>
      </c>
      <c r="C241" t="s">
        <v>94</v>
      </c>
      <c r="D241">
        <v>20</v>
      </c>
      <c r="E241">
        <v>0.2</v>
      </c>
    </row>
    <row r="242" spans="1:5" x14ac:dyDescent="0.25">
      <c r="A242">
        <v>2010</v>
      </c>
      <c r="B242">
        <v>6</v>
      </c>
      <c r="C242" t="s">
        <v>96</v>
      </c>
      <c r="D242">
        <v>19</v>
      </c>
      <c r="E242">
        <v>0.2</v>
      </c>
    </row>
    <row r="243" spans="1:5" x14ac:dyDescent="0.25">
      <c r="A243">
        <v>2010</v>
      </c>
      <c r="B243">
        <v>6</v>
      </c>
      <c r="C243" t="s">
        <v>97</v>
      </c>
      <c r="D243">
        <v>7</v>
      </c>
      <c r="E243">
        <v>0.1</v>
      </c>
    </row>
    <row r="244" spans="1:5" x14ac:dyDescent="0.25">
      <c r="A244">
        <v>2010</v>
      </c>
      <c r="B244">
        <v>6</v>
      </c>
      <c r="C244" t="s">
        <v>101</v>
      </c>
      <c r="D244">
        <v>18</v>
      </c>
      <c r="E244">
        <v>0.2</v>
      </c>
    </row>
    <row r="245" spans="1:5" x14ac:dyDescent="0.25">
      <c r="A245">
        <v>2010</v>
      </c>
      <c r="B245">
        <v>6</v>
      </c>
      <c r="C245" t="s">
        <v>103</v>
      </c>
      <c r="D245">
        <v>8</v>
      </c>
      <c r="E245">
        <v>0.1</v>
      </c>
    </row>
    <row r="246" spans="1:5" x14ac:dyDescent="0.25">
      <c r="A246">
        <v>2010</v>
      </c>
      <c r="B246">
        <v>6</v>
      </c>
      <c r="C246" t="s">
        <v>107</v>
      </c>
      <c r="D246">
        <v>22</v>
      </c>
      <c r="E246">
        <v>0.2</v>
      </c>
    </row>
    <row r="247" spans="1:5" x14ac:dyDescent="0.25">
      <c r="A247">
        <v>2010</v>
      </c>
      <c r="B247">
        <v>6</v>
      </c>
      <c r="C247" t="s">
        <v>99</v>
      </c>
      <c r="D247">
        <v>12</v>
      </c>
      <c r="E247">
        <v>0.1</v>
      </c>
    </row>
    <row r="248" spans="1:5" x14ac:dyDescent="0.25">
      <c r="A248">
        <v>2010</v>
      </c>
      <c r="B248">
        <v>6</v>
      </c>
      <c r="C248" t="s">
        <v>102</v>
      </c>
      <c r="D248">
        <v>8</v>
      </c>
      <c r="E248">
        <v>0.1</v>
      </c>
    </row>
    <row r="249" spans="1:5" x14ac:dyDescent="0.25">
      <c r="A249">
        <v>2010</v>
      </c>
      <c r="B249">
        <v>6</v>
      </c>
      <c r="C249" t="s">
        <v>98</v>
      </c>
      <c r="D249">
        <v>3</v>
      </c>
      <c r="E249">
        <v>0</v>
      </c>
    </row>
    <row r="250" spans="1:5" x14ac:dyDescent="0.25">
      <c r="A250">
        <v>2010</v>
      </c>
      <c r="B250">
        <v>6</v>
      </c>
      <c r="C250" t="s">
        <v>111</v>
      </c>
      <c r="D250">
        <v>15</v>
      </c>
      <c r="E250">
        <v>0.1</v>
      </c>
    </row>
    <row r="251" spans="1:5" x14ac:dyDescent="0.25">
      <c r="A251">
        <v>2010</v>
      </c>
      <c r="B251">
        <v>6</v>
      </c>
      <c r="C251" t="s">
        <v>100</v>
      </c>
      <c r="D251">
        <v>0</v>
      </c>
      <c r="E251">
        <v>0</v>
      </c>
    </row>
    <row r="252" spans="1:5" x14ac:dyDescent="0.25">
      <c r="A252">
        <v>2010</v>
      </c>
      <c r="B252">
        <v>6</v>
      </c>
      <c r="C252" t="s">
        <v>108</v>
      </c>
      <c r="D252">
        <v>4</v>
      </c>
      <c r="E252">
        <v>0</v>
      </c>
    </row>
    <row r="253" spans="1:5" x14ac:dyDescent="0.25">
      <c r="A253">
        <v>2010</v>
      </c>
      <c r="B253">
        <v>6</v>
      </c>
      <c r="C253" t="s">
        <v>115</v>
      </c>
      <c r="D253">
        <v>4</v>
      </c>
      <c r="E253">
        <v>0</v>
      </c>
    </row>
    <row r="254" spans="1:5" x14ac:dyDescent="0.25">
      <c r="A254">
        <v>2010</v>
      </c>
      <c r="B254">
        <v>6</v>
      </c>
      <c r="C254" t="s">
        <v>116</v>
      </c>
      <c r="D254">
        <v>3</v>
      </c>
      <c r="E254">
        <v>0</v>
      </c>
    </row>
    <row r="255" spans="1:5" x14ac:dyDescent="0.25">
      <c r="A255">
        <v>2010</v>
      </c>
      <c r="B255">
        <v>6</v>
      </c>
      <c r="C255" t="s">
        <v>105</v>
      </c>
      <c r="D255">
        <v>0</v>
      </c>
      <c r="E255">
        <v>0</v>
      </c>
    </row>
    <row r="256" spans="1:5" x14ac:dyDescent="0.25">
      <c r="A256">
        <v>2010</v>
      </c>
      <c r="B256">
        <v>6</v>
      </c>
      <c r="C256" t="s">
        <v>104</v>
      </c>
      <c r="D256">
        <v>0</v>
      </c>
      <c r="E256">
        <v>0</v>
      </c>
    </row>
    <row r="257" spans="1:5" x14ac:dyDescent="0.25">
      <c r="A257">
        <v>2010</v>
      </c>
      <c r="B257">
        <v>6</v>
      </c>
      <c r="C257" t="s">
        <v>110</v>
      </c>
      <c r="D257">
        <v>0</v>
      </c>
      <c r="E257">
        <v>0</v>
      </c>
    </row>
    <row r="258" spans="1:5" x14ac:dyDescent="0.25">
      <c r="A258">
        <v>2010</v>
      </c>
      <c r="B258">
        <v>6</v>
      </c>
      <c r="C258" t="s">
        <v>118</v>
      </c>
      <c r="D258">
        <v>1</v>
      </c>
      <c r="E258">
        <v>0</v>
      </c>
    </row>
    <row r="259" spans="1:5" x14ac:dyDescent="0.25">
      <c r="A259">
        <v>2010</v>
      </c>
      <c r="B259">
        <v>6</v>
      </c>
      <c r="C259" t="s">
        <v>119</v>
      </c>
      <c r="D259">
        <v>1</v>
      </c>
      <c r="E259">
        <v>0</v>
      </c>
    </row>
    <row r="260" spans="1:5" x14ac:dyDescent="0.25">
      <c r="A260">
        <v>2010</v>
      </c>
      <c r="B260">
        <v>6</v>
      </c>
      <c r="C260" t="s">
        <v>117</v>
      </c>
      <c r="D260">
        <v>0</v>
      </c>
      <c r="E260">
        <v>0</v>
      </c>
    </row>
    <row r="261" spans="1:5" x14ac:dyDescent="0.25">
      <c r="A261">
        <v>2010</v>
      </c>
      <c r="B261">
        <v>6</v>
      </c>
      <c r="C261" t="s">
        <v>106</v>
      </c>
      <c r="D261">
        <v>0</v>
      </c>
      <c r="E261">
        <v>0</v>
      </c>
    </row>
    <row r="262" spans="1:5" x14ac:dyDescent="0.25">
      <c r="A262">
        <v>2010</v>
      </c>
      <c r="B262">
        <v>6</v>
      </c>
      <c r="C262" t="s">
        <v>114</v>
      </c>
      <c r="D262">
        <v>0</v>
      </c>
      <c r="E262">
        <v>0</v>
      </c>
    </row>
    <row r="263" spans="1:5" x14ac:dyDescent="0.25">
      <c r="A263">
        <v>2010</v>
      </c>
      <c r="B263">
        <v>6</v>
      </c>
      <c r="C263" t="s">
        <v>113</v>
      </c>
      <c r="D263">
        <v>0</v>
      </c>
      <c r="E263">
        <v>0</v>
      </c>
    </row>
    <row r="264" spans="1:5" x14ac:dyDescent="0.25">
      <c r="A264">
        <v>2010</v>
      </c>
      <c r="B264">
        <v>6</v>
      </c>
      <c r="C264" t="s">
        <v>109</v>
      </c>
      <c r="D264">
        <v>0</v>
      </c>
      <c r="E264">
        <v>0</v>
      </c>
    </row>
    <row r="265" spans="1:5" x14ac:dyDescent="0.25">
      <c r="A265">
        <v>2010</v>
      </c>
      <c r="B265">
        <v>7</v>
      </c>
      <c r="C265" t="s">
        <v>73</v>
      </c>
      <c r="D265">
        <v>1916</v>
      </c>
      <c r="E265">
        <v>16.7</v>
      </c>
    </row>
    <row r="266" spans="1:5" x14ac:dyDescent="0.25">
      <c r="A266">
        <v>2010</v>
      </c>
      <c r="B266">
        <v>7</v>
      </c>
      <c r="C266" t="s">
        <v>72</v>
      </c>
      <c r="D266">
        <v>1694</v>
      </c>
      <c r="E266">
        <v>14.7</v>
      </c>
    </row>
    <row r="267" spans="1:5" x14ac:dyDescent="0.25">
      <c r="A267">
        <v>2010</v>
      </c>
      <c r="B267">
        <v>7</v>
      </c>
      <c r="C267" t="s">
        <v>74</v>
      </c>
      <c r="D267">
        <v>1013</v>
      </c>
      <c r="E267">
        <v>8.8000000000000007</v>
      </c>
    </row>
    <row r="268" spans="1:5" x14ac:dyDescent="0.25">
      <c r="A268">
        <v>2010</v>
      </c>
      <c r="B268">
        <v>7</v>
      </c>
      <c r="C268" t="s">
        <v>76</v>
      </c>
      <c r="D268">
        <v>1018</v>
      </c>
      <c r="E268">
        <v>8.8000000000000007</v>
      </c>
    </row>
    <row r="269" spans="1:5" x14ac:dyDescent="0.25">
      <c r="A269">
        <v>2010</v>
      </c>
      <c r="B269">
        <v>7</v>
      </c>
      <c r="C269" t="s">
        <v>75</v>
      </c>
      <c r="D269">
        <v>635</v>
      </c>
      <c r="E269">
        <v>5.5</v>
      </c>
    </row>
    <row r="270" spans="1:5" x14ac:dyDescent="0.25">
      <c r="A270">
        <v>2010</v>
      </c>
      <c r="B270">
        <v>7</v>
      </c>
      <c r="C270" t="s">
        <v>78</v>
      </c>
      <c r="D270">
        <v>659</v>
      </c>
      <c r="E270">
        <v>5.7</v>
      </c>
    </row>
    <row r="271" spans="1:5" x14ac:dyDescent="0.25">
      <c r="A271">
        <v>2010</v>
      </c>
      <c r="B271">
        <v>7</v>
      </c>
      <c r="C271" t="s">
        <v>77</v>
      </c>
      <c r="D271">
        <v>622</v>
      </c>
      <c r="E271">
        <v>5.4</v>
      </c>
    </row>
    <row r="272" spans="1:5" x14ac:dyDescent="0.25">
      <c r="A272">
        <v>2010</v>
      </c>
      <c r="B272">
        <v>7</v>
      </c>
      <c r="C272" t="s">
        <v>83</v>
      </c>
      <c r="D272">
        <v>442</v>
      </c>
      <c r="E272">
        <v>3.8</v>
      </c>
    </row>
    <row r="273" spans="1:5" x14ac:dyDescent="0.25">
      <c r="A273">
        <v>2010</v>
      </c>
      <c r="B273">
        <v>7</v>
      </c>
      <c r="C273" t="s">
        <v>79</v>
      </c>
      <c r="D273">
        <v>410</v>
      </c>
      <c r="E273">
        <v>3.6</v>
      </c>
    </row>
    <row r="274" spans="1:5" x14ac:dyDescent="0.25">
      <c r="A274">
        <v>2010</v>
      </c>
      <c r="B274">
        <v>7</v>
      </c>
      <c r="C274" t="s">
        <v>81</v>
      </c>
      <c r="D274">
        <v>341</v>
      </c>
      <c r="E274">
        <v>3</v>
      </c>
    </row>
    <row r="275" spans="1:5" x14ac:dyDescent="0.25">
      <c r="A275">
        <v>2010</v>
      </c>
      <c r="B275">
        <v>7</v>
      </c>
      <c r="C275" t="s">
        <v>84</v>
      </c>
      <c r="D275">
        <v>472</v>
      </c>
      <c r="E275">
        <v>4.0999999999999996</v>
      </c>
    </row>
    <row r="276" spans="1:5" x14ac:dyDescent="0.25">
      <c r="A276">
        <v>2010</v>
      </c>
      <c r="B276">
        <v>7</v>
      </c>
      <c r="C276" t="s">
        <v>80</v>
      </c>
      <c r="D276">
        <v>372</v>
      </c>
      <c r="E276">
        <v>3.2</v>
      </c>
    </row>
    <row r="277" spans="1:5" x14ac:dyDescent="0.25">
      <c r="A277">
        <v>2010</v>
      </c>
      <c r="B277">
        <v>7</v>
      </c>
      <c r="C277" t="s">
        <v>89</v>
      </c>
      <c r="D277">
        <v>297</v>
      </c>
      <c r="E277">
        <v>2.6</v>
      </c>
    </row>
    <row r="278" spans="1:5" x14ac:dyDescent="0.25">
      <c r="A278">
        <v>2010</v>
      </c>
      <c r="B278">
        <v>7</v>
      </c>
      <c r="C278" t="s">
        <v>85</v>
      </c>
      <c r="D278">
        <v>251</v>
      </c>
      <c r="E278">
        <v>2.2000000000000002</v>
      </c>
    </row>
    <row r="279" spans="1:5" x14ac:dyDescent="0.25">
      <c r="A279">
        <v>2010</v>
      </c>
      <c r="B279">
        <v>7</v>
      </c>
      <c r="C279" t="s">
        <v>87</v>
      </c>
      <c r="D279">
        <v>279</v>
      </c>
      <c r="E279">
        <v>2.4</v>
      </c>
    </row>
    <row r="280" spans="1:5" x14ac:dyDescent="0.25">
      <c r="A280">
        <v>2010</v>
      </c>
      <c r="B280">
        <v>7</v>
      </c>
      <c r="C280" t="s">
        <v>86</v>
      </c>
      <c r="D280">
        <v>205</v>
      </c>
      <c r="E280">
        <v>1.8</v>
      </c>
    </row>
    <row r="281" spans="1:5" x14ac:dyDescent="0.25">
      <c r="A281">
        <v>2010</v>
      </c>
      <c r="B281">
        <v>7</v>
      </c>
      <c r="C281" t="s">
        <v>82</v>
      </c>
      <c r="D281">
        <v>248</v>
      </c>
      <c r="E281">
        <v>2.2000000000000002</v>
      </c>
    </row>
    <row r="282" spans="1:5" x14ac:dyDescent="0.25">
      <c r="A282">
        <v>2010</v>
      </c>
      <c r="B282">
        <v>7</v>
      </c>
      <c r="C282" t="s">
        <v>88</v>
      </c>
      <c r="D282">
        <v>140</v>
      </c>
      <c r="E282">
        <v>1.2</v>
      </c>
    </row>
    <row r="283" spans="1:5" x14ac:dyDescent="0.25">
      <c r="A283">
        <v>2010</v>
      </c>
      <c r="B283">
        <v>7</v>
      </c>
      <c r="C283" t="s">
        <v>91</v>
      </c>
      <c r="D283">
        <v>153</v>
      </c>
      <c r="E283">
        <v>1.3</v>
      </c>
    </row>
    <row r="284" spans="1:5" x14ac:dyDescent="0.25">
      <c r="A284">
        <v>2010</v>
      </c>
      <c r="B284">
        <v>7</v>
      </c>
      <c r="C284" t="s">
        <v>90</v>
      </c>
      <c r="D284">
        <v>89</v>
      </c>
      <c r="E284">
        <v>0.8</v>
      </c>
    </row>
    <row r="285" spans="1:5" x14ac:dyDescent="0.25">
      <c r="A285">
        <v>2010</v>
      </c>
      <c r="B285">
        <v>7</v>
      </c>
      <c r="C285" t="s">
        <v>92</v>
      </c>
      <c r="D285">
        <v>59</v>
      </c>
      <c r="E285">
        <v>0.5</v>
      </c>
    </row>
    <row r="286" spans="1:5" x14ac:dyDescent="0.25">
      <c r="A286">
        <v>2010</v>
      </c>
      <c r="B286">
        <v>7</v>
      </c>
      <c r="C286" t="s">
        <v>93</v>
      </c>
      <c r="D286">
        <v>56</v>
      </c>
      <c r="E286">
        <v>0.5</v>
      </c>
    </row>
    <row r="287" spans="1:5" x14ac:dyDescent="0.25">
      <c r="A287">
        <v>2010</v>
      </c>
      <c r="B287">
        <v>7</v>
      </c>
      <c r="C287" t="s">
        <v>95</v>
      </c>
      <c r="D287">
        <v>19</v>
      </c>
      <c r="E287">
        <v>0.2</v>
      </c>
    </row>
    <row r="288" spans="1:5" x14ac:dyDescent="0.25">
      <c r="A288">
        <v>2010</v>
      </c>
      <c r="B288">
        <v>7</v>
      </c>
      <c r="C288" t="s">
        <v>112</v>
      </c>
      <c r="D288">
        <v>11</v>
      </c>
      <c r="E288">
        <v>0.1</v>
      </c>
    </row>
    <row r="289" spans="1:5" x14ac:dyDescent="0.25">
      <c r="A289">
        <v>2010</v>
      </c>
      <c r="B289">
        <v>7</v>
      </c>
      <c r="C289" t="s">
        <v>96</v>
      </c>
      <c r="D289">
        <v>34</v>
      </c>
      <c r="E289">
        <v>0.3</v>
      </c>
    </row>
    <row r="290" spans="1:5" x14ac:dyDescent="0.25">
      <c r="A290">
        <v>2010</v>
      </c>
      <c r="B290">
        <v>7</v>
      </c>
      <c r="C290" t="s">
        <v>94</v>
      </c>
      <c r="D290">
        <v>11</v>
      </c>
      <c r="E290">
        <v>0.1</v>
      </c>
    </row>
    <row r="291" spans="1:5" x14ac:dyDescent="0.25">
      <c r="A291">
        <v>2010</v>
      </c>
      <c r="B291">
        <v>7</v>
      </c>
      <c r="C291" t="s">
        <v>97</v>
      </c>
      <c r="D291">
        <v>7</v>
      </c>
      <c r="E291">
        <v>0.1</v>
      </c>
    </row>
    <row r="292" spans="1:5" x14ac:dyDescent="0.25">
      <c r="A292">
        <v>2010</v>
      </c>
      <c r="B292">
        <v>7</v>
      </c>
      <c r="C292" t="s">
        <v>101</v>
      </c>
      <c r="D292">
        <v>7</v>
      </c>
      <c r="E292">
        <v>0.1</v>
      </c>
    </row>
    <row r="293" spans="1:5" x14ac:dyDescent="0.25">
      <c r="A293">
        <v>2010</v>
      </c>
      <c r="B293">
        <v>7</v>
      </c>
      <c r="C293" t="s">
        <v>107</v>
      </c>
      <c r="D293">
        <v>16</v>
      </c>
      <c r="E293">
        <v>0.1</v>
      </c>
    </row>
    <row r="294" spans="1:5" x14ac:dyDescent="0.25">
      <c r="A294">
        <v>2010</v>
      </c>
      <c r="B294">
        <v>7</v>
      </c>
      <c r="C294" t="s">
        <v>103</v>
      </c>
      <c r="D294">
        <v>6</v>
      </c>
      <c r="E294">
        <v>0.1</v>
      </c>
    </row>
    <row r="295" spans="1:5" x14ac:dyDescent="0.25">
      <c r="A295">
        <v>2010</v>
      </c>
      <c r="B295">
        <v>7</v>
      </c>
      <c r="C295" t="s">
        <v>99</v>
      </c>
      <c r="D295">
        <v>5</v>
      </c>
      <c r="E295">
        <v>0</v>
      </c>
    </row>
    <row r="296" spans="1:5" x14ac:dyDescent="0.25">
      <c r="A296">
        <v>2010</v>
      </c>
      <c r="B296">
        <v>7</v>
      </c>
      <c r="C296" t="s">
        <v>102</v>
      </c>
      <c r="D296">
        <v>11</v>
      </c>
      <c r="E296">
        <v>0.1</v>
      </c>
    </row>
    <row r="297" spans="1:5" x14ac:dyDescent="0.25">
      <c r="A297">
        <v>2010</v>
      </c>
      <c r="B297">
        <v>7</v>
      </c>
      <c r="C297" t="s">
        <v>111</v>
      </c>
      <c r="D297">
        <v>5</v>
      </c>
      <c r="E297">
        <v>0</v>
      </c>
    </row>
    <row r="298" spans="1:5" x14ac:dyDescent="0.25">
      <c r="A298">
        <v>2010</v>
      </c>
      <c r="B298">
        <v>7</v>
      </c>
      <c r="C298" t="s">
        <v>98</v>
      </c>
      <c r="D298">
        <v>1</v>
      </c>
      <c r="E298">
        <v>0</v>
      </c>
    </row>
    <row r="299" spans="1:5" x14ac:dyDescent="0.25">
      <c r="A299">
        <v>2010</v>
      </c>
      <c r="B299">
        <v>7</v>
      </c>
      <c r="C299" t="s">
        <v>100</v>
      </c>
      <c r="D299">
        <v>0</v>
      </c>
      <c r="E299">
        <v>0</v>
      </c>
    </row>
    <row r="300" spans="1:5" x14ac:dyDescent="0.25">
      <c r="A300">
        <v>2010</v>
      </c>
      <c r="B300">
        <v>7</v>
      </c>
      <c r="C300" t="s">
        <v>108</v>
      </c>
      <c r="D300">
        <v>0</v>
      </c>
      <c r="E300">
        <v>0</v>
      </c>
    </row>
    <row r="301" spans="1:5" x14ac:dyDescent="0.25">
      <c r="A301">
        <v>2010</v>
      </c>
      <c r="B301">
        <v>7</v>
      </c>
      <c r="C301" t="s">
        <v>116</v>
      </c>
      <c r="D301">
        <v>1</v>
      </c>
      <c r="E301">
        <v>0</v>
      </c>
    </row>
    <row r="302" spans="1:5" x14ac:dyDescent="0.25">
      <c r="A302">
        <v>2010</v>
      </c>
      <c r="B302">
        <v>7</v>
      </c>
      <c r="C302" t="s">
        <v>105</v>
      </c>
      <c r="D302">
        <v>1</v>
      </c>
      <c r="E302">
        <v>0</v>
      </c>
    </row>
    <row r="303" spans="1:5" x14ac:dyDescent="0.25">
      <c r="A303">
        <v>2010</v>
      </c>
      <c r="B303">
        <v>7</v>
      </c>
      <c r="C303" t="s">
        <v>115</v>
      </c>
      <c r="D303">
        <v>0</v>
      </c>
      <c r="E303">
        <v>0</v>
      </c>
    </row>
    <row r="304" spans="1:5" x14ac:dyDescent="0.25">
      <c r="A304">
        <v>2010</v>
      </c>
      <c r="B304">
        <v>7</v>
      </c>
      <c r="C304" t="s">
        <v>104</v>
      </c>
      <c r="D304">
        <v>0</v>
      </c>
      <c r="E304">
        <v>0</v>
      </c>
    </row>
    <row r="305" spans="1:5" x14ac:dyDescent="0.25">
      <c r="A305">
        <v>2010</v>
      </c>
      <c r="B305">
        <v>7</v>
      </c>
      <c r="C305" t="s">
        <v>110</v>
      </c>
      <c r="D305">
        <v>0</v>
      </c>
      <c r="E305">
        <v>0</v>
      </c>
    </row>
    <row r="306" spans="1:5" x14ac:dyDescent="0.25">
      <c r="A306">
        <v>2010</v>
      </c>
      <c r="B306">
        <v>7</v>
      </c>
      <c r="C306" t="s">
        <v>118</v>
      </c>
      <c r="D306">
        <v>0</v>
      </c>
      <c r="E306">
        <v>0</v>
      </c>
    </row>
    <row r="307" spans="1:5" x14ac:dyDescent="0.25">
      <c r="A307">
        <v>2010</v>
      </c>
      <c r="B307">
        <v>7</v>
      </c>
      <c r="C307" t="s">
        <v>119</v>
      </c>
      <c r="D307">
        <v>0</v>
      </c>
      <c r="E307">
        <v>0</v>
      </c>
    </row>
    <row r="308" spans="1:5" x14ac:dyDescent="0.25">
      <c r="A308">
        <v>2010</v>
      </c>
      <c r="B308">
        <v>7</v>
      </c>
      <c r="C308" t="s">
        <v>117</v>
      </c>
      <c r="D308">
        <v>0</v>
      </c>
      <c r="E308">
        <v>0</v>
      </c>
    </row>
    <row r="309" spans="1:5" x14ac:dyDescent="0.25">
      <c r="A309">
        <v>2010</v>
      </c>
      <c r="B309">
        <v>7</v>
      </c>
      <c r="C309" t="s">
        <v>113</v>
      </c>
      <c r="D309">
        <v>1</v>
      </c>
      <c r="E309">
        <v>0</v>
      </c>
    </row>
    <row r="310" spans="1:5" x14ac:dyDescent="0.25">
      <c r="A310">
        <v>2010</v>
      </c>
      <c r="B310">
        <v>7</v>
      </c>
      <c r="C310" t="s">
        <v>106</v>
      </c>
      <c r="D310">
        <v>0</v>
      </c>
      <c r="E310">
        <v>0</v>
      </c>
    </row>
    <row r="311" spans="1:5" x14ac:dyDescent="0.25">
      <c r="A311">
        <v>2010</v>
      </c>
      <c r="B311">
        <v>7</v>
      </c>
      <c r="C311" t="s">
        <v>114</v>
      </c>
      <c r="D311">
        <v>0</v>
      </c>
      <c r="E311">
        <v>0</v>
      </c>
    </row>
    <row r="312" spans="1:5" x14ac:dyDescent="0.25">
      <c r="A312">
        <v>2010</v>
      </c>
      <c r="B312">
        <v>7</v>
      </c>
      <c r="C312" t="s">
        <v>109</v>
      </c>
      <c r="D312">
        <v>0</v>
      </c>
      <c r="E312">
        <v>0</v>
      </c>
    </row>
    <row r="313" spans="1:5" x14ac:dyDescent="0.25">
      <c r="A313">
        <v>2010</v>
      </c>
      <c r="B313">
        <v>8</v>
      </c>
      <c r="C313" t="s">
        <v>73</v>
      </c>
      <c r="D313">
        <v>1458</v>
      </c>
      <c r="E313">
        <v>14</v>
      </c>
    </row>
    <row r="314" spans="1:5" x14ac:dyDescent="0.25">
      <c r="A314">
        <v>2010</v>
      </c>
      <c r="B314">
        <v>8</v>
      </c>
      <c r="C314" t="s">
        <v>72</v>
      </c>
      <c r="D314">
        <v>1529</v>
      </c>
      <c r="E314">
        <v>14.7</v>
      </c>
    </row>
    <row r="315" spans="1:5" x14ac:dyDescent="0.25">
      <c r="A315">
        <v>2010</v>
      </c>
      <c r="B315">
        <v>8</v>
      </c>
      <c r="C315" t="s">
        <v>74</v>
      </c>
      <c r="D315">
        <v>1102</v>
      </c>
      <c r="E315">
        <v>10.6</v>
      </c>
    </row>
    <row r="316" spans="1:5" x14ac:dyDescent="0.25">
      <c r="A316">
        <v>2010</v>
      </c>
      <c r="B316">
        <v>8</v>
      </c>
      <c r="C316" t="s">
        <v>76</v>
      </c>
      <c r="D316">
        <v>530</v>
      </c>
      <c r="E316">
        <v>5.0999999999999996</v>
      </c>
    </row>
    <row r="317" spans="1:5" x14ac:dyDescent="0.25">
      <c r="A317">
        <v>2010</v>
      </c>
      <c r="B317">
        <v>8</v>
      </c>
      <c r="C317" t="s">
        <v>75</v>
      </c>
      <c r="D317">
        <v>597</v>
      </c>
      <c r="E317">
        <v>5.7</v>
      </c>
    </row>
    <row r="318" spans="1:5" x14ac:dyDescent="0.25">
      <c r="A318">
        <v>2010</v>
      </c>
      <c r="B318">
        <v>8</v>
      </c>
      <c r="C318" t="s">
        <v>78</v>
      </c>
      <c r="D318">
        <v>560</v>
      </c>
      <c r="E318">
        <v>5.4</v>
      </c>
    </row>
    <row r="319" spans="1:5" x14ac:dyDescent="0.25">
      <c r="A319">
        <v>2010</v>
      </c>
      <c r="B319">
        <v>8</v>
      </c>
      <c r="C319" t="s">
        <v>77</v>
      </c>
      <c r="D319">
        <v>507</v>
      </c>
      <c r="E319">
        <v>4.9000000000000004</v>
      </c>
    </row>
    <row r="320" spans="1:5" x14ac:dyDescent="0.25">
      <c r="A320">
        <v>2010</v>
      </c>
      <c r="B320">
        <v>8</v>
      </c>
      <c r="C320" t="s">
        <v>83</v>
      </c>
      <c r="D320">
        <v>447</v>
      </c>
      <c r="E320">
        <v>4.3</v>
      </c>
    </row>
    <row r="321" spans="1:5" x14ac:dyDescent="0.25">
      <c r="A321">
        <v>2010</v>
      </c>
      <c r="B321">
        <v>8</v>
      </c>
      <c r="C321" t="s">
        <v>79</v>
      </c>
      <c r="D321">
        <v>365</v>
      </c>
      <c r="E321">
        <v>3.5</v>
      </c>
    </row>
    <row r="322" spans="1:5" x14ac:dyDescent="0.25">
      <c r="A322">
        <v>2010</v>
      </c>
      <c r="B322">
        <v>8</v>
      </c>
      <c r="C322" t="s">
        <v>81</v>
      </c>
      <c r="D322">
        <v>380</v>
      </c>
      <c r="E322">
        <v>3.6</v>
      </c>
    </row>
    <row r="323" spans="1:5" x14ac:dyDescent="0.25">
      <c r="A323">
        <v>2010</v>
      </c>
      <c r="B323">
        <v>8</v>
      </c>
      <c r="C323" t="s">
        <v>84</v>
      </c>
      <c r="D323">
        <v>319</v>
      </c>
      <c r="E323">
        <v>3.1</v>
      </c>
    </row>
    <row r="324" spans="1:5" x14ac:dyDescent="0.25">
      <c r="A324">
        <v>2010</v>
      </c>
      <c r="B324">
        <v>8</v>
      </c>
      <c r="C324" t="s">
        <v>80</v>
      </c>
      <c r="D324">
        <v>389</v>
      </c>
      <c r="E324">
        <v>3.7</v>
      </c>
    </row>
    <row r="325" spans="1:5" x14ac:dyDescent="0.25">
      <c r="A325">
        <v>2010</v>
      </c>
      <c r="B325">
        <v>8</v>
      </c>
      <c r="C325" t="s">
        <v>89</v>
      </c>
      <c r="D325">
        <v>387</v>
      </c>
      <c r="E325">
        <v>3.7</v>
      </c>
    </row>
    <row r="326" spans="1:5" x14ac:dyDescent="0.25">
      <c r="A326">
        <v>2010</v>
      </c>
      <c r="B326">
        <v>8</v>
      </c>
      <c r="C326" t="s">
        <v>85</v>
      </c>
      <c r="D326">
        <v>384</v>
      </c>
      <c r="E326">
        <v>3.7</v>
      </c>
    </row>
    <row r="327" spans="1:5" x14ac:dyDescent="0.25">
      <c r="A327">
        <v>2010</v>
      </c>
      <c r="B327">
        <v>8</v>
      </c>
      <c r="C327" t="s">
        <v>87</v>
      </c>
      <c r="D327">
        <v>293</v>
      </c>
      <c r="E327">
        <v>2.8</v>
      </c>
    </row>
    <row r="328" spans="1:5" x14ac:dyDescent="0.25">
      <c r="A328">
        <v>2010</v>
      </c>
      <c r="B328">
        <v>8</v>
      </c>
      <c r="C328" t="s">
        <v>86</v>
      </c>
      <c r="D328">
        <v>184</v>
      </c>
      <c r="E328">
        <v>1.8</v>
      </c>
    </row>
    <row r="329" spans="1:5" x14ac:dyDescent="0.25">
      <c r="A329">
        <v>2010</v>
      </c>
      <c r="B329">
        <v>8</v>
      </c>
      <c r="C329" t="s">
        <v>82</v>
      </c>
      <c r="D329">
        <v>187</v>
      </c>
      <c r="E329">
        <v>1.8</v>
      </c>
    </row>
    <row r="330" spans="1:5" x14ac:dyDescent="0.25">
      <c r="A330">
        <v>2010</v>
      </c>
      <c r="B330">
        <v>8</v>
      </c>
      <c r="C330" t="s">
        <v>88</v>
      </c>
      <c r="D330">
        <v>257</v>
      </c>
      <c r="E330">
        <v>2.5</v>
      </c>
    </row>
    <row r="331" spans="1:5" x14ac:dyDescent="0.25">
      <c r="A331">
        <v>2010</v>
      </c>
      <c r="B331">
        <v>8</v>
      </c>
      <c r="C331" t="s">
        <v>91</v>
      </c>
      <c r="D331">
        <v>155</v>
      </c>
      <c r="E331">
        <v>1.5</v>
      </c>
    </row>
    <row r="332" spans="1:5" x14ac:dyDescent="0.25">
      <c r="A332">
        <v>2010</v>
      </c>
      <c r="B332">
        <v>8</v>
      </c>
      <c r="C332" t="s">
        <v>90</v>
      </c>
      <c r="D332">
        <v>124</v>
      </c>
      <c r="E332">
        <v>1.2</v>
      </c>
    </row>
    <row r="333" spans="1:5" x14ac:dyDescent="0.25">
      <c r="A333">
        <v>2010</v>
      </c>
      <c r="B333">
        <v>8</v>
      </c>
      <c r="C333" t="s">
        <v>92</v>
      </c>
      <c r="D333">
        <v>33</v>
      </c>
      <c r="E333">
        <v>0.3</v>
      </c>
    </row>
    <row r="334" spans="1:5" x14ac:dyDescent="0.25">
      <c r="A334">
        <v>2010</v>
      </c>
      <c r="B334">
        <v>8</v>
      </c>
      <c r="C334" t="s">
        <v>93</v>
      </c>
      <c r="D334">
        <v>25</v>
      </c>
      <c r="E334">
        <v>0.2</v>
      </c>
    </row>
    <row r="335" spans="1:5" x14ac:dyDescent="0.25">
      <c r="A335">
        <v>2010</v>
      </c>
      <c r="B335">
        <v>8</v>
      </c>
      <c r="C335" t="s">
        <v>95</v>
      </c>
      <c r="D335">
        <v>25</v>
      </c>
      <c r="E335">
        <v>0.2</v>
      </c>
    </row>
    <row r="336" spans="1:5" x14ac:dyDescent="0.25">
      <c r="A336">
        <v>2010</v>
      </c>
      <c r="B336">
        <v>8</v>
      </c>
      <c r="C336" t="s">
        <v>112</v>
      </c>
      <c r="D336">
        <v>54</v>
      </c>
      <c r="E336">
        <v>0.5</v>
      </c>
    </row>
    <row r="337" spans="1:5" x14ac:dyDescent="0.25">
      <c r="A337">
        <v>2010</v>
      </c>
      <c r="B337">
        <v>8</v>
      </c>
      <c r="C337" t="s">
        <v>96</v>
      </c>
      <c r="D337">
        <v>33</v>
      </c>
      <c r="E337">
        <v>0.3</v>
      </c>
    </row>
    <row r="338" spans="1:5" x14ac:dyDescent="0.25">
      <c r="A338">
        <v>2010</v>
      </c>
      <c r="B338">
        <v>8</v>
      </c>
      <c r="C338" t="s">
        <v>94</v>
      </c>
      <c r="D338">
        <v>20</v>
      </c>
      <c r="E338">
        <v>0.2</v>
      </c>
    </row>
    <row r="339" spans="1:5" x14ac:dyDescent="0.25">
      <c r="A339">
        <v>2010</v>
      </c>
      <c r="B339">
        <v>8</v>
      </c>
      <c r="C339" t="s">
        <v>107</v>
      </c>
      <c r="D339">
        <v>21</v>
      </c>
      <c r="E339">
        <v>0.2</v>
      </c>
    </row>
    <row r="340" spans="1:5" x14ac:dyDescent="0.25">
      <c r="A340">
        <v>2010</v>
      </c>
      <c r="B340">
        <v>8</v>
      </c>
      <c r="C340" t="s">
        <v>101</v>
      </c>
      <c r="D340">
        <v>7</v>
      </c>
      <c r="E340">
        <v>0.1</v>
      </c>
    </row>
    <row r="341" spans="1:5" x14ac:dyDescent="0.25">
      <c r="A341">
        <v>2010</v>
      </c>
      <c r="B341">
        <v>8</v>
      </c>
      <c r="C341" t="s">
        <v>97</v>
      </c>
      <c r="D341">
        <v>6</v>
      </c>
      <c r="E341">
        <v>0.1</v>
      </c>
    </row>
    <row r="342" spans="1:5" x14ac:dyDescent="0.25">
      <c r="A342">
        <v>2010</v>
      </c>
      <c r="B342">
        <v>8</v>
      </c>
      <c r="C342" t="s">
        <v>103</v>
      </c>
      <c r="D342">
        <v>6</v>
      </c>
      <c r="E342">
        <v>0.1</v>
      </c>
    </row>
    <row r="343" spans="1:5" x14ac:dyDescent="0.25">
      <c r="A343">
        <v>2010</v>
      </c>
      <c r="B343">
        <v>8</v>
      </c>
      <c r="C343" t="s">
        <v>102</v>
      </c>
      <c r="D343">
        <v>13</v>
      </c>
      <c r="E343">
        <v>0.1</v>
      </c>
    </row>
    <row r="344" spans="1:5" x14ac:dyDescent="0.25">
      <c r="A344">
        <v>2010</v>
      </c>
      <c r="B344">
        <v>8</v>
      </c>
      <c r="C344" t="s">
        <v>99</v>
      </c>
      <c r="D344">
        <v>6</v>
      </c>
      <c r="E344">
        <v>0.1</v>
      </c>
    </row>
    <row r="345" spans="1:5" x14ac:dyDescent="0.25">
      <c r="A345">
        <v>2010</v>
      </c>
      <c r="B345">
        <v>8</v>
      </c>
      <c r="C345" t="s">
        <v>111</v>
      </c>
      <c r="D345">
        <v>1</v>
      </c>
      <c r="E345">
        <v>0</v>
      </c>
    </row>
    <row r="346" spans="1:5" x14ac:dyDescent="0.25">
      <c r="A346">
        <v>2010</v>
      </c>
      <c r="B346">
        <v>8</v>
      </c>
      <c r="C346" t="s">
        <v>100</v>
      </c>
      <c r="D346">
        <v>5</v>
      </c>
      <c r="E346">
        <v>0</v>
      </c>
    </row>
    <row r="347" spans="1:5" x14ac:dyDescent="0.25">
      <c r="A347">
        <v>2010</v>
      </c>
      <c r="B347">
        <v>8</v>
      </c>
      <c r="C347" t="s">
        <v>98</v>
      </c>
      <c r="D347">
        <v>0</v>
      </c>
      <c r="E347">
        <v>0</v>
      </c>
    </row>
    <row r="348" spans="1:5" x14ac:dyDescent="0.25">
      <c r="A348">
        <v>2010</v>
      </c>
      <c r="B348">
        <v>8</v>
      </c>
      <c r="C348" t="s">
        <v>108</v>
      </c>
      <c r="D348">
        <v>2</v>
      </c>
      <c r="E348">
        <v>0</v>
      </c>
    </row>
    <row r="349" spans="1:5" x14ac:dyDescent="0.25">
      <c r="A349">
        <v>2010</v>
      </c>
      <c r="B349">
        <v>8</v>
      </c>
      <c r="C349" t="s">
        <v>105</v>
      </c>
      <c r="D349">
        <v>1</v>
      </c>
      <c r="E349">
        <v>0</v>
      </c>
    </row>
    <row r="350" spans="1:5" x14ac:dyDescent="0.25">
      <c r="A350">
        <v>2010</v>
      </c>
      <c r="B350">
        <v>8</v>
      </c>
      <c r="C350" t="s">
        <v>115</v>
      </c>
      <c r="D350">
        <v>1</v>
      </c>
      <c r="E350">
        <v>0</v>
      </c>
    </row>
    <row r="351" spans="1:5" x14ac:dyDescent="0.25">
      <c r="A351">
        <v>2010</v>
      </c>
      <c r="B351">
        <v>8</v>
      </c>
      <c r="C351" t="s">
        <v>116</v>
      </c>
      <c r="D351">
        <v>0</v>
      </c>
      <c r="E351">
        <v>0</v>
      </c>
    </row>
    <row r="352" spans="1:5" x14ac:dyDescent="0.25">
      <c r="A352">
        <v>2010</v>
      </c>
      <c r="B352">
        <v>8</v>
      </c>
      <c r="C352" t="s">
        <v>104</v>
      </c>
      <c r="D352">
        <v>0</v>
      </c>
      <c r="E352">
        <v>0</v>
      </c>
    </row>
    <row r="353" spans="1:5" x14ac:dyDescent="0.25">
      <c r="A353">
        <v>2010</v>
      </c>
      <c r="B353">
        <v>8</v>
      </c>
      <c r="C353" t="s">
        <v>119</v>
      </c>
      <c r="D353">
        <v>1</v>
      </c>
      <c r="E353">
        <v>0</v>
      </c>
    </row>
    <row r="354" spans="1:5" x14ac:dyDescent="0.25">
      <c r="A354">
        <v>2010</v>
      </c>
      <c r="B354">
        <v>8</v>
      </c>
      <c r="C354" t="s">
        <v>110</v>
      </c>
      <c r="D354">
        <v>0</v>
      </c>
      <c r="E354">
        <v>0</v>
      </c>
    </row>
    <row r="355" spans="1:5" x14ac:dyDescent="0.25">
      <c r="A355">
        <v>2010</v>
      </c>
      <c r="B355">
        <v>8</v>
      </c>
      <c r="C355" t="s">
        <v>118</v>
      </c>
      <c r="D355">
        <v>0</v>
      </c>
      <c r="E355">
        <v>0</v>
      </c>
    </row>
    <row r="356" spans="1:5" x14ac:dyDescent="0.25">
      <c r="A356">
        <v>2010</v>
      </c>
      <c r="B356">
        <v>8</v>
      </c>
      <c r="C356" t="s">
        <v>117</v>
      </c>
      <c r="D356">
        <v>0</v>
      </c>
      <c r="E356">
        <v>0</v>
      </c>
    </row>
    <row r="357" spans="1:5" x14ac:dyDescent="0.25">
      <c r="A357">
        <v>2010</v>
      </c>
      <c r="B357">
        <v>8</v>
      </c>
      <c r="C357" t="s">
        <v>113</v>
      </c>
      <c r="D357">
        <v>0</v>
      </c>
      <c r="E357">
        <v>0</v>
      </c>
    </row>
    <row r="358" spans="1:5" x14ac:dyDescent="0.25">
      <c r="A358">
        <v>2010</v>
      </c>
      <c r="B358">
        <v>8</v>
      </c>
      <c r="C358" t="s">
        <v>106</v>
      </c>
      <c r="D358">
        <v>0</v>
      </c>
      <c r="E358">
        <v>0</v>
      </c>
    </row>
    <row r="359" spans="1:5" x14ac:dyDescent="0.25">
      <c r="A359">
        <v>2010</v>
      </c>
      <c r="B359">
        <v>8</v>
      </c>
      <c r="C359" t="s">
        <v>114</v>
      </c>
      <c r="D359">
        <v>0</v>
      </c>
      <c r="E359">
        <v>0</v>
      </c>
    </row>
    <row r="360" spans="1:5" x14ac:dyDescent="0.25">
      <c r="A360">
        <v>2010</v>
      </c>
      <c r="B360">
        <v>8</v>
      </c>
      <c r="C360" t="s">
        <v>109</v>
      </c>
      <c r="D360">
        <v>0</v>
      </c>
      <c r="E360">
        <v>0</v>
      </c>
    </row>
    <row r="361" spans="1:5" x14ac:dyDescent="0.25">
      <c r="A361">
        <v>2010</v>
      </c>
      <c r="B361">
        <v>9</v>
      </c>
      <c r="C361" t="s">
        <v>73</v>
      </c>
      <c r="D361">
        <v>1575</v>
      </c>
      <c r="E361">
        <v>14.1</v>
      </c>
    </row>
    <row r="362" spans="1:5" x14ac:dyDescent="0.25">
      <c r="A362">
        <v>2010</v>
      </c>
      <c r="B362">
        <v>9</v>
      </c>
      <c r="C362" t="s">
        <v>72</v>
      </c>
      <c r="D362">
        <v>1461</v>
      </c>
      <c r="E362">
        <v>13.1</v>
      </c>
    </row>
    <row r="363" spans="1:5" x14ac:dyDescent="0.25">
      <c r="A363">
        <v>2010</v>
      </c>
      <c r="B363">
        <v>9</v>
      </c>
      <c r="C363" t="s">
        <v>74</v>
      </c>
      <c r="D363">
        <v>1190</v>
      </c>
      <c r="E363">
        <v>10.7</v>
      </c>
    </row>
    <row r="364" spans="1:5" x14ac:dyDescent="0.25">
      <c r="A364">
        <v>2010</v>
      </c>
      <c r="B364">
        <v>9</v>
      </c>
      <c r="C364" t="s">
        <v>76</v>
      </c>
      <c r="D364">
        <v>827</v>
      </c>
      <c r="E364">
        <v>7.4</v>
      </c>
    </row>
    <row r="365" spans="1:5" x14ac:dyDescent="0.25">
      <c r="A365">
        <v>2010</v>
      </c>
      <c r="B365">
        <v>9</v>
      </c>
      <c r="C365" t="s">
        <v>75</v>
      </c>
      <c r="D365">
        <v>690</v>
      </c>
      <c r="E365">
        <v>6.2</v>
      </c>
    </row>
    <row r="366" spans="1:5" x14ac:dyDescent="0.25">
      <c r="A366">
        <v>2010</v>
      </c>
      <c r="B366">
        <v>9</v>
      </c>
      <c r="C366" t="s">
        <v>78</v>
      </c>
      <c r="D366">
        <v>467</v>
      </c>
      <c r="E366">
        <v>4.2</v>
      </c>
    </row>
    <row r="367" spans="1:5" x14ac:dyDescent="0.25">
      <c r="A367">
        <v>2010</v>
      </c>
      <c r="B367">
        <v>9</v>
      </c>
      <c r="C367" t="s">
        <v>77</v>
      </c>
      <c r="D367">
        <v>559</v>
      </c>
      <c r="E367">
        <v>5</v>
      </c>
    </row>
    <row r="368" spans="1:5" x14ac:dyDescent="0.25">
      <c r="A368">
        <v>2010</v>
      </c>
      <c r="B368">
        <v>9</v>
      </c>
      <c r="C368" t="s">
        <v>83</v>
      </c>
      <c r="D368">
        <v>556</v>
      </c>
      <c r="E368">
        <v>5</v>
      </c>
    </row>
    <row r="369" spans="1:5" x14ac:dyDescent="0.25">
      <c r="A369">
        <v>2010</v>
      </c>
      <c r="B369">
        <v>9</v>
      </c>
      <c r="C369" t="s">
        <v>79</v>
      </c>
      <c r="D369">
        <v>441</v>
      </c>
      <c r="E369">
        <v>4</v>
      </c>
    </row>
    <row r="370" spans="1:5" x14ac:dyDescent="0.25">
      <c r="A370">
        <v>2010</v>
      </c>
      <c r="B370">
        <v>9</v>
      </c>
      <c r="C370" t="s">
        <v>81</v>
      </c>
      <c r="D370">
        <v>260</v>
      </c>
      <c r="E370">
        <v>2.2999999999999998</v>
      </c>
    </row>
    <row r="371" spans="1:5" x14ac:dyDescent="0.25">
      <c r="A371">
        <v>2010</v>
      </c>
      <c r="B371">
        <v>9</v>
      </c>
      <c r="C371" t="s">
        <v>80</v>
      </c>
      <c r="D371">
        <v>403</v>
      </c>
      <c r="E371">
        <v>3.6</v>
      </c>
    </row>
    <row r="372" spans="1:5" x14ac:dyDescent="0.25">
      <c r="A372">
        <v>2010</v>
      </c>
      <c r="B372">
        <v>9</v>
      </c>
      <c r="C372" t="s">
        <v>84</v>
      </c>
      <c r="D372">
        <v>338</v>
      </c>
      <c r="E372">
        <v>3</v>
      </c>
    </row>
    <row r="373" spans="1:5" x14ac:dyDescent="0.25">
      <c r="A373">
        <v>2010</v>
      </c>
      <c r="B373">
        <v>9</v>
      </c>
      <c r="C373" t="s">
        <v>89</v>
      </c>
      <c r="D373">
        <v>681</v>
      </c>
      <c r="E373">
        <v>6.1</v>
      </c>
    </row>
    <row r="374" spans="1:5" x14ac:dyDescent="0.25">
      <c r="A374">
        <v>2010</v>
      </c>
      <c r="B374">
        <v>9</v>
      </c>
      <c r="C374" t="s">
        <v>85</v>
      </c>
      <c r="D374">
        <v>268</v>
      </c>
      <c r="E374">
        <v>2.4</v>
      </c>
    </row>
    <row r="375" spans="1:5" x14ac:dyDescent="0.25">
      <c r="A375">
        <v>2010</v>
      </c>
      <c r="B375">
        <v>9</v>
      </c>
      <c r="C375" t="s">
        <v>87</v>
      </c>
      <c r="D375">
        <v>338</v>
      </c>
      <c r="E375">
        <v>3</v>
      </c>
    </row>
    <row r="376" spans="1:5" x14ac:dyDescent="0.25">
      <c r="A376">
        <v>2010</v>
      </c>
      <c r="B376">
        <v>9</v>
      </c>
      <c r="C376" t="s">
        <v>86</v>
      </c>
      <c r="D376">
        <v>280</v>
      </c>
      <c r="E376">
        <v>2.5</v>
      </c>
    </row>
    <row r="377" spans="1:5" x14ac:dyDescent="0.25">
      <c r="A377">
        <v>2010</v>
      </c>
      <c r="B377">
        <v>9</v>
      </c>
      <c r="C377" t="s">
        <v>82</v>
      </c>
      <c r="D377">
        <v>200</v>
      </c>
      <c r="E377">
        <v>1.8</v>
      </c>
    </row>
    <row r="378" spans="1:5" x14ac:dyDescent="0.25">
      <c r="A378">
        <v>2010</v>
      </c>
      <c r="B378">
        <v>9</v>
      </c>
      <c r="C378" t="s">
        <v>88</v>
      </c>
      <c r="D378">
        <v>198</v>
      </c>
      <c r="E378">
        <v>1.8</v>
      </c>
    </row>
    <row r="379" spans="1:5" x14ac:dyDescent="0.25">
      <c r="A379">
        <v>2010</v>
      </c>
      <c r="B379">
        <v>9</v>
      </c>
      <c r="C379" t="s">
        <v>91</v>
      </c>
      <c r="D379">
        <v>123</v>
      </c>
      <c r="E379">
        <v>1.1000000000000001</v>
      </c>
    </row>
    <row r="380" spans="1:5" x14ac:dyDescent="0.25">
      <c r="A380">
        <v>2010</v>
      </c>
      <c r="B380">
        <v>9</v>
      </c>
      <c r="C380" t="s">
        <v>90</v>
      </c>
      <c r="D380">
        <v>77</v>
      </c>
      <c r="E380">
        <v>0.7</v>
      </c>
    </row>
    <row r="381" spans="1:5" x14ac:dyDescent="0.25">
      <c r="A381">
        <v>2010</v>
      </c>
      <c r="B381">
        <v>9</v>
      </c>
      <c r="C381" t="s">
        <v>92</v>
      </c>
      <c r="D381">
        <v>12</v>
      </c>
      <c r="E381">
        <v>0.1</v>
      </c>
    </row>
    <row r="382" spans="1:5" x14ac:dyDescent="0.25">
      <c r="A382">
        <v>2010</v>
      </c>
      <c r="B382">
        <v>9</v>
      </c>
      <c r="C382" t="s">
        <v>93</v>
      </c>
      <c r="D382">
        <v>17</v>
      </c>
      <c r="E382">
        <v>0.2</v>
      </c>
    </row>
    <row r="383" spans="1:5" x14ac:dyDescent="0.25">
      <c r="A383">
        <v>2010</v>
      </c>
      <c r="B383">
        <v>9</v>
      </c>
      <c r="C383" t="s">
        <v>95</v>
      </c>
      <c r="D383">
        <v>36</v>
      </c>
      <c r="E383">
        <v>0.3</v>
      </c>
    </row>
    <row r="384" spans="1:5" x14ac:dyDescent="0.25">
      <c r="A384">
        <v>2010</v>
      </c>
      <c r="B384">
        <v>9</v>
      </c>
      <c r="C384" t="s">
        <v>112</v>
      </c>
      <c r="D384">
        <v>48</v>
      </c>
      <c r="E384">
        <v>0.4</v>
      </c>
    </row>
    <row r="385" spans="1:5" x14ac:dyDescent="0.25">
      <c r="A385">
        <v>2010</v>
      </c>
      <c r="B385">
        <v>9</v>
      </c>
      <c r="C385" t="s">
        <v>96</v>
      </c>
      <c r="D385">
        <v>23</v>
      </c>
      <c r="E385">
        <v>0.2</v>
      </c>
    </row>
    <row r="386" spans="1:5" x14ac:dyDescent="0.25">
      <c r="A386">
        <v>2010</v>
      </c>
      <c r="B386">
        <v>9</v>
      </c>
      <c r="C386" t="s">
        <v>94</v>
      </c>
      <c r="D386">
        <v>9</v>
      </c>
      <c r="E386">
        <v>0.1</v>
      </c>
    </row>
    <row r="387" spans="1:5" x14ac:dyDescent="0.25">
      <c r="A387">
        <v>2010</v>
      </c>
      <c r="B387">
        <v>9</v>
      </c>
      <c r="C387" t="s">
        <v>107</v>
      </c>
      <c r="D387">
        <v>23</v>
      </c>
      <c r="E387">
        <v>0.2</v>
      </c>
    </row>
    <row r="388" spans="1:5" x14ac:dyDescent="0.25">
      <c r="A388">
        <v>2010</v>
      </c>
      <c r="B388">
        <v>9</v>
      </c>
      <c r="C388" t="s">
        <v>101</v>
      </c>
      <c r="D388">
        <v>7</v>
      </c>
      <c r="E388">
        <v>0.1</v>
      </c>
    </row>
    <row r="389" spans="1:5" x14ac:dyDescent="0.25">
      <c r="A389">
        <v>2010</v>
      </c>
      <c r="B389">
        <v>9</v>
      </c>
      <c r="C389" t="s">
        <v>97</v>
      </c>
      <c r="D389">
        <v>1</v>
      </c>
      <c r="E389">
        <v>0</v>
      </c>
    </row>
    <row r="390" spans="1:5" x14ac:dyDescent="0.25">
      <c r="A390">
        <v>2010</v>
      </c>
      <c r="B390">
        <v>9</v>
      </c>
      <c r="C390" t="s">
        <v>103</v>
      </c>
      <c r="D390">
        <v>11</v>
      </c>
      <c r="E390">
        <v>0.1</v>
      </c>
    </row>
    <row r="391" spans="1:5" x14ac:dyDescent="0.25">
      <c r="A391">
        <v>2010</v>
      </c>
      <c r="B391">
        <v>9</v>
      </c>
      <c r="C391" t="s">
        <v>102</v>
      </c>
      <c r="D391">
        <v>10</v>
      </c>
      <c r="E391">
        <v>0.1</v>
      </c>
    </row>
    <row r="392" spans="1:5" x14ac:dyDescent="0.25">
      <c r="A392">
        <v>2010</v>
      </c>
      <c r="B392">
        <v>9</v>
      </c>
      <c r="C392" t="s">
        <v>99</v>
      </c>
      <c r="D392">
        <v>2</v>
      </c>
      <c r="E392">
        <v>0</v>
      </c>
    </row>
    <row r="393" spans="1:5" x14ac:dyDescent="0.25">
      <c r="A393">
        <v>2010</v>
      </c>
      <c r="B393">
        <v>9</v>
      </c>
      <c r="C393" t="s">
        <v>111</v>
      </c>
      <c r="D393">
        <v>0</v>
      </c>
      <c r="E393">
        <v>0</v>
      </c>
    </row>
    <row r="394" spans="1:5" x14ac:dyDescent="0.25">
      <c r="A394">
        <v>2010</v>
      </c>
      <c r="B394">
        <v>9</v>
      </c>
      <c r="C394" t="s">
        <v>100</v>
      </c>
      <c r="D394">
        <v>1</v>
      </c>
      <c r="E394">
        <v>0</v>
      </c>
    </row>
    <row r="395" spans="1:5" x14ac:dyDescent="0.25">
      <c r="A395">
        <v>2010</v>
      </c>
      <c r="B395">
        <v>9</v>
      </c>
      <c r="C395" t="s">
        <v>98</v>
      </c>
      <c r="D395">
        <v>1</v>
      </c>
      <c r="E395">
        <v>0</v>
      </c>
    </row>
    <row r="396" spans="1:5" x14ac:dyDescent="0.25">
      <c r="A396">
        <v>2010</v>
      </c>
      <c r="B396">
        <v>9</v>
      </c>
      <c r="C396" t="s">
        <v>108</v>
      </c>
      <c r="D396">
        <v>0</v>
      </c>
      <c r="E396">
        <v>0</v>
      </c>
    </row>
    <row r="397" spans="1:5" x14ac:dyDescent="0.25">
      <c r="A397">
        <v>2010</v>
      </c>
      <c r="B397">
        <v>9</v>
      </c>
      <c r="C397" t="s">
        <v>105</v>
      </c>
      <c r="D397">
        <v>2</v>
      </c>
      <c r="E397">
        <v>0</v>
      </c>
    </row>
    <row r="398" spans="1:5" x14ac:dyDescent="0.25">
      <c r="A398">
        <v>2010</v>
      </c>
      <c r="B398">
        <v>9</v>
      </c>
      <c r="C398" t="s">
        <v>115</v>
      </c>
      <c r="D398">
        <v>1</v>
      </c>
      <c r="E398">
        <v>0</v>
      </c>
    </row>
    <row r="399" spans="1:5" x14ac:dyDescent="0.25">
      <c r="A399">
        <v>2010</v>
      </c>
      <c r="B399">
        <v>9</v>
      </c>
      <c r="C399" t="s">
        <v>116</v>
      </c>
      <c r="D399">
        <v>0</v>
      </c>
      <c r="E399">
        <v>0</v>
      </c>
    </row>
    <row r="400" spans="1:5" x14ac:dyDescent="0.25">
      <c r="A400">
        <v>2010</v>
      </c>
      <c r="B400">
        <v>9</v>
      </c>
      <c r="C400" t="s">
        <v>104</v>
      </c>
      <c r="D400">
        <v>0</v>
      </c>
      <c r="E400">
        <v>0</v>
      </c>
    </row>
    <row r="401" spans="1:5" x14ac:dyDescent="0.25">
      <c r="A401">
        <v>2010</v>
      </c>
      <c r="B401">
        <v>9</v>
      </c>
      <c r="C401" t="s">
        <v>119</v>
      </c>
      <c r="D401">
        <v>0</v>
      </c>
      <c r="E401">
        <v>0</v>
      </c>
    </row>
    <row r="402" spans="1:5" x14ac:dyDescent="0.25">
      <c r="A402">
        <v>2010</v>
      </c>
      <c r="B402">
        <v>9</v>
      </c>
      <c r="C402" t="s">
        <v>106</v>
      </c>
      <c r="D402">
        <v>1</v>
      </c>
      <c r="E402">
        <v>0</v>
      </c>
    </row>
    <row r="403" spans="1:5" x14ac:dyDescent="0.25">
      <c r="A403">
        <v>2010</v>
      </c>
      <c r="B403">
        <v>9</v>
      </c>
      <c r="C403" t="s">
        <v>110</v>
      </c>
      <c r="D403">
        <v>0</v>
      </c>
      <c r="E403">
        <v>0</v>
      </c>
    </row>
    <row r="404" spans="1:5" x14ac:dyDescent="0.25">
      <c r="A404">
        <v>2010</v>
      </c>
      <c r="B404">
        <v>9</v>
      </c>
      <c r="C404" t="s">
        <v>118</v>
      </c>
      <c r="D404">
        <v>0</v>
      </c>
      <c r="E404">
        <v>0</v>
      </c>
    </row>
    <row r="405" spans="1:5" x14ac:dyDescent="0.25">
      <c r="A405">
        <v>2010</v>
      </c>
      <c r="B405">
        <v>9</v>
      </c>
      <c r="C405" t="s">
        <v>117</v>
      </c>
      <c r="D405">
        <v>0</v>
      </c>
      <c r="E405">
        <v>0</v>
      </c>
    </row>
    <row r="406" spans="1:5" x14ac:dyDescent="0.25">
      <c r="A406">
        <v>2010</v>
      </c>
      <c r="B406">
        <v>9</v>
      </c>
      <c r="C406" t="s">
        <v>113</v>
      </c>
      <c r="D406">
        <v>0</v>
      </c>
      <c r="E406">
        <v>0</v>
      </c>
    </row>
    <row r="407" spans="1:5" x14ac:dyDescent="0.25">
      <c r="A407">
        <v>2010</v>
      </c>
      <c r="B407">
        <v>9</v>
      </c>
      <c r="C407" t="s">
        <v>114</v>
      </c>
      <c r="D407">
        <v>0</v>
      </c>
      <c r="E407">
        <v>0</v>
      </c>
    </row>
    <row r="408" spans="1:5" x14ac:dyDescent="0.25">
      <c r="A408">
        <v>2010</v>
      </c>
      <c r="B408">
        <v>9</v>
      </c>
      <c r="C408" t="s">
        <v>109</v>
      </c>
      <c r="D408">
        <v>0</v>
      </c>
      <c r="E408">
        <v>0</v>
      </c>
    </row>
    <row r="409" spans="1:5" x14ac:dyDescent="0.25">
      <c r="A409">
        <v>2010</v>
      </c>
      <c r="B409">
        <v>9</v>
      </c>
      <c r="C409" t="s">
        <v>120</v>
      </c>
      <c r="D409">
        <v>0</v>
      </c>
      <c r="E409">
        <v>0</v>
      </c>
    </row>
    <row r="410" spans="1:5" x14ac:dyDescent="0.25">
      <c r="A410">
        <v>2010</v>
      </c>
      <c r="B410">
        <v>10</v>
      </c>
      <c r="C410" t="s">
        <v>73</v>
      </c>
      <c r="D410">
        <v>1659</v>
      </c>
      <c r="E410">
        <v>15.5</v>
      </c>
    </row>
    <row r="411" spans="1:5" x14ac:dyDescent="0.25">
      <c r="A411">
        <v>2010</v>
      </c>
      <c r="B411">
        <v>10</v>
      </c>
      <c r="C411" t="s">
        <v>72</v>
      </c>
      <c r="D411">
        <v>1379</v>
      </c>
      <c r="E411">
        <v>12.9</v>
      </c>
    </row>
    <row r="412" spans="1:5" x14ac:dyDescent="0.25">
      <c r="A412">
        <v>2010</v>
      </c>
      <c r="B412">
        <v>10</v>
      </c>
      <c r="C412" t="s">
        <v>74</v>
      </c>
      <c r="D412">
        <v>887</v>
      </c>
      <c r="E412">
        <v>8.3000000000000007</v>
      </c>
    </row>
    <row r="413" spans="1:5" x14ac:dyDescent="0.25">
      <c r="A413">
        <v>2010</v>
      </c>
      <c r="B413">
        <v>10</v>
      </c>
      <c r="C413" t="s">
        <v>76</v>
      </c>
      <c r="D413">
        <v>922</v>
      </c>
      <c r="E413">
        <v>8.6</v>
      </c>
    </row>
    <row r="414" spans="1:5" x14ac:dyDescent="0.25">
      <c r="A414">
        <v>2010</v>
      </c>
      <c r="B414">
        <v>10</v>
      </c>
      <c r="C414" t="s">
        <v>75</v>
      </c>
      <c r="D414">
        <v>638</v>
      </c>
      <c r="E414">
        <v>6</v>
      </c>
    </row>
    <row r="415" spans="1:5" x14ac:dyDescent="0.25">
      <c r="A415">
        <v>2010</v>
      </c>
      <c r="B415">
        <v>10</v>
      </c>
      <c r="C415" t="s">
        <v>78</v>
      </c>
      <c r="D415">
        <v>526</v>
      </c>
      <c r="E415">
        <v>4.9000000000000004</v>
      </c>
    </row>
    <row r="416" spans="1:5" x14ac:dyDescent="0.25">
      <c r="A416">
        <v>2010</v>
      </c>
      <c r="B416">
        <v>10</v>
      </c>
      <c r="C416" t="s">
        <v>77</v>
      </c>
      <c r="D416">
        <v>603</v>
      </c>
      <c r="E416">
        <v>5.6</v>
      </c>
    </row>
    <row r="417" spans="1:5" x14ac:dyDescent="0.25">
      <c r="A417">
        <v>2010</v>
      </c>
      <c r="B417">
        <v>10</v>
      </c>
      <c r="C417" t="s">
        <v>83</v>
      </c>
      <c r="D417">
        <v>517</v>
      </c>
      <c r="E417">
        <v>4.8</v>
      </c>
    </row>
    <row r="418" spans="1:5" x14ac:dyDescent="0.25">
      <c r="A418">
        <v>2010</v>
      </c>
      <c r="B418">
        <v>10</v>
      </c>
      <c r="C418" t="s">
        <v>79</v>
      </c>
      <c r="D418">
        <v>475</v>
      </c>
      <c r="E418">
        <v>4.4000000000000004</v>
      </c>
    </row>
    <row r="419" spans="1:5" x14ac:dyDescent="0.25">
      <c r="A419">
        <v>2010</v>
      </c>
      <c r="B419">
        <v>10</v>
      </c>
      <c r="C419" t="s">
        <v>80</v>
      </c>
      <c r="D419">
        <v>380</v>
      </c>
      <c r="E419">
        <v>3.6</v>
      </c>
    </row>
    <row r="420" spans="1:5" x14ac:dyDescent="0.25">
      <c r="A420">
        <v>2010</v>
      </c>
      <c r="B420">
        <v>10</v>
      </c>
      <c r="C420" t="s">
        <v>81</v>
      </c>
      <c r="D420">
        <v>309</v>
      </c>
      <c r="E420">
        <v>2.9</v>
      </c>
    </row>
    <row r="421" spans="1:5" x14ac:dyDescent="0.25">
      <c r="A421">
        <v>2010</v>
      </c>
      <c r="B421">
        <v>10</v>
      </c>
      <c r="C421" t="s">
        <v>89</v>
      </c>
      <c r="D421">
        <v>465</v>
      </c>
      <c r="E421">
        <v>4.4000000000000004</v>
      </c>
    </row>
    <row r="422" spans="1:5" x14ac:dyDescent="0.25">
      <c r="A422">
        <v>2010</v>
      </c>
      <c r="B422">
        <v>10</v>
      </c>
      <c r="C422" t="s">
        <v>84</v>
      </c>
      <c r="D422">
        <v>312</v>
      </c>
      <c r="E422">
        <v>2.9</v>
      </c>
    </row>
    <row r="423" spans="1:5" x14ac:dyDescent="0.25">
      <c r="A423">
        <v>2010</v>
      </c>
      <c r="B423">
        <v>10</v>
      </c>
      <c r="C423" t="s">
        <v>85</v>
      </c>
      <c r="D423">
        <v>337</v>
      </c>
      <c r="E423">
        <v>3.2</v>
      </c>
    </row>
    <row r="424" spans="1:5" x14ac:dyDescent="0.25">
      <c r="A424">
        <v>2010</v>
      </c>
      <c r="B424">
        <v>10</v>
      </c>
      <c r="C424" t="s">
        <v>87</v>
      </c>
      <c r="D424">
        <v>249</v>
      </c>
      <c r="E424">
        <v>2.2999999999999998</v>
      </c>
    </row>
    <row r="425" spans="1:5" x14ac:dyDescent="0.25">
      <c r="A425">
        <v>2010</v>
      </c>
      <c r="B425">
        <v>10</v>
      </c>
      <c r="C425" t="s">
        <v>86</v>
      </c>
      <c r="D425">
        <v>216</v>
      </c>
      <c r="E425">
        <v>2</v>
      </c>
    </row>
    <row r="426" spans="1:5" x14ac:dyDescent="0.25">
      <c r="A426">
        <v>2010</v>
      </c>
      <c r="B426">
        <v>10</v>
      </c>
      <c r="C426" t="s">
        <v>82</v>
      </c>
      <c r="D426">
        <v>205</v>
      </c>
      <c r="E426">
        <v>1.9</v>
      </c>
    </row>
    <row r="427" spans="1:5" x14ac:dyDescent="0.25">
      <c r="A427">
        <v>2010</v>
      </c>
      <c r="B427">
        <v>10</v>
      </c>
      <c r="C427" t="s">
        <v>88</v>
      </c>
      <c r="D427">
        <v>143</v>
      </c>
      <c r="E427">
        <v>1.3</v>
      </c>
    </row>
    <row r="428" spans="1:5" x14ac:dyDescent="0.25">
      <c r="A428">
        <v>2010</v>
      </c>
      <c r="B428">
        <v>10</v>
      </c>
      <c r="C428" t="s">
        <v>91</v>
      </c>
      <c r="D428">
        <v>123</v>
      </c>
      <c r="E428">
        <v>1.2</v>
      </c>
    </row>
    <row r="429" spans="1:5" x14ac:dyDescent="0.25">
      <c r="A429">
        <v>2010</v>
      </c>
      <c r="B429">
        <v>10</v>
      </c>
      <c r="C429" t="s">
        <v>90</v>
      </c>
      <c r="D429">
        <v>110</v>
      </c>
      <c r="E429">
        <v>1</v>
      </c>
    </row>
    <row r="430" spans="1:5" x14ac:dyDescent="0.25">
      <c r="A430">
        <v>2010</v>
      </c>
      <c r="B430">
        <v>10</v>
      </c>
      <c r="C430" t="s">
        <v>92</v>
      </c>
      <c r="D430">
        <v>45</v>
      </c>
      <c r="E430">
        <v>0.4</v>
      </c>
    </row>
    <row r="431" spans="1:5" x14ac:dyDescent="0.25">
      <c r="A431">
        <v>2010</v>
      </c>
      <c r="B431">
        <v>10</v>
      </c>
      <c r="C431" t="s">
        <v>93</v>
      </c>
      <c r="D431">
        <v>18</v>
      </c>
      <c r="E431">
        <v>0.2</v>
      </c>
    </row>
    <row r="432" spans="1:5" x14ac:dyDescent="0.25">
      <c r="A432">
        <v>2010</v>
      </c>
      <c r="B432">
        <v>10</v>
      </c>
      <c r="C432" t="s">
        <v>95</v>
      </c>
      <c r="D432">
        <v>31</v>
      </c>
      <c r="E432">
        <v>0.3</v>
      </c>
    </row>
    <row r="433" spans="1:5" x14ac:dyDescent="0.25">
      <c r="A433">
        <v>2010</v>
      </c>
      <c r="B433">
        <v>10</v>
      </c>
      <c r="C433" t="s">
        <v>112</v>
      </c>
      <c r="D433">
        <v>38</v>
      </c>
      <c r="E433">
        <v>0.4</v>
      </c>
    </row>
    <row r="434" spans="1:5" x14ac:dyDescent="0.25">
      <c r="A434">
        <v>2010</v>
      </c>
      <c r="B434">
        <v>10</v>
      </c>
      <c r="C434" t="s">
        <v>96</v>
      </c>
      <c r="D434">
        <v>47</v>
      </c>
      <c r="E434">
        <v>0.4</v>
      </c>
    </row>
    <row r="435" spans="1:5" x14ac:dyDescent="0.25">
      <c r="A435">
        <v>2010</v>
      </c>
      <c r="B435">
        <v>10</v>
      </c>
      <c r="C435" t="s">
        <v>94</v>
      </c>
      <c r="D435">
        <v>3</v>
      </c>
      <c r="E435">
        <v>0</v>
      </c>
    </row>
    <row r="436" spans="1:5" x14ac:dyDescent="0.25">
      <c r="A436">
        <v>2010</v>
      </c>
      <c r="B436">
        <v>10</v>
      </c>
      <c r="C436" t="s">
        <v>107</v>
      </c>
      <c r="D436">
        <v>14</v>
      </c>
      <c r="E436">
        <v>0.1</v>
      </c>
    </row>
    <row r="437" spans="1:5" x14ac:dyDescent="0.25">
      <c r="A437">
        <v>2010</v>
      </c>
      <c r="B437">
        <v>10</v>
      </c>
      <c r="C437" t="s">
        <v>101</v>
      </c>
      <c r="D437">
        <v>3</v>
      </c>
      <c r="E437">
        <v>0</v>
      </c>
    </row>
    <row r="438" spans="1:5" x14ac:dyDescent="0.25">
      <c r="A438">
        <v>2010</v>
      </c>
      <c r="B438">
        <v>10</v>
      </c>
      <c r="C438" t="s">
        <v>103</v>
      </c>
      <c r="D438">
        <v>5</v>
      </c>
      <c r="E438">
        <v>0</v>
      </c>
    </row>
    <row r="439" spans="1:5" x14ac:dyDescent="0.25">
      <c r="A439">
        <v>2010</v>
      </c>
      <c r="B439">
        <v>10</v>
      </c>
      <c r="C439" t="s">
        <v>97</v>
      </c>
      <c r="D439">
        <v>1</v>
      </c>
      <c r="E439">
        <v>0</v>
      </c>
    </row>
    <row r="440" spans="1:5" x14ac:dyDescent="0.25">
      <c r="A440">
        <v>2010</v>
      </c>
      <c r="B440">
        <v>10</v>
      </c>
      <c r="C440" t="s">
        <v>102</v>
      </c>
      <c r="D440">
        <v>13</v>
      </c>
      <c r="E440">
        <v>0.1</v>
      </c>
    </row>
    <row r="441" spans="1:5" x14ac:dyDescent="0.25">
      <c r="A441">
        <v>2010</v>
      </c>
      <c r="B441">
        <v>10</v>
      </c>
      <c r="C441" t="s">
        <v>99</v>
      </c>
      <c r="D441">
        <v>6</v>
      </c>
      <c r="E441">
        <v>0.1</v>
      </c>
    </row>
    <row r="442" spans="1:5" x14ac:dyDescent="0.25">
      <c r="A442">
        <v>2010</v>
      </c>
      <c r="B442">
        <v>10</v>
      </c>
      <c r="C442" t="s">
        <v>111</v>
      </c>
      <c r="D442">
        <v>0</v>
      </c>
      <c r="E442">
        <v>0</v>
      </c>
    </row>
    <row r="443" spans="1:5" x14ac:dyDescent="0.25">
      <c r="A443">
        <v>2010</v>
      </c>
      <c r="B443">
        <v>10</v>
      </c>
      <c r="C443" t="s">
        <v>100</v>
      </c>
      <c r="D443">
        <v>1</v>
      </c>
      <c r="E443">
        <v>0</v>
      </c>
    </row>
    <row r="444" spans="1:5" x14ac:dyDescent="0.25">
      <c r="A444">
        <v>2010</v>
      </c>
      <c r="B444">
        <v>10</v>
      </c>
      <c r="C444" t="s">
        <v>98</v>
      </c>
      <c r="D444">
        <v>0</v>
      </c>
      <c r="E444">
        <v>0</v>
      </c>
    </row>
    <row r="445" spans="1:5" x14ac:dyDescent="0.25">
      <c r="A445">
        <v>2010</v>
      </c>
      <c r="B445">
        <v>10</v>
      </c>
      <c r="C445" t="s">
        <v>108</v>
      </c>
      <c r="D445">
        <v>0</v>
      </c>
      <c r="E445">
        <v>0</v>
      </c>
    </row>
    <row r="446" spans="1:5" x14ac:dyDescent="0.25">
      <c r="A446">
        <v>2010</v>
      </c>
      <c r="B446">
        <v>10</v>
      </c>
      <c r="C446" t="s">
        <v>115</v>
      </c>
      <c r="D446">
        <v>2</v>
      </c>
      <c r="E446">
        <v>0</v>
      </c>
    </row>
    <row r="447" spans="1:5" x14ac:dyDescent="0.25">
      <c r="A447">
        <v>2010</v>
      </c>
      <c r="B447">
        <v>10</v>
      </c>
      <c r="C447" t="s">
        <v>105</v>
      </c>
      <c r="D447">
        <v>0</v>
      </c>
      <c r="E447">
        <v>0</v>
      </c>
    </row>
    <row r="448" spans="1:5" x14ac:dyDescent="0.25">
      <c r="A448">
        <v>2010</v>
      </c>
      <c r="B448">
        <v>10</v>
      </c>
      <c r="C448" t="s">
        <v>116</v>
      </c>
      <c r="D448">
        <v>0</v>
      </c>
      <c r="E448">
        <v>0</v>
      </c>
    </row>
    <row r="449" spans="1:5" x14ac:dyDescent="0.25">
      <c r="A449">
        <v>2010</v>
      </c>
      <c r="B449">
        <v>10</v>
      </c>
      <c r="C449" t="s">
        <v>104</v>
      </c>
      <c r="D449">
        <v>0</v>
      </c>
      <c r="E449">
        <v>0</v>
      </c>
    </row>
    <row r="450" spans="1:5" x14ac:dyDescent="0.25">
      <c r="A450">
        <v>2010</v>
      </c>
      <c r="B450">
        <v>10</v>
      </c>
      <c r="C450" t="s">
        <v>119</v>
      </c>
      <c r="D450">
        <v>0</v>
      </c>
      <c r="E450">
        <v>0</v>
      </c>
    </row>
    <row r="451" spans="1:5" x14ac:dyDescent="0.25">
      <c r="A451">
        <v>2010</v>
      </c>
      <c r="B451">
        <v>10</v>
      </c>
      <c r="C451" t="s">
        <v>113</v>
      </c>
      <c r="D451">
        <v>1</v>
      </c>
      <c r="E451">
        <v>0</v>
      </c>
    </row>
    <row r="452" spans="1:5" x14ac:dyDescent="0.25">
      <c r="A452">
        <v>2010</v>
      </c>
      <c r="B452">
        <v>10</v>
      </c>
      <c r="C452" t="s">
        <v>106</v>
      </c>
      <c r="D452">
        <v>0</v>
      </c>
      <c r="E452">
        <v>0</v>
      </c>
    </row>
    <row r="453" spans="1:5" x14ac:dyDescent="0.25">
      <c r="A453">
        <v>2010</v>
      </c>
      <c r="B453">
        <v>10</v>
      </c>
      <c r="C453" t="s">
        <v>110</v>
      </c>
      <c r="D453">
        <v>0</v>
      </c>
      <c r="E453">
        <v>0</v>
      </c>
    </row>
    <row r="454" spans="1:5" x14ac:dyDescent="0.25">
      <c r="A454">
        <v>2010</v>
      </c>
      <c r="B454">
        <v>10</v>
      </c>
      <c r="C454" t="s">
        <v>118</v>
      </c>
      <c r="D454">
        <v>0</v>
      </c>
      <c r="E454">
        <v>0</v>
      </c>
    </row>
    <row r="455" spans="1:5" x14ac:dyDescent="0.25">
      <c r="A455">
        <v>2010</v>
      </c>
      <c r="B455">
        <v>10</v>
      </c>
      <c r="C455" t="s">
        <v>117</v>
      </c>
      <c r="D455">
        <v>0</v>
      </c>
      <c r="E455">
        <v>0</v>
      </c>
    </row>
    <row r="456" spans="1:5" x14ac:dyDescent="0.25">
      <c r="A456">
        <v>2010</v>
      </c>
      <c r="B456">
        <v>10</v>
      </c>
      <c r="C456" t="s">
        <v>114</v>
      </c>
      <c r="D456">
        <v>0</v>
      </c>
      <c r="E456">
        <v>0</v>
      </c>
    </row>
    <row r="457" spans="1:5" x14ac:dyDescent="0.25">
      <c r="A457">
        <v>2010</v>
      </c>
      <c r="B457">
        <v>10</v>
      </c>
      <c r="C457" t="s">
        <v>109</v>
      </c>
      <c r="D457">
        <v>0</v>
      </c>
      <c r="E457">
        <v>0</v>
      </c>
    </row>
    <row r="458" spans="1:5" x14ac:dyDescent="0.25">
      <c r="A458">
        <v>2010</v>
      </c>
      <c r="B458">
        <v>10</v>
      </c>
      <c r="C458" t="s">
        <v>120</v>
      </c>
      <c r="D458">
        <v>0</v>
      </c>
      <c r="E458">
        <v>0</v>
      </c>
    </row>
    <row r="459" spans="1:5" x14ac:dyDescent="0.25">
      <c r="A459">
        <v>2010</v>
      </c>
      <c r="B459">
        <v>11</v>
      </c>
      <c r="C459" t="s">
        <v>73</v>
      </c>
      <c r="D459">
        <v>1824</v>
      </c>
      <c r="E459">
        <v>15.3</v>
      </c>
    </row>
    <row r="460" spans="1:5" x14ac:dyDescent="0.25">
      <c r="A460">
        <v>2010</v>
      </c>
      <c r="B460">
        <v>11</v>
      </c>
      <c r="C460" t="s">
        <v>72</v>
      </c>
      <c r="D460">
        <v>1511</v>
      </c>
      <c r="E460">
        <v>12.7</v>
      </c>
    </row>
    <row r="461" spans="1:5" x14ac:dyDescent="0.25">
      <c r="A461">
        <v>2010</v>
      </c>
      <c r="B461">
        <v>11</v>
      </c>
      <c r="C461" t="s">
        <v>74</v>
      </c>
      <c r="D461">
        <v>1331</v>
      </c>
      <c r="E461">
        <v>11.2</v>
      </c>
    </row>
    <row r="462" spans="1:5" x14ac:dyDescent="0.25">
      <c r="A462">
        <v>2010</v>
      </c>
      <c r="B462">
        <v>11</v>
      </c>
      <c r="C462" t="s">
        <v>76</v>
      </c>
      <c r="D462">
        <v>939</v>
      </c>
      <c r="E462">
        <v>7.9</v>
      </c>
    </row>
    <row r="463" spans="1:5" x14ac:dyDescent="0.25">
      <c r="A463">
        <v>2010</v>
      </c>
      <c r="B463">
        <v>11</v>
      </c>
      <c r="C463" t="s">
        <v>75</v>
      </c>
      <c r="D463">
        <v>496</v>
      </c>
      <c r="E463">
        <v>4.2</v>
      </c>
    </row>
    <row r="464" spans="1:5" x14ac:dyDescent="0.25">
      <c r="A464">
        <v>2010</v>
      </c>
      <c r="B464">
        <v>11</v>
      </c>
      <c r="C464" t="s">
        <v>77</v>
      </c>
      <c r="D464">
        <v>666</v>
      </c>
      <c r="E464">
        <v>5.6</v>
      </c>
    </row>
    <row r="465" spans="1:5" x14ac:dyDescent="0.25">
      <c r="A465">
        <v>2010</v>
      </c>
      <c r="B465">
        <v>11</v>
      </c>
      <c r="C465" t="s">
        <v>78</v>
      </c>
      <c r="D465">
        <v>560</v>
      </c>
      <c r="E465">
        <v>4.7</v>
      </c>
    </row>
    <row r="466" spans="1:5" x14ac:dyDescent="0.25">
      <c r="A466">
        <v>2010</v>
      </c>
      <c r="B466">
        <v>11</v>
      </c>
      <c r="C466" t="s">
        <v>83</v>
      </c>
      <c r="D466">
        <v>647</v>
      </c>
      <c r="E466">
        <v>5.4</v>
      </c>
    </row>
    <row r="467" spans="1:5" x14ac:dyDescent="0.25">
      <c r="A467">
        <v>2010</v>
      </c>
      <c r="B467">
        <v>11</v>
      </c>
      <c r="C467" t="s">
        <v>79</v>
      </c>
      <c r="D467">
        <v>481</v>
      </c>
      <c r="E467">
        <v>4</v>
      </c>
    </row>
    <row r="468" spans="1:5" x14ac:dyDescent="0.25">
      <c r="A468">
        <v>2010</v>
      </c>
      <c r="B468">
        <v>11</v>
      </c>
      <c r="C468" t="s">
        <v>89</v>
      </c>
      <c r="D468">
        <v>548</v>
      </c>
      <c r="E468">
        <v>4.5999999999999996</v>
      </c>
    </row>
    <row r="469" spans="1:5" x14ac:dyDescent="0.25">
      <c r="A469">
        <v>2010</v>
      </c>
      <c r="B469">
        <v>11</v>
      </c>
      <c r="C469" t="s">
        <v>80</v>
      </c>
      <c r="D469">
        <v>448</v>
      </c>
      <c r="E469">
        <v>3.8</v>
      </c>
    </row>
    <row r="470" spans="1:5" x14ac:dyDescent="0.25">
      <c r="A470">
        <v>2010</v>
      </c>
      <c r="B470">
        <v>11</v>
      </c>
      <c r="C470" t="s">
        <v>84</v>
      </c>
      <c r="D470">
        <v>376</v>
      </c>
      <c r="E470">
        <v>3.2</v>
      </c>
    </row>
    <row r="471" spans="1:5" x14ac:dyDescent="0.25">
      <c r="A471">
        <v>2010</v>
      </c>
      <c r="B471">
        <v>11</v>
      </c>
      <c r="C471" t="s">
        <v>81</v>
      </c>
      <c r="D471">
        <v>315</v>
      </c>
      <c r="E471">
        <v>2.6</v>
      </c>
    </row>
    <row r="472" spans="1:5" x14ac:dyDescent="0.25">
      <c r="A472">
        <v>2010</v>
      </c>
      <c r="B472">
        <v>11</v>
      </c>
      <c r="C472" t="s">
        <v>85</v>
      </c>
      <c r="D472">
        <v>304</v>
      </c>
      <c r="E472">
        <v>2.6</v>
      </c>
    </row>
    <row r="473" spans="1:5" x14ac:dyDescent="0.25">
      <c r="A473">
        <v>2010</v>
      </c>
      <c r="B473">
        <v>11</v>
      </c>
      <c r="C473" t="s">
        <v>87</v>
      </c>
      <c r="D473">
        <v>318</v>
      </c>
      <c r="E473">
        <v>2.7</v>
      </c>
    </row>
    <row r="474" spans="1:5" x14ac:dyDescent="0.25">
      <c r="A474">
        <v>2010</v>
      </c>
      <c r="B474">
        <v>11</v>
      </c>
      <c r="C474" t="s">
        <v>86</v>
      </c>
      <c r="D474">
        <v>212</v>
      </c>
      <c r="E474">
        <v>1.8</v>
      </c>
    </row>
    <row r="475" spans="1:5" x14ac:dyDescent="0.25">
      <c r="A475">
        <v>2010</v>
      </c>
      <c r="B475">
        <v>11</v>
      </c>
      <c r="C475" t="s">
        <v>82</v>
      </c>
      <c r="D475">
        <v>195</v>
      </c>
      <c r="E475">
        <v>1.6</v>
      </c>
    </row>
    <row r="476" spans="1:5" x14ac:dyDescent="0.25">
      <c r="A476">
        <v>2010</v>
      </c>
      <c r="B476">
        <v>11</v>
      </c>
      <c r="C476" t="s">
        <v>88</v>
      </c>
      <c r="D476">
        <v>254</v>
      </c>
      <c r="E476">
        <v>2.1</v>
      </c>
    </row>
    <row r="477" spans="1:5" x14ac:dyDescent="0.25">
      <c r="A477">
        <v>2010</v>
      </c>
      <c r="B477">
        <v>11</v>
      </c>
      <c r="C477" t="s">
        <v>91</v>
      </c>
      <c r="D477">
        <v>124</v>
      </c>
      <c r="E477">
        <v>1</v>
      </c>
    </row>
    <row r="478" spans="1:5" x14ac:dyDescent="0.25">
      <c r="A478">
        <v>2010</v>
      </c>
      <c r="B478">
        <v>11</v>
      </c>
      <c r="C478" t="s">
        <v>90</v>
      </c>
      <c r="D478">
        <v>63</v>
      </c>
      <c r="E478">
        <v>0.5</v>
      </c>
    </row>
    <row r="479" spans="1:5" x14ac:dyDescent="0.25">
      <c r="A479">
        <v>2010</v>
      </c>
      <c r="B479">
        <v>11</v>
      </c>
      <c r="C479" t="s">
        <v>92</v>
      </c>
      <c r="D479">
        <v>53</v>
      </c>
      <c r="E479">
        <v>0.4</v>
      </c>
    </row>
    <row r="480" spans="1:5" x14ac:dyDescent="0.25">
      <c r="A480">
        <v>2010</v>
      </c>
      <c r="B480">
        <v>11</v>
      </c>
      <c r="C480" t="s">
        <v>93</v>
      </c>
      <c r="D480">
        <v>23</v>
      </c>
      <c r="E480">
        <v>0.2</v>
      </c>
    </row>
    <row r="481" spans="1:5" x14ac:dyDescent="0.25">
      <c r="A481">
        <v>2010</v>
      </c>
      <c r="B481">
        <v>11</v>
      </c>
      <c r="C481" t="s">
        <v>95</v>
      </c>
      <c r="D481">
        <v>47</v>
      </c>
      <c r="E481">
        <v>0.4</v>
      </c>
    </row>
    <row r="482" spans="1:5" x14ac:dyDescent="0.25">
      <c r="A482">
        <v>2010</v>
      </c>
      <c r="B482">
        <v>11</v>
      </c>
      <c r="C482" t="s">
        <v>96</v>
      </c>
      <c r="D482">
        <v>70</v>
      </c>
      <c r="E482">
        <v>0.6</v>
      </c>
    </row>
    <row r="483" spans="1:5" x14ac:dyDescent="0.25">
      <c r="A483">
        <v>2010</v>
      </c>
      <c r="B483">
        <v>11</v>
      </c>
      <c r="C483" t="s">
        <v>112</v>
      </c>
      <c r="D483">
        <v>29</v>
      </c>
      <c r="E483">
        <v>0.2</v>
      </c>
    </row>
    <row r="484" spans="1:5" x14ac:dyDescent="0.25">
      <c r="A484">
        <v>2010</v>
      </c>
      <c r="B484">
        <v>11</v>
      </c>
      <c r="C484" t="s">
        <v>94</v>
      </c>
      <c r="D484">
        <v>9</v>
      </c>
      <c r="E484">
        <v>0.1</v>
      </c>
    </row>
    <row r="485" spans="1:5" x14ac:dyDescent="0.25">
      <c r="A485">
        <v>2010</v>
      </c>
      <c r="B485">
        <v>11</v>
      </c>
      <c r="C485" t="s">
        <v>107</v>
      </c>
      <c r="D485">
        <v>18</v>
      </c>
      <c r="E485">
        <v>0.2</v>
      </c>
    </row>
    <row r="486" spans="1:5" x14ac:dyDescent="0.25">
      <c r="A486">
        <v>2010</v>
      </c>
      <c r="B486">
        <v>11</v>
      </c>
      <c r="C486" t="s">
        <v>102</v>
      </c>
      <c r="D486">
        <v>17</v>
      </c>
      <c r="E486">
        <v>0.1</v>
      </c>
    </row>
    <row r="487" spans="1:5" x14ac:dyDescent="0.25">
      <c r="A487">
        <v>2010</v>
      </c>
      <c r="B487">
        <v>11</v>
      </c>
      <c r="C487" t="s">
        <v>101</v>
      </c>
      <c r="D487">
        <v>4</v>
      </c>
      <c r="E487">
        <v>0</v>
      </c>
    </row>
    <row r="488" spans="1:5" x14ac:dyDescent="0.25">
      <c r="A488">
        <v>2010</v>
      </c>
      <c r="B488">
        <v>11</v>
      </c>
      <c r="C488" t="s">
        <v>103</v>
      </c>
      <c r="D488">
        <v>7</v>
      </c>
      <c r="E488">
        <v>0.1</v>
      </c>
    </row>
    <row r="489" spans="1:5" x14ac:dyDescent="0.25">
      <c r="A489">
        <v>2010</v>
      </c>
      <c r="B489">
        <v>11</v>
      </c>
      <c r="C489" t="s">
        <v>97</v>
      </c>
      <c r="D489">
        <v>0</v>
      </c>
      <c r="E489">
        <v>0</v>
      </c>
    </row>
    <row r="490" spans="1:5" x14ac:dyDescent="0.25">
      <c r="A490">
        <v>2010</v>
      </c>
      <c r="B490">
        <v>11</v>
      </c>
      <c r="C490" t="s">
        <v>99</v>
      </c>
      <c r="D490">
        <v>5</v>
      </c>
      <c r="E490">
        <v>0</v>
      </c>
    </row>
    <row r="491" spans="1:5" x14ac:dyDescent="0.25">
      <c r="A491">
        <v>2010</v>
      </c>
      <c r="B491">
        <v>11</v>
      </c>
      <c r="C491" t="s">
        <v>111</v>
      </c>
      <c r="D491">
        <v>8</v>
      </c>
      <c r="E491">
        <v>0.1</v>
      </c>
    </row>
    <row r="492" spans="1:5" x14ac:dyDescent="0.25">
      <c r="A492">
        <v>2010</v>
      </c>
      <c r="B492">
        <v>11</v>
      </c>
      <c r="C492" t="s">
        <v>100</v>
      </c>
      <c r="D492">
        <v>0</v>
      </c>
      <c r="E492">
        <v>0</v>
      </c>
    </row>
    <row r="493" spans="1:5" x14ac:dyDescent="0.25">
      <c r="A493">
        <v>2010</v>
      </c>
      <c r="B493">
        <v>11</v>
      </c>
      <c r="C493" t="s">
        <v>98</v>
      </c>
      <c r="D493">
        <v>1</v>
      </c>
      <c r="E493">
        <v>0</v>
      </c>
    </row>
    <row r="494" spans="1:5" x14ac:dyDescent="0.25">
      <c r="A494">
        <v>2010</v>
      </c>
      <c r="B494">
        <v>11</v>
      </c>
      <c r="C494" t="s">
        <v>108</v>
      </c>
      <c r="D494">
        <v>0</v>
      </c>
      <c r="E494">
        <v>0</v>
      </c>
    </row>
    <row r="495" spans="1:5" x14ac:dyDescent="0.25">
      <c r="A495">
        <v>2010</v>
      </c>
      <c r="B495">
        <v>11</v>
      </c>
      <c r="C495" t="s">
        <v>115</v>
      </c>
      <c r="D495">
        <v>1</v>
      </c>
      <c r="E495">
        <v>0</v>
      </c>
    </row>
    <row r="496" spans="1:5" x14ac:dyDescent="0.25">
      <c r="A496">
        <v>2010</v>
      </c>
      <c r="B496">
        <v>11</v>
      </c>
      <c r="C496" t="s">
        <v>105</v>
      </c>
      <c r="D496">
        <v>0</v>
      </c>
      <c r="E496">
        <v>0</v>
      </c>
    </row>
    <row r="497" spans="1:5" x14ac:dyDescent="0.25">
      <c r="A497">
        <v>2010</v>
      </c>
      <c r="B497">
        <v>11</v>
      </c>
      <c r="C497" t="s">
        <v>116</v>
      </c>
      <c r="D497">
        <v>0</v>
      </c>
      <c r="E497">
        <v>0</v>
      </c>
    </row>
    <row r="498" spans="1:5" x14ac:dyDescent="0.25">
      <c r="A498">
        <v>2010</v>
      </c>
      <c r="B498">
        <v>11</v>
      </c>
      <c r="C498" t="s">
        <v>104</v>
      </c>
      <c r="D498">
        <v>0</v>
      </c>
      <c r="E498">
        <v>0</v>
      </c>
    </row>
    <row r="499" spans="1:5" x14ac:dyDescent="0.25">
      <c r="A499">
        <v>2010</v>
      </c>
      <c r="B499">
        <v>11</v>
      </c>
      <c r="C499" t="s">
        <v>113</v>
      </c>
      <c r="D499">
        <v>1</v>
      </c>
      <c r="E499">
        <v>0</v>
      </c>
    </row>
    <row r="500" spans="1:5" x14ac:dyDescent="0.25">
      <c r="A500">
        <v>2010</v>
      </c>
      <c r="B500">
        <v>11</v>
      </c>
      <c r="C500" t="s">
        <v>110</v>
      </c>
      <c r="D500">
        <v>1</v>
      </c>
      <c r="E500">
        <v>0</v>
      </c>
    </row>
    <row r="501" spans="1:5" x14ac:dyDescent="0.25">
      <c r="A501">
        <v>2010</v>
      </c>
      <c r="B501">
        <v>11</v>
      </c>
      <c r="C501" t="s">
        <v>119</v>
      </c>
      <c r="D501">
        <v>0</v>
      </c>
      <c r="E501">
        <v>0</v>
      </c>
    </row>
    <row r="502" spans="1:5" x14ac:dyDescent="0.25">
      <c r="A502">
        <v>2010</v>
      </c>
      <c r="B502">
        <v>11</v>
      </c>
      <c r="C502" t="s">
        <v>117</v>
      </c>
      <c r="D502">
        <v>1</v>
      </c>
      <c r="E502">
        <v>0</v>
      </c>
    </row>
    <row r="503" spans="1:5" x14ac:dyDescent="0.25">
      <c r="A503">
        <v>2010</v>
      </c>
      <c r="B503">
        <v>11</v>
      </c>
      <c r="C503" t="s">
        <v>106</v>
      </c>
      <c r="D503">
        <v>0</v>
      </c>
      <c r="E503">
        <v>0</v>
      </c>
    </row>
    <row r="504" spans="1:5" x14ac:dyDescent="0.25">
      <c r="A504">
        <v>2010</v>
      </c>
      <c r="B504">
        <v>11</v>
      </c>
      <c r="C504" t="s">
        <v>118</v>
      </c>
      <c r="D504">
        <v>0</v>
      </c>
      <c r="E504">
        <v>0</v>
      </c>
    </row>
    <row r="505" spans="1:5" x14ac:dyDescent="0.25">
      <c r="A505">
        <v>2010</v>
      </c>
      <c r="B505">
        <v>11</v>
      </c>
      <c r="C505" t="s">
        <v>109</v>
      </c>
      <c r="D505">
        <v>1</v>
      </c>
      <c r="E505">
        <v>0</v>
      </c>
    </row>
    <row r="506" spans="1:5" x14ac:dyDescent="0.25">
      <c r="A506">
        <v>2010</v>
      </c>
      <c r="B506">
        <v>11</v>
      </c>
      <c r="C506" t="s">
        <v>114</v>
      </c>
      <c r="D506">
        <v>0</v>
      </c>
      <c r="E506">
        <v>0</v>
      </c>
    </row>
    <row r="507" spans="1:5" x14ac:dyDescent="0.25">
      <c r="A507">
        <v>2010</v>
      </c>
      <c r="B507">
        <v>11</v>
      </c>
      <c r="C507" t="s">
        <v>120</v>
      </c>
      <c r="D507">
        <v>0</v>
      </c>
      <c r="E507">
        <v>0</v>
      </c>
    </row>
    <row r="508" spans="1:5" x14ac:dyDescent="0.25">
      <c r="A508">
        <v>2010</v>
      </c>
      <c r="B508">
        <v>12</v>
      </c>
      <c r="C508" t="s">
        <v>73</v>
      </c>
      <c r="D508">
        <v>1298</v>
      </c>
      <c r="E508">
        <v>12.8</v>
      </c>
    </row>
    <row r="509" spans="1:5" x14ac:dyDescent="0.25">
      <c r="A509">
        <v>2010</v>
      </c>
      <c r="B509">
        <v>12</v>
      </c>
      <c r="C509" t="s">
        <v>72</v>
      </c>
      <c r="D509">
        <v>668</v>
      </c>
      <c r="E509">
        <v>6.6</v>
      </c>
    </row>
    <row r="510" spans="1:5" x14ac:dyDescent="0.25">
      <c r="A510">
        <v>2010</v>
      </c>
      <c r="B510">
        <v>12</v>
      </c>
      <c r="C510" t="s">
        <v>74</v>
      </c>
      <c r="D510">
        <v>1226</v>
      </c>
      <c r="E510">
        <v>12.1</v>
      </c>
    </row>
    <row r="511" spans="1:5" x14ac:dyDescent="0.25">
      <c r="A511">
        <v>2010</v>
      </c>
      <c r="B511">
        <v>12</v>
      </c>
      <c r="C511" t="s">
        <v>76</v>
      </c>
      <c r="D511">
        <v>1314</v>
      </c>
      <c r="E511">
        <v>13</v>
      </c>
    </row>
    <row r="512" spans="1:5" x14ac:dyDescent="0.25">
      <c r="A512">
        <v>2010</v>
      </c>
      <c r="B512">
        <v>12</v>
      </c>
      <c r="C512" t="s">
        <v>75</v>
      </c>
      <c r="D512">
        <v>398</v>
      </c>
      <c r="E512">
        <v>3.9</v>
      </c>
    </row>
    <row r="513" spans="1:5" x14ac:dyDescent="0.25">
      <c r="A513">
        <v>2010</v>
      </c>
      <c r="B513">
        <v>12</v>
      </c>
      <c r="C513" t="s">
        <v>77</v>
      </c>
      <c r="D513">
        <v>590</v>
      </c>
      <c r="E513">
        <v>5.8</v>
      </c>
    </row>
    <row r="514" spans="1:5" x14ac:dyDescent="0.25">
      <c r="A514">
        <v>2010</v>
      </c>
      <c r="B514">
        <v>12</v>
      </c>
      <c r="C514" t="s">
        <v>78</v>
      </c>
      <c r="D514">
        <v>526</v>
      </c>
      <c r="E514">
        <v>5.2</v>
      </c>
    </row>
    <row r="515" spans="1:5" x14ac:dyDescent="0.25">
      <c r="A515">
        <v>2010</v>
      </c>
      <c r="B515">
        <v>12</v>
      </c>
      <c r="C515" t="s">
        <v>83</v>
      </c>
      <c r="D515">
        <v>502</v>
      </c>
      <c r="E515">
        <v>5</v>
      </c>
    </row>
    <row r="516" spans="1:5" x14ac:dyDescent="0.25">
      <c r="A516">
        <v>2010</v>
      </c>
      <c r="B516">
        <v>12</v>
      </c>
      <c r="C516" t="s">
        <v>79</v>
      </c>
      <c r="D516">
        <v>316</v>
      </c>
      <c r="E516">
        <v>3.1</v>
      </c>
    </row>
    <row r="517" spans="1:5" x14ac:dyDescent="0.25">
      <c r="A517">
        <v>2010</v>
      </c>
      <c r="B517">
        <v>12</v>
      </c>
      <c r="C517" t="s">
        <v>89</v>
      </c>
      <c r="D517">
        <v>525</v>
      </c>
      <c r="E517">
        <v>5.2</v>
      </c>
    </row>
    <row r="518" spans="1:5" x14ac:dyDescent="0.25">
      <c r="A518">
        <v>2010</v>
      </c>
      <c r="B518">
        <v>12</v>
      </c>
      <c r="C518" t="s">
        <v>80</v>
      </c>
      <c r="D518">
        <v>463</v>
      </c>
      <c r="E518">
        <v>4.5999999999999996</v>
      </c>
    </row>
    <row r="519" spans="1:5" x14ac:dyDescent="0.25">
      <c r="A519">
        <v>2010</v>
      </c>
      <c r="B519">
        <v>12</v>
      </c>
      <c r="C519" t="s">
        <v>84</v>
      </c>
      <c r="D519">
        <v>276</v>
      </c>
      <c r="E519">
        <v>2.7</v>
      </c>
    </row>
    <row r="520" spans="1:5" x14ac:dyDescent="0.25">
      <c r="A520">
        <v>2010</v>
      </c>
      <c r="B520">
        <v>12</v>
      </c>
      <c r="C520" t="s">
        <v>81</v>
      </c>
      <c r="D520">
        <v>242</v>
      </c>
      <c r="E520">
        <v>2.4</v>
      </c>
    </row>
    <row r="521" spans="1:5" x14ac:dyDescent="0.25">
      <c r="A521">
        <v>2010</v>
      </c>
      <c r="B521">
        <v>12</v>
      </c>
      <c r="C521" t="s">
        <v>85</v>
      </c>
      <c r="D521">
        <v>315</v>
      </c>
      <c r="E521">
        <v>3.1</v>
      </c>
    </row>
    <row r="522" spans="1:5" x14ac:dyDescent="0.25">
      <c r="A522">
        <v>2010</v>
      </c>
      <c r="B522">
        <v>12</v>
      </c>
      <c r="C522" t="s">
        <v>87</v>
      </c>
      <c r="D522">
        <v>246</v>
      </c>
      <c r="E522">
        <v>2.4</v>
      </c>
    </row>
    <row r="523" spans="1:5" x14ac:dyDescent="0.25">
      <c r="A523">
        <v>2010</v>
      </c>
      <c r="B523">
        <v>12</v>
      </c>
      <c r="C523" t="s">
        <v>86</v>
      </c>
      <c r="D523">
        <v>221</v>
      </c>
      <c r="E523">
        <v>2.2000000000000002</v>
      </c>
    </row>
    <row r="524" spans="1:5" x14ac:dyDescent="0.25">
      <c r="A524">
        <v>2010</v>
      </c>
      <c r="B524">
        <v>12</v>
      </c>
      <c r="C524" t="s">
        <v>82</v>
      </c>
      <c r="D524">
        <v>220</v>
      </c>
      <c r="E524">
        <v>2.2000000000000002</v>
      </c>
    </row>
    <row r="525" spans="1:5" x14ac:dyDescent="0.25">
      <c r="A525">
        <v>2010</v>
      </c>
      <c r="B525">
        <v>12</v>
      </c>
      <c r="C525" t="s">
        <v>88</v>
      </c>
      <c r="D525">
        <v>301</v>
      </c>
      <c r="E525">
        <v>3</v>
      </c>
    </row>
    <row r="526" spans="1:5" x14ac:dyDescent="0.25">
      <c r="A526">
        <v>2010</v>
      </c>
      <c r="B526">
        <v>12</v>
      </c>
      <c r="C526" t="s">
        <v>91</v>
      </c>
      <c r="D526">
        <v>79</v>
      </c>
      <c r="E526">
        <v>0.8</v>
      </c>
    </row>
    <row r="527" spans="1:5" x14ac:dyDescent="0.25">
      <c r="A527">
        <v>2010</v>
      </c>
      <c r="B527">
        <v>12</v>
      </c>
      <c r="C527" t="s">
        <v>90</v>
      </c>
      <c r="D527">
        <v>93</v>
      </c>
      <c r="E527">
        <v>0.9</v>
      </c>
    </row>
    <row r="528" spans="1:5" x14ac:dyDescent="0.25">
      <c r="A528">
        <v>2010</v>
      </c>
      <c r="B528">
        <v>12</v>
      </c>
      <c r="C528" t="s">
        <v>92</v>
      </c>
      <c r="D528">
        <v>53</v>
      </c>
      <c r="E528">
        <v>0.5</v>
      </c>
    </row>
    <row r="529" spans="1:5" x14ac:dyDescent="0.25">
      <c r="A529">
        <v>2010</v>
      </c>
      <c r="B529">
        <v>12</v>
      </c>
      <c r="C529" t="s">
        <v>93</v>
      </c>
      <c r="D529">
        <v>49</v>
      </c>
      <c r="E529">
        <v>0.5</v>
      </c>
    </row>
    <row r="530" spans="1:5" x14ac:dyDescent="0.25">
      <c r="A530">
        <v>2010</v>
      </c>
      <c r="B530">
        <v>12</v>
      </c>
      <c r="C530" t="s">
        <v>95</v>
      </c>
      <c r="D530">
        <v>41</v>
      </c>
      <c r="E530">
        <v>0.4</v>
      </c>
    </row>
    <row r="531" spans="1:5" x14ac:dyDescent="0.25">
      <c r="A531">
        <v>2010</v>
      </c>
      <c r="B531">
        <v>12</v>
      </c>
      <c r="C531" t="s">
        <v>96</v>
      </c>
      <c r="D531">
        <v>76</v>
      </c>
      <c r="E531">
        <v>0.7</v>
      </c>
    </row>
    <row r="532" spans="1:5" x14ac:dyDescent="0.25">
      <c r="A532">
        <v>2010</v>
      </c>
      <c r="B532">
        <v>12</v>
      </c>
      <c r="C532" t="s">
        <v>112</v>
      </c>
      <c r="D532">
        <v>18</v>
      </c>
      <c r="E532">
        <v>0.2</v>
      </c>
    </row>
    <row r="533" spans="1:5" x14ac:dyDescent="0.25">
      <c r="A533">
        <v>2010</v>
      </c>
      <c r="B533">
        <v>12</v>
      </c>
      <c r="C533" t="s">
        <v>94</v>
      </c>
      <c r="D533">
        <v>7</v>
      </c>
      <c r="E533">
        <v>0.1</v>
      </c>
    </row>
    <row r="534" spans="1:5" x14ac:dyDescent="0.25">
      <c r="A534">
        <v>2010</v>
      </c>
      <c r="B534">
        <v>12</v>
      </c>
      <c r="C534" t="s">
        <v>107</v>
      </c>
      <c r="D534">
        <v>25</v>
      </c>
      <c r="E534">
        <v>0.2</v>
      </c>
    </row>
    <row r="535" spans="1:5" x14ac:dyDescent="0.25">
      <c r="A535">
        <v>2010</v>
      </c>
      <c r="B535">
        <v>12</v>
      </c>
      <c r="C535" t="s">
        <v>101</v>
      </c>
      <c r="D535">
        <v>19</v>
      </c>
      <c r="E535">
        <v>0.2</v>
      </c>
    </row>
    <row r="536" spans="1:5" x14ac:dyDescent="0.25">
      <c r="A536">
        <v>2010</v>
      </c>
      <c r="B536">
        <v>12</v>
      </c>
      <c r="C536" t="s">
        <v>102</v>
      </c>
      <c r="D536">
        <v>10</v>
      </c>
      <c r="E536">
        <v>0.1</v>
      </c>
    </row>
    <row r="537" spans="1:5" x14ac:dyDescent="0.25">
      <c r="A537">
        <v>2010</v>
      </c>
      <c r="B537">
        <v>12</v>
      </c>
      <c r="C537" t="s">
        <v>103</v>
      </c>
      <c r="D537">
        <v>7</v>
      </c>
      <c r="E537">
        <v>0.1</v>
      </c>
    </row>
    <row r="538" spans="1:5" x14ac:dyDescent="0.25">
      <c r="A538">
        <v>2010</v>
      </c>
      <c r="B538">
        <v>12</v>
      </c>
      <c r="C538" t="s">
        <v>97</v>
      </c>
      <c r="D538">
        <v>0</v>
      </c>
      <c r="E538">
        <v>0</v>
      </c>
    </row>
    <row r="539" spans="1:5" x14ac:dyDescent="0.25">
      <c r="A539">
        <v>2010</v>
      </c>
      <c r="B539">
        <v>12</v>
      </c>
      <c r="C539" t="s">
        <v>99</v>
      </c>
      <c r="D539">
        <v>5</v>
      </c>
      <c r="E539">
        <v>0</v>
      </c>
    </row>
    <row r="540" spans="1:5" x14ac:dyDescent="0.25">
      <c r="A540">
        <v>2010</v>
      </c>
      <c r="B540">
        <v>12</v>
      </c>
      <c r="C540" t="s">
        <v>111</v>
      </c>
      <c r="D540">
        <v>0</v>
      </c>
      <c r="E540">
        <v>0</v>
      </c>
    </row>
    <row r="541" spans="1:5" x14ac:dyDescent="0.25">
      <c r="A541">
        <v>2010</v>
      </c>
      <c r="B541">
        <v>12</v>
      </c>
      <c r="C541" t="s">
        <v>100</v>
      </c>
      <c r="D541">
        <v>2</v>
      </c>
      <c r="E541">
        <v>0</v>
      </c>
    </row>
    <row r="542" spans="1:5" x14ac:dyDescent="0.25">
      <c r="A542">
        <v>2010</v>
      </c>
      <c r="B542">
        <v>12</v>
      </c>
      <c r="C542" t="s">
        <v>98</v>
      </c>
      <c r="D542">
        <v>1</v>
      </c>
      <c r="E542">
        <v>0</v>
      </c>
    </row>
    <row r="543" spans="1:5" x14ac:dyDescent="0.25">
      <c r="A543">
        <v>2010</v>
      </c>
      <c r="B543">
        <v>12</v>
      </c>
      <c r="C543" t="s">
        <v>115</v>
      </c>
      <c r="D543">
        <v>2</v>
      </c>
      <c r="E543">
        <v>0</v>
      </c>
    </row>
    <row r="544" spans="1:5" x14ac:dyDescent="0.25">
      <c r="A544">
        <v>2010</v>
      </c>
      <c r="B544">
        <v>12</v>
      </c>
      <c r="C544" t="s">
        <v>108</v>
      </c>
      <c r="D544">
        <v>0</v>
      </c>
      <c r="E544">
        <v>0</v>
      </c>
    </row>
    <row r="545" spans="1:5" x14ac:dyDescent="0.25">
      <c r="A545">
        <v>2010</v>
      </c>
      <c r="B545">
        <v>12</v>
      </c>
      <c r="C545" t="s">
        <v>105</v>
      </c>
      <c r="D545">
        <v>0</v>
      </c>
      <c r="E545">
        <v>0</v>
      </c>
    </row>
    <row r="546" spans="1:5" x14ac:dyDescent="0.25">
      <c r="A546">
        <v>2010</v>
      </c>
      <c r="B546">
        <v>12</v>
      </c>
      <c r="C546" t="s">
        <v>116</v>
      </c>
      <c r="D546">
        <v>0</v>
      </c>
      <c r="E546">
        <v>0</v>
      </c>
    </row>
    <row r="547" spans="1:5" x14ac:dyDescent="0.25">
      <c r="A547">
        <v>2010</v>
      </c>
      <c r="B547">
        <v>12</v>
      </c>
      <c r="C547" t="s">
        <v>110</v>
      </c>
      <c r="D547">
        <v>2</v>
      </c>
      <c r="E547">
        <v>0</v>
      </c>
    </row>
    <row r="548" spans="1:5" x14ac:dyDescent="0.25">
      <c r="A548">
        <v>2010</v>
      </c>
      <c r="B548">
        <v>12</v>
      </c>
      <c r="C548" t="s">
        <v>104</v>
      </c>
      <c r="D548">
        <v>0</v>
      </c>
      <c r="E548">
        <v>0</v>
      </c>
    </row>
    <row r="549" spans="1:5" x14ac:dyDescent="0.25">
      <c r="A549">
        <v>2010</v>
      </c>
      <c r="B549">
        <v>12</v>
      </c>
      <c r="C549" t="s">
        <v>113</v>
      </c>
      <c r="D549">
        <v>0</v>
      </c>
      <c r="E549">
        <v>0</v>
      </c>
    </row>
    <row r="550" spans="1:5" x14ac:dyDescent="0.25">
      <c r="A550">
        <v>2010</v>
      </c>
      <c r="B550">
        <v>12</v>
      </c>
      <c r="C550" t="s">
        <v>119</v>
      </c>
      <c r="D550">
        <v>0</v>
      </c>
      <c r="E550">
        <v>0</v>
      </c>
    </row>
    <row r="551" spans="1:5" x14ac:dyDescent="0.25">
      <c r="A551">
        <v>2010</v>
      </c>
      <c r="B551">
        <v>12</v>
      </c>
      <c r="C551" t="s">
        <v>117</v>
      </c>
      <c r="D551">
        <v>0</v>
      </c>
      <c r="E551">
        <v>0</v>
      </c>
    </row>
    <row r="552" spans="1:5" x14ac:dyDescent="0.25">
      <c r="A552">
        <v>2010</v>
      </c>
      <c r="B552">
        <v>12</v>
      </c>
      <c r="C552" t="s">
        <v>106</v>
      </c>
      <c r="D552">
        <v>0</v>
      </c>
      <c r="E552">
        <v>0</v>
      </c>
    </row>
    <row r="553" spans="1:5" x14ac:dyDescent="0.25">
      <c r="A553">
        <v>2010</v>
      </c>
      <c r="B553">
        <v>12</v>
      </c>
      <c r="C553" t="s">
        <v>118</v>
      </c>
      <c r="D553">
        <v>0</v>
      </c>
      <c r="E553">
        <v>0</v>
      </c>
    </row>
    <row r="554" spans="1:5" x14ac:dyDescent="0.25">
      <c r="A554">
        <v>2010</v>
      </c>
      <c r="B554">
        <v>12</v>
      </c>
      <c r="C554" t="s">
        <v>109</v>
      </c>
      <c r="D554">
        <v>0</v>
      </c>
      <c r="E554">
        <v>0</v>
      </c>
    </row>
    <row r="555" spans="1:5" x14ac:dyDescent="0.25">
      <c r="A555">
        <v>2010</v>
      </c>
      <c r="B555">
        <v>12</v>
      </c>
      <c r="C555" t="s">
        <v>114</v>
      </c>
      <c r="D555">
        <v>0</v>
      </c>
      <c r="E555">
        <v>0</v>
      </c>
    </row>
    <row r="556" spans="1:5" x14ac:dyDescent="0.25">
      <c r="A556">
        <v>2010</v>
      </c>
      <c r="B556">
        <v>12</v>
      </c>
      <c r="C556" t="s">
        <v>120</v>
      </c>
      <c r="D556">
        <v>0</v>
      </c>
      <c r="E556">
        <v>0</v>
      </c>
    </row>
    <row r="557" spans="1:5" x14ac:dyDescent="0.25">
      <c r="A557">
        <v>2011</v>
      </c>
      <c r="B557">
        <v>1</v>
      </c>
      <c r="C557" t="s">
        <v>73</v>
      </c>
      <c r="D557">
        <v>1665</v>
      </c>
      <c r="E557">
        <v>16.100000000000001</v>
      </c>
    </row>
    <row r="558" spans="1:5" x14ac:dyDescent="0.25">
      <c r="A558">
        <v>2011</v>
      </c>
      <c r="B558">
        <v>1</v>
      </c>
      <c r="C558" t="s">
        <v>72</v>
      </c>
      <c r="D558">
        <v>1557</v>
      </c>
      <c r="E558">
        <v>15</v>
      </c>
    </row>
    <row r="559" spans="1:5" x14ac:dyDescent="0.25">
      <c r="A559">
        <v>2011</v>
      </c>
      <c r="B559">
        <v>1</v>
      </c>
      <c r="C559" t="s">
        <v>74</v>
      </c>
      <c r="D559">
        <v>840</v>
      </c>
      <c r="E559">
        <v>8.1</v>
      </c>
    </row>
    <row r="560" spans="1:5" x14ac:dyDescent="0.25">
      <c r="A560">
        <v>2011</v>
      </c>
      <c r="B560">
        <v>1</v>
      </c>
      <c r="C560" t="s">
        <v>76</v>
      </c>
      <c r="D560">
        <v>656</v>
      </c>
      <c r="E560">
        <v>6.3</v>
      </c>
    </row>
    <row r="561" spans="1:5" x14ac:dyDescent="0.25">
      <c r="A561">
        <v>2011</v>
      </c>
      <c r="B561">
        <v>1</v>
      </c>
      <c r="C561" t="s">
        <v>75</v>
      </c>
      <c r="D561">
        <v>548</v>
      </c>
      <c r="E561">
        <v>5.3</v>
      </c>
    </row>
    <row r="562" spans="1:5" x14ac:dyDescent="0.25">
      <c r="A562">
        <v>2011</v>
      </c>
      <c r="B562">
        <v>1</v>
      </c>
      <c r="C562" t="s">
        <v>77</v>
      </c>
      <c r="D562">
        <v>516</v>
      </c>
      <c r="E562">
        <v>5</v>
      </c>
    </row>
    <row r="563" spans="1:5" x14ac:dyDescent="0.25">
      <c r="A563">
        <v>2011</v>
      </c>
      <c r="B563">
        <v>1</v>
      </c>
      <c r="C563" t="s">
        <v>79</v>
      </c>
      <c r="D563">
        <v>509</v>
      </c>
      <c r="E563">
        <v>4.9000000000000004</v>
      </c>
    </row>
    <row r="564" spans="1:5" x14ac:dyDescent="0.25">
      <c r="A564">
        <v>2011</v>
      </c>
      <c r="B564">
        <v>1</v>
      </c>
      <c r="C564" t="s">
        <v>83</v>
      </c>
      <c r="D564">
        <v>463</v>
      </c>
      <c r="E564">
        <v>4.5</v>
      </c>
    </row>
    <row r="565" spans="1:5" x14ac:dyDescent="0.25">
      <c r="A565">
        <v>2011</v>
      </c>
      <c r="B565">
        <v>1</v>
      </c>
      <c r="C565" t="s">
        <v>82</v>
      </c>
      <c r="D565">
        <v>424</v>
      </c>
      <c r="E565">
        <v>4.0999999999999996</v>
      </c>
    </row>
    <row r="566" spans="1:5" x14ac:dyDescent="0.25">
      <c r="A566">
        <v>2011</v>
      </c>
      <c r="B566">
        <v>1</v>
      </c>
      <c r="C566" t="s">
        <v>78</v>
      </c>
      <c r="D566">
        <v>421</v>
      </c>
      <c r="E566">
        <v>4.0999999999999996</v>
      </c>
    </row>
    <row r="567" spans="1:5" x14ac:dyDescent="0.25">
      <c r="A567">
        <v>2011</v>
      </c>
      <c r="B567">
        <v>1</v>
      </c>
      <c r="C567" t="s">
        <v>89</v>
      </c>
      <c r="D567">
        <v>409</v>
      </c>
      <c r="E567">
        <v>3.9</v>
      </c>
    </row>
    <row r="568" spans="1:5" x14ac:dyDescent="0.25">
      <c r="A568">
        <v>2011</v>
      </c>
      <c r="B568">
        <v>1</v>
      </c>
      <c r="C568" t="s">
        <v>84</v>
      </c>
      <c r="D568">
        <v>383</v>
      </c>
      <c r="E568">
        <v>3.7</v>
      </c>
    </row>
    <row r="569" spans="1:5" x14ac:dyDescent="0.25">
      <c r="A569">
        <v>2011</v>
      </c>
      <c r="B569">
        <v>1</v>
      </c>
      <c r="C569" t="s">
        <v>81</v>
      </c>
      <c r="D569">
        <v>375</v>
      </c>
      <c r="E569">
        <v>3.6</v>
      </c>
    </row>
    <row r="570" spans="1:5" x14ac:dyDescent="0.25">
      <c r="A570">
        <v>2011</v>
      </c>
      <c r="B570">
        <v>1</v>
      </c>
      <c r="C570" t="s">
        <v>80</v>
      </c>
      <c r="D570">
        <v>361</v>
      </c>
      <c r="E570">
        <v>3.5</v>
      </c>
    </row>
    <row r="571" spans="1:5" x14ac:dyDescent="0.25">
      <c r="A571">
        <v>2011</v>
      </c>
      <c r="B571">
        <v>1</v>
      </c>
      <c r="C571" t="s">
        <v>85</v>
      </c>
      <c r="D571">
        <v>291</v>
      </c>
      <c r="E571">
        <v>2.8</v>
      </c>
    </row>
    <row r="572" spans="1:5" x14ac:dyDescent="0.25">
      <c r="A572">
        <v>2011</v>
      </c>
      <c r="B572">
        <v>1</v>
      </c>
      <c r="C572" t="s">
        <v>87</v>
      </c>
      <c r="D572">
        <v>194</v>
      </c>
      <c r="E572">
        <v>1.9</v>
      </c>
    </row>
    <row r="573" spans="1:5" x14ac:dyDescent="0.25">
      <c r="A573">
        <v>2011</v>
      </c>
      <c r="B573">
        <v>1</v>
      </c>
      <c r="C573" t="s">
        <v>88</v>
      </c>
      <c r="D573">
        <v>164</v>
      </c>
      <c r="E573">
        <v>1.6</v>
      </c>
    </row>
    <row r="574" spans="1:5" x14ac:dyDescent="0.25">
      <c r="A574">
        <v>2011</v>
      </c>
      <c r="B574">
        <v>1</v>
      </c>
      <c r="C574" t="s">
        <v>91</v>
      </c>
      <c r="D574">
        <v>146</v>
      </c>
      <c r="E574">
        <v>1.4</v>
      </c>
    </row>
    <row r="575" spans="1:5" x14ac:dyDescent="0.25">
      <c r="A575">
        <v>2011</v>
      </c>
      <c r="B575">
        <v>1</v>
      </c>
      <c r="C575" t="s">
        <v>86</v>
      </c>
      <c r="D575">
        <v>132</v>
      </c>
      <c r="E575">
        <v>1.3</v>
      </c>
    </row>
    <row r="576" spans="1:5" x14ac:dyDescent="0.25">
      <c r="A576">
        <v>2011</v>
      </c>
      <c r="B576">
        <v>1</v>
      </c>
      <c r="C576" t="s">
        <v>93</v>
      </c>
      <c r="D576">
        <v>62</v>
      </c>
      <c r="E576">
        <v>0.6</v>
      </c>
    </row>
    <row r="577" spans="1:5" x14ac:dyDescent="0.25">
      <c r="A577">
        <v>2011</v>
      </c>
      <c r="B577">
        <v>1</v>
      </c>
      <c r="C577" t="s">
        <v>92</v>
      </c>
      <c r="D577">
        <v>62</v>
      </c>
      <c r="E577">
        <v>0.6</v>
      </c>
    </row>
    <row r="578" spans="1:5" x14ac:dyDescent="0.25">
      <c r="A578">
        <v>2011</v>
      </c>
      <c r="B578">
        <v>1</v>
      </c>
      <c r="C578" t="s">
        <v>95</v>
      </c>
      <c r="D578">
        <v>49</v>
      </c>
      <c r="E578">
        <v>0.5</v>
      </c>
    </row>
    <row r="579" spans="1:5" x14ac:dyDescent="0.25">
      <c r="A579">
        <v>2011</v>
      </c>
      <c r="B579">
        <v>1</v>
      </c>
      <c r="C579" t="s">
        <v>90</v>
      </c>
      <c r="D579">
        <v>39</v>
      </c>
      <c r="E579">
        <v>0.4</v>
      </c>
    </row>
    <row r="580" spans="1:5" x14ac:dyDescent="0.25">
      <c r="A580">
        <v>2011</v>
      </c>
      <c r="B580">
        <v>1</v>
      </c>
      <c r="C580" t="s">
        <v>96</v>
      </c>
      <c r="D580">
        <v>34</v>
      </c>
      <c r="E580">
        <v>0.3</v>
      </c>
    </row>
    <row r="581" spans="1:5" x14ac:dyDescent="0.25">
      <c r="A581">
        <v>2011</v>
      </c>
      <c r="B581">
        <v>1</v>
      </c>
      <c r="C581" t="s">
        <v>94</v>
      </c>
      <c r="D581">
        <v>17</v>
      </c>
      <c r="E581">
        <v>0.2</v>
      </c>
    </row>
    <row r="582" spans="1:5" x14ac:dyDescent="0.25">
      <c r="A582">
        <v>2011</v>
      </c>
      <c r="B582">
        <v>1</v>
      </c>
      <c r="C582" t="s">
        <v>107</v>
      </c>
      <c r="D582">
        <v>15</v>
      </c>
      <c r="E582">
        <v>0.1</v>
      </c>
    </row>
    <row r="583" spans="1:5" x14ac:dyDescent="0.25">
      <c r="A583">
        <v>2011</v>
      </c>
      <c r="B583">
        <v>1</v>
      </c>
      <c r="C583" t="s">
        <v>112</v>
      </c>
      <c r="D583">
        <v>12</v>
      </c>
      <c r="E583">
        <v>0.1</v>
      </c>
    </row>
    <row r="584" spans="1:5" x14ac:dyDescent="0.25">
      <c r="A584">
        <v>2011</v>
      </c>
      <c r="B584">
        <v>1</v>
      </c>
      <c r="C584" t="s">
        <v>102</v>
      </c>
      <c r="D584">
        <v>11</v>
      </c>
      <c r="E584">
        <v>0.1</v>
      </c>
    </row>
    <row r="585" spans="1:5" x14ac:dyDescent="0.25">
      <c r="A585">
        <v>2011</v>
      </c>
      <c r="B585">
        <v>1</v>
      </c>
      <c r="C585" t="s">
        <v>103</v>
      </c>
      <c r="D585">
        <v>6</v>
      </c>
      <c r="E585">
        <v>0.1</v>
      </c>
    </row>
    <row r="586" spans="1:5" x14ac:dyDescent="0.25">
      <c r="A586">
        <v>2011</v>
      </c>
      <c r="B586">
        <v>1</v>
      </c>
      <c r="C586" t="s">
        <v>99</v>
      </c>
      <c r="D586">
        <v>3</v>
      </c>
      <c r="E586">
        <v>0</v>
      </c>
    </row>
    <row r="587" spans="1:5" x14ac:dyDescent="0.25">
      <c r="A587">
        <v>2011</v>
      </c>
      <c r="B587">
        <v>1</v>
      </c>
      <c r="C587" t="s">
        <v>105</v>
      </c>
      <c r="D587">
        <v>2</v>
      </c>
      <c r="E587">
        <v>0</v>
      </c>
    </row>
    <row r="588" spans="1:5" x14ac:dyDescent="0.25">
      <c r="A588">
        <v>2011</v>
      </c>
      <c r="B588">
        <v>1</v>
      </c>
      <c r="C588" t="s">
        <v>109</v>
      </c>
      <c r="D588">
        <v>2</v>
      </c>
      <c r="E588">
        <v>0</v>
      </c>
    </row>
    <row r="589" spans="1:5" x14ac:dyDescent="0.25">
      <c r="A589">
        <v>2011</v>
      </c>
      <c r="B589">
        <v>1</v>
      </c>
      <c r="C589" t="s">
        <v>98</v>
      </c>
      <c r="D589">
        <v>1</v>
      </c>
      <c r="E589">
        <v>0</v>
      </c>
    </row>
    <row r="590" spans="1:5" x14ac:dyDescent="0.25">
      <c r="A590">
        <v>2011</v>
      </c>
      <c r="B590">
        <v>1</v>
      </c>
      <c r="C590" t="s">
        <v>100</v>
      </c>
      <c r="D590">
        <v>1</v>
      </c>
      <c r="E590">
        <v>0</v>
      </c>
    </row>
    <row r="591" spans="1:5" x14ac:dyDescent="0.25">
      <c r="A591">
        <v>2011</v>
      </c>
      <c r="B591">
        <v>1</v>
      </c>
      <c r="C591" t="s">
        <v>101</v>
      </c>
      <c r="D591">
        <v>1</v>
      </c>
      <c r="E591">
        <v>0</v>
      </c>
    </row>
    <row r="592" spans="1:5" x14ac:dyDescent="0.25">
      <c r="A592">
        <v>2011</v>
      </c>
      <c r="B592">
        <v>1</v>
      </c>
      <c r="C592" t="s">
        <v>115</v>
      </c>
      <c r="D592">
        <v>1</v>
      </c>
      <c r="E592">
        <v>0</v>
      </c>
    </row>
    <row r="593" spans="1:5" x14ac:dyDescent="0.25">
      <c r="A593">
        <v>2011</v>
      </c>
      <c r="B593">
        <v>1</v>
      </c>
      <c r="C593" t="s">
        <v>104</v>
      </c>
      <c r="D593">
        <v>0</v>
      </c>
      <c r="E593">
        <v>0</v>
      </c>
    </row>
    <row r="594" spans="1:5" x14ac:dyDescent="0.25">
      <c r="A594">
        <v>2011</v>
      </c>
      <c r="B594">
        <v>1</v>
      </c>
      <c r="C594" t="s">
        <v>97</v>
      </c>
      <c r="D594">
        <v>0</v>
      </c>
      <c r="E594">
        <v>0</v>
      </c>
    </row>
    <row r="595" spans="1:5" x14ac:dyDescent="0.25">
      <c r="A595">
        <v>2011</v>
      </c>
      <c r="B595">
        <v>1</v>
      </c>
      <c r="C595" t="s">
        <v>106</v>
      </c>
      <c r="D595">
        <v>0</v>
      </c>
      <c r="E595">
        <v>0</v>
      </c>
    </row>
    <row r="596" spans="1:5" x14ac:dyDescent="0.25">
      <c r="A596">
        <v>2011</v>
      </c>
      <c r="B596">
        <v>2</v>
      </c>
      <c r="C596" t="s">
        <v>73</v>
      </c>
      <c r="D596">
        <v>1501</v>
      </c>
      <c r="E596">
        <v>14.2</v>
      </c>
    </row>
    <row r="597" spans="1:5" x14ac:dyDescent="0.25">
      <c r="A597">
        <v>2011</v>
      </c>
      <c r="B597">
        <v>2</v>
      </c>
      <c r="C597" t="s">
        <v>72</v>
      </c>
      <c r="D597">
        <v>1270</v>
      </c>
      <c r="E597">
        <v>12</v>
      </c>
    </row>
    <row r="598" spans="1:5" x14ac:dyDescent="0.25">
      <c r="A598">
        <v>2011</v>
      </c>
      <c r="B598">
        <v>2</v>
      </c>
      <c r="C598" t="s">
        <v>74</v>
      </c>
      <c r="D598">
        <v>997</v>
      </c>
      <c r="E598">
        <v>9.5</v>
      </c>
    </row>
    <row r="599" spans="1:5" x14ac:dyDescent="0.25">
      <c r="A599">
        <v>2011</v>
      </c>
      <c r="B599">
        <v>2</v>
      </c>
      <c r="C599" t="s">
        <v>76</v>
      </c>
      <c r="D599">
        <v>932</v>
      </c>
      <c r="E599">
        <v>8.8000000000000007</v>
      </c>
    </row>
    <row r="600" spans="1:5" x14ac:dyDescent="0.25">
      <c r="A600">
        <v>2011</v>
      </c>
      <c r="B600">
        <v>2</v>
      </c>
      <c r="C600" t="s">
        <v>77</v>
      </c>
      <c r="D600">
        <v>601</v>
      </c>
      <c r="E600">
        <v>5.7</v>
      </c>
    </row>
    <row r="601" spans="1:5" x14ac:dyDescent="0.25">
      <c r="A601">
        <v>2011</v>
      </c>
      <c r="B601">
        <v>2</v>
      </c>
      <c r="C601" t="s">
        <v>78</v>
      </c>
      <c r="D601">
        <v>633</v>
      </c>
      <c r="E601">
        <v>6</v>
      </c>
    </row>
    <row r="602" spans="1:5" x14ac:dyDescent="0.25">
      <c r="A602">
        <v>2011</v>
      </c>
      <c r="B602">
        <v>2</v>
      </c>
      <c r="C602" t="s">
        <v>75</v>
      </c>
      <c r="D602">
        <v>463</v>
      </c>
      <c r="E602">
        <v>4.4000000000000004</v>
      </c>
    </row>
    <row r="603" spans="1:5" x14ac:dyDescent="0.25">
      <c r="A603">
        <v>2011</v>
      </c>
      <c r="B603">
        <v>2</v>
      </c>
      <c r="C603" t="s">
        <v>79</v>
      </c>
      <c r="D603">
        <v>481</v>
      </c>
      <c r="E603">
        <v>4.5999999999999996</v>
      </c>
    </row>
    <row r="604" spans="1:5" x14ac:dyDescent="0.25">
      <c r="A604">
        <v>2011</v>
      </c>
      <c r="B604">
        <v>2</v>
      </c>
      <c r="C604" t="s">
        <v>83</v>
      </c>
      <c r="D604">
        <v>483</v>
      </c>
      <c r="E604">
        <v>4.5999999999999996</v>
      </c>
    </row>
    <row r="605" spans="1:5" x14ac:dyDescent="0.25">
      <c r="A605">
        <v>2011</v>
      </c>
      <c r="B605">
        <v>2</v>
      </c>
      <c r="C605" t="s">
        <v>89</v>
      </c>
      <c r="D605">
        <v>488</v>
      </c>
      <c r="E605">
        <v>4.5999999999999996</v>
      </c>
    </row>
    <row r="606" spans="1:5" x14ac:dyDescent="0.25">
      <c r="A606">
        <v>2011</v>
      </c>
      <c r="B606">
        <v>2</v>
      </c>
      <c r="C606" t="s">
        <v>84</v>
      </c>
      <c r="D606">
        <v>401</v>
      </c>
      <c r="E606">
        <v>3.8</v>
      </c>
    </row>
    <row r="607" spans="1:5" x14ac:dyDescent="0.25">
      <c r="A607">
        <v>2011</v>
      </c>
      <c r="B607">
        <v>2</v>
      </c>
      <c r="C607" t="s">
        <v>81</v>
      </c>
      <c r="D607">
        <v>367</v>
      </c>
      <c r="E607">
        <v>3.5</v>
      </c>
    </row>
    <row r="608" spans="1:5" x14ac:dyDescent="0.25">
      <c r="A608">
        <v>2011</v>
      </c>
      <c r="B608">
        <v>2</v>
      </c>
      <c r="C608" t="s">
        <v>80</v>
      </c>
      <c r="D608">
        <v>342</v>
      </c>
      <c r="E608">
        <v>3.2</v>
      </c>
    </row>
    <row r="609" spans="1:5" x14ac:dyDescent="0.25">
      <c r="A609">
        <v>2011</v>
      </c>
      <c r="B609">
        <v>2</v>
      </c>
      <c r="C609" t="s">
        <v>82</v>
      </c>
      <c r="D609">
        <v>254</v>
      </c>
      <c r="E609">
        <v>2.4</v>
      </c>
    </row>
    <row r="610" spans="1:5" x14ac:dyDescent="0.25">
      <c r="A610">
        <v>2011</v>
      </c>
      <c r="B610">
        <v>2</v>
      </c>
      <c r="C610" t="s">
        <v>85</v>
      </c>
      <c r="D610">
        <v>252</v>
      </c>
      <c r="E610">
        <v>2.4</v>
      </c>
    </row>
    <row r="611" spans="1:5" x14ac:dyDescent="0.25">
      <c r="A611">
        <v>2011</v>
      </c>
      <c r="B611">
        <v>2</v>
      </c>
      <c r="C611" t="s">
        <v>87</v>
      </c>
      <c r="D611">
        <v>237</v>
      </c>
      <c r="E611">
        <v>2.2000000000000002</v>
      </c>
    </row>
    <row r="612" spans="1:5" x14ac:dyDescent="0.25">
      <c r="A612">
        <v>2011</v>
      </c>
      <c r="B612">
        <v>2</v>
      </c>
      <c r="C612" t="s">
        <v>91</v>
      </c>
      <c r="D612">
        <v>192</v>
      </c>
      <c r="E612">
        <v>1.8</v>
      </c>
    </row>
    <row r="613" spans="1:5" x14ac:dyDescent="0.25">
      <c r="A613">
        <v>2011</v>
      </c>
      <c r="B613">
        <v>2</v>
      </c>
      <c r="C613" t="s">
        <v>88</v>
      </c>
      <c r="D613">
        <v>146</v>
      </c>
      <c r="E613">
        <v>1.4</v>
      </c>
    </row>
    <row r="614" spans="1:5" x14ac:dyDescent="0.25">
      <c r="A614">
        <v>2011</v>
      </c>
      <c r="B614">
        <v>2</v>
      </c>
      <c r="C614" t="s">
        <v>86</v>
      </c>
      <c r="D614">
        <v>175</v>
      </c>
      <c r="E614">
        <v>1.7</v>
      </c>
    </row>
    <row r="615" spans="1:5" x14ac:dyDescent="0.25">
      <c r="A615">
        <v>2011</v>
      </c>
      <c r="B615">
        <v>2</v>
      </c>
      <c r="C615" t="s">
        <v>90</v>
      </c>
      <c r="D615">
        <v>63</v>
      </c>
      <c r="E615">
        <v>0.6</v>
      </c>
    </row>
    <row r="616" spans="1:5" x14ac:dyDescent="0.25">
      <c r="A616">
        <v>2011</v>
      </c>
      <c r="B616">
        <v>2</v>
      </c>
      <c r="C616" t="s">
        <v>93</v>
      </c>
      <c r="D616">
        <v>38</v>
      </c>
      <c r="E616">
        <v>0.4</v>
      </c>
    </row>
    <row r="617" spans="1:5" x14ac:dyDescent="0.25">
      <c r="A617">
        <v>2011</v>
      </c>
      <c r="B617">
        <v>2</v>
      </c>
      <c r="C617" t="s">
        <v>92</v>
      </c>
      <c r="D617">
        <v>33</v>
      </c>
      <c r="E617">
        <v>0.3</v>
      </c>
    </row>
    <row r="618" spans="1:5" x14ac:dyDescent="0.25">
      <c r="A618">
        <v>2011</v>
      </c>
      <c r="B618">
        <v>2</v>
      </c>
      <c r="C618" t="s">
        <v>95</v>
      </c>
      <c r="D618">
        <v>45</v>
      </c>
      <c r="E618">
        <v>0.4</v>
      </c>
    </row>
    <row r="619" spans="1:5" x14ac:dyDescent="0.25">
      <c r="A619">
        <v>2011</v>
      </c>
      <c r="B619">
        <v>2</v>
      </c>
      <c r="C619" t="s">
        <v>96</v>
      </c>
      <c r="D619">
        <v>58</v>
      </c>
      <c r="E619">
        <v>0.6</v>
      </c>
    </row>
    <row r="620" spans="1:5" x14ac:dyDescent="0.25">
      <c r="A620">
        <v>2011</v>
      </c>
      <c r="B620">
        <v>2</v>
      </c>
      <c r="C620" t="s">
        <v>112</v>
      </c>
      <c r="D620">
        <v>39</v>
      </c>
      <c r="E620">
        <v>0.4</v>
      </c>
    </row>
    <row r="621" spans="1:5" x14ac:dyDescent="0.25">
      <c r="A621">
        <v>2011</v>
      </c>
      <c r="B621">
        <v>2</v>
      </c>
      <c r="C621" t="s">
        <v>107</v>
      </c>
      <c r="D621">
        <v>13</v>
      </c>
      <c r="E621">
        <v>0.1</v>
      </c>
    </row>
    <row r="622" spans="1:5" x14ac:dyDescent="0.25">
      <c r="A622">
        <v>2011</v>
      </c>
      <c r="B622">
        <v>2</v>
      </c>
      <c r="C622" t="s">
        <v>102</v>
      </c>
      <c r="D622">
        <v>12</v>
      </c>
      <c r="E622">
        <v>0.1</v>
      </c>
    </row>
    <row r="623" spans="1:5" x14ac:dyDescent="0.25">
      <c r="A623">
        <v>2011</v>
      </c>
      <c r="B623">
        <v>2</v>
      </c>
      <c r="C623" t="s">
        <v>94</v>
      </c>
      <c r="D623">
        <v>4</v>
      </c>
      <c r="E623">
        <v>0</v>
      </c>
    </row>
    <row r="624" spans="1:5" x14ac:dyDescent="0.25">
      <c r="A624">
        <v>2011</v>
      </c>
      <c r="B624">
        <v>2</v>
      </c>
      <c r="C624" t="s">
        <v>103</v>
      </c>
      <c r="D624">
        <v>7</v>
      </c>
      <c r="E624">
        <v>0.1</v>
      </c>
    </row>
    <row r="625" spans="1:5" x14ac:dyDescent="0.25">
      <c r="A625">
        <v>2011</v>
      </c>
      <c r="B625">
        <v>2</v>
      </c>
      <c r="C625" t="s">
        <v>99</v>
      </c>
      <c r="D625">
        <v>4</v>
      </c>
      <c r="E625">
        <v>0</v>
      </c>
    </row>
    <row r="626" spans="1:5" x14ac:dyDescent="0.25">
      <c r="A626">
        <v>2011</v>
      </c>
      <c r="B626">
        <v>2</v>
      </c>
      <c r="C626" t="s">
        <v>109</v>
      </c>
      <c r="D626">
        <v>5</v>
      </c>
      <c r="E626">
        <v>0</v>
      </c>
    </row>
    <row r="627" spans="1:5" x14ac:dyDescent="0.25">
      <c r="A627">
        <v>2011</v>
      </c>
      <c r="B627">
        <v>2</v>
      </c>
      <c r="C627" t="s">
        <v>101</v>
      </c>
      <c r="D627">
        <v>3</v>
      </c>
      <c r="E627">
        <v>0</v>
      </c>
    </row>
    <row r="628" spans="1:5" x14ac:dyDescent="0.25">
      <c r="A628">
        <v>2011</v>
      </c>
      <c r="B628">
        <v>2</v>
      </c>
      <c r="C628" t="s">
        <v>98</v>
      </c>
      <c r="D628">
        <v>2</v>
      </c>
      <c r="E628">
        <v>0</v>
      </c>
    </row>
    <row r="629" spans="1:5" x14ac:dyDescent="0.25">
      <c r="A629">
        <v>2011</v>
      </c>
      <c r="B629">
        <v>2</v>
      </c>
      <c r="C629" t="s">
        <v>105</v>
      </c>
      <c r="D629">
        <v>1</v>
      </c>
      <c r="E629">
        <v>0</v>
      </c>
    </row>
    <row r="630" spans="1:5" x14ac:dyDescent="0.25">
      <c r="A630">
        <v>2011</v>
      </c>
      <c r="B630">
        <v>2</v>
      </c>
      <c r="C630" t="s">
        <v>115</v>
      </c>
      <c r="D630">
        <v>1</v>
      </c>
      <c r="E630">
        <v>0</v>
      </c>
    </row>
    <row r="631" spans="1:5" x14ac:dyDescent="0.25">
      <c r="A631">
        <v>2011</v>
      </c>
      <c r="B631">
        <v>2</v>
      </c>
      <c r="C631" t="s">
        <v>100</v>
      </c>
      <c r="D631">
        <v>0</v>
      </c>
      <c r="E631">
        <v>0</v>
      </c>
    </row>
    <row r="632" spans="1:5" x14ac:dyDescent="0.25">
      <c r="A632">
        <v>2011</v>
      </c>
      <c r="B632">
        <v>2</v>
      </c>
      <c r="C632" t="s">
        <v>104</v>
      </c>
      <c r="D632">
        <v>0</v>
      </c>
      <c r="E632">
        <v>0</v>
      </c>
    </row>
    <row r="633" spans="1:5" x14ac:dyDescent="0.25">
      <c r="A633">
        <v>2011</v>
      </c>
      <c r="B633">
        <v>2</v>
      </c>
      <c r="C633" t="s">
        <v>97</v>
      </c>
      <c r="D633">
        <v>0</v>
      </c>
      <c r="E633">
        <v>0</v>
      </c>
    </row>
    <row r="634" spans="1:5" x14ac:dyDescent="0.25">
      <c r="A634">
        <v>2011</v>
      </c>
      <c r="B634">
        <v>2</v>
      </c>
      <c r="C634" t="s">
        <v>111</v>
      </c>
      <c r="D634">
        <v>0</v>
      </c>
      <c r="E634">
        <v>0</v>
      </c>
    </row>
    <row r="635" spans="1:5" x14ac:dyDescent="0.25">
      <c r="A635">
        <v>2011</v>
      </c>
      <c r="B635">
        <v>2</v>
      </c>
      <c r="C635" t="s">
        <v>106</v>
      </c>
      <c r="D635">
        <v>0</v>
      </c>
      <c r="E635">
        <v>0</v>
      </c>
    </row>
    <row r="636" spans="1:5" x14ac:dyDescent="0.25">
      <c r="A636">
        <v>2011</v>
      </c>
      <c r="B636">
        <v>3</v>
      </c>
      <c r="C636" t="s">
        <v>73</v>
      </c>
      <c r="D636">
        <v>1908</v>
      </c>
      <c r="E636">
        <v>14.8</v>
      </c>
    </row>
    <row r="637" spans="1:5" x14ac:dyDescent="0.25">
      <c r="A637">
        <v>2011</v>
      </c>
      <c r="B637">
        <v>3</v>
      </c>
      <c r="C637" t="s">
        <v>72</v>
      </c>
      <c r="D637">
        <v>1604</v>
      </c>
      <c r="E637">
        <v>12.4</v>
      </c>
    </row>
    <row r="638" spans="1:5" x14ac:dyDescent="0.25">
      <c r="A638">
        <v>2011</v>
      </c>
      <c r="B638">
        <v>3</v>
      </c>
      <c r="C638" t="s">
        <v>74</v>
      </c>
      <c r="D638">
        <v>1105</v>
      </c>
      <c r="E638">
        <v>8.6</v>
      </c>
    </row>
    <row r="639" spans="1:5" x14ac:dyDescent="0.25">
      <c r="A639">
        <v>2011</v>
      </c>
      <c r="B639">
        <v>3</v>
      </c>
      <c r="C639" t="s">
        <v>76</v>
      </c>
      <c r="D639">
        <v>1104</v>
      </c>
      <c r="E639">
        <v>8.6</v>
      </c>
    </row>
    <row r="640" spans="1:5" x14ac:dyDescent="0.25">
      <c r="A640">
        <v>2011</v>
      </c>
      <c r="B640">
        <v>3</v>
      </c>
      <c r="C640" t="s">
        <v>89</v>
      </c>
      <c r="D640">
        <v>872</v>
      </c>
      <c r="E640">
        <v>6.8</v>
      </c>
    </row>
    <row r="641" spans="1:5" x14ac:dyDescent="0.25">
      <c r="A641">
        <v>2011</v>
      </c>
      <c r="B641">
        <v>3</v>
      </c>
      <c r="C641" t="s">
        <v>78</v>
      </c>
      <c r="D641">
        <v>676</v>
      </c>
      <c r="E641">
        <v>5.2</v>
      </c>
    </row>
    <row r="642" spans="1:5" x14ac:dyDescent="0.25">
      <c r="A642">
        <v>2011</v>
      </c>
      <c r="B642">
        <v>3</v>
      </c>
      <c r="C642" t="s">
        <v>75</v>
      </c>
      <c r="D642">
        <v>701</v>
      </c>
      <c r="E642">
        <v>5.4</v>
      </c>
    </row>
    <row r="643" spans="1:5" x14ac:dyDescent="0.25">
      <c r="A643">
        <v>2011</v>
      </c>
      <c r="B643">
        <v>3</v>
      </c>
      <c r="C643" t="s">
        <v>77</v>
      </c>
      <c r="D643">
        <v>546</v>
      </c>
      <c r="E643">
        <v>4.2</v>
      </c>
    </row>
    <row r="644" spans="1:5" x14ac:dyDescent="0.25">
      <c r="A644">
        <v>2011</v>
      </c>
      <c r="B644">
        <v>3</v>
      </c>
      <c r="C644" t="s">
        <v>79</v>
      </c>
      <c r="D644">
        <v>525</v>
      </c>
      <c r="E644">
        <v>4.0999999999999996</v>
      </c>
    </row>
    <row r="645" spans="1:5" x14ac:dyDescent="0.25">
      <c r="A645">
        <v>2011</v>
      </c>
      <c r="B645">
        <v>3</v>
      </c>
      <c r="C645" t="s">
        <v>83</v>
      </c>
      <c r="D645">
        <v>540</v>
      </c>
      <c r="E645">
        <v>4.2</v>
      </c>
    </row>
    <row r="646" spans="1:5" x14ac:dyDescent="0.25">
      <c r="A646">
        <v>2011</v>
      </c>
      <c r="B646">
        <v>3</v>
      </c>
      <c r="C646" t="s">
        <v>84</v>
      </c>
      <c r="D646">
        <v>508</v>
      </c>
      <c r="E646">
        <v>3.9</v>
      </c>
    </row>
    <row r="647" spans="1:5" x14ac:dyDescent="0.25">
      <c r="A647">
        <v>2011</v>
      </c>
      <c r="B647">
        <v>3</v>
      </c>
      <c r="C647" t="s">
        <v>81</v>
      </c>
      <c r="D647">
        <v>526</v>
      </c>
      <c r="E647">
        <v>4.0999999999999996</v>
      </c>
    </row>
    <row r="648" spans="1:5" x14ac:dyDescent="0.25">
      <c r="A648">
        <v>2011</v>
      </c>
      <c r="B648">
        <v>3</v>
      </c>
      <c r="C648" t="s">
        <v>80</v>
      </c>
      <c r="D648">
        <v>311</v>
      </c>
      <c r="E648">
        <v>2.4</v>
      </c>
    </row>
    <row r="649" spans="1:5" x14ac:dyDescent="0.25">
      <c r="A649">
        <v>2011</v>
      </c>
      <c r="B649">
        <v>3</v>
      </c>
      <c r="C649" t="s">
        <v>82</v>
      </c>
      <c r="D649">
        <v>318</v>
      </c>
      <c r="E649">
        <v>2.5</v>
      </c>
    </row>
    <row r="650" spans="1:5" x14ac:dyDescent="0.25">
      <c r="A650">
        <v>2011</v>
      </c>
      <c r="B650">
        <v>3</v>
      </c>
      <c r="C650" t="s">
        <v>85</v>
      </c>
      <c r="D650">
        <v>316</v>
      </c>
      <c r="E650">
        <v>2.4</v>
      </c>
    </row>
    <row r="651" spans="1:5" x14ac:dyDescent="0.25">
      <c r="A651">
        <v>2011</v>
      </c>
      <c r="B651">
        <v>3</v>
      </c>
      <c r="C651" t="s">
        <v>87</v>
      </c>
      <c r="D651">
        <v>334</v>
      </c>
      <c r="E651">
        <v>2.6</v>
      </c>
    </row>
    <row r="652" spans="1:5" x14ac:dyDescent="0.25">
      <c r="A652">
        <v>2011</v>
      </c>
      <c r="B652">
        <v>3</v>
      </c>
      <c r="C652" t="s">
        <v>88</v>
      </c>
      <c r="D652">
        <v>265</v>
      </c>
      <c r="E652">
        <v>2.1</v>
      </c>
    </row>
    <row r="653" spans="1:5" x14ac:dyDescent="0.25">
      <c r="A653">
        <v>2011</v>
      </c>
      <c r="B653">
        <v>3</v>
      </c>
      <c r="C653" t="s">
        <v>91</v>
      </c>
      <c r="D653">
        <v>184</v>
      </c>
      <c r="E653">
        <v>1.4</v>
      </c>
    </row>
    <row r="654" spans="1:5" x14ac:dyDescent="0.25">
      <c r="A654">
        <v>2011</v>
      </c>
      <c r="B654">
        <v>3</v>
      </c>
      <c r="C654" t="s">
        <v>86</v>
      </c>
      <c r="D654">
        <v>122</v>
      </c>
      <c r="E654">
        <v>0.9</v>
      </c>
    </row>
    <row r="655" spans="1:5" x14ac:dyDescent="0.25">
      <c r="A655">
        <v>2011</v>
      </c>
      <c r="B655">
        <v>3</v>
      </c>
      <c r="C655" t="s">
        <v>96</v>
      </c>
      <c r="D655">
        <v>76</v>
      </c>
      <c r="E655">
        <v>0.6</v>
      </c>
    </row>
    <row r="656" spans="1:5" x14ac:dyDescent="0.25">
      <c r="A656">
        <v>2011</v>
      </c>
      <c r="B656">
        <v>3</v>
      </c>
      <c r="C656" t="s">
        <v>92</v>
      </c>
      <c r="D656">
        <v>67</v>
      </c>
      <c r="E656">
        <v>0.5</v>
      </c>
    </row>
    <row r="657" spans="1:5" x14ac:dyDescent="0.25">
      <c r="A657">
        <v>2011</v>
      </c>
      <c r="B657">
        <v>3</v>
      </c>
      <c r="C657" t="s">
        <v>90</v>
      </c>
      <c r="D657">
        <v>52</v>
      </c>
      <c r="E657">
        <v>0.4</v>
      </c>
    </row>
    <row r="658" spans="1:5" x14ac:dyDescent="0.25">
      <c r="A658">
        <v>2011</v>
      </c>
      <c r="B658">
        <v>3</v>
      </c>
      <c r="C658" t="s">
        <v>93</v>
      </c>
      <c r="D658">
        <v>53</v>
      </c>
      <c r="E658">
        <v>0.4</v>
      </c>
    </row>
    <row r="659" spans="1:5" x14ac:dyDescent="0.25">
      <c r="A659">
        <v>2011</v>
      </c>
      <c r="B659">
        <v>3</v>
      </c>
      <c r="C659" t="s">
        <v>95</v>
      </c>
      <c r="D659">
        <v>51</v>
      </c>
      <c r="E659">
        <v>0.4</v>
      </c>
    </row>
    <row r="660" spans="1:5" x14ac:dyDescent="0.25">
      <c r="A660">
        <v>2011</v>
      </c>
      <c r="B660">
        <v>3</v>
      </c>
      <c r="C660" t="s">
        <v>94</v>
      </c>
      <c r="D660">
        <v>73</v>
      </c>
      <c r="E660">
        <v>0.6</v>
      </c>
    </row>
    <row r="661" spans="1:5" x14ac:dyDescent="0.25">
      <c r="A661">
        <v>2011</v>
      </c>
      <c r="B661">
        <v>3</v>
      </c>
      <c r="C661" t="s">
        <v>112</v>
      </c>
      <c r="D661">
        <v>14</v>
      </c>
      <c r="E661">
        <v>0.1</v>
      </c>
    </row>
    <row r="662" spans="1:5" x14ac:dyDescent="0.25">
      <c r="A662">
        <v>2011</v>
      </c>
      <c r="B662">
        <v>3</v>
      </c>
      <c r="C662" t="s">
        <v>107</v>
      </c>
      <c r="D662">
        <v>10</v>
      </c>
      <c r="E662">
        <v>0.1</v>
      </c>
    </row>
    <row r="663" spans="1:5" x14ac:dyDescent="0.25">
      <c r="A663">
        <v>2011</v>
      </c>
      <c r="B663">
        <v>3</v>
      </c>
      <c r="C663" t="s">
        <v>102</v>
      </c>
      <c r="D663">
        <v>9</v>
      </c>
      <c r="E663">
        <v>0.1</v>
      </c>
    </row>
    <row r="664" spans="1:5" x14ac:dyDescent="0.25">
      <c r="A664">
        <v>2011</v>
      </c>
      <c r="B664">
        <v>3</v>
      </c>
      <c r="C664" t="s">
        <v>103</v>
      </c>
      <c r="D664">
        <v>7</v>
      </c>
      <c r="E664">
        <v>0.1</v>
      </c>
    </row>
    <row r="665" spans="1:5" x14ac:dyDescent="0.25">
      <c r="A665">
        <v>2011</v>
      </c>
      <c r="B665">
        <v>3</v>
      </c>
      <c r="C665" t="s">
        <v>99</v>
      </c>
      <c r="D665">
        <v>6</v>
      </c>
      <c r="E665">
        <v>0</v>
      </c>
    </row>
    <row r="666" spans="1:5" x14ac:dyDescent="0.25">
      <c r="A666">
        <v>2011</v>
      </c>
      <c r="B666">
        <v>3</v>
      </c>
      <c r="C666" t="s">
        <v>101</v>
      </c>
      <c r="D666">
        <v>7</v>
      </c>
      <c r="E666">
        <v>0.1</v>
      </c>
    </row>
    <row r="667" spans="1:5" x14ac:dyDescent="0.25">
      <c r="A667">
        <v>2011</v>
      </c>
      <c r="B667">
        <v>3</v>
      </c>
      <c r="C667" t="s">
        <v>109</v>
      </c>
      <c r="D667">
        <v>1</v>
      </c>
      <c r="E667">
        <v>0</v>
      </c>
    </row>
    <row r="668" spans="1:5" x14ac:dyDescent="0.25">
      <c r="A668">
        <v>2011</v>
      </c>
      <c r="B668">
        <v>3</v>
      </c>
      <c r="C668" t="s">
        <v>115</v>
      </c>
      <c r="D668">
        <v>5</v>
      </c>
      <c r="E668">
        <v>0</v>
      </c>
    </row>
    <row r="669" spans="1:5" x14ac:dyDescent="0.25">
      <c r="A669">
        <v>2011</v>
      </c>
      <c r="B669">
        <v>3</v>
      </c>
      <c r="C669" t="s">
        <v>98</v>
      </c>
      <c r="D669">
        <v>1</v>
      </c>
      <c r="E669">
        <v>0</v>
      </c>
    </row>
    <row r="670" spans="1:5" x14ac:dyDescent="0.25">
      <c r="A670">
        <v>2011</v>
      </c>
      <c r="B670">
        <v>3</v>
      </c>
      <c r="C670" t="s">
        <v>105</v>
      </c>
      <c r="D670">
        <v>0</v>
      </c>
      <c r="E670">
        <v>0</v>
      </c>
    </row>
    <row r="671" spans="1:5" x14ac:dyDescent="0.25">
      <c r="A671">
        <v>2011</v>
      </c>
      <c r="B671">
        <v>3</v>
      </c>
      <c r="C671" t="s">
        <v>113</v>
      </c>
      <c r="D671">
        <v>2</v>
      </c>
      <c r="E671">
        <v>0</v>
      </c>
    </row>
    <row r="672" spans="1:5" x14ac:dyDescent="0.25">
      <c r="A672">
        <v>2011</v>
      </c>
      <c r="B672">
        <v>3</v>
      </c>
      <c r="C672" t="s">
        <v>116</v>
      </c>
      <c r="D672">
        <v>1</v>
      </c>
      <c r="E672">
        <v>0</v>
      </c>
    </row>
    <row r="673" spans="1:5" x14ac:dyDescent="0.25">
      <c r="A673">
        <v>2011</v>
      </c>
      <c r="B673">
        <v>3</v>
      </c>
      <c r="C673" t="s">
        <v>100</v>
      </c>
      <c r="D673">
        <v>0</v>
      </c>
      <c r="E673">
        <v>0</v>
      </c>
    </row>
    <row r="674" spans="1:5" x14ac:dyDescent="0.25">
      <c r="A674">
        <v>2011</v>
      </c>
      <c r="B674">
        <v>3</v>
      </c>
      <c r="C674" t="s">
        <v>110</v>
      </c>
      <c r="D674">
        <v>1</v>
      </c>
      <c r="E674">
        <v>0</v>
      </c>
    </row>
    <row r="675" spans="1:5" x14ac:dyDescent="0.25">
      <c r="A675">
        <v>2011</v>
      </c>
      <c r="B675">
        <v>3</v>
      </c>
      <c r="C675" t="s">
        <v>104</v>
      </c>
      <c r="D675">
        <v>0</v>
      </c>
      <c r="E675">
        <v>0</v>
      </c>
    </row>
    <row r="676" spans="1:5" x14ac:dyDescent="0.25">
      <c r="A676">
        <v>2011</v>
      </c>
      <c r="B676">
        <v>3</v>
      </c>
      <c r="C676" t="s">
        <v>97</v>
      </c>
      <c r="D676">
        <v>0</v>
      </c>
      <c r="E676">
        <v>0</v>
      </c>
    </row>
    <row r="677" spans="1:5" x14ac:dyDescent="0.25">
      <c r="A677">
        <v>2011</v>
      </c>
      <c r="B677">
        <v>3</v>
      </c>
      <c r="C677" t="s">
        <v>111</v>
      </c>
      <c r="D677">
        <v>0</v>
      </c>
      <c r="E677">
        <v>0</v>
      </c>
    </row>
    <row r="678" spans="1:5" x14ac:dyDescent="0.25">
      <c r="A678">
        <v>2011</v>
      </c>
      <c r="B678">
        <v>3</v>
      </c>
      <c r="C678" t="s">
        <v>106</v>
      </c>
      <c r="D678">
        <v>0</v>
      </c>
      <c r="E678">
        <v>0</v>
      </c>
    </row>
    <row r="679" spans="1:5" x14ac:dyDescent="0.25">
      <c r="A679">
        <v>2011</v>
      </c>
      <c r="B679">
        <v>3</v>
      </c>
      <c r="C679" t="s">
        <v>108</v>
      </c>
      <c r="D679">
        <v>0</v>
      </c>
      <c r="E679">
        <v>0</v>
      </c>
    </row>
    <row r="680" spans="1:5" x14ac:dyDescent="0.25">
      <c r="A680">
        <v>2011</v>
      </c>
      <c r="B680">
        <v>3</v>
      </c>
      <c r="C680" t="s">
        <v>114</v>
      </c>
      <c r="D680">
        <v>0</v>
      </c>
      <c r="E680">
        <v>0</v>
      </c>
    </row>
    <row r="681" spans="1:5" x14ac:dyDescent="0.25">
      <c r="A681">
        <v>2011</v>
      </c>
      <c r="B681">
        <v>4</v>
      </c>
      <c r="C681" t="s">
        <v>73</v>
      </c>
      <c r="D681">
        <v>1845</v>
      </c>
      <c r="E681">
        <v>16.3</v>
      </c>
    </row>
    <row r="682" spans="1:5" x14ac:dyDescent="0.25">
      <c r="A682">
        <v>2011</v>
      </c>
      <c r="B682">
        <v>4</v>
      </c>
      <c r="C682" t="s">
        <v>72</v>
      </c>
      <c r="D682">
        <v>1253</v>
      </c>
      <c r="E682">
        <v>11.1</v>
      </c>
    </row>
    <row r="683" spans="1:5" x14ac:dyDescent="0.25">
      <c r="A683">
        <v>2011</v>
      </c>
      <c r="B683">
        <v>4</v>
      </c>
      <c r="C683" t="s">
        <v>74</v>
      </c>
      <c r="D683">
        <v>835</v>
      </c>
      <c r="E683">
        <v>7.4</v>
      </c>
    </row>
    <row r="684" spans="1:5" x14ac:dyDescent="0.25">
      <c r="A684">
        <v>2011</v>
      </c>
      <c r="B684">
        <v>4</v>
      </c>
      <c r="C684" t="s">
        <v>76</v>
      </c>
      <c r="D684">
        <v>878</v>
      </c>
      <c r="E684">
        <v>7.7</v>
      </c>
    </row>
    <row r="685" spans="1:5" x14ac:dyDescent="0.25">
      <c r="A685">
        <v>2011</v>
      </c>
      <c r="B685">
        <v>4</v>
      </c>
      <c r="C685" t="s">
        <v>89</v>
      </c>
      <c r="D685">
        <v>987</v>
      </c>
      <c r="E685">
        <v>8.6999999999999993</v>
      </c>
    </row>
    <row r="686" spans="1:5" x14ac:dyDescent="0.25">
      <c r="A686">
        <v>2011</v>
      </c>
      <c r="B686">
        <v>4</v>
      </c>
      <c r="C686" t="s">
        <v>78</v>
      </c>
      <c r="D686">
        <v>653</v>
      </c>
      <c r="E686">
        <v>5.8</v>
      </c>
    </row>
    <row r="687" spans="1:5" x14ac:dyDescent="0.25">
      <c r="A687">
        <v>2011</v>
      </c>
      <c r="B687">
        <v>4</v>
      </c>
      <c r="C687" t="s">
        <v>77</v>
      </c>
      <c r="D687">
        <v>653</v>
      </c>
      <c r="E687">
        <v>5.8</v>
      </c>
    </row>
    <row r="688" spans="1:5" x14ac:dyDescent="0.25">
      <c r="A688">
        <v>2011</v>
      </c>
      <c r="B688">
        <v>4</v>
      </c>
      <c r="C688" t="s">
        <v>75</v>
      </c>
      <c r="D688">
        <v>595</v>
      </c>
      <c r="E688">
        <v>5.3</v>
      </c>
    </row>
    <row r="689" spans="1:5" x14ac:dyDescent="0.25">
      <c r="A689">
        <v>2011</v>
      </c>
      <c r="B689">
        <v>4</v>
      </c>
      <c r="C689" t="s">
        <v>83</v>
      </c>
      <c r="D689">
        <v>521</v>
      </c>
      <c r="E689">
        <v>4.5999999999999996</v>
      </c>
    </row>
    <row r="690" spans="1:5" x14ac:dyDescent="0.25">
      <c r="A690">
        <v>2011</v>
      </c>
      <c r="B690">
        <v>4</v>
      </c>
      <c r="C690" t="s">
        <v>79</v>
      </c>
      <c r="D690">
        <v>467</v>
      </c>
      <c r="E690">
        <v>4.0999999999999996</v>
      </c>
    </row>
    <row r="691" spans="1:5" x14ac:dyDescent="0.25">
      <c r="A691">
        <v>2011</v>
      </c>
      <c r="B691">
        <v>4</v>
      </c>
      <c r="C691" t="s">
        <v>81</v>
      </c>
      <c r="D691">
        <v>407</v>
      </c>
      <c r="E691">
        <v>3.6</v>
      </c>
    </row>
    <row r="692" spans="1:5" x14ac:dyDescent="0.25">
      <c r="A692">
        <v>2011</v>
      </c>
      <c r="B692">
        <v>4</v>
      </c>
      <c r="C692" t="s">
        <v>84</v>
      </c>
      <c r="D692">
        <v>357</v>
      </c>
      <c r="E692">
        <v>3.2</v>
      </c>
    </row>
    <row r="693" spans="1:5" x14ac:dyDescent="0.25">
      <c r="A693">
        <v>2011</v>
      </c>
      <c r="B693">
        <v>4</v>
      </c>
      <c r="C693" t="s">
        <v>80</v>
      </c>
      <c r="D693">
        <v>358</v>
      </c>
      <c r="E693">
        <v>3.2</v>
      </c>
    </row>
    <row r="694" spans="1:5" x14ac:dyDescent="0.25">
      <c r="A694">
        <v>2011</v>
      </c>
      <c r="B694">
        <v>4</v>
      </c>
      <c r="C694" t="s">
        <v>82</v>
      </c>
      <c r="D694">
        <v>241</v>
      </c>
      <c r="E694">
        <v>2.1</v>
      </c>
    </row>
    <row r="695" spans="1:5" x14ac:dyDescent="0.25">
      <c r="A695">
        <v>2011</v>
      </c>
      <c r="B695">
        <v>4</v>
      </c>
      <c r="C695" t="s">
        <v>85</v>
      </c>
      <c r="D695">
        <v>262</v>
      </c>
      <c r="E695">
        <v>2.2999999999999998</v>
      </c>
    </row>
    <row r="696" spans="1:5" x14ac:dyDescent="0.25">
      <c r="A696">
        <v>2011</v>
      </c>
      <c r="B696">
        <v>4</v>
      </c>
      <c r="C696" t="s">
        <v>87</v>
      </c>
      <c r="D696">
        <v>143</v>
      </c>
      <c r="E696">
        <v>1.3</v>
      </c>
    </row>
    <row r="697" spans="1:5" x14ac:dyDescent="0.25">
      <c r="A697">
        <v>2011</v>
      </c>
      <c r="B697">
        <v>4</v>
      </c>
      <c r="C697" t="s">
        <v>88</v>
      </c>
      <c r="D697">
        <v>143</v>
      </c>
      <c r="E697">
        <v>1.3</v>
      </c>
    </row>
    <row r="698" spans="1:5" x14ac:dyDescent="0.25">
      <c r="A698">
        <v>2011</v>
      </c>
      <c r="B698">
        <v>4</v>
      </c>
      <c r="C698" t="s">
        <v>91</v>
      </c>
      <c r="D698">
        <v>165</v>
      </c>
      <c r="E698">
        <v>1.5</v>
      </c>
    </row>
    <row r="699" spans="1:5" x14ac:dyDescent="0.25">
      <c r="A699">
        <v>2011</v>
      </c>
      <c r="B699">
        <v>4</v>
      </c>
      <c r="C699" t="s">
        <v>86</v>
      </c>
      <c r="D699">
        <v>169</v>
      </c>
      <c r="E699">
        <v>1.5</v>
      </c>
    </row>
    <row r="700" spans="1:5" x14ac:dyDescent="0.25">
      <c r="A700">
        <v>2011</v>
      </c>
      <c r="B700">
        <v>4</v>
      </c>
      <c r="C700" t="s">
        <v>92</v>
      </c>
      <c r="D700">
        <v>67</v>
      </c>
      <c r="E700">
        <v>0.6</v>
      </c>
    </row>
    <row r="701" spans="1:5" x14ac:dyDescent="0.25">
      <c r="A701">
        <v>2011</v>
      </c>
      <c r="B701">
        <v>4</v>
      </c>
      <c r="C701" t="s">
        <v>96</v>
      </c>
      <c r="D701">
        <v>54</v>
      </c>
      <c r="E701">
        <v>0.5</v>
      </c>
    </row>
    <row r="702" spans="1:5" x14ac:dyDescent="0.25">
      <c r="A702">
        <v>2011</v>
      </c>
      <c r="B702">
        <v>4</v>
      </c>
      <c r="C702" t="s">
        <v>95</v>
      </c>
      <c r="D702">
        <v>61</v>
      </c>
      <c r="E702">
        <v>0.5</v>
      </c>
    </row>
    <row r="703" spans="1:5" x14ac:dyDescent="0.25">
      <c r="A703">
        <v>2011</v>
      </c>
      <c r="B703">
        <v>4</v>
      </c>
      <c r="C703" t="s">
        <v>90</v>
      </c>
      <c r="D703">
        <v>47</v>
      </c>
      <c r="E703">
        <v>0.4</v>
      </c>
    </row>
    <row r="704" spans="1:5" x14ac:dyDescent="0.25">
      <c r="A704">
        <v>2011</v>
      </c>
      <c r="B704">
        <v>4</v>
      </c>
      <c r="C704" t="s">
        <v>93</v>
      </c>
      <c r="D704">
        <v>33</v>
      </c>
      <c r="E704">
        <v>0.3</v>
      </c>
    </row>
    <row r="705" spans="1:5" x14ac:dyDescent="0.25">
      <c r="A705">
        <v>2011</v>
      </c>
      <c r="B705">
        <v>4</v>
      </c>
      <c r="C705" t="s">
        <v>94</v>
      </c>
      <c r="D705">
        <v>69</v>
      </c>
      <c r="E705">
        <v>0.6</v>
      </c>
    </row>
    <row r="706" spans="1:5" x14ac:dyDescent="0.25">
      <c r="A706">
        <v>2011</v>
      </c>
      <c r="B706">
        <v>4</v>
      </c>
      <c r="C706" t="s">
        <v>112</v>
      </c>
      <c r="D706">
        <v>6</v>
      </c>
      <c r="E706">
        <v>0.1</v>
      </c>
    </row>
    <row r="707" spans="1:5" x14ac:dyDescent="0.25">
      <c r="A707">
        <v>2011</v>
      </c>
      <c r="B707">
        <v>4</v>
      </c>
      <c r="C707" t="s">
        <v>107</v>
      </c>
      <c r="D707">
        <v>6</v>
      </c>
      <c r="E707">
        <v>0.1</v>
      </c>
    </row>
    <row r="708" spans="1:5" x14ac:dyDescent="0.25">
      <c r="A708">
        <v>2011</v>
      </c>
      <c r="B708">
        <v>4</v>
      </c>
      <c r="C708" t="s">
        <v>102</v>
      </c>
      <c r="D708">
        <v>7</v>
      </c>
      <c r="E708">
        <v>0.1</v>
      </c>
    </row>
    <row r="709" spans="1:5" x14ac:dyDescent="0.25">
      <c r="A709">
        <v>2011</v>
      </c>
      <c r="B709">
        <v>4</v>
      </c>
      <c r="C709" t="s">
        <v>110</v>
      </c>
      <c r="D709">
        <v>24</v>
      </c>
      <c r="E709">
        <v>0.2</v>
      </c>
    </row>
    <row r="710" spans="1:5" x14ac:dyDescent="0.25">
      <c r="A710">
        <v>2011</v>
      </c>
      <c r="B710">
        <v>4</v>
      </c>
      <c r="C710" t="s">
        <v>103</v>
      </c>
      <c r="D710">
        <v>4</v>
      </c>
      <c r="E710">
        <v>0</v>
      </c>
    </row>
    <row r="711" spans="1:5" x14ac:dyDescent="0.25">
      <c r="A711">
        <v>2011</v>
      </c>
      <c r="B711">
        <v>4</v>
      </c>
      <c r="C711" t="s">
        <v>101</v>
      </c>
      <c r="D711">
        <v>9</v>
      </c>
      <c r="E711">
        <v>0.1</v>
      </c>
    </row>
    <row r="712" spans="1:5" x14ac:dyDescent="0.25">
      <c r="A712">
        <v>2011</v>
      </c>
      <c r="B712">
        <v>4</v>
      </c>
      <c r="C712" t="s">
        <v>99</v>
      </c>
      <c r="D712">
        <v>3</v>
      </c>
      <c r="E712">
        <v>0</v>
      </c>
    </row>
    <row r="713" spans="1:5" x14ac:dyDescent="0.25">
      <c r="A713">
        <v>2011</v>
      </c>
      <c r="B713">
        <v>4</v>
      </c>
      <c r="C713" t="s">
        <v>115</v>
      </c>
      <c r="D713">
        <v>3</v>
      </c>
      <c r="E713">
        <v>0</v>
      </c>
    </row>
    <row r="714" spans="1:5" x14ac:dyDescent="0.25">
      <c r="A714">
        <v>2011</v>
      </c>
      <c r="B714">
        <v>4</v>
      </c>
      <c r="C714" t="s">
        <v>109</v>
      </c>
      <c r="D714">
        <v>0</v>
      </c>
      <c r="E714">
        <v>0</v>
      </c>
    </row>
    <row r="715" spans="1:5" x14ac:dyDescent="0.25">
      <c r="A715">
        <v>2011</v>
      </c>
      <c r="B715">
        <v>4</v>
      </c>
      <c r="C715" t="s">
        <v>98</v>
      </c>
      <c r="D715">
        <v>2</v>
      </c>
      <c r="E715">
        <v>0</v>
      </c>
    </row>
    <row r="716" spans="1:5" x14ac:dyDescent="0.25">
      <c r="A716">
        <v>2011</v>
      </c>
      <c r="B716">
        <v>4</v>
      </c>
      <c r="C716" t="s">
        <v>116</v>
      </c>
      <c r="D716">
        <v>2</v>
      </c>
      <c r="E716">
        <v>0</v>
      </c>
    </row>
    <row r="717" spans="1:5" x14ac:dyDescent="0.25">
      <c r="A717">
        <v>2011</v>
      </c>
      <c r="B717">
        <v>4</v>
      </c>
      <c r="C717" t="s">
        <v>105</v>
      </c>
      <c r="D717">
        <v>0</v>
      </c>
      <c r="E717">
        <v>0</v>
      </c>
    </row>
    <row r="718" spans="1:5" x14ac:dyDescent="0.25">
      <c r="A718">
        <v>2011</v>
      </c>
      <c r="B718">
        <v>4</v>
      </c>
      <c r="C718" t="s">
        <v>113</v>
      </c>
      <c r="D718">
        <v>0</v>
      </c>
      <c r="E718">
        <v>0</v>
      </c>
    </row>
    <row r="719" spans="1:5" x14ac:dyDescent="0.25">
      <c r="A719">
        <v>2011</v>
      </c>
      <c r="B719">
        <v>4</v>
      </c>
      <c r="C719" t="s">
        <v>121</v>
      </c>
      <c r="D719">
        <v>1</v>
      </c>
      <c r="E719">
        <v>0</v>
      </c>
    </row>
    <row r="720" spans="1:5" x14ac:dyDescent="0.25">
      <c r="A720">
        <v>2011</v>
      </c>
      <c r="B720">
        <v>4</v>
      </c>
      <c r="C720" t="s">
        <v>100</v>
      </c>
      <c r="D720">
        <v>0</v>
      </c>
      <c r="E720">
        <v>0</v>
      </c>
    </row>
    <row r="721" spans="1:5" x14ac:dyDescent="0.25">
      <c r="A721">
        <v>2011</v>
      </c>
      <c r="B721">
        <v>4</v>
      </c>
      <c r="C721" t="s">
        <v>104</v>
      </c>
      <c r="D721">
        <v>0</v>
      </c>
      <c r="E721">
        <v>0</v>
      </c>
    </row>
    <row r="722" spans="1:5" x14ac:dyDescent="0.25">
      <c r="A722">
        <v>2011</v>
      </c>
      <c r="B722">
        <v>4</v>
      </c>
      <c r="C722" t="s">
        <v>97</v>
      </c>
      <c r="D722">
        <v>0</v>
      </c>
      <c r="E722">
        <v>0</v>
      </c>
    </row>
    <row r="723" spans="1:5" x14ac:dyDescent="0.25">
      <c r="A723">
        <v>2011</v>
      </c>
      <c r="B723">
        <v>4</v>
      </c>
      <c r="C723" t="s">
        <v>111</v>
      </c>
      <c r="D723">
        <v>0</v>
      </c>
      <c r="E723">
        <v>0</v>
      </c>
    </row>
    <row r="724" spans="1:5" x14ac:dyDescent="0.25">
      <c r="A724">
        <v>2011</v>
      </c>
      <c r="B724">
        <v>4</v>
      </c>
      <c r="C724" t="s">
        <v>106</v>
      </c>
      <c r="D724">
        <v>0</v>
      </c>
      <c r="E724">
        <v>0</v>
      </c>
    </row>
    <row r="725" spans="1:5" x14ac:dyDescent="0.25">
      <c r="A725">
        <v>2011</v>
      </c>
      <c r="B725">
        <v>4</v>
      </c>
      <c r="C725" t="s">
        <v>108</v>
      </c>
      <c r="D725">
        <v>0</v>
      </c>
      <c r="E725">
        <v>0</v>
      </c>
    </row>
    <row r="726" spans="1:5" x14ac:dyDescent="0.25">
      <c r="A726">
        <v>2011</v>
      </c>
      <c r="B726">
        <v>4</v>
      </c>
      <c r="C726" t="s">
        <v>114</v>
      </c>
      <c r="D726">
        <v>0</v>
      </c>
      <c r="E726">
        <v>0</v>
      </c>
    </row>
    <row r="727" spans="1:5" x14ac:dyDescent="0.25">
      <c r="A727">
        <v>2011</v>
      </c>
      <c r="B727">
        <v>5</v>
      </c>
      <c r="C727" t="s">
        <v>73</v>
      </c>
      <c r="D727">
        <v>1822</v>
      </c>
      <c r="E727">
        <v>14</v>
      </c>
    </row>
    <row r="728" spans="1:5" x14ac:dyDescent="0.25">
      <c r="A728">
        <v>2011</v>
      </c>
      <c r="B728">
        <v>5</v>
      </c>
      <c r="C728" t="s">
        <v>72</v>
      </c>
      <c r="D728">
        <v>1306</v>
      </c>
      <c r="E728">
        <v>10</v>
      </c>
    </row>
    <row r="729" spans="1:5" x14ac:dyDescent="0.25">
      <c r="A729">
        <v>2011</v>
      </c>
      <c r="B729">
        <v>5</v>
      </c>
      <c r="C729" t="s">
        <v>74</v>
      </c>
      <c r="D729">
        <v>1067</v>
      </c>
      <c r="E729">
        <v>8.1999999999999993</v>
      </c>
    </row>
    <row r="730" spans="1:5" x14ac:dyDescent="0.25">
      <c r="A730">
        <v>2011</v>
      </c>
      <c r="B730">
        <v>5</v>
      </c>
      <c r="C730" t="s">
        <v>76</v>
      </c>
      <c r="D730">
        <v>1084</v>
      </c>
      <c r="E730">
        <v>8.3000000000000007</v>
      </c>
    </row>
    <row r="731" spans="1:5" x14ac:dyDescent="0.25">
      <c r="A731">
        <v>2011</v>
      </c>
      <c r="B731">
        <v>5</v>
      </c>
      <c r="C731" t="s">
        <v>89</v>
      </c>
      <c r="D731">
        <v>827</v>
      </c>
      <c r="E731">
        <v>6.4</v>
      </c>
    </row>
    <row r="732" spans="1:5" x14ac:dyDescent="0.25">
      <c r="A732">
        <v>2011</v>
      </c>
      <c r="B732">
        <v>5</v>
      </c>
      <c r="C732" t="s">
        <v>75</v>
      </c>
      <c r="D732">
        <v>1018</v>
      </c>
      <c r="E732">
        <v>7.8</v>
      </c>
    </row>
    <row r="733" spans="1:5" x14ac:dyDescent="0.25">
      <c r="A733">
        <v>2011</v>
      </c>
      <c r="B733">
        <v>5</v>
      </c>
      <c r="C733" t="s">
        <v>78</v>
      </c>
      <c r="D733">
        <v>720</v>
      </c>
      <c r="E733">
        <v>5.5</v>
      </c>
    </row>
    <row r="734" spans="1:5" x14ac:dyDescent="0.25">
      <c r="A734">
        <v>2011</v>
      </c>
      <c r="B734">
        <v>5</v>
      </c>
      <c r="C734" t="s">
        <v>77</v>
      </c>
      <c r="D734">
        <v>585</v>
      </c>
      <c r="E734">
        <v>4.5</v>
      </c>
    </row>
    <row r="735" spans="1:5" x14ac:dyDescent="0.25">
      <c r="A735">
        <v>2011</v>
      </c>
      <c r="B735">
        <v>5</v>
      </c>
      <c r="C735" t="s">
        <v>83</v>
      </c>
      <c r="D735">
        <v>714</v>
      </c>
      <c r="E735">
        <v>5.5</v>
      </c>
    </row>
    <row r="736" spans="1:5" x14ac:dyDescent="0.25">
      <c r="A736">
        <v>2011</v>
      </c>
      <c r="B736">
        <v>5</v>
      </c>
      <c r="C736" t="s">
        <v>79</v>
      </c>
      <c r="D736">
        <v>537</v>
      </c>
      <c r="E736">
        <v>4.0999999999999996</v>
      </c>
    </row>
    <row r="737" spans="1:5" x14ac:dyDescent="0.25">
      <c r="A737">
        <v>2011</v>
      </c>
      <c r="B737">
        <v>5</v>
      </c>
      <c r="C737" t="s">
        <v>81</v>
      </c>
      <c r="D737">
        <v>561</v>
      </c>
      <c r="E737">
        <v>4.3</v>
      </c>
    </row>
    <row r="738" spans="1:5" x14ac:dyDescent="0.25">
      <c r="A738">
        <v>2011</v>
      </c>
      <c r="B738">
        <v>5</v>
      </c>
      <c r="C738" t="s">
        <v>84</v>
      </c>
      <c r="D738">
        <v>447</v>
      </c>
      <c r="E738">
        <v>3.4</v>
      </c>
    </row>
    <row r="739" spans="1:5" x14ac:dyDescent="0.25">
      <c r="A739">
        <v>2011</v>
      </c>
      <c r="B739">
        <v>5</v>
      </c>
      <c r="C739" t="s">
        <v>80</v>
      </c>
      <c r="D739">
        <v>463</v>
      </c>
      <c r="E739">
        <v>3.6</v>
      </c>
    </row>
    <row r="740" spans="1:5" x14ac:dyDescent="0.25">
      <c r="A740">
        <v>2011</v>
      </c>
      <c r="B740">
        <v>5</v>
      </c>
      <c r="C740" t="s">
        <v>85</v>
      </c>
      <c r="D740">
        <v>374</v>
      </c>
      <c r="E740">
        <v>2.9</v>
      </c>
    </row>
    <row r="741" spans="1:5" x14ac:dyDescent="0.25">
      <c r="A741">
        <v>2011</v>
      </c>
      <c r="B741">
        <v>5</v>
      </c>
      <c r="C741" t="s">
        <v>82</v>
      </c>
      <c r="D741">
        <v>211</v>
      </c>
      <c r="E741">
        <v>1.6</v>
      </c>
    </row>
    <row r="742" spans="1:5" x14ac:dyDescent="0.25">
      <c r="A742">
        <v>2011</v>
      </c>
      <c r="B742">
        <v>5</v>
      </c>
      <c r="C742" t="s">
        <v>87</v>
      </c>
      <c r="D742">
        <v>175</v>
      </c>
      <c r="E742">
        <v>1.3</v>
      </c>
    </row>
    <row r="743" spans="1:5" x14ac:dyDescent="0.25">
      <c r="A743">
        <v>2011</v>
      </c>
      <c r="B743">
        <v>5</v>
      </c>
      <c r="C743" t="s">
        <v>88</v>
      </c>
      <c r="D743">
        <v>218</v>
      </c>
      <c r="E743">
        <v>1.7</v>
      </c>
    </row>
    <row r="744" spans="1:5" x14ac:dyDescent="0.25">
      <c r="A744">
        <v>2011</v>
      </c>
      <c r="B744">
        <v>5</v>
      </c>
      <c r="C744" t="s">
        <v>91</v>
      </c>
      <c r="D744">
        <v>239</v>
      </c>
      <c r="E744">
        <v>1.8</v>
      </c>
    </row>
    <row r="745" spans="1:5" x14ac:dyDescent="0.25">
      <c r="A745">
        <v>2011</v>
      </c>
      <c r="B745">
        <v>5</v>
      </c>
      <c r="C745" t="s">
        <v>86</v>
      </c>
      <c r="D745">
        <v>178</v>
      </c>
      <c r="E745">
        <v>1.4</v>
      </c>
    </row>
    <row r="746" spans="1:5" x14ac:dyDescent="0.25">
      <c r="A746">
        <v>2011</v>
      </c>
      <c r="B746">
        <v>5</v>
      </c>
      <c r="C746" t="s">
        <v>92</v>
      </c>
      <c r="D746">
        <v>120</v>
      </c>
      <c r="E746">
        <v>0.9</v>
      </c>
    </row>
    <row r="747" spans="1:5" x14ac:dyDescent="0.25">
      <c r="A747">
        <v>2011</v>
      </c>
      <c r="B747">
        <v>5</v>
      </c>
      <c r="C747" t="s">
        <v>90</v>
      </c>
      <c r="D747">
        <v>75</v>
      </c>
      <c r="E747">
        <v>0.6</v>
      </c>
    </row>
    <row r="748" spans="1:5" x14ac:dyDescent="0.25">
      <c r="A748">
        <v>2011</v>
      </c>
      <c r="B748">
        <v>5</v>
      </c>
      <c r="C748" t="s">
        <v>95</v>
      </c>
      <c r="D748">
        <v>67</v>
      </c>
      <c r="E748">
        <v>0.5</v>
      </c>
    </row>
    <row r="749" spans="1:5" x14ac:dyDescent="0.25">
      <c r="A749">
        <v>2011</v>
      </c>
      <c r="B749">
        <v>5</v>
      </c>
      <c r="C749" t="s">
        <v>93</v>
      </c>
      <c r="D749">
        <v>61</v>
      </c>
      <c r="E749">
        <v>0.5</v>
      </c>
    </row>
    <row r="750" spans="1:5" x14ac:dyDescent="0.25">
      <c r="A750">
        <v>2011</v>
      </c>
      <c r="B750">
        <v>5</v>
      </c>
      <c r="C750" t="s">
        <v>96</v>
      </c>
      <c r="D750">
        <v>24</v>
      </c>
      <c r="E750">
        <v>0.2</v>
      </c>
    </row>
    <row r="751" spans="1:5" x14ac:dyDescent="0.25">
      <c r="A751">
        <v>2011</v>
      </c>
      <c r="B751">
        <v>5</v>
      </c>
      <c r="C751" t="s">
        <v>94</v>
      </c>
      <c r="D751">
        <v>41</v>
      </c>
      <c r="E751">
        <v>0.3</v>
      </c>
    </row>
    <row r="752" spans="1:5" x14ac:dyDescent="0.25">
      <c r="A752">
        <v>2011</v>
      </c>
      <c r="B752">
        <v>5</v>
      </c>
      <c r="C752" t="s">
        <v>112</v>
      </c>
      <c r="D752">
        <v>14</v>
      </c>
      <c r="E752">
        <v>0.1</v>
      </c>
    </row>
    <row r="753" spans="1:5" x14ac:dyDescent="0.25">
      <c r="A753">
        <v>2011</v>
      </c>
      <c r="B753">
        <v>5</v>
      </c>
      <c r="C753" t="s">
        <v>107</v>
      </c>
      <c r="D753">
        <v>13</v>
      </c>
      <c r="E753">
        <v>0.1</v>
      </c>
    </row>
    <row r="754" spans="1:5" x14ac:dyDescent="0.25">
      <c r="A754">
        <v>2011</v>
      </c>
      <c r="B754">
        <v>5</v>
      </c>
      <c r="C754" t="s">
        <v>102</v>
      </c>
      <c r="D754">
        <v>7</v>
      </c>
      <c r="E754">
        <v>0.1</v>
      </c>
    </row>
    <row r="755" spans="1:5" x14ac:dyDescent="0.25">
      <c r="A755">
        <v>2011</v>
      </c>
      <c r="B755">
        <v>5</v>
      </c>
      <c r="C755" t="s">
        <v>110</v>
      </c>
      <c r="D755">
        <v>19</v>
      </c>
      <c r="E755">
        <v>0.1</v>
      </c>
    </row>
    <row r="756" spans="1:5" x14ac:dyDescent="0.25">
      <c r="A756">
        <v>2011</v>
      </c>
      <c r="B756">
        <v>5</v>
      </c>
      <c r="C756" t="s">
        <v>101</v>
      </c>
      <c r="D756">
        <v>8</v>
      </c>
      <c r="E756">
        <v>0.1</v>
      </c>
    </row>
    <row r="757" spans="1:5" x14ac:dyDescent="0.25">
      <c r="A757">
        <v>2011</v>
      </c>
      <c r="B757">
        <v>5</v>
      </c>
      <c r="C757" t="s">
        <v>103</v>
      </c>
      <c r="D757">
        <v>1</v>
      </c>
      <c r="E757">
        <v>0</v>
      </c>
    </row>
    <row r="758" spans="1:5" x14ac:dyDescent="0.25">
      <c r="A758">
        <v>2011</v>
      </c>
      <c r="B758">
        <v>5</v>
      </c>
      <c r="C758" t="s">
        <v>99</v>
      </c>
      <c r="D758">
        <v>0</v>
      </c>
      <c r="E758">
        <v>0</v>
      </c>
    </row>
    <row r="759" spans="1:5" x14ac:dyDescent="0.25">
      <c r="A759">
        <v>2011</v>
      </c>
      <c r="B759">
        <v>5</v>
      </c>
      <c r="C759" t="s">
        <v>115</v>
      </c>
      <c r="D759">
        <v>4</v>
      </c>
      <c r="E759">
        <v>0</v>
      </c>
    </row>
    <row r="760" spans="1:5" x14ac:dyDescent="0.25">
      <c r="A760">
        <v>2011</v>
      </c>
      <c r="B760">
        <v>5</v>
      </c>
      <c r="C760" t="s">
        <v>109</v>
      </c>
      <c r="D760">
        <v>1</v>
      </c>
      <c r="E760">
        <v>0</v>
      </c>
    </row>
    <row r="761" spans="1:5" x14ac:dyDescent="0.25">
      <c r="A761">
        <v>2011</v>
      </c>
      <c r="B761">
        <v>5</v>
      </c>
      <c r="C761" t="s">
        <v>98</v>
      </c>
      <c r="D761">
        <v>1</v>
      </c>
      <c r="E761">
        <v>0</v>
      </c>
    </row>
    <row r="762" spans="1:5" x14ac:dyDescent="0.25">
      <c r="A762">
        <v>2011</v>
      </c>
      <c r="B762">
        <v>5</v>
      </c>
      <c r="C762" t="s">
        <v>116</v>
      </c>
      <c r="D762">
        <v>0</v>
      </c>
      <c r="E762">
        <v>0</v>
      </c>
    </row>
    <row r="763" spans="1:5" x14ac:dyDescent="0.25">
      <c r="A763">
        <v>2011</v>
      </c>
      <c r="B763">
        <v>5</v>
      </c>
      <c r="C763" t="s">
        <v>105</v>
      </c>
      <c r="D763">
        <v>0</v>
      </c>
      <c r="E763">
        <v>0</v>
      </c>
    </row>
    <row r="764" spans="1:5" x14ac:dyDescent="0.25">
      <c r="A764">
        <v>2011</v>
      </c>
      <c r="B764">
        <v>5</v>
      </c>
      <c r="C764" t="s">
        <v>113</v>
      </c>
      <c r="D764">
        <v>1</v>
      </c>
      <c r="E764">
        <v>0</v>
      </c>
    </row>
    <row r="765" spans="1:5" x14ac:dyDescent="0.25">
      <c r="A765">
        <v>2011</v>
      </c>
      <c r="B765">
        <v>5</v>
      </c>
      <c r="C765" t="s">
        <v>121</v>
      </c>
      <c r="D765">
        <v>0</v>
      </c>
      <c r="E765">
        <v>0</v>
      </c>
    </row>
    <row r="766" spans="1:5" x14ac:dyDescent="0.25">
      <c r="A766">
        <v>2011</v>
      </c>
      <c r="B766">
        <v>5</v>
      </c>
      <c r="C766" t="s">
        <v>117</v>
      </c>
      <c r="D766">
        <v>1</v>
      </c>
      <c r="E766">
        <v>0</v>
      </c>
    </row>
    <row r="767" spans="1:5" x14ac:dyDescent="0.25">
      <c r="A767">
        <v>2011</v>
      </c>
      <c r="B767">
        <v>5</v>
      </c>
      <c r="C767" t="s">
        <v>100</v>
      </c>
      <c r="D767">
        <v>0</v>
      </c>
      <c r="E767">
        <v>0</v>
      </c>
    </row>
    <row r="768" spans="1:5" x14ac:dyDescent="0.25">
      <c r="A768">
        <v>2011</v>
      </c>
      <c r="B768">
        <v>5</v>
      </c>
      <c r="C768" t="s">
        <v>108</v>
      </c>
      <c r="D768">
        <v>1</v>
      </c>
      <c r="E768">
        <v>0</v>
      </c>
    </row>
    <row r="769" spans="1:5" x14ac:dyDescent="0.25">
      <c r="A769">
        <v>2011</v>
      </c>
      <c r="B769">
        <v>5</v>
      </c>
      <c r="C769" t="s">
        <v>104</v>
      </c>
      <c r="D769">
        <v>0</v>
      </c>
      <c r="E769">
        <v>0</v>
      </c>
    </row>
    <row r="770" spans="1:5" x14ac:dyDescent="0.25">
      <c r="A770">
        <v>2011</v>
      </c>
      <c r="B770">
        <v>5</v>
      </c>
      <c r="C770" t="s">
        <v>97</v>
      </c>
      <c r="D770">
        <v>0</v>
      </c>
      <c r="E770">
        <v>0</v>
      </c>
    </row>
    <row r="771" spans="1:5" x14ac:dyDescent="0.25">
      <c r="A771">
        <v>2011</v>
      </c>
      <c r="B771">
        <v>5</v>
      </c>
      <c r="C771" t="s">
        <v>111</v>
      </c>
      <c r="D771">
        <v>0</v>
      </c>
      <c r="E771">
        <v>0</v>
      </c>
    </row>
    <row r="772" spans="1:5" x14ac:dyDescent="0.25">
      <c r="A772">
        <v>2011</v>
      </c>
      <c r="B772">
        <v>5</v>
      </c>
      <c r="C772" t="s">
        <v>106</v>
      </c>
      <c r="D772">
        <v>0</v>
      </c>
      <c r="E772">
        <v>0</v>
      </c>
    </row>
    <row r="773" spans="1:5" x14ac:dyDescent="0.25">
      <c r="A773">
        <v>2011</v>
      </c>
      <c r="B773">
        <v>5</v>
      </c>
      <c r="C773" t="s">
        <v>114</v>
      </c>
      <c r="D773">
        <v>0</v>
      </c>
      <c r="E773">
        <v>0</v>
      </c>
    </row>
    <row r="774" spans="1:5" x14ac:dyDescent="0.25">
      <c r="A774">
        <v>2011</v>
      </c>
      <c r="B774">
        <v>6</v>
      </c>
      <c r="C774" t="s">
        <v>73</v>
      </c>
      <c r="D774">
        <v>1222</v>
      </c>
      <c r="E774">
        <v>11.8</v>
      </c>
    </row>
    <row r="775" spans="1:5" x14ac:dyDescent="0.25">
      <c r="A775">
        <v>2011</v>
      </c>
      <c r="B775">
        <v>6</v>
      </c>
      <c r="C775" t="s">
        <v>72</v>
      </c>
      <c r="D775">
        <v>876</v>
      </c>
      <c r="E775">
        <v>8.5</v>
      </c>
    </row>
    <row r="776" spans="1:5" x14ac:dyDescent="0.25">
      <c r="A776">
        <v>2011</v>
      </c>
      <c r="B776">
        <v>6</v>
      </c>
      <c r="C776" t="s">
        <v>74</v>
      </c>
      <c r="D776">
        <v>1085</v>
      </c>
      <c r="E776">
        <v>10.5</v>
      </c>
    </row>
    <row r="777" spans="1:5" x14ac:dyDescent="0.25">
      <c r="A777">
        <v>2011</v>
      </c>
      <c r="B777">
        <v>6</v>
      </c>
      <c r="C777" t="s">
        <v>76</v>
      </c>
      <c r="D777">
        <v>853</v>
      </c>
      <c r="E777">
        <v>8.1999999999999993</v>
      </c>
    </row>
    <row r="778" spans="1:5" x14ac:dyDescent="0.25">
      <c r="A778">
        <v>2011</v>
      </c>
      <c r="B778">
        <v>6</v>
      </c>
      <c r="C778" t="s">
        <v>89</v>
      </c>
      <c r="D778">
        <v>578</v>
      </c>
      <c r="E778">
        <v>5.6</v>
      </c>
    </row>
    <row r="779" spans="1:5" x14ac:dyDescent="0.25">
      <c r="A779">
        <v>2011</v>
      </c>
      <c r="B779">
        <v>6</v>
      </c>
      <c r="C779" t="s">
        <v>75</v>
      </c>
      <c r="D779">
        <v>571</v>
      </c>
      <c r="E779">
        <v>5.5</v>
      </c>
    </row>
    <row r="780" spans="1:5" x14ac:dyDescent="0.25">
      <c r="A780">
        <v>2011</v>
      </c>
      <c r="B780">
        <v>6</v>
      </c>
      <c r="C780" t="s">
        <v>78</v>
      </c>
      <c r="D780">
        <v>658</v>
      </c>
      <c r="E780">
        <v>6.4</v>
      </c>
    </row>
    <row r="781" spans="1:5" x14ac:dyDescent="0.25">
      <c r="A781">
        <v>2011</v>
      </c>
      <c r="B781">
        <v>6</v>
      </c>
      <c r="C781" t="s">
        <v>77</v>
      </c>
      <c r="D781">
        <v>623</v>
      </c>
      <c r="E781">
        <v>6</v>
      </c>
    </row>
    <row r="782" spans="1:5" x14ac:dyDescent="0.25">
      <c r="A782">
        <v>2011</v>
      </c>
      <c r="B782">
        <v>6</v>
      </c>
      <c r="C782" t="s">
        <v>83</v>
      </c>
      <c r="D782">
        <v>533</v>
      </c>
      <c r="E782">
        <v>5.0999999999999996</v>
      </c>
    </row>
    <row r="783" spans="1:5" x14ac:dyDescent="0.25">
      <c r="A783">
        <v>2011</v>
      </c>
      <c r="B783">
        <v>6</v>
      </c>
      <c r="C783" t="s">
        <v>79</v>
      </c>
      <c r="D783">
        <v>418</v>
      </c>
      <c r="E783">
        <v>4</v>
      </c>
    </row>
    <row r="784" spans="1:5" x14ac:dyDescent="0.25">
      <c r="A784">
        <v>2011</v>
      </c>
      <c r="B784">
        <v>6</v>
      </c>
      <c r="C784" t="s">
        <v>81</v>
      </c>
      <c r="D784">
        <v>423</v>
      </c>
      <c r="E784">
        <v>4.0999999999999996</v>
      </c>
    </row>
    <row r="785" spans="1:5" x14ac:dyDescent="0.25">
      <c r="A785">
        <v>2011</v>
      </c>
      <c r="B785">
        <v>6</v>
      </c>
      <c r="C785" t="s">
        <v>84</v>
      </c>
      <c r="D785">
        <v>522</v>
      </c>
      <c r="E785">
        <v>5</v>
      </c>
    </row>
    <row r="786" spans="1:5" x14ac:dyDescent="0.25">
      <c r="A786">
        <v>2011</v>
      </c>
      <c r="B786">
        <v>6</v>
      </c>
      <c r="C786" t="s">
        <v>80</v>
      </c>
      <c r="D786">
        <v>394</v>
      </c>
      <c r="E786">
        <v>3.8</v>
      </c>
    </row>
    <row r="787" spans="1:5" x14ac:dyDescent="0.25">
      <c r="A787">
        <v>2011</v>
      </c>
      <c r="B787">
        <v>6</v>
      </c>
      <c r="C787" t="s">
        <v>85</v>
      </c>
      <c r="D787">
        <v>345</v>
      </c>
      <c r="E787">
        <v>3.3</v>
      </c>
    </row>
    <row r="788" spans="1:5" x14ac:dyDescent="0.25">
      <c r="A788">
        <v>2011</v>
      </c>
      <c r="B788">
        <v>6</v>
      </c>
      <c r="C788" t="s">
        <v>82</v>
      </c>
      <c r="D788">
        <v>203</v>
      </c>
      <c r="E788">
        <v>2</v>
      </c>
    </row>
    <row r="789" spans="1:5" x14ac:dyDescent="0.25">
      <c r="A789">
        <v>2011</v>
      </c>
      <c r="B789">
        <v>6</v>
      </c>
      <c r="C789" t="s">
        <v>87</v>
      </c>
      <c r="D789">
        <v>122</v>
      </c>
      <c r="E789">
        <v>1.2</v>
      </c>
    </row>
    <row r="790" spans="1:5" x14ac:dyDescent="0.25">
      <c r="A790">
        <v>2011</v>
      </c>
      <c r="B790">
        <v>6</v>
      </c>
      <c r="C790" t="s">
        <v>88</v>
      </c>
      <c r="D790">
        <v>232</v>
      </c>
      <c r="E790">
        <v>2.2000000000000002</v>
      </c>
    </row>
    <row r="791" spans="1:5" x14ac:dyDescent="0.25">
      <c r="A791">
        <v>2011</v>
      </c>
      <c r="B791">
        <v>6</v>
      </c>
      <c r="C791" t="s">
        <v>91</v>
      </c>
      <c r="D791">
        <v>171</v>
      </c>
      <c r="E791">
        <v>1.7</v>
      </c>
    </row>
    <row r="792" spans="1:5" x14ac:dyDescent="0.25">
      <c r="A792">
        <v>2011</v>
      </c>
      <c r="B792">
        <v>6</v>
      </c>
      <c r="C792" t="s">
        <v>86</v>
      </c>
      <c r="D792">
        <v>173</v>
      </c>
      <c r="E792">
        <v>1.7</v>
      </c>
    </row>
    <row r="793" spans="1:5" x14ac:dyDescent="0.25">
      <c r="A793">
        <v>2011</v>
      </c>
      <c r="B793">
        <v>6</v>
      </c>
      <c r="C793" t="s">
        <v>92</v>
      </c>
      <c r="D793">
        <v>79</v>
      </c>
      <c r="E793">
        <v>0.8</v>
      </c>
    </row>
    <row r="794" spans="1:5" x14ac:dyDescent="0.25">
      <c r="A794">
        <v>2011</v>
      </c>
      <c r="B794">
        <v>6</v>
      </c>
      <c r="C794" t="s">
        <v>90</v>
      </c>
      <c r="D794">
        <v>67</v>
      </c>
      <c r="E794">
        <v>0.6</v>
      </c>
    </row>
    <row r="795" spans="1:5" x14ac:dyDescent="0.25">
      <c r="A795">
        <v>2011</v>
      </c>
      <c r="B795">
        <v>6</v>
      </c>
      <c r="C795" t="s">
        <v>95</v>
      </c>
      <c r="D795">
        <v>57</v>
      </c>
      <c r="E795">
        <v>0.6</v>
      </c>
    </row>
    <row r="796" spans="1:5" x14ac:dyDescent="0.25">
      <c r="A796">
        <v>2011</v>
      </c>
      <c r="B796">
        <v>6</v>
      </c>
      <c r="C796" t="s">
        <v>93</v>
      </c>
      <c r="D796">
        <v>34</v>
      </c>
      <c r="E796">
        <v>0.3</v>
      </c>
    </row>
    <row r="797" spans="1:5" x14ac:dyDescent="0.25">
      <c r="A797">
        <v>2011</v>
      </c>
      <c r="B797">
        <v>6</v>
      </c>
      <c r="C797" t="s">
        <v>96</v>
      </c>
      <c r="D797">
        <v>19</v>
      </c>
      <c r="E797">
        <v>0.2</v>
      </c>
    </row>
    <row r="798" spans="1:5" x14ac:dyDescent="0.25">
      <c r="A798">
        <v>2011</v>
      </c>
      <c r="B798">
        <v>6</v>
      </c>
      <c r="C798" t="s">
        <v>94</v>
      </c>
      <c r="D798">
        <v>22</v>
      </c>
      <c r="E798">
        <v>0.2</v>
      </c>
    </row>
    <row r="799" spans="1:5" x14ac:dyDescent="0.25">
      <c r="A799">
        <v>2011</v>
      </c>
      <c r="B799">
        <v>6</v>
      </c>
      <c r="C799" t="s">
        <v>112</v>
      </c>
      <c r="D799">
        <v>26</v>
      </c>
      <c r="E799">
        <v>0.3</v>
      </c>
    </row>
    <row r="800" spans="1:5" x14ac:dyDescent="0.25">
      <c r="A800">
        <v>2011</v>
      </c>
      <c r="B800">
        <v>6</v>
      </c>
      <c r="C800" t="s">
        <v>107</v>
      </c>
      <c r="D800">
        <v>17</v>
      </c>
      <c r="E800">
        <v>0.2</v>
      </c>
    </row>
    <row r="801" spans="1:5" x14ac:dyDescent="0.25">
      <c r="A801">
        <v>2011</v>
      </c>
      <c r="B801">
        <v>6</v>
      </c>
      <c r="C801" t="s">
        <v>102</v>
      </c>
      <c r="D801">
        <v>8</v>
      </c>
      <c r="E801">
        <v>0.1</v>
      </c>
    </row>
    <row r="802" spans="1:5" x14ac:dyDescent="0.25">
      <c r="A802">
        <v>2011</v>
      </c>
      <c r="B802">
        <v>6</v>
      </c>
      <c r="C802" t="s">
        <v>110</v>
      </c>
      <c r="D802">
        <v>6</v>
      </c>
      <c r="E802">
        <v>0.1</v>
      </c>
    </row>
    <row r="803" spans="1:5" x14ac:dyDescent="0.25">
      <c r="A803">
        <v>2011</v>
      </c>
      <c r="B803">
        <v>6</v>
      </c>
      <c r="C803" t="s">
        <v>101</v>
      </c>
      <c r="D803">
        <v>4</v>
      </c>
      <c r="E803">
        <v>0</v>
      </c>
    </row>
    <row r="804" spans="1:5" x14ac:dyDescent="0.25">
      <c r="A804">
        <v>2011</v>
      </c>
      <c r="B804">
        <v>6</v>
      </c>
      <c r="C804" t="s">
        <v>103</v>
      </c>
      <c r="D804">
        <v>3</v>
      </c>
      <c r="E804">
        <v>0</v>
      </c>
    </row>
    <row r="805" spans="1:5" x14ac:dyDescent="0.25">
      <c r="A805">
        <v>2011</v>
      </c>
      <c r="B805">
        <v>6</v>
      </c>
      <c r="C805" t="s">
        <v>99</v>
      </c>
      <c r="D805">
        <v>2</v>
      </c>
      <c r="E805">
        <v>0</v>
      </c>
    </row>
    <row r="806" spans="1:5" x14ac:dyDescent="0.25">
      <c r="A806">
        <v>2011</v>
      </c>
      <c r="B806">
        <v>6</v>
      </c>
      <c r="C806" t="s">
        <v>115</v>
      </c>
      <c r="D806">
        <v>4</v>
      </c>
      <c r="E806">
        <v>0</v>
      </c>
    </row>
    <row r="807" spans="1:5" x14ac:dyDescent="0.25">
      <c r="A807">
        <v>2011</v>
      </c>
      <c r="B807">
        <v>6</v>
      </c>
      <c r="C807" t="s">
        <v>109</v>
      </c>
      <c r="D807">
        <v>0</v>
      </c>
      <c r="E807">
        <v>0</v>
      </c>
    </row>
    <row r="808" spans="1:5" x14ac:dyDescent="0.25">
      <c r="A808">
        <v>2011</v>
      </c>
      <c r="B808">
        <v>6</v>
      </c>
      <c r="C808" t="s">
        <v>98</v>
      </c>
      <c r="D808">
        <v>0</v>
      </c>
      <c r="E808">
        <v>0</v>
      </c>
    </row>
    <row r="809" spans="1:5" x14ac:dyDescent="0.25">
      <c r="A809">
        <v>2011</v>
      </c>
      <c r="B809">
        <v>6</v>
      </c>
      <c r="C809" t="s">
        <v>116</v>
      </c>
      <c r="D809">
        <v>1</v>
      </c>
      <c r="E809">
        <v>0</v>
      </c>
    </row>
    <row r="810" spans="1:5" x14ac:dyDescent="0.25">
      <c r="A810">
        <v>2011</v>
      </c>
      <c r="B810">
        <v>6</v>
      </c>
      <c r="C810" t="s">
        <v>105</v>
      </c>
      <c r="D810">
        <v>0</v>
      </c>
      <c r="E810">
        <v>0</v>
      </c>
    </row>
    <row r="811" spans="1:5" x14ac:dyDescent="0.25">
      <c r="A811">
        <v>2011</v>
      </c>
      <c r="B811">
        <v>6</v>
      </c>
      <c r="C811" t="s">
        <v>113</v>
      </c>
      <c r="D811">
        <v>0</v>
      </c>
      <c r="E811">
        <v>0</v>
      </c>
    </row>
    <row r="812" spans="1:5" x14ac:dyDescent="0.25">
      <c r="A812">
        <v>2011</v>
      </c>
      <c r="B812">
        <v>6</v>
      </c>
      <c r="C812" t="s">
        <v>100</v>
      </c>
      <c r="D812">
        <v>1</v>
      </c>
      <c r="E812">
        <v>0</v>
      </c>
    </row>
    <row r="813" spans="1:5" x14ac:dyDescent="0.25">
      <c r="A813">
        <v>2011</v>
      </c>
      <c r="B813">
        <v>6</v>
      </c>
      <c r="C813" t="s">
        <v>108</v>
      </c>
      <c r="D813">
        <v>1</v>
      </c>
      <c r="E813">
        <v>0</v>
      </c>
    </row>
    <row r="814" spans="1:5" x14ac:dyDescent="0.25">
      <c r="A814">
        <v>2011</v>
      </c>
      <c r="B814">
        <v>6</v>
      </c>
      <c r="C814" t="s">
        <v>121</v>
      </c>
      <c r="D814">
        <v>0</v>
      </c>
      <c r="E814">
        <v>0</v>
      </c>
    </row>
    <row r="815" spans="1:5" x14ac:dyDescent="0.25">
      <c r="A815">
        <v>2011</v>
      </c>
      <c r="B815">
        <v>6</v>
      </c>
      <c r="C815" t="s">
        <v>117</v>
      </c>
      <c r="D815">
        <v>0</v>
      </c>
      <c r="E815">
        <v>0</v>
      </c>
    </row>
    <row r="816" spans="1:5" x14ac:dyDescent="0.25">
      <c r="A816">
        <v>2011</v>
      </c>
      <c r="B816">
        <v>6</v>
      </c>
      <c r="C816" t="s">
        <v>106</v>
      </c>
      <c r="D816">
        <v>1</v>
      </c>
      <c r="E816">
        <v>0</v>
      </c>
    </row>
    <row r="817" spans="1:5" x14ac:dyDescent="0.25">
      <c r="A817">
        <v>2011</v>
      </c>
      <c r="B817">
        <v>6</v>
      </c>
      <c r="C817" t="s">
        <v>118</v>
      </c>
      <c r="D817">
        <v>0</v>
      </c>
      <c r="E817">
        <v>0</v>
      </c>
    </row>
    <row r="818" spans="1:5" x14ac:dyDescent="0.25">
      <c r="A818">
        <v>2011</v>
      </c>
      <c r="B818">
        <v>6</v>
      </c>
      <c r="C818" t="s">
        <v>104</v>
      </c>
      <c r="D818">
        <v>0</v>
      </c>
      <c r="E818">
        <v>0</v>
      </c>
    </row>
    <row r="819" spans="1:5" x14ac:dyDescent="0.25">
      <c r="A819">
        <v>2011</v>
      </c>
      <c r="B819">
        <v>6</v>
      </c>
      <c r="C819" t="s">
        <v>119</v>
      </c>
      <c r="D819">
        <v>0</v>
      </c>
      <c r="E819">
        <v>0</v>
      </c>
    </row>
    <row r="820" spans="1:5" x14ac:dyDescent="0.25">
      <c r="A820">
        <v>2011</v>
      </c>
      <c r="B820">
        <v>6</v>
      </c>
      <c r="C820" t="s">
        <v>97</v>
      </c>
      <c r="D820">
        <v>0</v>
      </c>
      <c r="E820">
        <v>0</v>
      </c>
    </row>
    <row r="821" spans="1:5" x14ac:dyDescent="0.25">
      <c r="A821">
        <v>2011</v>
      </c>
      <c r="B821">
        <v>6</v>
      </c>
      <c r="C821" t="s">
        <v>111</v>
      </c>
      <c r="D821">
        <v>0</v>
      </c>
      <c r="E821">
        <v>0</v>
      </c>
    </row>
    <row r="822" spans="1:5" x14ac:dyDescent="0.25">
      <c r="A822">
        <v>2011</v>
      </c>
      <c r="B822">
        <v>6</v>
      </c>
      <c r="C822" t="s">
        <v>114</v>
      </c>
      <c r="D822">
        <v>0</v>
      </c>
      <c r="E822">
        <v>0</v>
      </c>
    </row>
    <row r="823" spans="1:5" x14ac:dyDescent="0.25">
      <c r="A823">
        <v>2011</v>
      </c>
      <c r="B823">
        <v>7</v>
      </c>
      <c r="C823" t="s">
        <v>73</v>
      </c>
      <c r="D823">
        <v>1590</v>
      </c>
      <c r="E823">
        <v>14.2</v>
      </c>
    </row>
    <row r="824" spans="1:5" x14ac:dyDescent="0.25">
      <c r="A824">
        <v>2011</v>
      </c>
      <c r="B824">
        <v>7</v>
      </c>
      <c r="C824" t="s">
        <v>72</v>
      </c>
      <c r="D824">
        <v>1325</v>
      </c>
      <c r="E824">
        <v>11.8</v>
      </c>
    </row>
    <row r="825" spans="1:5" x14ac:dyDescent="0.25">
      <c r="A825">
        <v>2011</v>
      </c>
      <c r="B825">
        <v>7</v>
      </c>
      <c r="C825" t="s">
        <v>74</v>
      </c>
      <c r="D825">
        <v>901</v>
      </c>
      <c r="E825">
        <v>8.1</v>
      </c>
    </row>
    <row r="826" spans="1:5" x14ac:dyDescent="0.25">
      <c r="A826">
        <v>2011</v>
      </c>
      <c r="B826">
        <v>7</v>
      </c>
      <c r="C826" t="s">
        <v>76</v>
      </c>
      <c r="D826">
        <v>1134</v>
      </c>
      <c r="E826">
        <v>10.1</v>
      </c>
    </row>
    <row r="827" spans="1:5" x14ac:dyDescent="0.25">
      <c r="A827">
        <v>2011</v>
      </c>
      <c r="B827">
        <v>7</v>
      </c>
      <c r="C827" t="s">
        <v>89</v>
      </c>
      <c r="D827">
        <v>707</v>
      </c>
      <c r="E827">
        <v>6.3</v>
      </c>
    </row>
    <row r="828" spans="1:5" x14ac:dyDescent="0.25">
      <c r="A828">
        <v>2011</v>
      </c>
      <c r="B828">
        <v>7</v>
      </c>
      <c r="C828" t="s">
        <v>75</v>
      </c>
      <c r="D828">
        <v>635</v>
      </c>
      <c r="E828">
        <v>5.7</v>
      </c>
    </row>
    <row r="829" spans="1:5" x14ac:dyDescent="0.25">
      <c r="A829">
        <v>2011</v>
      </c>
      <c r="B829">
        <v>7</v>
      </c>
      <c r="C829" t="s">
        <v>78</v>
      </c>
      <c r="D829">
        <v>630</v>
      </c>
      <c r="E829">
        <v>5.6</v>
      </c>
    </row>
    <row r="830" spans="1:5" x14ac:dyDescent="0.25">
      <c r="A830">
        <v>2011</v>
      </c>
      <c r="B830">
        <v>7</v>
      </c>
      <c r="C830" t="s">
        <v>77</v>
      </c>
      <c r="D830">
        <v>646</v>
      </c>
      <c r="E830">
        <v>5.8</v>
      </c>
    </row>
    <row r="831" spans="1:5" x14ac:dyDescent="0.25">
      <c r="A831">
        <v>2011</v>
      </c>
      <c r="B831">
        <v>7</v>
      </c>
      <c r="C831" t="s">
        <v>83</v>
      </c>
      <c r="D831">
        <v>496</v>
      </c>
      <c r="E831">
        <v>4.4000000000000004</v>
      </c>
    </row>
    <row r="832" spans="1:5" x14ac:dyDescent="0.25">
      <c r="A832">
        <v>2011</v>
      </c>
      <c r="B832">
        <v>7</v>
      </c>
      <c r="C832" t="s">
        <v>79</v>
      </c>
      <c r="D832">
        <v>456</v>
      </c>
      <c r="E832">
        <v>4.0999999999999996</v>
      </c>
    </row>
    <row r="833" spans="1:5" x14ac:dyDescent="0.25">
      <c r="A833">
        <v>2011</v>
      </c>
      <c r="B833">
        <v>7</v>
      </c>
      <c r="C833" t="s">
        <v>81</v>
      </c>
      <c r="D833">
        <v>419</v>
      </c>
      <c r="E833">
        <v>3.7</v>
      </c>
    </row>
    <row r="834" spans="1:5" x14ac:dyDescent="0.25">
      <c r="A834">
        <v>2011</v>
      </c>
      <c r="B834">
        <v>7</v>
      </c>
      <c r="C834" t="s">
        <v>84</v>
      </c>
      <c r="D834">
        <v>341</v>
      </c>
      <c r="E834">
        <v>3</v>
      </c>
    </row>
    <row r="835" spans="1:5" x14ac:dyDescent="0.25">
      <c r="A835">
        <v>2011</v>
      </c>
      <c r="B835">
        <v>7</v>
      </c>
      <c r="C835" t="s">
        <v>80</v>
      </c>
      <c r="D835">
        <v>403</v>
      </c>
      <c r="E835">
        <v>3.6</v>
      </c>
    </row>
    <row r="836" spans="1:5" x14ac:dyDescent="0.25">
      <c r="A836">
        <v>2011</v>
      </c>
      <c r="B836">
        <v>7</v>
      </c>
      <c r="C836" t="s">
        <v>85</v>
      </c>
      <c r="D836">
        <v>307</v>
      </c>
      <c r="E836">
        <v>2.7</v>
      </c>
    </row>
    <row r="837" spans="1:5" x14ac:dyDescent="0.25">
      <c r="A837">
        <v>2011</v>
      </c>
      <c r="B837">
        <v>7</v>
      </c>
      <c r="C837" t="s">
        <v>82</v>
      </c>
      <c r="D837">
        <v>252</v>
      </c>
      <c r="E837">
        <v>2.2999999999999998</v>
      </c>
    </row>
    <row r="838" spans="1:5" x14ac:dyDescent="0.25">
      <c r="A838">
        <v>2011</v>
      </c>
      <c r="B838">
        <v>7</v>
      </c>
      <c r="C838" t="s">
        <v>87</v>
      </c>
      <c r="D838">
        <v>141</v>
      </c>
      <c r="E838">
        <v>1.3</v>
      </c>
    </row>
    <row r="839" spans="1:5" x14ac:dyDescent="0.25">
      <c r="A839">
        <v>2011</v>
      </c>
      <c r="B839">
        <v>7</v>
      </c>
      <c r="C839" t="s">
        <v>91</v>
      </c>
      <c r="D839">
        <v>192</v>
      </c>
      <c r="E839">
        <v>1.7</v>
      </c>
    </row>
    <row r="840" spans="1:5" x14ac:dyDescent="0.25">
      <c r="A840">
        <v>2011</v>
      </c>
      <c r="B840">
        <v>7</v>
      </c>
      <c r="C840" t="s">
        <v>88</v>
      </c>
      <c r="D840">
        <v>101</v>
      </c>
      <c r="E840">
        <v>0.9</v>
      </c>
    </row>
    <row r="841" spans="1:5" x14ac:dyDescent="0.25">
      <c r="A841">
        <v>2011</v>
      </c>
      <c r="B841">
        <v>7</v>
      </c>
      <c r="C841" t="s">
        <v>86</v>
      </c>
      <c r="D841">
        <v>165</v>
      </c>
      <c r="E841">
        <v>1.5</v>
      </c>
    </row>
    <row r="842" spans="1:5" x14ac:dyDescent="0.25">
      <c r="A842">
        <v>2011</v>
      </c>
      <c r="B842">
        <v>7</v>
      </c>
      <c r="C842" t="s">
        <v>92</v>
      </c>
      <c r="D842">
        <v>83</v>
      </c>
      <c r="E842">
        <v>0.7</v>
      </c>
    </row>
    <row r="843" spans="1:5" x14ac:dyDescent="0.25">
      <c r="A843">
        <v>2011</v>
      </c>
      <c r="B843">
        <v>7</v>
      </c>
      <c r="C843" t="s">
        <v>95</v>
      </c>
      <c r="D843">
        <v>86</v>
      </c>
      <c r="E843">
        <v>0.8</v>
      </c>
    </row>
    <row r="844" spans="1:5" x14ac:dyDescent="0.25">
      <c r="A844">
        <v>2011</v>
      </c>
      <c r="B844">
        <v>7</v>
      </c>
      <c r="C844" t="s">
        <v>90</v>
      </c>
      <c r="D844">
        <v>51</v>
      </c>
      <c r="E844">
        <v>0.5</v>
      </c>
    </row>
    <row r="845" spans="1:5" x14ac:dyDescent="0.25">
      <c r="A845">
        <v>2011</v>
      </c>
      <c r="B845">
        <v>7</v>
      </c>
      <c r="C845" t="s">
        <v>93</v>
      </c>
      <c r="D845">
        <v>45</v>
      </c>
      <c r="E845">
        <v>0.4</v>
      </c>
    </row>
    <row r="846" spans="1:5" x14ac:dyDescent="0.25">
      <c r="A846">
        <v>2011</v>
      </c>
      <c r="B846">
        <v>7</v>
      </c>
      <c r="C846" t="s">
        <v>96</v>
      </c>
      <c r="D846">
        <v>7</v>
      </c>
      <c r="E846">
        <v>0.1</v>
      </c>
    </row>
    <row r="847" spans="1:5" x14ac:dyDescent="0.25">
      <c r="A847">
        <v>2011</v>
      </c>
      <c r="B847">
        <v>7</v>
      </c>
      <c r="C847" t="s">
        <v>94</v>
      </c>
      <c r="D847">
        <v>24</v>
      </c>
      <c r="E847">
        <v>0.2</v>
      </c>
    </row>
    <row r="848" spans="1:5" x14ac:dyDescent="0.25">
      <c r="A848">
        <v>2011</v>
      </c>
      <c r="B848">
        <v>7</v>
      </c>
      <c r="C848" t="s">
        <v>112</v>
      </c>
      <c r="D848">
        <v>3</v>
      </c>
      <c r="E848">
        <v>0</v>
      </c>
    </row>
    <row r="849" spans="1:5" x14ac:dyDescent="0.25">
      <c r="A849">
        <v>2011</v>
      </c>
      <c r="B849">
        <v>7</v>
      </c>
      <c r="C849" t="s">
        <v>107</v>
      </c>
      <c r="D849">
        <v>15</v>
      </c>
      <c r="E849">
        <v>0.1</v>
      </c>
    </row>
    <row r="850" spans="1:5" x14ac:dyDescent="0.25">
      <c r="A850">
        <v>2011</v>
      </c>
      <c r="B850">
        <v>7</v>
      </c>
      <c r="C850" t="s">
        <v>102</v>
      </c>
      <c r="D850">
        <v>6</v>
      </c>
      <c r="E850">
        <v>0.1</v>
      </c>
    </row>
    <row r="851" spans="1:5" x14ac:dyDescent="0.25">
      <c r="A851">
        <v>2011</v>
      </c>
      <c r="B851">
        <v>7</v>
      </c>
      <c r="C851" t="s">
        <v>110</v>
      </c>
      <c r="D851">
        <v>10</v>
      </c>
      <c r="E851">
        <v>0.1</v>
      </c>
    </row>
    <row r="852" spans="1:5" x14ac:dyDescent="0.25">
      <c r="A852">
        <v>2011</v>
      </c>
      <c r="B852">
        <v>7</v>
      </c>
      <c r="C852" t="s">
        <v>101</v>
      </c>
      <c r="D852">
        <v>6</v>
      </c>
      <c r="E852">
        <v>0.1</v>
      </c>
    </row>
    <row r="853" spans="1:5" x14ac:dyDescent="0.25">
      <c r="A853">
        <v>2011</v>
      </c>
      <c r="B853">
        <v>7</v>
      </c>
      <c r="C853" t="s">
        <v>103</v>
      </c>
      <c r="D853">
        <v>1</v>
      </c>
      <c r="E853">
        <v>0</v>
      </c>
    </row>
    <row r="854" spans="1:5" x14ac:dyDescent="0.25">
      <c r="A854">
        <v>2011</v>
      </c>
      <c r="B854">
        <v>7</v>
      </c>
      <c r="C854" t="s">
        <v>99</v>
      </c>
      <c r="D854">
        <v>5</v>
      </c>
      <c r="E854">
        <v>0</v>
      </c>
    </row>
    <row r="855" spans="1:5" x14ac:dyDescent="0.25">
      <c r="A855">
        <v>2011</v>
      </c>
      <c r="B855">
        <v>7</v>
      </c>
      <c r="C855" t="s">
        <v>115</v>
      </c>
      <c r="D855">
        <v>3</v>
      </c>
      <c r="E855">
        <v>0</v>
      </c>
    </row>
    <row r="856" spans="1:5" x14ac:dyDescent="0.25">
      <c r="A856">
        <v>2011</v>
      </c>
      <c r="B856">
        <v>7</v>
      </c>
      <c r="C856" t="s">
        <v>109</v>
      </c>
      <c r="D856">
        <v>2</v>
      </c>
      <c r="E856">
        <v>0</v>
      </c>
    </row>
    <row r="857" spans="1:5" x14ac:dyDescent="0.25">
      <c r="A857">
        <v>2011</v>
      </c>
      <c r="B857">
        <v>7</v>
      </c>
      <c r="C857" t="s">
        <v>98</v>
      </c>
      <c r="D857">
        <v>1</v>
      </c>
      <c r="E857">
        <v>0</v>
      </c>
    </row>
    <row r="858" spans="1:5" x14ac:dyDescent="0.25">
      <c r="A858">
        <v>2011</v>
      </c>
      <c r="B858">
        <v>7</v>
      </c>
      <c r="C858" t="s">
        <v>116</v>
      </c>
      <c r="D858">
        <v>0</v>
      </c>
      <c r="E858">
        <v>0</v>
      </c>
    </row>
    <row r="859" spans="1:5" x14ac:dyDescent="0.25">
      <c r="A859">
        <v>2011</v>
      </c>
      <c r="B859">
        <v>7</v>
      </c>
      <c r="C859" t="s">
        <v>105</v>
      </c>
      <c r="D859">
        <v>0</v>
      </c>
      <c r="E859">
        <v>0</v>
      </c>
    </row>
    <row r="860" spans="1:5" x14ac:dyDescent="0.25">
      <c r="A860">
        <v>2011</v>
      </c>
      <c r="B860">
        <v>7</v>
      </c>
      <c r="C860" t="s">
        <v>113</v>
      </c>
      <c r="D860">
        <v>0</v>
      </c>
      <c r="E860">
        <v>0</v>
      </c>
    </row>
    <row r="861" spans="1:5" x14ac:dyDescent="0.25">
      <c r="A861">
        <v>2011</v>
      </c>
      <c r="B861">
        <v>7</v>
      </c>
      <c r="C861" t="s">
        <v>100</v>
      </c>
      <c r="D861">
        <v>0</v>
      </c>
      <c r="E861">
        <v>0</v>
      </c>
    </row>
    <row r="862" spans="1:5" x14ac:dyDescent="0.25">
      <c r="A862">
        <v>2011</v>
      </c>
      <c r="B862">
        <v>7</v>
      </c>
      <c r="C862" t="s">
        <v>108</v>
      </c>
      <c r="D862">
        <v>0</v>
      </c>
      <c r="E862">
        <v>0</v>
      </c>
    </row>
    <row r="863" spans="1:5" x14ac:dyDescent="0.25">
      <c r="A863">
        <v>2011</v>
      </c>
      <c r="B863">
        <v>7</v>
      </c>
      <c r="C863" t="s">
        <v>121</v>
      </c>
      <c r="D863">
        <v>0</v>
      </c>
      <c r="E863">
        <v>0</v>
      </c>
    </row>
    <row r="864" spans="1:5" x14ac:dyDescent="0.25">
      <c r="A864">
        <v>2011</v>
      </c>
      <c r="B864">
        <v>7</v>
      </c>
      <c r="C864" t="s">
        <v>117</v>
      </c>
      <c r="D864">
        <v>0</v>
      </c>
      <c r="E864">
        <v>0</v>
      </c>
    </row>
    <row r="865" spans="1:5" x14ac:dyDescent="0.25">
      <c r="A865">
        <v>2011</v>
      </c>
      <c r="B865">
        <v>7</v>
      </c>
      <c r="C865" t="s">
        <v>106</v>
      </c>
      <c r="D865">
        <v>0</v>
      </c>
      <c r="E865">
        <v>0</v>
      </c>
    </row>
    <row r="866" spans="1:5" x14ac:dyDescent="0.25">
      <c r="A866">
        <v>2011</v>
      </c>
      <c r="B866">
        <v>7</v>
      </c>
      <c r="C866" t="s">
        <v>118</v>
      </c>
      <c r="D866">
        <v>0</v>
      </c>
      <c r="E866">
        <v>0</v>
      </c>
    </row>
    <row r="867" spans="1:5" x14ac:dyDescent="0.25">
      <c r="A867">
        <v>2011</v>
      </c>
      <c r="B867">
        <v>7</v>
      </c>
      <c r="C867" t="s">
        <v>104</v>
      </c>
      <c r="D867">
        <v>0</v>
      </c>
      <c r="E867">
        <v>0</v>
      </c>
    </row>
    <row r="868" spans="1:5" x14ac:dyDescent="0.25">
      <c r="A868">
        <v>2011</v>
      </c>
      <c r="B868">
        <v>7</v>
      </c>
      <c r="C868" t="s">
        <v>119</v>
      </c>
      <c r="D868">
        <v>0</v>
      </c>
      <c r="E868">
        <v>0</v>
      </c>
    </row>
    <row r="869" spans="1:5" x14ac:dyDescent="0.25">
      <c r="A869">
        <v>2011</v>
      </c>
      <c r="B869">
        <v>7</v>
      </c>
      <c r="C869" t="s">
        <v>97</v>
      </c>
      <c r="D869">
        <v>0</v>
      </c>
      <c r="E869">
        <v>0</v>
      </c>
    </row>
    <row r="870" spans="1:5" x14ac:dyDescent="0.25">
      <c r="A870">
        <v>2011</v>
      </c>
      <c r="B870">
        <v>7</v>
      </c>
      <c r="C870" t="s">
        <v>111</v>
      </c>
      <c r="D870">
        <v>0</v>
      </c>
      <c r="E870">
        <v>0</v>
      </c>
    </row>
    <row r="871" spans="1:5" x14ac:dyDescent="0.25">
      <c r="A871">
        <v>2011</v>
      </c>
      <c r="B871">
        <v>7</v>
      </c>
      <c r="C871" t="s">
        <v>114</v>
      </c>
      <c r="D871">
        <v>0</v>
      </c>
      <c r="E871">
        <v>0</v>
      </c>
    </row>
    <row r="872" spans="1:5" x14ac:dyDescent="0.25">
      <c r="A872">
        <v>2011</v>
      </c>
      <c r="B872">
        <v>8</v>
      </c>
      <c r="C872" t="s">
        <v>73</v>
      </c>
      <c r="D872">
        <v>1827</v>
      </c>
      <c r="E872">
        <v>15.9</v>
      </c>
    </row>
    <row r="873" spans="1:5" x14ac:dyDescent="0.25">
      <c r="A873">
        <v>2011</v>
      </c>
      <c r="B873">
        <v>8</v>
      </c>
      <c r="C873" t="s">
        <v>72</v>
      </c>
      <c r="D873">
        <v>1284</v>
      </c>
      <c r="E873">
        <v>11.2</v>
      </c>
    </row>
    <row r="874" spans="1:5" x14ac:dyDescent="0.25">
      <c r="A874">
        <v>2011</v>
      </c>
      <c r="B874">
        <v>8</v>
      </c>
      <c r="C874" t="s">
        <v>74</v>
      </c>
      <c r="D874">
        <v>1248</v>
      </c>
      <c r="E874">
        <v>10.9</v>
      </c>
    </row>
    <row r="875" spans="1:5" x14ac:dyDescent="0.25">
      <c r="A875">
        <v>2011</v>
      </c>
      <c r="B875">
        <v>8</v>
      </c>
      <c r="C875" t="s">
        <v>76</v>
      </c>
      <c r="D875">
        <v>687</v>
      </c>
      <c r="E875">
        <v>6</v>
      </c>
    </row>
    <row r="876" spans="1:5" x14ac:dyDescent="0.25">
      <c r="A876">
        <v>2011</v>
      </c>
      <c r="B876">
        <v>8</v>
      </c>
      <c r="C876" t="s">
        <v>89</v>
      </c>
      <c r="D876">
        <v>635</v>
      </c>
      <c r="E876">
        <v>5.5</v>
      </c>
    </row>
    <row r="877" spans="1:5" x14ac:dyDescent="0.25">
      <c r="A877">
        <v>2011</v>
      </c>
      <c r="B877">
        <v>8</v>
      </c>
      <c r="C877" t="s">
        <v>75</v>
      </c>
      <c r="D877">
        <v>557</v>
      </c>
      <c r="E877">
        <v>4.9000000000000004</v>
      </c>
    </row>
    <row r="878" spans="1:5" x14ac:dyDescent="0.25">
      <c r="A878">
        <v>2011</v>
      </c>
      <c r="B878">
        <v>8</v>
      </c>
      <c r="C878" t="s">
        <v>78</v>
      </c>
      <c r="D878">
        <v>588</v>
      </c>
      <c r="E878">
        <v>5.0999999999999996</v>
      </c>
    </row>
    <row r="879" spans="1:5" x14ac:dyDescent="0.25">
      <c r="A879">
        <v>2011</v>
      </c>
      <c r="B879">
        <v>8</v>
      </c>
      <c r="C879" t="s">
        <v>77</v>
      </c>
      <c r="D879">
        <v>648</v>
      </c>
      <c r="E879">
        <v>5.7</v>
      </c>
    </row>
    <row r="880" spans="1:5" x14ac:dyDescent="0.25">
      <c r="A880">
        <v>2011</v>
      </c>
      <c r="B880">
        <v>8</v>
      </c>
      <c r="C880" t="s">
        <v>83</v>
      </c>
      <c r="D880">
        <v>449</v>
      </c>
      <c r="E880">
        <v>3.9</v>
      </c>
    </row>
    <row r="881" spans="1:5" x14ac:dyDescent="0.25">
      <c r="A881">
        <v>2011</v>
      </c>
      <c r="B881">
        <v>8</v>
      </c>
      <c r="C881" t="s">
        <v>79</v>
      </c>
      <c r="D881">
        <v>403</v>
      </c>
      <c r="E881">
        <v>3.5</v>
      </c>
    </row>
    <row r="882" spans="1:5" x14ac:dyDescent="0.25">
      <c r="A882">
        <v>2011</v>
      </c>
      <c r="B882">
        <v>8</v>
      </c>
      <c r="C882" t="s">
        <v>84</v>
      </c>
      <c r="D882">
        <v>622</v>
      </c>
      <c r="E882">
        <v>5.4</v>
      </c>
    </row>
    <row r="883" spans="1:5" x14ac:dyDescent="0.25">
      <c r="A883">
        <v>2011</v>
      </c>
      <c r="B883">
        <v>8</v>
      </c>
      <c r="C883" t="s">
        <v>81</v>
      </c>
      <c r="D883">
        <v>400</v>
      </c>
      <c r="E883">
        <v>3.5</v>
      </c>
    </row>
    <row r="884" spans="1:5" x14ac:dyDescent="0.25">
      <c r="A884">
        <v>2011</v>
      </c>
      <c r="B884">
        <v>8</v>
      </c>
      <c r="C884" t="s">
        <v>80</v>
      </c>
      <c r="D884">
        <v>375</v>
      </c>
      <c r="E884">
        <v>3.3</v>
      </c>
    </row>
    <row r="885" spans="1:5" x14ac:dyDescent="0.25">
      <c r="A885">
        <v>2011</v>
      </c>
      <c r="B885">
        <v>8</v>
      </c>
      <c r="C885" t="s">
        <v>85</v>
      </c>
      <c r="D885">
        <v>283</v>
      </c>
      <c r="E885">
        <v>2.5</v>
      </c>
    </row>
    <row r="886" spans="1:5" x14ac:dyDescent="0.25">
      <c r="A886">
        <v>2011</v>
      </c>
      <c r="B886">
        <v>8</v>
      </c>
      <c r="C886" t="s">
        <v>82</v>
      </c>
      <c r="D886">
        <v>300</v>
      </c>
      <c r="E886">
        <v>2.6</v>
      </c>
    </row>
    <row r="887" spans="1:5" x14ac:dyDescent="0.25">
      <c r="A887">
        <v>2011</v>
      </c>
      <c r="B887">
        <v>8</v>
      </c>
      <c r="C887" t="s">
        <v>87</v>
      </c>
      <c r="D887">
        <v>190</v>
      </c>
      <c r="E887">
        <v>1.7</v>
      </c>
    </row>
    <row r="888" spans="1:5" x14ac:dyDescent="0.25">
      <c r="A888">
        <v>2011</v>
      </c>
      <c r="B888">
        <v>8</v>
      </c>
      <c r="C888" t="s">
        <v>91</v>
      </c>
      <c r="D888">
        <v>241</v>
      </c>
      <c r="E888">
        <v>2.1</v>
      </c>
    </row>
    <row r="889" spans="1:5" x14ac:dyDescent="0.25">
      <c r="A889">
        <v>2011</v>
      </c>
      <c r="B889">
        <v>8</v>
      </c>
      <c r="C889" t="s">
        <v>88</v>
      </c>
      <c r="D889">
        <v>181</v>
      </c>
      <c r="E889">
        <v>1.6</v>
      </c>
    </row>
    <row r="890" spans="1:5" x14ac:dyDescent="0.25">
      <c r="A890">
        <v>2011</v>
      </c>
      <c r="B890">
        <v>8</v>
      </c>
      <c r="C890" t="s">
        <v>86</v>
      </c>
      <c r="D890">
        <v>134</v>
      </c>
      <c r="E890">
        <v>1.2</v>
      </c>
    </row>
    <row r="891" spans="1:5" x14ac:dyDescent="0.25">
      <c r="A891">
        <v>2011</v>
      </c>
      <c r="B891">
        <v>8</v>
      </c>
      <c r="C891" t="s">
        <v>92</v>
      </c>
      <c r="D891">
        <v>82</v>
      </c>
      <c r="E891">
        <v>0.7</v>
      </c>
    </row>
    <row r="892" spans="1:5" x14ac:dyDescent="0.25">
      <c r="A892">
        <v>2011</v>
      </c>
      <c r="B892">
        <v>8</v>
      </c>
      <c r="C892" t="s">
        <v>95</v>
      </c>
      <c r="D892">
        <v>87</v>
      </c>
      <c r="E892">
        <v>0.8</v>
      </c>
    </row>
    <row r="893" spans="1:5" x14ac:dyDescent="0.25">
      <c r="A893">
        <v>2011</v>
      </c>
      <c r="B893">
        <v>8</v>
      </c>
      <c r="C893" t="s">
        <v>90</v>
      </c>
      <c r="D893">
        <v>69</v>
      </c>
      <c r="E893">
        <v>0.6</v>
      </c>
    </row>
    <row r="894" spans="1:5" x14ac:dyDescent="0.25">
      <c r="A894">
        <v>2011</v>
      </c>
      <c r="B894">
        <v>8</v>
      </c>
      <c r="C894" t="s">
        <v>93</v>
      </c>
      <c r="D894">
        <v>50</v>
      </c>
      <c r="E894">
        <v>0.4</v>
      </c>
    </row>
    <row r="895" spans="1:5" x14ac:dyDescent="0.25">
      <c r="A895">
        <v>2011</v>
      </c>
      <c r="B895">
        <v>8</v>
      </c>
      <c r="C895" t="s">
        <v>94</v>
      </c>
      <c r="D895">
        <v>53</v>
      </c>
      <c r="E895">
        <v>0.5</v>
      </c>
    </row>
    <row r="896" spans="1:5" x14ac:dyDescent="0.25">
      <c r="A896">
        <v>2011</v>
      </c>
      <c r="B896">
        <v>8</v>
      </c>
      <c r="C896" t="s">
        <v>96</v>
      </c>
      <c r="D896">
        <v>10</v>
      </c>
      <c r="E896">
        <v>0.1</v>
      </c>
    </row>
    <row r="897" spans="1:5" x14ac:dyDescent="0.25">
      <c r="A897">
        <v>2011</v>
      </c>
      <c r="B897">
        <v>8</v>
      </c>
      <c r="C897" t="s">
        <v>112</v>
      </c>
      <c r="D897">
        <v>6</v>
      </c>
      <c r="E897">
        <v>0.1</v>
      </c>
    </row>
    <row r="898" spans="1:5" x14ac:dyDescent="0.25">
      <c r="A898">
        <v>2011</v>
      </c>
      <c r="B898">
        <v>8</v>
      </c>
      <c r="C898" t="s">
        <v>107</v>
      </c>
      <c r="D898">
        <v>20</v>
      </c>
      <c r="E898">
        <v>0.2</v>
      </c>
    </row>
    <row r="899" spans="1:5" x14ac:dyDescent="0.25">
      <c r="A899">
        <v>2011</v>
      </c>
      <c r="B899">
        <v>8</v>
      </c>
      <c r="C899" t="s">
        <v>102</v>
      </c>
      <c r="D899">
        <v>9</v>
      </c>
      <c r="E899">
        <v>0.1</v>
      </c>
    </row>
    <row r="900" spans="1:5" x14ac:dyDescent="0.25">
      <c r="A900">
        <v>2011</v>
      </c>
      <c r="B900">
        <v>8</v>
      </c>
      <c r="C900" t="s">
        <v>110</v>
      </c>
      <c r="D900">
        <v>6</v>
      </c>
      <c r="E900">
        <v>0.1</v>
      </c>
    </row>
    <row r="901" spans="1:5" x14ac:dyDescent="0.25">
      <c r="A901">
        <v>2011</v>
      </c>
      <c r="B901">
        <v>8</v>
      </c>
      <c r="C901" t="s">
        <v>101</v>
      </c>
      <c r="D901">
        <v>9</v>
      </c>
      <c r="E901">
        <v>0.1</v>
      </c>
    </row>
    <row r="902" spans="1:5" x14ac:dyDescent="0.25">
      <c r="A902">
        <v>2011</v>
      </c>
      <c r="B902">
        <v>8</v>
      </c>
      <c r="C902" t="s">
        <v>103</v>
      </c>
      <c r="D902">
        <v>1</v>
      </c>
      <c r="E902">
        <v>0</v>
      </c>
    </row>
    <row r="903" spans="1:5" x14ac:dyDescent="0.25">
      <c r="A903">
        <v>2011</v>
      </c>
      <c r="B903">
        <v>8</v>
      </c>
      <c r="C903" t="s">
        <v>99</v>
      </c>
      <c r="D903">
        <v>1</v>
      </c>
      <c r="E903">
        <v>0</v>
      </c>
    </row>
    <row r="904" spans="1:5" x14ac:dyDescent="0.25">
      <c r="A904">
        <v>2011</v>
      </c>
      <c r="B904">
        <v>8</v>
      </c>
      <c r="C904" t="s">
        <v>115</v>
      </c>
      <c r="D904">
        <v>1</v>
      </c>
      <c r="E904">
        <v>0</v>
      </c>
    </row>
    <row r="905" spans="1:5" x14ac:dyDescent="0.25">
      <c r="A905">
        <v>2011</v>
      </c>
      <c r="B905">
        <v>8</v>
      </c>
      <c r="C905" t="s">
        <v>98</v>
      </c>
      <c r="D905">
        <v>3</v>
      </c>
      <c r="E905">
        <v>0</v>
      </c>
    </row>
    <row r="906" spans="1:5" x14ac:dyDescent="0.25">
      <c r="A906">
        <v>2011</v>
      </c>
      <c r="B906">
        <v>8</v>
      </c>
      <c r="C906" t="s">
        <v>109</v>
      </c>
      <c r="D906">
        <v>0</v>
      </c>
      <c r="E906">
        <v>0</v>
      </c>
    </row>
    <row r="907" spans="1:5" x14ac:dyDescent="0.25">
      <c r="A907">
        <v>2011</v>
      </c>
      <c r="B907">
        <v>8</v>
      </c>
      <c r="C907" t="s">
        <v>116</v>
      </c>
      <c r="D907">
        <v>1</v>
      </c>
      <c r="E907">
        <v>0</v>
      </c>
    </row>
    <row r="908" spans="1:5" x14ac:dyDescent="0.25">
      <c r="A908">
        <v>2011</v>
      </c>
      <c r="B908">
        <v>8</v>
      </c>
      <c r="C908" t="s">
        <v>105</v>
      </c>
      <c r="D908">
        <v>0</v>
      </c>
      <c r="E908">
        <v>0</v>
      </c>
    </row>
    <row r="909" spans="1:5" x14ac:dyDescent="0.25">
      <c r="A909">
        <v>2011</v>
      </c>
      <c r="B909">
        <v>8</v>
      </c>
      <c r="C909" t="s">
        <v>121</v>
      </c>
      <c r="D909">
        <v>2</v>
      </c>
      <c r="E909">
        <v>0</v>
      </c>
    </row>
    <row r="910" spans="1:5" x14ac:dyDescent="0.25">
      <c r="A910">
        <v>2011</v>
      </c>
      <c r="B910">
        <v>8</v>
      </c>
      <c r="C910" t="s">
        <v>113</v>
      </c>
      <c r="D910">
        <v>0</v>
      </c>
      <c r="E910">
        <v>0</v>
      </c>
    </row>
    <row r="911" spans="1:5" x14ac:dyDescent="0.25">
      <c r="A911">
        <v>2011</v>
      </c>
      <c r="B911">
        <v>8</v>
      </c>
      <c r="C911" t="s">
        <v>108</v>
      </c>
      <c r="D911">
        <v>1</v>
      </c>
      <c r="E911">
        <v>0</v>
      </c>
    </row>
    <row r="912" spans="1:5" x14ac:dyDescent="0.25">
      <c r="A912">
        <v>2011</v>
      </c>
      <c r="B912">
        <v>8</v>
      </c>
      <c r="C912" t="s">
        <v>100</v>
      </c>
      <c r="D912">
        <v>0</v>
      </c>
      <c r="E912">
        <v>0</v>
      </c>
    </row>
    <row r="913" spans="1:5" x14ac:dyDescent="0.25">
      <c r="A913">
        <v>2011</v>
      </c>
      <c r="B913">
        <v>8</v>
      </c>
      <c r="C913" t="s">
        <v>117</v>
      </c>
      <c r="D913">
        <v>0</v>
      </c>
      <c r="E913">
        <v>0</v>
      </c>
    </row>
    <row r="914" spans="1:5" x14ac:dyDescent="0.25">
      <c r="A914">
        <v>2011</v>
      </c>
      <c r="B914">
        <v>8</v>
      </c>
      <c r="C914" t="s">
        <v>122</v>
      </c>
      <c r="D914">
        <v>1</v>
      </c>
      <c r="E914">
        <v>0</v>
      </c>
    </row>
    <row r="915" spans="1:5" x14ac:dyDescent="0.25">
      <c r="A915">
        <v>2011</v>
      </c>
      <c r="B915">
        <v>8</v>
      </c>
      <c r="C915" t="s">
        <v>106</v>
      </c>
      <c r="D915">
        <v>0</v>
      </c>
      <c r="E915">
        <v>0</v>
      </c>
    </row>
    <row r="916" spans="1:5" x14ac:dyDescent="0.25">
      <c r="A916">
        <v>2011</v>
      </c>
      <c r="B916">
        <v>8</v>
      </c>
      <c r="C916" t="s">
        <v>118</v>
      </c>
      <c r="D916">
        <v>0</v>
      </c>
      <c r="E916">
        <v>0</v>
      </c>
    </row>
    <row r="917" spans="1:5" x14ac:dyDescent="0.25">
      <c r="A917">
        <v>2011</v>
      </c>
      <c r="B917">
        <v>8</v>
      </c>
      <c r="C917" t="s">
        <v>104</v>
      </c>
      <c r="D917">
        <v>0</v>
      </c>
      <c r="E917">
        <v>0</v>
      </c>
    </row>
    <row r="918" spans="1:5" x14ac:dyDescent="0.25">
      <c r="A918">
        <v>2011</v>
      </c>
      <c r="B918">
        <v>8</v>
      </c>
      <c r="C918" t="s">
        <v>119</v>
      </c>
      <c r="D918">
        <v>0</v>
      </c>
      <c r="E918">
        <v>0</v>
      </c>
    </row>
    <row r="919" spans="1:5" x14ac:dyDescent="0.25">
      <c r="A919">
        <v>2011</v>
      </c>
      <c r="B919">
        <v>8</v>
      </c>
      <c r="C919" t="s">
        <v>97</v>
      </c>
      <c r="D919">
        <v>0</v>
      </c>
      <c r="E919">
        <v>0</v>
      </c>
    </row>
    <row r="920" spans="1:5" x14ac:dyDescent="0.25">
      <c r="A920">
        <v>2011</v>
      </c>
      <c r="B920">
        <v>8</v>
      </c>
      <c r="C920" t="s">
        <v>111</v>
      </c>
      <c r="D920">
        <v>0</v>
      </c>
      <c r="E920">
        <v>0</v>
      </c>
    </row>
    <row r="921" spans="1:5" x14ac:dyDescent="0.25">
      <c r="A921">
        <v>2011</v>
      </c>
      <c r="B921">
        <v>8</v>
      </c>
      <c r="C921" t="s">
        <v>114</v>
      </c>
      <c r="D921">
        <v>0</v>
      </c>
      <c r="E921">
        <v>0</v>
      </c>
    </row>
    <row r="922" spans="1:5" x14ac:dyDescent="0.25">
      <c r="A922">
        <v>2011</v>
      </c>
      <c r="B922">
        <v>9</v>
      </c>
      <c r="C922" t="s">
        <v>73</v>
      </c>
      <c r="D922">
        <v>1674</v>
      </c>
      <c r="E922">
        <v>14.3</v>
      </c>
    </row>
    <row r="923" spans="1:5" x14ac:dyDescent="0.25">
      <c r="A923">
        <v>2011</v>
      </c>
      <c r="B923">
        <v>9</v>
      </c>
      <c r="C923" t="s">
        <v>72</v>
      </c>
      <c r="D923">
        <v>1313</v>
      </c>
      <c r="E923">
        <v>11.2</v>
      </c>
    </row>
    <row r="924" spans="1:5" x14ac:dyDescent="0.25">
      <c r="A924">
        <v>2011</v>
      </c>
      <c r="B924">
        <v>9</v>
      </c>
      <c r="C924" t="s">
        <v>74</v>
      </c>
      <c r="D924">
        <v>1107</v>
      </c>
      <c r="E924">
        <v>9.4</v>
      </c>
    </row>
    <row r="925" spans="1:5" x14ac:dyDescent="0.25">
      <c r="A925">
        <v>2011</v>
      </c>
      <c r="B925">
        <v>9</v>
      </c>
      <c r="C925" t="s">
        <v>76</v>
      </c>
      <c r="D925">
        <v>1178</v>
      </c>
      <c r="E925">
        <v>10</v>
      </c>
    </row>
    <row r="926" spans="1:5" x14ac:dyDescent="0.25">
      <c r="A926">
        <v>2011</v>
      </c>
      <c r="B926">
        <v>9</v>
      </c>
      <c r="C926" t="s">
        <v>89</v>
      </c>
      <c r="D926">
        <v>537</v>
      </c>
      <c r="E926">
        <v>4.5999999999999996</v>
      </c>
    </row>
    <row r="927" spans="1:5" x14ac:dyDescent="0.25">
      <c r="A927">
        <v>2011</v>
      </c>
      <c r="B927">
        <v>9</v>
      </c>
      <c r="C927" t="s">
        <v>75</v>
      </c>
      <c r="D927">
        <v>729</v>
      </c>
      <c r="E927">
        <v>6.2</v>
      </c>
    </row>
    <row r="928" spans="1:5" x14ac:dyDescent="0.25">
      <c r="A928">
        <v>2011</v>
      </c>
      <c r="B928">
        <v>9</v>
      </c>
      <c r="C928" t="s">
        <v>78</v>
      </c>
      <c r="D928">
        <v>581</v>
      </c>
      <c r="E928">
        <v>5</v>
      </c>
    </row>
    <row r="929" spans="1:5" x14ac:dyDescent="0.25">
      <c r="A929">
        <v>2011</v>
      </c>
      <c r="B929">
        <v>9</v>
      </c>
      <c r="C929" t="s">
        <v>77</v>
      </c>
      <c r="D929">
        <v>691</v>
      </c>
      <c r="E929">
        <v>5.9</v>
      </c>
    </row>
    <row r="930" spans="1:5" x14ac:dyDescent="0.25">
      <c r="A930">
        <v>2011</v>
      </c>
      <c r="B930">
        <v>9</v>
      </c>
      <c r="C930" t="s">
        <v>83</v>
      </c>
      <c r="D930">
        <v>531</v>
      </c>
      <c r="E930">
        <v>4.5</v>
      </c>
    </row>
    <row r="931" spans="1:5" x14ac:dyDescent="0.25">
      <c r="A931">
        <v>2011</v>
      </c>
      <c r="B931">
        <v>9</v>
      </c>
      <c r="C931" t="s">
        <v>79</v>
      </c>
      <c r="D931">
        <v>548</v>
      </c>
      <c r="E931">
        <v>4.7</v>
      </c>
    </row>
    <row r="932" spans="1:5" x14ac:dyDescent="0.25">
      <c r="A932">
        <v>2011</v>
      </c>
      <c r="B932">
        <v>9</v>
      </c>
      <c r="C932" t="s">
        <v>84</v>
      </c>
      <c r="D932">
        <v>450</v>
      </c>
      <c r="E932">
        <v>3.8</v>
      </c>
    </row>
    <row r="933" spans="1:5" x14ac:dyDescent="0.25">
      <c r="A933">
        <v>2011</v>
      </c>
      <c r="B933">
        <v>9</v>
      </c>
      <c r="C933" t="s">
        <v>81</v>
      </c>
      <c r="D933">
        <v>326</v>
      </c>
      <c r="E933">
        <v>2.8</v>
      </c>
    </row>
    <row r="934" spans="1:5" x14ac:dyDescent="0.25">
      <c r="A934">
        <v>2011</v>
      </c>
      <c r="B934">
        <v>9</v>
      </c>
      <c r="C934" t="s">
        <v>80</v>
      </c>
      <c r="D934">
        <v>363</v>
      </c>
      <c r="E934">
        <v>3.1</v>
      </c>
    </row>
    <row r="935" spans="1:5" x14ac:dyDescent="0.25">
      <c r="A935">
        <v>2011</v>
      </c>
      <c r="B935">
        <v>9</v>
      </c>
      <c r="C935" t="s">
        <v>85</v>
      </c>
      <c r="D935">
        <v>290</v>
      </c>
      <c r="E935">
        <v>2.5</v>
      </c>
    </row>
    <row r="936" spans="1:5" x14ac:dyDescent="0.25">
      <c r="A936">
        <v>2011</v>
      </c>
      <c r="B936">
        <v>9</v>
      </c>
      <c r="C936" t="s">
        <v>82</v>
      </c>
      <c r="D936">
        <v>267</v>
      </c>
      <c r="E936">
        <v>2.2999999999999998</v>
      </c>
    </row>
    <row r="937" spans="1:5" x14ac:dyDescent="0.25">
      <c r="A937">
        <v>2011</v>
      </c>
      <c r="B937">
        <v>9</v>
      </c>
      <c r="C937" t="s">
        <v>91</v>
      </c>
      <c r="D937">
        <v>237</v>
      </c>
      <c r="E937">
        <v>2</v>
      </c>
    </row>
    <row r="938" spans="1:5" x14ac:dyDescent="0.25">
      <c r="A938">
        <v>2011</v>
      </c>
      <c r="B938">
        <v>9</v>
      </c>
      <c r="C938" t="s">
        <v>87</v>
      </c>
      <c r="D938">
        <v>178</v>
      </c>
      <c r="E938">
        <v>1.5</v>
      </c>
    </row>
    <row r="939" spans="1:5" x14ac:dyDescent="0.25">
      <c r="A939">
        <v>2011</v>
      </c>
      <c r="B939">
        <v>9</v>
      </c>
      <c r="C939" t="s">
        <v>88</v>
      </c>
      <c r="D939">
        <v>199</v>
      </c>
      <c r="E939">
        <v>1.7</v>
      </c>
    </row>
    <row r="940" spans="1:5" x14ac:dyDescent="0.25">
      <c r="A940">
        <v>2011</v>
      </c>
      <c r="B940">
        <v>9</v>
      </c>
      <c r="C940" t="s">
        <v>86</v>
      </c>
      <c r="D940">
        <v>107</v>
      </c>
      <c r="E940">
        <v>0.9</v>
      </c>
    </row>
    <row r="941" spans="1:5" x14ac:dyDescent="0.25">
      <c r="A941">
        <v>2011</v>
      </c>
      <c r="B941">
        <v>9</v>
      </c>
      <c r="C941" t="s">
        <v>92</v>
      </c>
      <c r="D941">
        <v>65</v>
      </c>
      <c r="E941">
        <v>0.6</v>
      </c>
    </row>
    <row r="942" spans="1:5" x14ac:dyDescent="0.25">
      <c r="A942">
        <v>2011</v>
      </c>
      <c r="B942">
        <v>9</v>
      </c>
      <c r="C942" t="s">
        <v>95</v>
      </c>
      <c r="D942">
        <v>85</v>
      </c>
      <c r="E942">
        <v>0.7</v>
      </c>
    </row>
    <row r="943" spans="1:5" x14ac:dyDescent="0.25">
      <c r="A943">
        <v>2011</v>
      </c>
      <c r="B943">
        <v>9</v>
      </c>
      <c r="C943" t="s">
        <v>90</v>
      </c>
      <c r="D943">
        <v>73</v>
      </c>
      <c r="E943">
        <v>0.6</v>
      </c>
    </row>
    <row r="944" spans="1:5" x14ac:dyDescent="0.25">
      <c r="A944">
        <v>2011</v>
      </c>
      <c r="B944">
        <v>9</v>
      </c>
      <c r="C944" t="s">
        <v>93</v>
      </c>
      <c r="D944">
        <v>41</v>
      </c>
      <c r="E944">
        <v>0.3</v>
      </c>
    </row>
    <row r="945" spans="1:5" x14ac:dyDescent="0.25">
      <c r="A945">
        <v>2011</v>
      </c>
      <c r="B945">
        <v>9</v>
      </c>
      <c r="C945" t="s">
        <v>94</v>
      </c>
      <c r="D945">
        <v>70</v>
      </c>
      <c r="E945">
        <v>0.6</v>
      </c>
    </row>
    <row r="946" spans="1:5" x14ac:dyDescent="0.25">
      <c r="A946">
        <v>2011</v>
      </c>
      <c r="B946">
        <v>9</v>
      </c>
      <c r="C946" t="s">
        <v>96</v>
      </c>
      <c r="D946">
        <v>10</v>
      </c>
      <c r="E946">
        <v>0.1</v>
      </c>
    </row>
    <row r="947" spans="1:5" x14ac:dyDescent="0.25">
      <c r="A947">
        <v>2011</v>
      </c>
      <c r="B947">
        <v>9</v>
      </c>
      <c r="C947" t="s">
        <v>112</v>
      </c>
      <c r="D947">
        <v>5</v>
      </c>
      <c r="E947">
        <v>0</v>
      </c>
    </row>
    <row r="948" spans="1:5" x14ac:dyDescent="0.25">
      <c r="A948">
        <v>2011</v>
      </c>
      <c r="B948">
        <v>9</v>
      </c>
      <c r="C948" t="s">
        <v>107</v>
      </c>
      <c r="D948">
        <v>10</v>
      </c>
      <c r="E948">
        <v>0.1</v>
      </c>
    </row>
    <row r="949" spans="1:5" x14ac:dyDescent="0.25">
      <c r="A949">
        <v>2011</v>
      </c>
      <c r="B949">
        <v>9</v>
      </c>
      <c r="C949" t="s">
        <v>110</v>
      </c>
      <c r="D949">
        <v>15</v>
      </c>
      <c r="E949">
        <v>0.1</v>
      </c>
    </row>
    <row r="950" spans="1:5" x14ac:dyDescent="0.25">
      <c r="A950">
        <v>2011</v>
      </c>
      <c r="B950">
        <v>9</v>
      </c>
      <c r="C950" t="s">
        <v>102</v>
      </c>
      <c r="D950">
        <v>10</v>
      </c>
      <c r="E950">
        <v>0.1</v>
      </c>
    </row>
    <row r="951" spans="1:5" x14ac:dyDescent="0.25">
      <c r="A951">
        <v>2011</v>
      </c>
      <c r="B951">
        <v>9</v>
      </c>
      <c r="C951" t="s">
        <v>101</v>
      </c>
      <c r="D951">
        <v>24</v>
      </c>
      <c r="E951">
        <v>0.2</v>
      </c>
    </row>
    <row r="952" spans="1:5" x14ac:dyDescent="0.25">
      <c r="A952">
        <v>2011</v>
      </c>
      <c r="B952">
        <v>9</v>
      </c>
      <c r="C952" t="s">
        <v>99</v>
      </c>
      <c r="D952">
        <v>10</v>
      </c>
      <c r="E952">
        <v>0.1</v>
      </c>
    </row>
    <row r="953" spans="1:5" x14ac:dyDescent="0.25">
      <c r="A953">
        <v>2011</v>
      </c>
      <c r="B953">
        <v>9</v>
      </c>
      <c r="C953" t="s">
        <v>103</v>
      </c>
      <c r="D953">
        <v>1</v>
      </c>
      <c r="E953">
        <v>0</v>
      </c>
    </row>
    <row r="954" spans="1:5" x14ac:dyDescent="0.25">
      <c r="A954">
        <v>2011</v>
      </c>
      <c r="B954">
        <v>9</v>
      </c>
      <c r="C954" t="s">
        <v>115</v>
      </c>
      <c r="D954">
        <v>1</v>
      </c>
      <c r="E954">
        <v>0</v>
      </c>
    </row>
    <row r="955" spans="1:5" x14ac:dyDescent="0.25">
      <c r="A955">
        <v>2011</v>
      </c>
      <c r="B955">
        <v>9</v>
      </c>
      <c r="C955" t="s">
        <v>98</v>
      </c>
      <c r="D955">
        <v>2</v>
      </c>
      <c r="E955">
        <v>0</v>
      </c>
    </row>
    <row r="956" spans="1:5" x14ac:dyDescent="0.25">
      <c r="A956">
        <v>2011</v>
      </c>
      <c r="B956">
        <v>9</v>
      </c>
      <c r="C956" t="s">
        <v>109</v>
      </c>
      <c r="D956">
        <v>0</v>
      </c>
      <c r="E956">
        <v>0</v>
      </c>
    </row>
    <row r="957" spans="1:5" x14ac:dyDescent="0.25">
      <c r="A957">
        <v>2011</v>
      </c>
      <c r="B957">
        <v>9</v>
      </c>
      <c r="C957" t="s">
        <v>116</v>
      </c>
      <c r="D957">
        <v>4</v>
      </c>
      <c r="E957">
        <v>0</v>
      </c>
    </row>
    <row r="958" spans="1:5" x14ac:dyDescent="0.25">
      <c r="A958">
        <v>2011</v>
      </c>
      <c r="B958">
        <v>9</v>
      </c>
      <c r="C958" t="s">
        <v>100</v>
      </c>
      <c r="D958">
        <v>2</v>
      </c>
      <c r="E958">
        <v>0</v>
      </c>
    </row>
    <row r="959" spans="1:5" x14ac:dyDescent="0.25">
      <c r="A959">
        <v>2011</v>
      </c>
      <c r="B959">
        <v>9</v>
      </c>
      <c r="C959" t="s">
        <v>105</v>
      </c>
      <c r="D959">
        <v>0</v>
      </c>
      <c r="E959">
        <v>0</v>
      </c>
    </row>
    <row r="960" spans="1:5" x14ac:dyDescent="0.25">
      <c r="A960">
        <v>2011</v>
      </c>
      <c r="B960">
        <v>9</v>
      </c>
      <c r="C960" t="s">
        <v>121</v>
      </c>
      <c r="D960">
        <v>0</v>
      </c>
      <c r="E960">
        <v>0</v>
      </c>
    </row>
    <row r="961" spans="1:5" x14ac:dyDescent="0.25">
      <c r="A961">
        <v>2011</v>
      </c>
      <c r="B961">
        <v>9</v>
      </c>
      <c r="C961" t="s">
        <v>113</v>
      </c>
      <c r="D961">
        <v>0</v>
      </c>
      <c r="E961">
        <v>0</v>
      </c>
    </row>
    <row r="962" spans="1:5" x14ac:dyDescent="0.25">
      <c r="A962">
        <v>2011</v>
      </c>
      <c r="B962">
        <v>9</v>
      </c>
      <c r="C962" t="s">
        <v>108</v>
      </c>
      <c r="D962">
        <v>0</v>
      </c>
      <c r="E962">
        <v>0</v>
      </c>
    </row>
    <row r="963" spans="1:5" x14ac:dyDescent="0.25">
      <c r="A963">
        <v>2011</v>
      </c>
      <c r="B963">
        <v>9</v>
      </c>
      <c r="C963" t="s">
        <v>117</v>
      </c>
      <c r="D963">
        <v>0</v>
      </c>
      <c r="E963">
        <v>0</v>
      </c>
    </row>
    <row r="964" spans="1:5" x14ac:dyDescent="0.25">
      <c r="A964">
        <v>2011</v>
      </c>
      <c r="B964">
        <v>9</v>
      </c>
      <c r="C964" t="s">
        <v>122</v>
      </c>
      <c r="D964">
        <v>0</v>
      </c>
      <c r="E964">
        <v>0</v>
      </c>
    </row>
    <row r="965" spans="1:5" x14ac:dyDescent="0.25">
      <c r="A965">
        <v>2011</v>
      </c>
      <c r="B965">
        <v>9</v>
      </c>
      <c r="C965" t="s">
        <v>111</v>
      </c>
      <c r="D965">
        <v>1</v>
      </c>
      <c r="E965">
        <v>0</v>
      </c>
    </row>
    <row r="966" spans="1:5" x14ac:dyDescent="0.25">
      <c r="A966">
        <v>2011</v>
      </c>
      <c r="B966">
        <v>9</v>
      </c>
      <c r="C966" t="s">
        <v>106</v>
      </c>
      <c r="D966">
        <v>0</v>
      </c>
      <c r="E966">
        <v>0</v>
      </c>
    </row>
    <row r="967" spans="1:5" x14ac:dyDescent="0.25">
      <c r="A967">
        <v>2011</v>
      </c>
      <c r="B967">
        <v>9</v>
      </c>
      <c r="C967" t="s">
        <v>123</v>
      </c>
      <c r="D967">
        <v>1</v>
      </c>
      <c r="E967">
        <v>0</v>
      </c>
    </row>
    <row r="968" spans="1:5" x14ac:dyDescent="0.25">
      <c r="A968">
        <v>2011</v>
      </c>
      <c r="B968">
        <v>9</v>
      </c>
      <c r="C968" t="s">
        <v>124</v>
      </c>
      <c r="D968">
        <v>1</v>
      </c>
      <c r="E968">
        <v>0</v>
      </c>
    </row>
    <row r="969" spans="1:5" x14ac:dyDescent="0.25">
      <c r="A969">
        <v>2011</v>
      </c>
      <c r="B969">
        <v>9</v>
      </c>
      <c r="C969" t="s">
        <v>118</v>
      </c>
      <c r="D969">
        <v>0</v>
      </c>
      <c r="E969">
        <v>0</v>
      </c>
    </row>
    <row r="970" spans="1:5" x14ac:dyDescent="0.25">
      <c r="A970">
        <v>2011</v>
      </c>
      <c r="B970">
        <v>9</v>
      </c>
      <c r="C970" t="s">
        <v>104</v>
      </c>
      <c r="D970">
        <v>0</v>
      </c>
      <c r="E970">
        <v>0</v>
      </c>
    </row>
    <row r="971" spans="1:5" x14ac:dyDescent="0.25">
      <c r="A971">
        <v>2011</v>
      </c>
      <c r="B971">
        <v>9</v>
      </c>
      <c r="C971" t="s">
        <v>119</v>
      </c>
      <c r="D971">
        <v>0</v>
      </c>
      <c r="E971">
        <v>0</v>
      </c>
    </row>
    <row r="972" spans="1:5" x14ac:dyDescent="0.25">
      <c r="A972">
        <v>2011</v>
      </c>
      <c r="B972">
        <v>9</v>
      </c>
      <c r="C972" t="s">
        <v>97</v>
      </c>
      <c r="D972">
        <v>0</v>
      </c>
      <c r="E972">
        <v>0</v>
      </c>
    </row>
    <row r="973" spans="1:5" x14ac:dyDescent="0.25">
      <c r="A973">
        <v>2011</v>
      </c>
      <c r="B973">
        <v>9</v>
      </c>
      <c r="C973" t="s">
        <v>114</v>
      </c>
      <c r="D973">
        <v>0</v>
      </c>
      <c r="E973">
        <v>0</v>
      </c>
    </row>
    <row r="974" spans="1:5" x14ac:dyDescent="0.25">
      <c r="A974">
        <v>2011</v>
      </c>
      <c r="B974">
        <v>10</v>
      </c>
      <c r="C974" t="s">
        <v>73</v>
      </c>
      <c r="D974">
        <v>1854</v>
      </c>
      <c r="E974">
        <v>16.100000000000001</v>
      </c>
    </row>
    <row r="975" spans="1:5" x14ac:dyDescent="0.25">
      <c r="A975">
        <v>2011</v>
      </c>
      <c r="B975">
        <v>10</v>
      </c>
      <c r="C975" t="s">
        <v>72</v>
      </c>
      <c r="D975">
        <v>1218</v>
      </c>
      <c r="E975">
        <v>10.6</v>
      </c>
    </row>
    <row r="976" spans="1:5" x14ac:dyDescent="0.25">
      <c r="A976">
        <v>2011</v>
      </c>
      <c r="B976">
        <v>10</v>
      </c>
      <c r="C976" t="s">
        <v>74</v>
      </c>
      <c r="D976">
        <v>1147</v>
      </c>
      <c r="E976">
        <v>9.9</v>
      </c>
    </row>
    <row r="977" spans="1:5" x14ac:dyDescent="0.25">
      <c r="A977">
        <v>2011</v>
      </c>
      <c r="B977">
        <v>10</v>
      </c>
      <c r="C977" t="s">
        <v>76</v>
      </c>
      <c r="D977">
        <v>1061</v>
      </c>
      <c r="E977">
        <v>9.1999999999999993</v>
      </c>
    </row>
    <row r="978" spans="1:5" x14ac:dyDescent="0.25">
      <c r="A978">
        <v>2011</v>
      </c>
      <c r="B978">
        <v>10</v>
      </c>
      <c r="C978" t="s">
        <v>78</v>
      </c>
      <c r="D978">
        <v>587</v>
      </c>
      <c r="E978">
        <v>5.0999999999999996</v>
      </c>
    </row>
    <row r="979" spans="1:5" x14ac:dyDescent="0.25">
      <c r="A979">
        <v>2011</v>
      </c>
      <c r="B979">
        <v>10</v>
      </c>
      <c r="C979" t="s">
        <v>83</v>
      </c>
      <c r="D979">
        <v>639</v>
      </c>
      <c r="E979">
        <v>5.5</v>
      </c>
    </row>
    <row r="980" spans="1:5" x14ac:dyDescent="0.25">
      <c r="A980">
        <v>2011</v>
      </c>
      <c r="B980">
        <v>10</v>
      </c>
      <c r="C980" t="s">
        <v>79</v>
      </c>
      <c r="D980">
        <v>438</v>
      </c>
      <c r="E980">
        <v>3.8</v>
      </c>
    </row>
    <row r="981" spans="1:5" x14ac:dyDescent="0.25">
      <c r="A981">
        <v>2011</v>
      </c>
      <c r="B981">
        <v>10</v>
      </c>
      <c r="C981" t="s">
        <v>77</v>
      </c>
      <c r="D981">
        <v>770</v>
      </c>
      <c r="E981">
        <v>6.7</v>
      </c>
    </row>
    <row r="982" spans="1:5" x14ac:dyDescent="0.25">
      <c r="A982">
        <v>2011</v>
      </c>
      <c r="B982">
        <v>10</v>
      </c>
      <c r="C982" t="s">
        <v>75</v>
      </c>
      <c r="D982">
        <v>535</v>
      </c>
      <c r="E982">
        <v>4.5999999999999996</v>
      </c>
    </row>
    <row r="983" spans="1:5" x14ac:dyDescent="0.25">
      <c r="A983">
        <v>2011</v>
      </c>
      <c r="B983">
        <v>10</v>
      </c>
      <c r="C983" t="s">
        <v>84</v>
      </c>
      <c r="D983">
        <v>432</v>
      </c>
      <c r="E983">
        <v>3.7</v>
      </c>
    </row>
    <row r="984" spans="1:5" x14ac:dyDescent="0.25">
      <c r="A984">
        <v>2011</v>
      </c>
      <c r="B984">
        <v>10</v>
      </c>
      <c r="C984" t="s">
        <v>80</v>
      </c>
      <c r="D984">
        <v>373</v>
      </c>
      <c r="E984">
        <v>3.2</v>
      </c>
    </row>
    <row r="985" spans="1:5" x14ac:dyDescent="0.25">
      <c r="A985">
        <v>2011</v>
      </c>
      <c r="B985">
        <v>10</v>
      </c>
      <c r="C985" t="s">
        <v>91</v>
      </c>
      <c r="D985">
        <v>200</v>
      </c>
      <c r="E985">
        <v>1.7</v>
      </c>
    </row>
    <row r="986" spans="1:5" x14ac:dyDescent="0.25">
      <c r="A986">
        <v>2011</v>
      </c>
      <c r="B986">
        <v>10</v>
      </c>
      <c r="C986" t="s">
        <v>89</v>
      </c>
      <c r="D986">
        <v>502</v>
      </c>
      <c r="E986">
        <v>4.3</v>
      </c>
    </row>
    <row r="987" spans="1:5" x14ac:dyDescent="0.25">
      <c r="A987">
        <v>2011</v>
      </c>
      <c r="B987">
        <v>10</v>
      </c>
      <c r="C987" t="s">
        <v>81</v>
      </c>
      <c r="D987">
        <v>308</v>
      </c>
      <c r="E987">
        <v>2.7</v>
      </c>
    </row>
    <row r="988" spans="1:5" x14ac:dyDescent="0.25">
      <c r="A988">
        <v>2011</v>
      </c>
      <c r="B988">
        <v>10</v>
      </c>
      <c r="C988" t="s">
        <v>85</v>
      </c>
      <c r="D988">
        <v>370</v>
      </c>
      <c r="E988">
        <v>3.2</v>
      </c>
    </row>
    <row r="989" spans="1:5" x14ac:dyDescent="0.25">
      <c r="A989">
        <v>2011</v>
      </c>
      <c r="B989">
        <v>10</v>
      </c>
      <c r="C989" t="s">
        <v>87</v>
      </c>
      <c r="D989">
        <v>242</v>
      </c>
      <c r="E989">
        <v>2.1</v>
      </c>
    </row>
    <row r="990" spans="1:5" x14ac:dyDescent="0.25">
      <c r="A990">
        <v>2011</v>
      </c>
      <c r="B990">
        <v>10</v>
      </c>
      <c r="C990" t="s">
        <v>86</v>
      </c>
      <c r="D990">
        <v>97</v>
      </c>
      <c r="E990">
        <v>0.8</v>
      </c>
    </row>
    <row r="991" spans="1:5" x14ac:dyDescent="0.25">
      <c r="A991">
        <v>2011</v>
      </c>
      <c r="B991">
        <v>10</v>
      </c>
      <c r="C991" t="s">
        <v>82</v>
      </c>
      <c r="D991">
        <v>224</v>
      </c>
      <c r="E991">
        <v>1.9</v>
      </c>
    </row>
    <row r="992" spans="1:5" x14ac:dyDescent="0.25">
      <c r="A992">
        <v>2011</v>
      </c>
      <c r="B992">
        <v>10</v>
      </c>
      <c r="C992" t="s">
        <v>88</v>
      </c>
      <c r="D992">
        <v>131</v>
      </c>
      <c r="E992">
        <v>1.1000000000000001</v>
      </c>
    </row>
    <row r="993" spans="1:5" x14ac:dyDescent="0.25">
      <c r="A993">
        <v>2011</v>
      </c>
      <c r="B993">
        <v>10</v>
      </c>
      <c r="C993" t="s">
        <v>95</v>
      </c>
      <c r="D993">
        <v>83</v>
      </c>
      <c r="E993">
        <v>0.7</v>
      </c>
    </row>
    <row r="994" spans="1:5" x14ac:dyDescent="0.25">
      <c r="A994">
        <v>2011</v>
      </c>
      <c r="B994">
        <v>10</v>
      </c>
      <c r="C994" t="s">
        <v>101</v>
      </c>
      <c r="D994">
        <v>49</v>
      </c>
      <c r="E994">
        <v>0.4</v>
      </c>
    </row>
    <row r="995" spans="1:5" x14ac:dyDescent="0.25">
      <c r="A995">
        <v>2011</v>
      </c>
      <c r="B995">
        <v>10</v>
      </c>
      <c r="C995" t="s">
        <v>92</v>
      </c>
      <c r="D995">
        <v>55</v>
      </c>
      <c r="E995">
        <v>0.5</v>
      </c>
    </row>
    <row r="996" spans="1:5" x14ac:dyDescent="0.25">
      <c r="A996">
        <v>2011</v>
      </c>
      <c r="B996">
        <v>10</v>
      </c>
      <c r="C996" t="s">
        <v>90</v>
      </c>
      <c r="D996">
        <v>74</v>
      </c>
      <c r="E996">
        <v>0.6</v>
      </c>
    </row>
    <row r="997" spans="1:5" x14ac:dyDescent="0.25">
      <c r="A997">
        <v>2011</v>
      </c>
      <c r="B997">
        <v>10</v>
      </c>
      <c r="C997" t="s">
        <v>94</v>
      </c>
      <c r="D997">
        <v>57</v>
      </c>
      <c r="E997">
        <v>0.5</v>
      </c>
    </row>
    <row r="998" spans="1:5" x14ac:dyDescent="0.25">
      <c r="A998">
        <v>2011</v>
      </c>
      <c r="B998">
        <v>10</v>
      </c>
      <c r="C998" t="s">
        <v>107</v>
      </c>
      <c r="D998">
        <v>18</v>
      </c>
      <c r="E998">
        <v>0.2</v>
      </c>
    </row>
    <row r="999" spans="1:5" x14ac:dyDescent="0.25">
      <c r="A999">
        <v>2011</v>
      </c>
      <c r="B999">
        <v>10</v>
      </c>
      <c r="C999" t="s">
        <v>93</v>
      </c>
      <c r="D999">
        <v>27</v>
      </c>
      <c r="E999">
        <v>0.2</v>
      </c>
    </row>
    <row r="1000" spans="1:5" x14ac:dyDescent="0.25">
      <c r="A1000">
        <v>2011</v>
      </c>
      <c r="B1000">
        <v>10</v>
      </c>
      <c r="C1000" t="s">
        <v>100</v>
      </c>
      <c r="D1000">
        <v>1</v>
      </c>
      <c r="E1000">
        <v>0</v>
      </c>
    </row>
    <row r="1001" spans="1:5" x14ac:dyDescent="0.25">
      <c r="A1001">
        <v>2011</v>
      </c>
      <c r="B1001">
        <v>10</v>
      </c>
      <c r="C1001" t="s">
        <v>102</v>
      </c>
      <c r="D1001">
        <v>5</v>
      </c>
      <c r="E1001">
        <v>0</v>
      </c>
    </row>
    <row r="1002" spans="1:5" x14ac:dyDescent="0.25">
      <c r="A1002">
        <v>2011</v>
      </c>
      <c r="B1002">
        <v>10</v>
      </c>
      <c r="C1002" t="s">
        <v>99</v>
      </c>
      <c r="D1002">
        <v>2</v>
      </c>
      <c r="E1002">
        <v>0</v>
      </c>
    </row>
    <row r="1003" spans="1:5" x14ac:dyDescent="0.25">
      <c r="A1003">
        <v>2011</v>
      </c>
      <c r="B1003">
        <v>10</v>
      </c>
      <c r="C1003" t="s">
        <v>110</v>
      </c>
      <c r="D1003">
        <v>11</v>
      </c>
      <c r="E1003">
        <v>0.1</v>
      </c>
    </row>
    <row r="1004" spans="1:5" x14ac:dyDescent="0.25">
      <c r="A1004">
        <v>2011</v>
      </c>
      <c r="B1004">
        <v>10</v>
      </c>
      <c r="C1004" t="s">
        <v>115</v>
      </c>
      <c r="D1004">
        <v>1</v>
      </c>
      <c r="E1004">
        <v>0</v>
      </c>
    </row>
    <row r="1005" spans="1:5" x14ac:dyDescent="0.25">
      <c r="A1005">
        <v>2011</v>
      </c>
      <c r="B1005">
        <v>10</v>
      </c>
      <c r="C1005" t="s">
        <v>112</v>
      </c>
      <c r="D1005">
        <v>8</v>
      </c>
      <c r="E1005">
        <v>0.1</v>
      </c>
    </row>
    <row r="1006" spans="1:5" x14ac:dyDescent="0.25">
      <c r="A1006">
        <v>2011</v>
      </c>
      <c r="B1006">
        <v>10</v>
      </c>
      <c r="C1006" t="s">
        <v>98</v>
      </c>
      <c r="D1006">
        <v>4</v>
      </c>
      <c r="E1006">
        <v>0</v>
      </c>
    </row>
    <row r="1007" spans="1:5" x14ac:dyDescent="0.25">
      <c r="A1007">
        <v>2011</v>
      </c>
      <c r="B1007">
        <v>10</v>
      </c>
      <c r="C1007" t="s">
        <v>96</v>
      </c>
      <c r="D1007">
        <v>4</v>
      </c>
      <c r="E1007">
        <v>0</v>
      </c>
    </row>
    <row r="1008" spans="1:5" x14ac:dyDescent="0.25">
      <c r="A1008">
        <v>2011</v>
      </c>
      <c r="B1008">
        <v>10</v>
      </c>
      <c r="C1008" t="s">
        <v>125</v>
      </c>
      <c r="D1008">
        <v>0</v>
      </c>
      <c r="E1008">
        <v>0</v>
      </c>
    </row>
    <row r="1009" spans="1:5" x14ac:dyDescent="0.25">
      <c r="A1009">
        <v>2011</v>
      </c>
      <c r="B1009">
        <v>10</v>
      </c>
      <c r="C1009" t="s">
        <v>108</v>
      </c>
      <c r="D1009">
        <v>0</v>
      </c>
      <c r="E1009">
        <v>0</v>
      </c>
    </row>
    <row r="1010" spans="1:5" x14ac:dyDescent="0.25">
      <c r="A1010">
        <v>2011</v>
      </c>
      <c r="B1010">
        <v>10</v>
      </c>
      <c r="C1010" t="s">
        <v>109</v>
      </c>
      <c r="D1010">
        <v>0</v>
      </c>
      <c r="E1010">
        <v>0</v>
      </c>
    </row>
    <row r="1011" spans="1:5" x14ac:dyDescent="0.25">
      <c r="A1011">
        <v>2011</v>
      </c>
      <c r="B1011">
        <v>10</v>
      </c>
      <c r="C1011" t="s">
        <v>116</v>
      </c>
      <c r="D1011">
        <v>0</v>
      </c>
      <c r="E1011">
        <v>0</v>
      </c>
    </row>
    <row r="1012" spans="1:5" x14ac:dyDescent="0.25">
      <c r="A1012">
        <v>2011</v>
      </c>
      <c r="B1012">
        <v>10</v>
      </c>
      <c r="C1012" t="s">
        <v>118</v>
      </c>
      <c r="D1012">
        <v>0</v>
      </c>
      <c r="E1012">
        <v>0</v>
      </c>
    </row>
    <row r="1013" spans="1:5" x14ac:dyDescent="0.25">
      <c r="A1013">
        <v>2011</v>
      </c>
      <c r="B1013">
        <v>10</v>
      </c>
      <c r="C1013" t="s">
        <v>117</v>
      </c>
      <c r="D1013">
        <v>0</v>
      </c>
      <c r="E1013">
        <v>0</v>
      </c>
    </row>
    <row r="1014" spans="1:5" x14ac:dyDescent="0.25">
      <c r="A1014">
        <v>2011</v>
      </c>
      <c r="B1014">
        <v>10</v>
      </c>
      <c r="C1014" t="s">
        <v>126</v>
      </c>
      <c r="D1014">
        <v>0</v>
      </c>
      <c r="E1014">
        <v>0</v>
      </c>
    </row>
    <row r="1015" spans="1:5" x14ac:dyDescent="0.25">
      <c r="A1015">
        <v>2011</v>
      </c>
      <c r="B1015">
        <v>10</v>
      </c>
      <c r="C1015" t="s">
        <v>104</v>
      </c>
      <c r="D1015">
        <v>0</v>
      </c>
      <c r="E1015">
        <v>0</v>
      </c>
    </row>
    <row r="1016" spans="1:5" x14ac:dyDescent="0.25">
      <c r="A1016">
        <v>2011</v>
      </c>
      <c r="B1016">
        <v>10</v>
      </c>
      <c r="C1016" t="s">
        <v>121</v>
      </c>
      <c r="D1016">
        <v>2</v>
      </c>
      <c r="E1016">
        <v>0</v>
      </c>
    </row>
    <row r="1017" spans="1:5" x14ac:dyDescent="0.25">
      <c r="A1017">
        <v>2011</v>
      </c>
      <c r="B1017">
        <v>10</v>
      </c>
      <c r="C1017" t="s">
        <v>113</v>
      </c>
      <c r="D1017">
        <v>0</v>
      </c>
      <c r="E1017">
        <v>0</v>
      </c>
    </row>
    <row r="1018" spans="1:5" x14ac:dyDescent="0.25">
      <c r="A1018">
        <v>2011</v>
      </c>
      <c r="B1018">
        <v>10</v>
      </c>
      <c r="D1018">
        <v>0</v>
      </c>
      <c r="E1018">
        <v>0</v>
      </c>
    </row>
    <row r="1019" spans="1:5" x14ac:dyDescent="0.25">
      <c r="A1019">
        <v>2011</v>
      </c>
      <c r="B1019">
        <v>10</v>
      </c>
      <c r="C1019" t="s">
        <v>119</v>
      </c>
      <c r="D1019">
        <v>0</v>
      </c>
      <c r="E1019">
        <v>0</v>
      </c>
    </row>
    <row r="1020" spans="1:5" x14ac:dyDescent="0.25">
      <c r="A1020">
        <v>2011</v>
      </c>
      <c r="B1020">
        <v>10</v>
      </c>
      <c r="C1020" t="s">
        <v>111</v>
      </c>
      <c r="D1020">
        <v>12</v>
      </c>
      <c r="E1020">
        <v>0.1</v>
      </c>
    </row>
    <row r="1021" spans="1:5" x14ac:dyDescent="0.25">
      <c r="A1021">
        <v>2011</v>
      </c>
      <c r="B1021">
        <v>10</v>
      </c>
      <c r="C1021" t="s">
        <v>97</v>
      </c>
      <c r="D1021">
        <v>0</v>
      </c>
      <c r="E1021">
        <v>0</v>
      </c>
    </row>
    <row r="1022" spans="1:5" x14ac:dyDescent="0.25">
      <c r="A1022">
        <v>2011</v>
      </c>
      <c r="B1022">
        <v>10</v>
      </c>
      <c r="C1022" t="s">
        <v>127</v>
      </c>
      <c r="D1022">
        <v>0</v>
      </c>
      <c r="E1022">
        <v>0</v>
      </c>
    </row>
    <row r="1023" spans="1:5" x14ac:dyDescent="0.25">
      <c r="A1023">
        <v>2011</v>
      </c>
      <c r="B1023">
        <v>10</v>
      </c>
      <c r="C1023" t="s">
        <v>128</v>
      </c>
      <c r="D1023">
        <v>0</v>
      </c>
      <c r="E1023">
        <v>0</v>
      </c>
    </row>
    <row r="1024" spans="1:5" x14ac:dyDescent="0.25">
      <c r="A1024">
        <v>2011</v>
      </c>
      <c r="B1024">
        <v>10</v>
      </c>
      <c r="C1024" t="s">
        <v>120</v>
      </c>
      <c r="D1024">
        <v>0</v>
      </c>
      <c r="E1024">
        <v>0</v>
      </c>
    </row>
    <row r="1025" spans="1:5" x14ac:dyDescent="0.25">
      <c r="A1025">
        <v>2011</v>
      </c>
      <c r="B1025">
        <v>10</v>
      </c>
      <c r="C1025" t="s">
        <v>129</v>
      </c>
      <c r="D1025">
        <v>0</v>
      </c>
      <c r="E1025">
        <v>0</v>
      </c>
    </row>
    <row r="1026" spans="1:5" x14ac:dyDescent="0.25">
      <c r="A1026">
        <v>2011</v>
      </c>
      <c r="B1026">
        <v>10</v>
      </c>
      <c r="C1026" t="s">
        <v>105</v>
      </c>
      <c r="D1026">
        <v>0</v>
      </c>
      <c r="E1026">
        <v>0</v>
      </c>
    </row>
    <row r="1027" spans="1:5" x14ac:dyDescent="0.25">
      <c r="A1027">
        <v>2011</v>
      </c>
      <c r="B1027">
        <v>10</v>
      </c>
      <c r="C1027" t="s">
        <v>103</v>
      </c>
      <c r="D1027">
        <v>1</v>
      </c>
      <c r="E1027">
        <v>0</v>
      </c>
    </row>
    <row r="1028" spans="1:5" x14ac:dyDescent="0.25">
      <c r="A1028">
        <v>2011</v>
      </c>
      <c r="B1028">
        <v>10</v>
      </c>
      <c r="C1028" t="s">
        <v>122</v>
      </c>
      <c r="D1028">
        <v>0</v>
      </c>
      <c r="E1028">
        <v>0</v>
      </c>
    </row>
    <row r="1029" spans="1:5" x14ac:dyDescent="0.25">
      <c r="A1029">
        <v>2011</v>
      </c>
      <c r="B1029">
        <v>10</v>
      </c>
      <c r="C1029" t="s">
        <v>106</v>
      </c>
      <c r="D1029">
        <v>0</v>
      </c>
      <c r="E1029">
        <v>0</v>
      </c>
    </row>
    <row r="1030" spans="1:5" x14ac:dyDescent="0.25">
      <c r="A1030">
        <v>2011</v>
      </c>
      <c r="B1030">
        <v>10</v>
      </c>
      <c r="C1030" t="s">
        <v>123</v>
      </c>
      <c r="D1030">
        <v>1</v>
      </c>
      <c r="E1030">
        <v>0</v>
      </c>
    </row>
    <row r="1031" spans="1:5" x14ac:dyDescent="0.25">
      <c r="A1031">
        <v>2011</v>
      </c>
      <c r="B1031">
        <v>10</v>
      </c>
      <c r="C1031" t="s">
        <v>124</v>
      </c>
      <c r="D1031">
        <v>0</v>
      </c>
      <c r="E1031">
        <v>0</v>
      </c>
    </row>
    <row r="1032" spans="1:5" x14ac:dyDescent="0.25">
      <c r="A1032">
        <v>2011</v>
      </c>
      <c r="B1032">
        <v>11</v>
      </c>
      <c r="C1032" t="s">
        <v>73</v>
      </c>
      <c r="D1032">
        <v>1960</v>
      </c>
      <c r="E1032">
        <v>15.9</v>
      </c>
    </row>
    <row r="1033" spans="1:5" x14ac:dyDescent="0.25">
      <c r="A1033">
        <v>2011</v>
      </c>
      <c r="B1033">
        <v>11</v>
      </c>
      <c r="C1033" t="s">
        <v>72</v>
      </c>
      <c r="D1033">
        <v>1298</v>
      </c>
      <c r="E1033">
        <v>10.5</v>
      </c>
    </row>
    <row r="1034" spans="1:5" x14ac:dyDescent="0.25">
      <c r="A1034">
        <v>2011</v>
      </c>
      <c r="B1034">
        <v>11</v>
      </c>
      <c r="C1034" t="s">
        <v>74</v>
      </c>
      <c r="D1034">
        <v>1282</v>
      </c>
      <c r="E1034">
        <v>10.4</v>
      </c>
    </row>
    <row r="1035" spans="1:5" x14ac:dyDescent="0.25">
      <c r="A1035">
        <v>2011</v>
      </c>
      <c r="B1035">
        <v>11</v>
      </c>
      <c r="C1035" t="s">
        <v>76</v>
      </c>
      <c r="D1035">
        <v>1193</v>
      </c>
      <c r="E1035">
        <v>9.6999999999999993</v>
      </c>
    </row>
    <row r="1036" spans="1:5" x14ac:dyDescent="0.25">
      <c r="A1036">
        <v>2011</v>
      </c>
      <c r="B1036">
        <v>11</v>
      </c>
      <c r="C1036" t="s">
        <v>89</v>
      </c>
      <c r="D1036">
        <v>702</v>
      </c>
      <c r="E1036">
        <v>5.7</v>
      </c>
    </row>
    <row r="1037" spans="1:5" x14ac:dyDescent="0.25">
      <c r="A1037">
        <v>2011</v>
      </c>
      <c r="B1037">
        <v>11</v>
      </c>
      <c r="C1037" t="s">
        <v>75</v>
      </c>
      <c r="D1037">
        <v>622</v>
      </c>
      <c r="E1037">
        <v>5</v>
      </c>
    </row>
    <row r="1038" spans="1:5" x14ac:dyDescent="0.25">
      <c r="A1038">
        <v>2011</v>
      </c>
      <c r="B1038">
        <v>11</v>
      </c>
      <c r="C1038" t="s">
        <v>77</v>
      </c>
      <c r="D1038">
        <v>593</v>
      </c>
      <c r="E1038">
        <v>4.8</v>
      </c>
    </row>
    <row r="1039" spans="1:5" x14ac:dyDescent="0.25">
      <c r="A1039">
        <v>2011</v>
      </c>
      <c r="B1039">
        <v>11</v>
      </c>
      <c r="C1039" t="s">
        <v>78</v>
      </c>
      <c r="D1039">
        <v>601</v>
      </c>
      <c r="E1039">
        <v>4.9000000000000004</v>
      </c>
    </row>
    <row r="1040" spans="1:5" x14ac:dyDescent="0.25">
      <c r="A1040">
        <v>2011</v>
      </c>
      <c r="B1040">
        <v>11</v>
      </c>
      <c r="C1040" t="s">
        <v>83</v>
      </c>
      <c r="D1040">
        <v>591</v>
      </c>
      <c r="E1040">
        <v>4.8</v>
      </c>
    </row>
    <row r="1041" spans="1:5" x14ac:dyDescent="0.25">
      <c r="A1041">
        <v>2011</v>
      </c>
      <c r="B1041">
        <v>11</v>
      </c>
      <c r="C1041" t="s">
        <v>79</v>
      </c>
      <c r="D1041">
        <v>618</v>
      </c>
      <c r="E1041">
        <v>5</v>
      </c>
    </row>
    <row r="1042" spans="1:5" x14ac:dyDescent="0.25">
      <c r="A1042">
        <v>2011</v>
      </c>
      <c r="B1042">
        <v>11</v>
      </c>
      <c r="C1042" t="s">
        <v>84</v>
      </c>
      <c r="D1042">
        <v>543</v>
      </c>
      <c r="E1042">
        <v>4.4000000000000004</v>
      </c>
    </row>
    <row r="1043" spans="1:5" x14ac:dyDescent="0.25">
      <c r="A1043">
        <v>2011</v>
      </c>
      <c r="B1043">
        <v>11</v>
      </c>
      <c r="C1043" t="s">
        <v>81</v>
      </c>
      <c r="D1043">
        <v>339</v>
      </c>
      <c r="E1043">
        <v>2.7</v>
      </c>
    </row>
    <row r="1044" spans="1:5" x14ac:dyDescent="0.25">
      <c r="A1044">
        <v>2011</v>
      </c>
      <c r="B1044">
        <v>11</v>
      </c>
      <c r="C1044" t="s">
        <v>80</v>
      </c>
      <c r="D1044">
        <v>406</v>
      </c>
      <c r="E1044">
        <v>3.3</v>
      </c>
    </row>
    <row r="1045" spans="1:5" x14ac:dyDescent="0.25">
      <c r="A1045">
        <v>2011</v>
      </c>
      <c r="B1045">
        <v>11</v>
      </c>
      <c r="C1045" t="s">
        <v>85</v>
      </c>
      <c r="D1045">
        <v>302</v>
      </c>
      <c r="E1045">
        <v>2.4</v>
      </c>
    </row>
    <row r="1046" spans="1:5" x14ac:dyDescent="0.25">
      <c r="A1046">
        <v>2011</v>
      </c>
      <c r="B1046">
        <v>11</v>
      </c>
      <c r="C1046" t="s">
        <v>82</v>
      </c>
      <c r="D1046">
        <v>250</v>
      </c>
      <c r="E1046">
        <v>2</v>
      </c>
    </row>
    <row r="1047" spans="1:5" x14ac:dyDescent="0.25">
      <c r="A1047">
        <v>2011</v>
      </c>
      <c r="B1047">
        <v>11</v>
      </c>
      <c r="C1047" t="s">
        <v>91</v>
      </c>
      <c r="D1047">
        <v>246</v>
      </c>
      <c r="E1047">
        <v>2</v>
      </c>
    </row>
    <row r="1048" spans="1:5" x14ac:dyDescent="0.25">
      <c r="A1048">
        <v>2011</v>
      </c>
      <c r="B1048">
        <v>11</v>
      </c>
      <c r="C1048" t="s">
        <v>87</v>
      </c>
      <c r="D1048">
        <v>190</v>
      </c>
      <c r="E1048">
        <v>1.5</v>
      </c>
    </row>
    <row r="1049" spans="1:5" x14ac:dyDescent="0.25">
      <c r="A1049">
        <v>2011</v>
      </c>
      <c r="B1049">
        <v>11</v>
      </c>
      <c r="C1049" t="s">
        <v>88</v>
      </c>
      <c r="D1049">
        <v>106</v>
      </c>
      <c r="E1049">
        <v>0.9</v>
      </c>
    </row>
    <row r="1050" spans="1:5" x14ac:dyDescent="0.25">
      <c r="A1050">
        <v>2011</v>
      </c>
      <c r="B1050">
        <v>11</v>
      </c>
      <c r="C1050" t="s">
        <v>86</v>
      </c>
      <c r="D1050">
        <v>166</v>
      </c>
      <c r="E1050">
        <v>1.3</v>
      </c>
    </row>
    <row r="1051" spans="1:5" x14ac:dyDescent="0.25">
      <c r="A1051">
        <v>2011</v>
      </c>
      <c r="B1051">
        <v>11</v>
      </c>
      <c r="C1051" t="s">
        <v>92</v>
      </c>
      <c r="D1051">
        <v>77</v>
      </c>
      <c r="E1051">
        <v>0.6</v>
      </c>
    </row>
    <row r="1052" spans="1:5" x14ac:dyDescent="0.25">
      <c r="A1052">
        <v>2011</v>
      </c>
      <c r="B1052">
        <v>11</v>
      </c>
      <c r="C1052" t="s">
        <v>95</v>
      </c>
      <c r="D1052">
        <v>63</v>
      </c>
      <c r="E1052">
        <v>0.5</v>
      </c>
    </row>
    <row r="1053" spans="1:5" x14ac:dyDescent="0.25">
      <c r="A1053">
        <v>2011</v>
      </c>
      <c r="B1053">
        <v>11</v>
      </c>
      <c r="C1053" t="s">
        <v>90</v>
      </c>
      <c r="D1053">
        <v>53</v>
      </c>
      <c r="E1053">
        <v>0.4</v>
      </c>
    </row>
    <row r="1054" spans="1:5" x14ac:dyDescent="0.25">
      <c r="A1054">
        <v>2011</v>
      </c>
      <c r="B1054">
        <v>11</v>
      </c>
      <c r="C1054" t="s">
        <v>93</v>
      </c>
      <c r="D1054">
        <v>26</v>
      </c>
      <c r="E1054">
        <v>0.2</v>
      </c>
    </row>
    <row r="1055" spans="1:5" x14ac:dyDescent="0.25">
      <c r="A1055">
        <v>2011</v>
      </c>
      <c r="B1055">
        <v>11</v>
      </c>
      <c r="C1055" t="s">
        <v>94</v>
      </c>
      <c r="D1055">
        <v>31</v>
      </c>
      <c r="E1055">
        <v>0.3</v>
      </c>
    </row>
    <row r="1056" spans="1:5" x14ac:dyDescent="0.25">
      <c r="A1056">
        <v>2011</v>
      </c>
      <c r="B1056">
        <v>11</v>
      </c>
      <c r="C1056" t="s">
        <v>96</v>
      </c>
      <c r="D1056">
        <v>0</v>
      </c>
      <c r="E1056">
        <v>0</v>
      </c>
    </row>
    <row r="1057" spans="1:5" x14ac:dyDescent="0.25">
      <c r="A1057">
        <v>2011</v>
      </c>
      <c r="B1057">
        <v>11</v>
      </c>
      <c r="C1057" t="s">
        <v>101</v>
      </c>
      <c r="D1057">
        <v>49</v>
      </c>
      <c r="E1057">
        <v>0.4</v>
      </c>
    </row>
    <row r="1058" spans="1:5" x14ac:dyDescent="0.25">
      <c r="A1058">
        <v>2011</v>
      </c>
      <c r="B1058">
        <v>11</v>
      </c>
      <c r="C1058" t="s">
        <v>107</v>
      </c>
      <c r="D1058">
        <v>14</v>
      </c>
      <c r="E1058">
        <v>0.1</v>
      </c>
    </row>
    <row r="1059" spans="1:5" x14ac:dyDescent="0.25">
      <c r="A1059">
        <v>2011</v>
      </c>
      <c r="B1059">
        <v>11</v>
      </c>
      <c r="C1059" t="s">
        <v>112</v>
      </c>
      <c r="D1059">
        <v>2</v>
      </c>
      <c r="E1059">
        <v>0</v>
      </c>
    </row>
    <row r="1060" spans="1:5" x14ac:dyDescent="0.25">
      <c r="A1060">
        <v>2011</v>
      </c>
      <c r="B1060">
        <v>11</v>
      </c>
      <c r="C1060" t="s">
        <v>110</v>
      </c>
      <c r="D1060">
        <v>9</v>
      </c>
      <c r="E1060">
        <v>0.1</v>
      </c>
    </row>
    <row r="1061" spans="1:5" x14ac:dyDescent="0.25">
      <c r="A1061">
        <v>2011</v>
      </c>
      <c r="B1061">
        <v>11</v>
      </c>
      <c r="C1061" t="s">
        <v>102</v>
      </c>
      <c r="D1061">
        <v>4</v>
      </c>
      <c r="E1061">
        <v>0</v>
      </c>
    </row>
    <row r="1062" spans="1:5" x14ac:dyDescent="0.25">
      <c r="A1062">
        <v>2011</v>
      </c>
      <c r="B1062">
        <v>11</v>
      </c>
      <c r="C1062" t="s">
        <v>99</v>
      </c>
      <c r="D1062">
        <v>6</v>
      </c>
      <c r="E1062">
        <v>0</v>
      </c>
    </row>
    <row r="1063" spans="1:5" x14ac:dyDescent="0.25">
      <c r="A1063">
        <v>2011</v>
      </c>
      <c r="B1063">
        <v>11</v>
      </c>
      <c r="C1063" t="s">
        <v>103</v>
      </c>
      <c r="D1063">
        <v>1</v>
      </c>
      <c r="E1063">
        <v>0</v>
      </c>
    </row>
    <row r="1064" spans="1:5" x14ac:dyDescent="0.25">
      <c r="A1064">
        <v>2011</v>
      </c>
      <c r="B1064">
        <v>11</v>
      </c>
      <c r="C1064" t="s">
        <v>115</v>
      </c>
      <c r="D1064">
        <v>1</v>
      </c>
      <c r="E1064">
        <v>0</v>
      </c>
    </row>
    <row r="1065" spans="1:5" x14ac:dyDescent="0.25">
      <c r="A1065">
        <v>2011</v>
      </c>
      <c r="B1065">
        <v>11</v>
      </c>
      <c r="C1065" t="s">
        <v>111</v>
      </c>
      <c r="D1065">
        <v>7</v>
      </c>
      <c r="E1065">
        <v>0.1</v>
      </c>
    </row>
    <row r="1066" spans="1:5" x14ac:dyDescent="0.25">
      <c r="A1066">
        <v>2011</v>
      </c>
      <c r="B1066">
        <v>11</v>
      </c>
      <c r="C1066" t="s">
        <v>98</v>
      </c>
      <c r="D1066">
        <v>2</v>
      </c>
      <c r="E1066">
        <v>0</v>
      </c>
    </row>
    <row r="1067" spans="1:5" x14ac:dyDescent="0.25">
      <c r="A1067">
        <v>2011</v>
      </c>
      <c r="B1067">
        <v>11</v>
      </c>
      <c r="C1067" t="s">
        <v>109</v>
      </c>
      <c r="D1067">
        <v>2</v>
      </c>
      <c r="E1067">
        <v>0</v>
      </c>
    </row>
    <row r="1068" spans="1:5" x14ac:dyDescent="0.25">
      <c r="A1068">
        <v>2011</v>
      </c>
      <c r="B1068">
        <v>11</v>
      </c>
      <c r="C1068" t="s">
        <v>116</v>
      </c>
      <c r="D1068">
        <v>2</v>
      </c>
      <c r="E1068">
        <v>0</v>
      </c>
    </row>
    <row r="1069" spans="1:5" x14ac:dyDescent="0.25">
      <c r="A1069">
        <v>2011</v>
      </c>
      <c r="B1069">
        <v>11</v>
      </c>
      <c r="C1069" t="s">
        <v>121</v>
      </c>
      <c r="D1069">
        <v>0</v>
      </c>
      <c r="E1069">
        <v>0</v>
      </c>
    </row>
    <row r="1070" spans="1:5" x14ac:dyDescent="0.25">
      <c r="A1070">
        <v>2011</v>
      </c>
      <c r="B1070">
        <v>11</v>
      </c>
      <c r="C1070" t="s">
        <v>100</v>
      </c>
      <c r="D1070">
        <v>0</v>
      </c>
      <c r="E1070">
        <v>0</v>
      </c>
    </row>
    <row r="1071" spans="1:5" x14ac:dyDescent="0.25">
      <c r="A1071">
        <v>2011</v>
      </c>
      <c r="B1071">
        <v>11</v>
      </c>
      <c r="C1071" t="s">
        <v>105</v>
      </c>
      <c r="D1071">
        <v>0</v>
      </c>
      <c r="E1071">
        <v>0</v>
      </c>
    </row>
    <row r="1072" spans="1:5" x14ac:dyDescent="0.25">
      <c r="A1072">
        <v>2011</v>
      </c>
      <c r="B1072">
        <v>11</v>
      </c>
      <c r="C1072" t="s">
        <v>113</v>
      </c>
      <c r="D1072">
        <v>0</v>
      </c>
      <c r="E1072">
        <v>0</v>
      </c>
    </row>
    <row r="1073" spans="1:5" x14ac:dyDescent="0.25">
      <c r="A1073">
        <v>2011</v>
      </c>
      <c r="B1073">
        <v>11</v>
      </c>
      <c r="C1073" t="s">
        <v>108</v>
      </c>
      <c r="D1073">
        <v>0</v>
      </c>
      <c r="E1073">
        <v>0</v>
      </c>
    </row>
    <row r="1074" spans="1:5" x14ac:dyDescent="0.25">
      <c r="A1074">
        <v>2011</v>
      </c>
      <c r="B1074">
        <v>11</v>
      </c>
      <c r="C1074" t="s">
        <v>123</v>
      </c>
      <c r="D1074">
        <v>0</v>
      </c>
      <c r="E1074">
        <v>0</v>
      </c>
    </row>
    <row r="1075" spans="1:5" x14ac:dyDescent="0.25">
      <c r="A1075">
        <v>2011</v>
      </c>
      <c r="B1075">
        <v>11</v>
      </c>
      <c r="C1075" t="s">
        <v>117</v>
      </c>
      <c r="D1075">
        <v>0</v>
      </c>
      <c r="E1075">
        <v>0</v>
      </c>
    </row>
    <row r="1076" spans="1:5" x14ac:dyDescent="0.25">
      <c r="A1076">
        <v>2011</v>
      </c>
      <c r="B1076">
        <v>11</v>
      </c>
      <c r="C1076" t="s">
        <v>122</v>
      </c>
      <c r="D1076">
        <v>0</v>
      </c>
      <c r="E1076">
        <v>0</v>
      </c>
    </row>
    <row r="1077" spans="1:5" x14ac:dyDescent="0.25">
      <c r="A1077">
        <v>2011</v>
      </c>
      <c r="B1077">
        <v>11</v>
      </c>
      <c r="C1077" t="s">
        <v>106</v>
      </c>
      <c r="D1077">
        <v>0</v>
      </c>
      <c r="E1077">
        <v>0</v>
      </c>
    </row>
    <row r="1078" spans="1:5" x14ac:dyDescent="0.25">
      <c r="A1078">
        <v>2011</v>
      </c>
      <c r="B1078">
        <v>11</v>
      </c>
      <c r="C1078" t="s">
        <v>124</v>
      </c>
      <c r="D1078">
        <v>0</v>
      </c>
      <c r="E1078">
        <v>0</v>
      </c>
    </row>
    <row r="1079" spans="1:5" x14ac:dyDescent="0.25">
      <c r="A1079">
        <v>2011</v>
      </c>
      <c r="B1079">
        <v>11</v>
      </c>
      <c r="C1079" t="s">
        <v>118</v>
      </c>
      <c r="D1079">
        <v>0</v>
      </c>
      <c r="E1079">
        <v>0</v>
      </c>
    </row>
    <row r="1080" spans="1:5" x14ac:dyDescent="0.25">
      <c r="A1080">
        <v>2011</v>
      </c>
      <c r="B1080">
        <v>11</v>
      </c>
      <c r="C1080" t="s">
        <v>104</v>
      </c>
      <c r="D1080">
        <v>0</v>
      </c>
      <c r="E1080">
        <v>0</v>
      </c>
    </row>
    <row r="1081" spans="1:5" x14ac:dyDescent="0.25">
      <c r="A1081">
        <v>2011</v>
      </c>
      <c r="B1081">
        <v>11</v>
      </c>
      <c r="C1081" t="s">
        <v>119</v>
      </c>
      <c r="D1081">
        <v>0</v>
      </c>
      <c r="E1081">
        <v>0</v>
      </c>
    </row>
    <row r="1082" spans="1:5" x14ac:dyDescent="0.25">
      <c r="A1082">
        <v>2011</v>
      </c>
      <c r="B1082">
        <v>11</v>
      </c>
      <c r="C1082" t="s">
        <v>97</v>
      </c>
      <c r="D1082">
        <v>0</v>
      </c>
      <c r="E1082">
        <v>0</v>
      </c>
    </row>
    <row r="1083" spans="1:5" x14ac:dyDescent="0.25">
      <c r="A1083">
        <v>2011</v>
      </c>
      <c r="B1083">
        <v>11</v>
      </c>
      <c r="C1083" t="s">
        <v>114</v>
      </c>
      <c r="D1083">
        <v>0</v>
      </c>
      <c r="E1083">
        <v>0</v>
      </c>
    </row>
    <row r="1084" spans="1:5" x14ac:dyDescent="0.25">
      <c r="A1084">
        <v>2011</v>
      </c>
      <c r="B1084">
        <v>12</v>
      </c>
      <c r="C1084" t="s">
        <v>73</v>
      </c>
      <c r="D1084">
        <v>2030</v>
      </c>
      <c r="E1084">
        <v>17.600000000000001</v>
      </c>
    </row>
    <row r="1085" spans="1:5" x14ac:dyDescent="0.25">
      <c r="A1085">
        <v>2011</v>
      </c>
      <c r="B1085">
        <v>12</v>
      </c>
      <c r="C1085" t="s">
        <v>72</v>
      </c>
      <c r="D1085">
        <v>932</v>
      </c>
      <c r="E1085">
        <v>8.1</v>
      </c>
    </row>
    <row r="1086" spans="1:5" x14ac:dyDescent="0.25">
      <c r="A1086">
        <v>2011</v>
      </c>
      <c r="B1086">
        <v>12</v>
      </c>
      <c r="C1086" t="s">
        <v>74</v>
      </c>
      <c r="D1086">
        <v>1377</v>
      </c>
      <c r="E1086">
        <v>11.9</v>
      </c>
    </row>
    <row r="1087" spans="1:5" x14ac:dyDescent="0.25">
      <c r="A1087">
        <v>2011</v>
      </c>
      <c r="B1087">
        <v>12</v>
      </c>
      <c r="C1087" t="s">
        <v>76</v>
      </c>
      <c r="D1087">
        <v>1235</v>
      </c>
      <c r="E1087">
        <v>10.7</v>
      </c>
    </row>
    <row r="1088" spans="1:5" x14ac:dyDescent="0.25">
      <c r="A1088">
        <v>2011</v>
      </c>
      <c r="B1088">
        <v>12</v>
      </c>
      <c r="C1088" t="s">
        <v>89</v>
      </c>
      <c r="D1088">
        <v>598</v>
      </c>
      <c r="E1088">
        <v>5.2</v>
      </c>
    </row>
    <row r="1089" spans="1:5" x14ac:dyDescent="0.25">
      <c r="A1089">
        <v>2011</v>
      </c>
      <c r="B1089">
        <v>12</v>
      </c>
      <c r="C1089" t="s">
        <v>77</v>
      </c>
      <c r="D1089">
        <v>748</v>
      </c>
      <c r="E1089">
        <v>6.5</v>
      </c>
    </row>
    <row r="1090" spans="1:5" x14ac:dyDescent="0.25">
      <c r="A1090">
        <v>2011</v>
      </c>
      <c r="B1090">
        <v>12</v>
      </c>
      <c r="C1090" t="s">
        <v>75</v>
      </c>
      <c r="D1090">
        <v>453</v>
      </c>
      <c r="E1090">
        <v>3.9</v>
      </c>
    </row>
    <row r="1091" spans="1:5" x14ac:dyDescent="0.25">
      <c r="A1091">
        <v>2011</v>
      </c>
      <c r="B1091">
        <v>12</v>
      </c>
      <c r="C1091" t="s">
        <v>78</v>
      </c>
      <c r="D1091">
        <v>603</v>
      </c>
      <c r="E1091">
        <v>5.2</v>
      </c>
    </row>
    <row r="1092" spans="1:5" x14ac:dyDescent="0.25">
      <c r="A1092">
        <v>2011</v>
      </c>
      <c r="B1092">
        <v>12</v>
      </c>
      <c r="C1092" t="s">
        <v>83</v>
      </c>
      <c r="D1092">
        <v>328</v>
      </c>
      <c r="E1092">
        <v>2.8</v>
      </c>
    </row>
    <row r="1093" spans="1:5" x14ac:dyDescent="0.25">
      <c r="A1093">
        <v>2011</v>
      </c>
      <c r="B1093">
        <v>12</v>
      </c>
      <c r="C1093" t="s">
        <v>79</v>
      </c>
      <c r="D1093">
        <v>432</v>
      </c>
      <c r="E1093">
        <v>3.7</v>
      </c>
    </row>
    <row r="1094" spans="1:5" x14ac:dyDescent="0.25">
      <c r="A1094">
        <v>2011</v>
      </c>
      <c r="B1094">
        <v>12</v>
      </c>
      <c r="C1094" t="s">
        <v>84</v>
      </c>
      <c r="D1094">
        <v>498</v>
      </c>
      <c r="E1094">
        <v>4.3</v>
      </c>
    </row>
    <row r="1095" spans="1:5" x14ac:dyDescent="0.25">
      <c r="A1095">
        <v>2011</v>
      </c>
      <c r="B1095">
        <v>12</v>
      </c>
      <c r="C1095" t="s">
        <v>81</v>
      </c>
      <c r="D1095">
        <v>265</v>
      </c>
      <c r="E1095">
        <v>2.2999999999999998</v>
      </c>
    </row>
    <row r="1096" spans="1:5" x14ac:dyDescent="0.25">
      <c r="A1096">
        <v>2011</v>
      </c>
      <c r="B1096">
        <v>12</v>
      </c>
      <c r="C1096" t="s">
        <v>80</v>
      </c>
      <c r="D1096">
        <v>395</v>
      </c>
      <c r="E1096">
        <v>3.4</v>
      </c>
    </row>
    <row r="1097" spans="1:5" x14ac:dyDescent="0.25">
      <c r="A1097">
        <v>2011</v>
      </c>
      <c r="B1097">
        <v>12</v>
      </c>
      <c r="C1097" t="s">
        <v>85</v>
      </c>
      <c r="D1097">
        <v>274</v>
      </c>
      <c r="E1097">
        <v>2.4</v>
      </c>
    </row>
    <row r="1098" spans="1:5" x14ac:dyDescent="0.25">
      <c r="A1098">
        <v>2011</v>
      </c>
      <c r="B1098">
        <v>12</v>
      </c>
      <c r="C1098" t="s">
        <v>82</v>
      </c>
      <c r="D1098">
        <v>138</v>
      </c>
      <c r="E1098">
        <v>1.2</v>
      </c>
    </row>
    <row r="1099" spans="1:5" x14ac:dyDescent="0.25">
      <c r="A1099">
        <v>2011</v>
      </c>
      <c r="B1099">
        <v>12</v>
      </c>
      <c r="C1099" t="s">
        <v>91</v>
      </c>
      <c r="D1099">
        <v>401</v>
      </c>
      <c r="E1099">
        <v>3.5</v>
      </c>
    </row>
    <row r="1100" spans="1:5" x14ac:dyDescent="0.25">
      <c r="A1100">
        <v>2011</v>
      </c>
      <c r="B1100">
        <v>12</v>
      </c>
      <c r="C1100" t="s">
        <v>87</v>
      </c>
      <c r="D1100">
        <v>221</v>
      </c>
      <c r="E1100">
        <v>1.9</v>
      </c>
    </row>
    <row r="1101" spans="1:5" x14ac:dyDescent="0.25">
      <c r="A1101">
        <v>2011</v>
      </c>
      <c r="B1101">
        <v>12</v>
      </c>
      <c r="C1101" t="s">
        <v>88</v>
      </c>
      <c r="D1101">
        <v>122</v>
      </c>
      <c r="E1101">
        <v>1.1000000000000001</v>
      </c>
    </row>
    <row r="1102" spans="1:5" x14ac:dyDescent="0.25">
      <c r="A1102">
        <v>2011</v>
      </c>
      <c r="B1102">
        <v>12</v>
      </c>
      <c r="C1102" t="s">
        <v>86</v>
      </c>
      <c r="D1102">
        <v>144</v>
      </c>
      <c r="E1102">
        <v>1.2</v>
      </c>
    </row>
    <row r="1103" spans="1:5" x14ac:dyDescent="0.25">
      <c r="A1103">
        <v>2011</v>
      </c>
      <c r="B1103">
        <v>12</v>
      </c>
      <c r="C1103" t="s">
        <v>92</v>
      </c>
      <c r="D1103">
        <v>90</v>
      </c>
      <c r="E1103">
        <v>0.8</v>
      </c>
    </row>
    <row r="1104" spans="1:5" x14ac:dyDescent="0.25">
      <c r="A1104">
        <v>2011</v>
      </c>
      <c r="B1104">
        <v>12</v>
      </c>
      <c r="C1104" t="s">
        <v>95</v>
      </c>
      <c r="D1104">
        <v>79</v>
      </c>
      <c r="E1104">
        <v>0.7</v>
      </c>
    </row>
    <row r="1105" spans="1:5" x14ac:dyDescent="0.25">
      <c r="A1105">
        <v>2011</v>
      </c>
      <c r="B1105">
        <v>12</v>
      </c>
      <c r="C1105" t="s">
        <v>90</v>
      </c>
      <c r="D1105">
        <v>43</v>
      </c>
      <c r="E1105">
        <v>0.4</v>
      </c>
    </row>
    <row r="1106" spans="1:5" x14ac:dyDescent="0.25">
      <c r="A1106">
        <v>2011</v>
      </c>
      <c r="B1106">
        <v>12</v>
      </c>
      <c r="C1106" t="s">
        <v>93</v>
      </c>
      <c r="D1106">
        <v>34</v>
      </c>
      <c r="E1106">
        <v>0.3</v>
      </c>
    </row>
    <row r="1107" spans="1:5" x14ac:dyDescent="0.25">
      <c r="A1107">
        <v>2011</v>
      </c>
      <c r="B1107">
        <v>12</v>
      </c>
      <c r="C1107" t="s">
        <v>94</v>
      </c>
      <c r="D1107">
        <v>16</v>
      </c>
      <c r="E1107">
        <v>0.1</v>
      </c>
    </row>
    <row r="1108" spans="1:5" x14ac:dyDescent="0.25">
      <c r="A1108">
        <v>2011</v>
      </c>
      <c r="B1108">
        <v>12</v>
      </c>
      <c r="C1108" t="s">
        <v>96</v>
      </c>
      <c r="D1108">
        <v>2</v>
      </c>
      <c r="E1108">
        <v>0</v>
      </c>
    </row>
    <row r="1109" spans="1:5" x14ac:dyDescent="0.25">
      <c r="A1109">
        <v>2011</v>
      </c>
      <c r="B1109">
        <v>12</v>
      </c>
      <c r="C1109" t="s">
        <v>101</v>
      </c>
      <c r="D1109">
        <v>46</v>
      </c>
      <c r="E1109">
        <v>0.4</v>
      </c>
    </row>
    <row r="1110" spans="1:5" x14ac:dyDescent="0.25">
      <c r="A1110">
        <v>2011</v>
      </c>
      <c r="B1110">
        <v>12</v>
      </c>
      <c r="C1110" t="s">
        <v>107</v>
      </c>
      <c r="D1110">
        <v>8</v>
      </c>
      <c r="E1110">
        <v>0.1</v>
      </c>
    </row>
    <row r="1111" spans="1:5" x14ac:dyDescent="0.25">
      <c r="A1111">
        <v>2011</v>
      </c>
      <c r="B1111">
        <v>12</v>
      </c>
      <c r="C1111" t="s">
        <v>112</v>
      </c>
      <c r="D1111">
        <v>2</v>
      </c>
      <c r="E1111">
        <v>0</v>
      </c>
    </row>
    <row r="1112" spans="1:5" x14ac:dyDescent="0.25">
      <c r="A1112">
        <v>2011</v>
      </c>
      <c r="B1112">
        <v>12</v>
      </c>
      <c r="C1112" t="s">
        <v>110</v>
      </c>
      <c r="D1112">
        <v>10</v>
      </c>
      <c r="E1112">
        <v>0.1</v>
      </c>
    </row>
    <row r="1113" spans="1:5" x14ac:dyDescent="0.25">
      <c r="A1113">
        <v>2011</v>
      </c>
      <c r="B1113">
        <v>12</v>
      </c>
      <c r="C1113" t="s">
        <v>102</v>
      </c>
      <c r="D1113">
        <v>6</v>
      </c>
      <c r="E1113">
        <v>0.1</v>
      </c>
    </row>
    <row r="1114" spans="1:5" x14ac:dyDescent="0.25">
      <c r="A1114">
        <v>2011</v>
      </c>
      <c r="B1114">
        <v>12</v>
      </c>
      <c r="C1114" t="s">
        <v>99</v>
      </c>
      <c r="D1114">
        <v>4</v>
      </c>
      <c r="E1114">
        <v>0</v>
      </c>
    </row>
    <row r="1115" spans="1:5" x14ac:dyDescent="0.25">
      <c r="A1115">
        <v>2011</v>
      </c>
      <c r="B1115">
        <v>12</v>
      </c>
      <c r="C1115" t="s">
        <v>103</v>
      </c>
      <c r="D1115">
        <v>1</v>
      </c>
      <c r="E1115">
        <v>0</v>
      </c>
    </row>
    <row r="1116" spans="1:5" x14ac:dyDescent="0.25">
      <c r="A1116">
        <v>2011</v>
      </c>
      <c r="B1116">
        <v>12</v>
      </c>
      <c r="C1116" t="s">
        <v>115</v>
      </c>
      <c r="D1116">
        <v>3</v>
      </c>
      <c r="E1116">
        <v>0</v>
      </c>
    </row>
    <row r="1117" spans="1:5" x14ac:dyDescent="0.25">
      <c r="A1117">
        <v>2011</v>
      </c>
      <c r="B1117">
        <v>12</v>
      </c>
      <c r="C1117" t="s">
        <v>98</v>
      </c>
      <c r="D1117">
        <v>3</v>
      </c>
      <c r="E1117">
        <v>0</v>
      </c>
    </row>
    <row r="1118" spans="1:5" x14ac:dyDescent="0.25">
      <c r="A1118">
        <v>2011</v>
      </c>
      <c r="B1118">
        <v>12</v>
      </c>
      <c r="C1118" t="s">
        <v>111</v>
      </c>
      <c r="D1118">
        <v>1</v>
      </c>
      <c r="E1118">
        <v>0</v>
      </c>
    </row>
    <row r="1119" spans="1:5" x14ac:dyDescent="0.25">
      <c r="A1119">
        <v>2011</v>
      </c>
      <c r="B1119">
        <v>12</v>
      </c>
      <c r="C1119" t="s">
        <v>109</v>
      </c>
      <c r="D1119">
        <v>0</v>
      </c>
      <c r="E1119">
        <v>0</v>
      </c>
    </row>
    <row r="1120" spans="1:5" x14ac:dyDescent="0.25">
      <c r="A1120">
        <v>2011</v>
      </c>
      <c r="B1120">
        <v>12</v>
      </c>
      <c r="C1120" t="s">
        <v>100</v>
      </c>
      <c r="D1120">
        <v>7</v>
      </c>
      <c r="E1120">
        <v>0.1</v>
      </c>
    </row>
    <row r="1121" spans="1:5" x14ac:dyDescent="0.25">
      <c r="A1121">
        <v>2011</v>
      </c>
      <c r="B1121">
        <v>12</v>
      </c>
      <c r="C1121" t="s">
        <v>116</v>
      </c>
      <c r="D1121">
        <v>0</v>
      </c>
      <c r="E1121">
        <v>0</v>
      </c>
    </row>
    <row r="1122" spans="1:5" x14ac:dyDescent="0.25">
      <c r="A1122">
        <v>2011</v>
      </c>
      <c r="B1122">
        <v>12</v>
      </c>
      <c r="C1122" t="s">
        <v>121</v>
      </c>
      <c r="D1122">
        <v>0</v>
      </c>
      <c r="E1122">
        <v>0</v>
      </c>
    </row>
    <row r="1123" spans="1:5" x14ac:dyDescent="0.25">
      <c r="A1123">
        <v>2011</v>
      </c>
      <c r="B1123">
        <v>12</v>
      </c>
      <c r="C1123" t="s">
        <v>105</v>
      </c>
      <c r="D1123">
        <v>0</v>
      </c>
      <c r="E1123">
        <v>0</v>
      </c>
    </row>
    <row r="1124" spans="1:5" x14ac:dyDescent="0.25">
      <c r="A1124">
        <v>2011</v>
      </c>
      <c r="B1124">
        <v>12</v>
      </c>
      <c r="C1124" t="s">
        <v>113</v>
      </c>
      <c r="D1124">
        <v>0</v>
      </c>
      <c r="E1124">
        <v>0</v>
      </c>
    </row>
    <row r="1125" spans="1:5" x14ac:dyDescent="0.25">
      <c r="A1125">
        <v>2011</v>
      </c>
      <c r="B1125">
        <v>12</v>
      </c>
      <c r="C1125" t="s">
        <v>108</v>
      </c>
      <c r="D1125">
        <v>0</v>
      </c>
      <c r="E1125">
        <v>0</v>
      </c>
    </row>
    <row r="1126" spans="1:5" x14ac:dyDescent="0.25">
      <c r="A1126">
        <v>2011</v>
      </c>
      <c r="B1126">
        <v>12</v>
      </c>
      <c r="C1126" t="s">
        <v>123</v>
      </c>
      <c r="D1126">
        <v>0</v>
      </c>
      <c r="E1126">
        <v>0</v>
      </c>
    </row>
    <row r="1127" spans="1:5" x14ac:dyDescent="0.25">
      <c r="A1127">
        <v>2011</v>
      </c>
      <c r="B1127">
        <v>12</v>
      </c>
      <c r="C1127" t="s">
        <v>119</v>
      </c>
      <c r="D1127">
        <v>1</v>
      </c>
      <c r="E1127">
        <v>0</v>
      </c>
    </row>
    <row r="1128" spans="1:5" x14ac:dyDescent="0.25">
      <c r="A1128">
        <v>2011</v>
      </c>
      <c r="B1128">
        <v>12</v>
      </c>
      <c r="C1128" t="s">
        <v>117</v>
      </c>
      <c r="D1128">
        <v>0</v>
      </c>
      <c r="E1128">
        <v>0</v>
      </c>
    </row>
    <row r="1129" spans="1:5" x14ac:dyDescent="0.25">
      <c r="A1129">
        <v>2011</v>
      </c>
      <c r="B1129">
        <v>12</v>
      </c>
      <c r="C1129" t="s">
        <v>122</v>
      </c>
      <c r="D1129">
        <v>0</v>
      </c>
      <c r="E1129">
        <v>0</v>
      </c>
    </row>
    <row r="1130" spans="1:5" x14ac:dyDescent="0.25">
      <c r="A1130">
        <v>2011</v>
      </c>
      <c r="B1130">
        <v>12</v>
      </c>
      <c r="C1130" t="s">
        <v>106</v>
      </c>
      <c r="D1130">
        <v>0</v>
      </c>
      <c r="E1130">
        <v>0</v>
      </c>
    </row>
    <row r="1131" spans="1:5" x14ac:dyDescent="0.25">
      <c r="A1131">
        <v>2011</v>
      </c>
      <c r="B1131">
        <v>12</v>
      </c>
      <c r="C1131" t="s">
        <v>124</v>
      </c>
      <c r="D1131">
        <v>0</v>
      </c>
      <c r="E1131">
        <v>0</v>
      </c>
    </row>
    <row r="1132" spans="1:5" x14ac:dyDescent="0.25">
      <c r="A1132">
        <v>2011</v>
      </c>
      <c r="B1132">
        <v>12</v>
      </c>
      <c r="C1132" t="s">
        <v>118</v>
      </c>
      <c r="D1132">
        <v>0</v>
      </c>
      <c r="E1132">
        <v>0</v>
      </c>
    </row>
    <row r="1133" spans="1:5" x14ac:dyDescent="0.25">
      <c r="A1133">
        <v>2011</v>
      </c>
      <c r="B1133">
        <v>12</v>
      </c>
      <c r="C1133" t="s">
        <v>104</v>
      </c>
      <c r="D1133">
        <v>0</v>
      </c>
      <c r="E1133">
        <v>0</v>
      </c>
    </row>
    <row r="1134" spans="1:5" x14ac:dyDescent="0.25">
      <c r="A1134">
        <v>2011</v>
      </c>
      <c r="B1134">
        <v>12</v>
      </c>
      <c r="C1134" t="s">
        <v>97</v>
      </c>
      <c r="D1134">
        <v>0</v>
      </c>
      <c r="E1134">
        <v>0</v>
      </c>
    </row>
    <row r="1135" spans="1:5" x14ac:dyDescent="0.25">
      <c r="A1135">
        <v>2011</v>
      </c>
      <c r="B1135">
        <v>12</v>
      </c>
      <c r="C1135" t="s">
        <v>114</v>
      </c>
      <c r="D1135">
        <v>0</v>
      </c>
      <c r="E1135">
        <v>0</v>
      </c>
    </row>
    <row r="1136" spans="1:5" x14ac:dyDescent="0.25">
      <c r="A1136">
        <v>2012</v>
      </c>
      <c r="B1136">
        <v>1</v>
      </c>
      <c r="C1136" t="s">
        <v>73</v>
      </c>
      <c r="D1136">
        <v>1528</v>
      </c>
      <c r="E1136">
        <v>14.1</v>
      </c>
    </row>
    <row r="1137" spans="1:5" x14ac:dyDescent="0.25">
      <c r="A1137">
        <v>2012</v>
      </c>
      <c r="B1137">
        <v>1</v>
      </c>
      <c r="C1137" t="s">
        <v>72</v>
      </c>
      <c r="D1137">
        <v>1388</v>
      </c>
      <c r="E1137">
        <v>12.8</v>
      </c>
    </row>
    <row r="1138" spans="1:5" x14ac:dyDescent="0.25">
      <c r="A1138">
        <v>2012</v>
      </c>
      <c r="B1138">
        <v>1</v>
      </c>
      <c r="C1138" t="s">
        <v>76</v>
      </c>
      <c r="D1138">
        <v>911</v>
      </c>
      <c r="E1138">
        <v>8.4</v>
      </c>
    </row>
    <row r="1139" spans="1:5" x14ac:dyDescent="0.25">
      <c r="A1139">
        <v>2012</v>
      </c>
      <c r="B1139">
        <v>1</v>
      </c>
      <c r="C1139" t="s">
        <v>74</v>
      </c>
      <c r="D1139">
        <v>828</v>
      </c>
      <c r="E1139">
        <v>7.6</v>
      </c>
    </row>
    <row r="1140" spans="1:5" x14ac:dyDescent="0.25">
      <c r="A1140">
        <v>2012</v>
      </c>
      <c r="B1140">
        <v>1</v>
      </c>
      <c r="C1140" t="s">
        <v>78</v>
      </c>
      <c r="D1140">
        <v>789</v>
      </c>
      <c r="E1140">
        <v>7.3</v>
      </c>
    </row>
    <row r="1141" spans="1:5" x14ac:dyDescent="0.25">
      <c r="A1141">
        <v>2012</v>
      </c>
      <c r="B1141">
        <v>1</v>
      </c>
      <c r="C1141" t="s">
        <v>83</v>
      </c>
      <c r="D1141">
        <v>721</v>
      </c>
      <c r="E1141">
        <v>6.7</v>
      </c>
    </row>
    <row r="1142" spans="1:5" x14ac:dyDescent="0.25">
      <c r="A1142">
        <v>2012</v>
      </c>
      <c r="B1142">
        <v>1</v>
      </c>
      <c r="C1142" t="s">
        <v>79</v>
      </c>
      <c r="D1142">
        <v>673</v>
      </c>
      <c r="E1142">
        <v>6.2</v>
      </c>
    </row>
    <row r="1143" spans="1:5" x14ac:dyDescent="0.25">
      <c r="A1143">
        <v>2012</v>
      </c>
      <c r="B1143">
        <v>1</v>
      </c>
      <c r="C1143" t="s">
        <v>75</v>
      </c>
      <c r="D1143">
        <v>493</v>
      </c>
      <c r="E1143">
        <v>4.5</v>
      </c>
    </row>
    <row r="1144" spans="1:5" x14ac:dyDescent="0.25">
      <c r="A1144">
        <v>2012</v>
      </c>
      <c r="B1144">
        <v>1</v>
      </c>
      <c r="C1144" t="s">
        <v>80</v>
      </c>
      <c r="D1144">
        <v>461</v>
      </c>
      <c r="E1144">
        <v>4.3</v>
      </c>
    </row>
    <row r="1145" spans="1:5" x14ac:dyDescent="0.25">
      <c r="A1145">
        <v>2012</v>
      </c>
      <c r="B1145">
        <v>1</v>
      </c>
      <c r="C1145" t="s">
        <v>77</v>
      </c>
      <c r="D1145">
        <v>430</v>
      </c>
      <c r="E1145">
        <v>4</v>
      </c>
    </row>
    <row r="1146" spans="1:5" x14ac:dyDescent="0.25">
      <c r="A1146">
        <v>2012</v>
      </c>
      <c r="B1146">
        <v>1</v>
      </c>
      <c r="C1146" t="s">
        <v>89</v>
      </c>
      <c r="D1146">
        <v>406</v>
      </c>
      <c r="E1146">
        <v>3.7</v>
      </c>
    </row>
    <row r="1147" spans="1:5" x14ac:dyDescent="0.25">
      <c r="A1147">
        <v>2012</v>
      </c>
      <c r="B1147">
        <v>1</v>
      </c>
      <c r="C1147" t="s">
        <v>81</v>
      </c>
      <c r="D1147">
        <v>327</v>
      </c>
      <c r="E1147">
        <v>3</v>
      </c>
    </row>
    <row r="1148" spans="1:5" x14ac:dyDescent="0.25">
      <c r="A1148">
        <v>2012</v>
      </c>
      <c r="B1148">
        <v>1</v>
      </c>
      <c r="C1148" t="s">
        <v>84</v>
      </c>
      <c r="D1148">
        <v>312</v>
      </c>
      <c r="E1148">
        <v>2.9</v>
      </c>
    </row>
    <row r="1149" spans="1:5" x14ac:dyDescent="0.25">
      <c r="A1149">
        <v>2012</v>
      </c>
      <c r="B1149">
        <v>1</v>
      </c>
      <c r="C1149" t="s">
        <v>91</v>
      </c>
      <c r="D1149">
        <v>302</v>
      </c>
      <c r="E1149">
        <v>2.8</v>
      </c>
    </row>
    <row r="1150" spans="1:5" x14ac:dyDescent="0.25">
      <c r="A1150">
        <v>2012</v>
      </c>
      <c r="B1150">
        <v>1</v>
      </c>
      <c r="C1150" t="s">
        <v>82</v>
      </c>
      <c r="D1150">
        <v>250</v>
      </c>
      <c r="E1150">
        <v>2.2999999999999998</v>
      </c>
    </row>
    <row r="1151" spans="1:5" x14ac:dyDescent="0.25">
      <c r="A1151">
        <v>2012</v>
      </c>
      <c r="B1151">
        <v>1</v>
      </c>
      <c r="C1151" t="s">
        <v>85</v>
      </c>
      <c r="D1151">
        <v>239</v>
      </c>
      <c r="E1151">
        <v>2.2000000000000002</v>
      </c>
    </row>
    <row r="1152" spans="1:5" x14ac:dyDescent="0.25">
      <c r="A1152">
        <v>2012</v>
      </c>
      <c r="B1152">
        <v>1</v>
      </c>
      <c r="C1152" t="s">
        <v>87</v>
      </c>
      <c r="D1152">
        <v>168</v>
      </c>
      <c r="E1152">
        <v>1.6</v>
      </c>
    </row>
    <row r="1153" spans="1:5" x14ac:dyDescent="0.25">
      <c r="A1153">
        <v>2012</v>
      </c>
      <c r="B1153">
        <v>1</v>
      </c>
      <c r="C1153" t="s">
        <v>86</v>
      </c>
      <c r="D1153">
        <v>122</v>
      </c>
      <c r="E1153">
        <v>1.1000000000000001</v>
      </c>
    </row>
    <row r="1154" spans="1:5" x14ac:dyDescent="0.25">
      <c r="A1154">
        <v>2012</v>
      </c>
      <c r="B1154">
        <v>1</v>
      </c>
      <c r="C1154" t="s">
        <v>94</v>
      </c>
      <c r="D1154">
        <v>94</v>
      </c>
      <c r="E1154">
        <v>0.9</v>
      </c>
    </row>
    <row r="1155" spans="1:5" x14ac:dyDescent="0.25">
      <c r="A1155">
        <v>2012</v>
      </c>
      <c r="B1155">
        <v>1</v>
      </c>
      <c r="C1155" t="s">
        <v>95</v>
      </c>
      <c r="D1155">
        <v>86</v>
      </c>
      <c r="E1155">
        <v>0.8</v>
      </c>
    </row>
    <row r="1156" spans="1:5" x14ac:dyDescent="0.25">
      <c r="A1156">
        <v>2012</v>
      </c>
      <c r="B1156">
        <v>1</v>
      </c>
      <c r="C1156" t="s">
        <v>101</v>
      </c>
      <c r="D1156">
        <v>69</v>
      </c>
      <c r="E1156">
        <v>0.6</v>
      </c>
    </row>
    <row r="1157" spans="1:5" x14ac:dyDescent="0.25">
      <c r="A1157">
        <v>2012</v>
      </c>
      <c r="B1157">
        <v>1</v>
      </c>
      <c r="C1157" t="s">
        <v>88</v>
      </c>
      <c r="D1157">
        <v>58</v>
      </c>
      <c r="E1157">
        <v>0.5</v>
      </c>
    </row>
    <row r="1158" spans="1:5" x14ac:dyDescent="0.25">
      <c r="A1158">
        <v>2012</v>
      </c>
      <c r="B1158">
        <v>1</v>
      </c>
      <c r="C1158" t="s">
        <v>107</v>
      </c>
      <c r="D1158">
        <v>46</v>
      </c>
      <c r="E1158">
        <v>0.4</v>
      </c>
    </row>
    <row r="1159" spans="1:5" x14ac:dyDescent="0.25">
      <c r="A1159">
        <v>2012</v>
      </c>
      <c r="B1159">
        <v>1</v>
      </c>
      <c r="C1159" t="s">
        <v>90</v>
      </c>
      <c r="D1159">
        <v>41</v>
      </c>
      <c r="E1159">
        <v>0.4</v>
      </c>
    </row>
    <row r="1160" spans="1:5" x14ac:dyDescent="0.25">
      <c r="A1160">
        <v>2012</v>
      </c>
      <c r="B1160">
        <v>1</v>
      </c>
      <c r="C1160" t="s">
        <v>92</v>
      </c>
      <c r="D1160">
        <v>41</v>
      </c>
      <c r="E1160">
        <v>0.4</v>
      </c>
    </row>
    <row r="1161" spans="1:5" x14ac:dyDescent="0.25">
      <c r="A1161">
        <v>2012</v>
      </c>
      <c r="B1161">
        <v>1</v>
      </c>
      <c r="C1161" t="s">
        <v>93</v>
      </c>
      <c r="D1161">
        <v>20</v>
      </c>
      <c r="E1161">
        <v>0.2</v>
      </c>
    </row>
    <row r="1162" spans="1:5" x14ac:dyDescent="0.25">
      <c r="A1162">
        <v>2012</v>
      </c>
      <c r="B1162">
        <v>1</v>
      </c>
      <c r="C1162" t="s">
        <v>100</v>
      </c>
      <c r="D1162">
        <v>19</v>
      </c>
      <c r="E1162">
        <v>0.2</v>
      </c>
    </row>
    <row r="1163" spans="1:5" x14ac:dyDescent="0.25">
      <c r="A1163">
        <v>2012</v>
      </c>
      <c r="B1163">
        <v>1</v>
      </c>
      <c r="C1163" t="s">
        <v>110</v>
      </c>
      <c r="D1163">
        <v>4</v>
      </c>
      <c r="E1163">
        <v>0</v>
      </c>
    </row>
    <row r="1164" spans="1:5" x14ac:dyDescent="0.25">
      <c r="A1164">
        <v>2012</v>
      </c>
      <c r="B1164">
        <v>1</v>
      </c>
      <c r="C1164" t="s">
        <v>102</v>
      </c>
      <c r="D1164">
        <v>3</v>
      </c>
      <c r="E1164">
        <v>0</v>
      </c>
    </row>
    <row r="1165" spans="1:5" x14ac:dyDescent="0.25">
      <c r="A1165">
        <v>2012</v>
      </c>
      <c r="B1165">
        <v>1</v>
      </c>
      <c r="C1165" t="s">
        <v>115</v>
      </c>
      <c r="D1165">
        <v>2</v>
      </c>
      <c r="E1165">
        <v>0</v>
      </c>
    </row>
    <row r="1166" spans="1:5" x14ac:dyDescent="0.25">
      <c r="A1166">
        <v>2012</v>
      </c>
      <c r="B1166">
        <v>1</v>
      </c>
      <c r="C1166" t="s">
        <v>116</v>
      </c>
      <c r="D1166">
        <v>1</v>
      </c>
      <c r="E1166">
        <v>0</v>
      </c>
    </row>
    <row r="1167" spans="1:5" x14ac:dyDescent="0.25">
      <c r="A1167">
        <v>2012</v>
      </c>
      <c r="B1167">
        <v>1</v>
      </c>
      <c r="C1167" t="s">
        <v>118</v>
      </c>
      <c r="D1167">
        <v>1</v>
      </c>
      <c r="E1167">
        <v>0</v>
      </c>
    </row>
    <row r="1168" spans="1:5" x14ac:dyDescent="0.25">
      <c r="A1168">
        <v>2012</v>
      </c>
      <c r="B1168">
        <v>1</v>
      </c>
      <c r="C1168" t="s">
        <v>104</v>
      </c>
      <c r="D1168">
        <v>1</v>
      </c>
      <c r="E1168">
        <v>0</v>
      </c>
    </row>
    <row r="1169" spans="1:5" x14ac:dyDescent="0.25">
      <c r="A1169">
        <v>2012</v>
      </c>
      <c r="B1169">
        <v>1</v>
      </c>
      <c r="C1169" t="s">
        <v>98</v>
      </c>
      <c r="D1169">
        <v>1</v>
      </c>
      <c r="E1169">
        <v>0</v>
      </c>
    </row>
    <row r="1170" spans="1:5" x14ac:dyDescent="0.25">
      <c r="A1170">
        <v>2012</v>
      </c>
      <c r="B1170">
        <v>1</v>
      </c>
      <c r="C1170" t="s">
        <v>117</v>
      </c>
      <c r="D1170">
        <v>1</v>
      </c>
      <c r="E1170">
        <v>0</v>
      </c>
    </row>
    <row r="1171" spans="1:5" x14ac:dyDescent="0.25">
      <c r="A1171">
        <v>2012</v>
      </c>
      <c r="B1171">
        <v>1</v>
      </c>
      <c r="C1171" t="s">
        <v>99</v>
      </c>
      <c r="D1171">
        <v>1</v>
      </c>
      <c r="E1171">
        <v>0</v>
      </c>
    </row>
    <row r="1172" spans="1:5" x14ac:dyDescent="0.25">
      <c r="A1172">
        <v>2012</v>
      </c>
      <c r="B1172">
        <v>1</v>
      </c>
      <c r="C1172" t="s">
        <v>96</v>
      </c>
      <c r="D1172">
        <v>1</v>
      </c>
      <c r="E1172">
        <v>0</v>
      </c>
    </row>
    <row r="1173" spans="1:5" x14ac:dyDescent="0.25">
      <c r="A1173">
        <v>2012</v>
      </c>
      <c r="B1173">
        <v>1</v>
      </c>
      <c r="C1173" t="s">
        <v>105</v>
      </c>
      <c r="D1173">
        <v>0</v>
      </c>
      <c r="E1173">
        <v>0</v>
      </c>
    </row>
    <row r="1174" spans="1:5" x14ac:dyDescent="0.25">
      <c r="A1174">
        <v>2012</v>
      </c>
      <c r="B1174">
        <v>1</v>
      </c>
      <c r="C1174" t="s">
        <v>103</v>
      </c>
      <c r="D1174">
        <v>0</v>
      </c>
      <c r="E1174">
        <v>0</v>
      </c>
    </row>
    <row r="1175" spans="1:5" x14ac:dyDescent="0.25">
      <c r="A1175">
        <v>2012</v>
      </c>
      <c r="B1175">
        <v>1</v>
      </c>
      <c r="C1175" t="s">
        <v>109</v>
      </c>
      <c r="D1175">
        <v>0</v>
      </c>
      <c r="E1175">
        <v>0</v>
      </c>
    </row>
    <row r="1176" spans="1:5" x14ac:dyDescent="0.25">
      <c r="A1176">
        <v>2012</v>
      </c>
      <c r="B1176">
        <v>1</v>
      </c>
      <c r="C1176" t="s">
        <v>112</v>
      </c>
      <c r="D1176">
        <v>0</v>
      </c>
      <c r="E1176">
        <v>0</v>
      </c>
    </row>
    <row r="1177" spans="1:5" x14ac:dyDescent="0.25">
      <c r="A1177">
        <v>2012</v>
      </c>
      <c r="B1177">
        <v>2</v>
      </c>
      <c r="C1177" t="s">
        <v>73</v>
      </c>
      <c r="D1177">
        <v>1340</v>
      </c>
      <c r="E1177">
        <v>12.3</v>
      </c>
    </row>
    <row r="1178" spans="1:5" x14ac:dyDescent="0.25">
      <c r="A1178">
        <v>2012</v>
      </c>
      <c r="B1178">
        <v>2</v>
      </c>
      <c r="C1178" t="s">
        <v>72</v>
      </c>
      <c r="D1178">
        <v>1465</v>
      </c>
      <c r="E1178">
        <v>13.4</v>
      </c>
    </row>
    <row r="1179" spans="1:5" x14ac:dyDescent="0.25">
      <c r="A1179">
        <v>2012</v>
      </c>
      <c r="B1179">
        <v>2</v>
      </c>
      <c r="C1179" t="s">
        <v>76</v>
      </c>
      <c r="D1179">
        <v>800</v>
      </c>
      <c r="E1179">
        <v>7.3</v>
      </c>
    </row>
    <row r="1180" spans="1:5" x14ac:dyDescent="0.25">
      <c r="A1180">
        <v>2012</v>
      </c>
      <c r="B1180">
        <v>2</v>
      </c>
      <c r="C1180" t="s">
        <v>74</v>
      </c>
      <c r="D1180">
        <v>862</v>
      </c>
      <c r="E1180">
        <v>7.9</v>
      </c>
    </row>
    <row r="1181" spans="1:5" x14ac:dyDescent="0.25">
      <c r="A1181">
        <v>2012</v>
      </c>
      <c r="B1181">
        <v>2</v>
      </c>
      <c r="C1181" t="s">
        <v>78</v>
      </c>
      <c r="D1181">
        <v>641</v>
      </c>
      <c r="E1181">
        <v>5.9</v>
      </c>
    </row>
    <row r="1182" spans="1:5" x14ac:dyDescent="0.25">
      <c r="A1182">
        <v>2012</v>
      </c>
      <c r="B1182">
        <v>2</v>
      </c>
      <c r="C1182" t="s">
        <v>83</v>
      </c>
      <c r="D1182">
        <v>598</v>
      </c>
      <c r="E1182">
        <v>5.5</v>
      </c>
    </row>
    <row r="1183" spans="1:5" x14ac:dyDescent="0.25">
      <c r="A1183">
        <v>2012</v>
      </c>
      <c r="B1183">
        <v>2</v>
      </c>
      <c r="C1183" t="s">
        <v>79</v>
      </c>
      <c r="D1183">
        <v>614</v>
      </c>
      <c r="E1183">
        <v>5.6</v>
      </c>
    </row>
    <row r="1184" spans="1:5" x14ac:dyDescent="0.25">
      <c r="A1184">
        <v>2012</v>
      </c>
      <c r="B1184">
        <v>2</v>
      </c>
      <c r="C1184" t="s">
        <v>75</v>
      </c>
      <c r="D1184">
        <v>527</v>
      </c>
      <c r="E1184">
        <v>4.8</v>
      </c>
    </row>
    <row r="1185" spans="1:5" x14ac:dyDescent="0.25">
      <c r="A1185">
        <v>2012</v>
      </c>
      <c r="B1185">
        <v>2</v>
      </c>
      <c r="C1185" t="s">
        <v>77</v>
      </c>
      <c r="D1185">
        <v>543</v>
      </c>
      <c r="E1185">
        <v>5</v>
      </c>
    </row>
    <row r="1186" spans="1:5" x14ac:dyDescent="0.25">
      <c r="A1186">
        <v>2012</v>
      </c>
      <c r="B1186">
        <v>2</v>
      </c>
      <c r="C1186" t="s">
        <v>80</v>
      </c>
      <c r="D1186">
        <v>429</v>
      </c>
      <c r="E1186">
        <v>3.9</v>
      </c>
    </row>
    <row r="1187" spans="1:5" x14ac:dyDescent="0.25">
      <c r="A1187">
        <v>2012</v>
      </c>
      <c r="B1187">
        <v>2</v>
      </c>
      <c r="C1187" t="s">
        <v>84</v>
      </c>
      <c r="D1187">
        <v>485</v>
      </c>
      <c r="E1187">
        <v>4.4000000000000004</v>
      </c>
    </row>
    <row r="1188" spans="1:5" x14ac:dyDescent="0.25">
      <c r="A1188">
        <v>2012</v>
      </c>
      <c r="B1188">
        <v>2</v>
      </c>
      <c r="C1188" t="s">
        <v>89</v>
      </c>
      <c r="D1188">
        <v>369</v>
      </c>
      <c r="E1188">
        <v>3.4</v>
      </c>
    </row>
    <row r="1189" spans="1:5" x14ac:dyDescent="0.25">
      <c r="A1189">
        <v>2012</v>
      </c>
      <c r="B1189">
        <v>2</v>
      </c>
      <c r="C1189" t="s">
        <v>91</v>
      </c>
      <c r="D1189">
        <v>424</v>
      </c>
      <c r="E1189">
        <v>3.9</v>
      </c>
    </row>
    <row r="1190" spans="1:5" x14ac:dyDescent="0.25">
      <c r="A1190">
        <v>2012</v>
      </c>
      <c r="B1190">
        <v>2</v>
      </c>
      <c r="C1190" t="s">
        <v>81</v>
      </c>
      <c r="D1190">
        <v>321</v>
      </c>
      <c r="E1190">
        <v>2.9</v>
      </c>
    </row>
    <row r="1191" spans="1:5" x14ac:dyDescent="0.25">
      <c r="A1191">
        <v>2012</v>
      </c>
      <c r="B1191">
        <v>2</v>
      </c>
      <c r="C1191" t="s">
        <v>85</v>
      </c>
      <c r="D1191">
        <v>331</v>
      </c>
      <c r="E1191">
        <v>3</v>
      </c>
    </row>
    <row r="1192" spans="1:5" x14ac:dyDescent="0.25">
      <c r="A1192">
        <v>2012</v>
      </c>
      <c r="B1192">
        <v>2</v>
      </c>
      <c r="C1192" t="s">
        <v>87</v>
      </c>
      <c r="D1192">
        <v>312</v>
      </c>
      <c r="E1192">
        <v>2.9</v>
      </c>
    </row>
    <row r="1193" spans="1:5" x14ac:dyDescent="0.25">
      <c r="A1193">
        <v>2012</v>
      </c>
      <c r="B1193">
        <v>2</v>
      </c>
      <c r="C1193" t="s">
        <v>82</v>
      </c>
      <c r="D1193">
        <v>171</v>
      </c>
      <c r="E1193">
        <v>1.6</v>
      </c>
    </row>
    <row r="1194" spans="1:5" x14ac:dyDescent="0.25">
      <c r="A1194">
        <v>2012</v>
      </c>
      <c r="B1194">
        <v>2</v>
      </c>
      <c r="C1194" t="s">
        <v>86</v>
      </c>
      <c r="D1194">
        <v>144</v>
      </c>
      <c r="E1194">
        <v>1.3</v>
      </c>
    </row>
    <row r="1195" spans="1:5" x14ac:dyDescent="0.25">
      <c r="A1195">
        <v>2012</v>
      </c>
      <c r="B1195">
        <v>2</v>
      </c>
      <c r="C1195" t="s">
        <v>88</v>
      </c>
      <c r="D1195">
        <v>145</v>
      </c>
      <c r="E1195">
        <v>1.3</v>
      </c>
    </row>
    <row r="1196" spans="1:5" x14ac:dyDescent="0.25">
      <c r="A1196">
        <v>2012</v>
      </c>
      <c r="B1196">
        <v>2</v>
      </c>
      <c r="C1196" t="s">
        <v>101</v>
      </c>
      <c r="D1196">
        <v>100</v>
      </c>
      <c r="E1196">
        <v>0.9</v>
      </c>
    </row>
    <row r="1197" spans="1:5" x14ac:dyDescent="0.25">
      <c r="A1197">
        <v>2012</v>
      </c>
      <c r="B1197">
        <v>2</v>
      </c>
      <c r="C1197" t="s">
        <v>95</v>
      </c>
      <c r="D1197">
        <v>77</v>
      </c>
      <c r="E1197">
        <v>0.7</v>
      </c>
    </row>
    <row r="1198" spans="1:5" x14ac:dyDescent="0.25">
      <c r="A1198">
        <v>2012</v>
      </c>
      <c r="B1198">
        <v>2</v>
      </c>
      <c r="C1198" t="s">
        <v>94</v>
      </c>
      <c r="D1198">
        <v>33</v>
      </c>
      <c r="E1198">
        <v>0.3</v>
      </c>
    </row>
    <row r="1199" spans="1:5" x14ac:dyDescent="0.25">
      <c r="A1199">
        <v>2012</v>
      </c>
      <c r="B1199">
        <v>2</v>
      </c>
      <c r="C1199" t="s">
        <v>92</v>
      </c>
      <c r="D1199">
        <v>60</v>
      </c>
      <c r="E1199">
        <v>0.5</v>
      </c>
    </row>
    <row r="1200" spans="1:5" x14ac:dyDescent="0.25">
      <c r="A1200">
        <v>2012</v>
      </c>
      <c r="B1200">
        <v>2</v>
      </c>
      <c r="C1200" t="s">
        <v>90</v>
      </c>
      <c r="D1200">
        <v>46</v>
      </c>
      <c r="E1200">
        <v>0.4</v>
      </c>
    </row>
    <row r="1201" spans="1:5" x14ac:dyDescent="0.25">
      <c r="A1201">
        <v>2012</v>
      </c>
      <c r="B1201">
        <v>2</v>
      </c>
      <c r="C1201" t="s">
        <v>107</v>
      </c>
      <c r="D1201">
        <v>20</v>
      </c>
      <c r="E1201">
        <v>0.2</v>
      </c>
    </row>
    <row r="1202" spans="1:5" x14ac:dyDescent="0.25">
      <c r="A1202">
        <v>2012</v>
      </c>
      <c r="B1202">
        <v>2</v>
      </c>
      <c r="C1202" t="s">
        <v>93</v>
      </c>
      <c r="D1202">
        <v>27</v>
      </c>
      <c r="E1202">
        <v>0.2</v>
      </c>
    </row>
    <row r="1203" spans="1:5" x14ac:dyDescent="0.25">
      <c r="A1203">
        <v>2012</v>
      </c>
      <c r="B1203">
        <v>2</v>
      </c>
      <c r="C1203" t="s">
        <v>100</v>
      </c>
      <c r="D1203">
        <v>21</v>
      </c>
      <c r="E1203">
        <v>0.2</v>
      </c>
    </row>
    <row r="1204" spans="1:5" x14ac:dyDescent="0.25">
      <c r="A1204">
        <v>2012</v>
      </c>
      <c r="B1204">
        <v>2</v>
      </c>
      <c r="C1204" t="s">
        <v>110</v>
      </c>
      <c r="D1204">
        <v>3</v>
      </c>
      <c r="E1204">
        <v>0</v>
      </c>
    </row>
    <row r="1205" spans="1:5" x14ac:dyDescent="0.25">
      <c r="A1205">
        <v>2012</v>
      </c>
      <c r="B1205">
        <v>2</v>
      </c>
      <c r="C1205" t="s">
        <v>102</v>
      </c>
      <c r="D1205">
        <v>3</v>
      </c>
      <c r="E1205">
        <v>0</v>
      </c>
    </row>
    <row r="1206" spans="1:5" x14ac:dyDescent="0.25">
      <c r="A1206">
        <v>2012</v>
      </c>
      <c r="B1206">
        <v>2</v>
      </c>
      <c r="C1206" t="s">
        <v>99</v>
      </c>
      <c r="D1206">
        <v>3</v>
      </c>
      <c r="E1206">
        <v>0</v>
      </c>
    </row>
    <row r="1207" spans="1:5" x14ac:dyDescent="0.25">
      <c r="A1207">
        <v>2012</v>
      </c>
      <c r="B1207">
        <v>2</v>
      </c>
      <c r="C1207" t="s">
        <v>98</v>
      </c>
      <c r="D1207">
        <v>2</v>
      </c>
      <c r="E1207">
        <v>0</v>
      </c>
    </row>
    <row r="1208" spans="1:5" x14ac:dyDescent="0.25">
      <c r="A1208">
        <v>2012</v>
      </c>
      <c r="B1208">
        <v>2</v>
      </c>
      <c r="C1208" t="s">
        <v>96</v>
      </c>
      <c r="D1208">
        <v>2</v>
      </c>
      <c r="E1208">
        <v>0</v>
      </c>
    </row>
    <row r="1209" spans="1:5" x14ac:dyDescent="0.25">
      <c r="A1209">
        <v>2012</v>
      </c>
      <c r="B1209">
        <v>2</v>
      </c>
      <c r="C1209" t="s">
        <v>118</v>
      </c>
      <c r="D1209">
        <v>1</v>
      </c>
      <c r="E1209">
        <v>0</v>
      </c>
    </row>
    <row r="1210" spans="1:5" x14ac:dyDescent="0.25">
      <c r="A1210">
        <v>2012</v>
      </c>
      <c r="B1210">
        <v>2</v>
      </c>
      <c r="C1210" t="s">
        <v>104</v>
      </c>
      <c r="D1210">
        <v>1</v>
      </c>
      <c r="E1210">
        <v>0</v>
      </c>
    </row>
    <row r="1211" spans="1:5" x14ac:dyDescent="0.25">
      <c r="A1211">
        <v>2012</v>
      </c>
      <c r="B1211">
        <v>2</v>
      </c>
      <c r="C1211" t="s">
        <v>117</v>
      </c>
      <c r="D1211">
        <v>1</v>
      </c>
      <c r="E1211">
        <v>0</v>
      </c>
    </row>
    <row r="1212" spans="1:5" x14ac:dyDescent="0.25">
      <c r="A1212">
        <v>2012</v>
      </c>
      <c r="B1212">
        <v>2</v>
      </c>
      <c r="C1212" t="s">
        <v>115</v>
      </c>
      <c r="D1212">
        <v>0</v>
      </c>
      <c r="E1212">
        <v>0</v>
      </c>
    </row>
    <row r="1213" spans="1:5" x14ac:dyDescent="0.25">
      <c r="A1213">
        <v>2012</v>
      </c>
      <c r="B1213">
        <v>2</v>
      </c>
      <c r="C1213" t="s">
        <v>116</v>
      </c>
      <c r="D1213">
        <v>0</v>
      </c>
      <c r="E1213">
        <v>0</v>
      </c>
    </row>
    <row r="1214" spans="1:5" x14ac:dyDescent="0.25">
      <c r="A1214">
        <v>2012</v>
      </c>
      <c r="B1214">
        <v>2</v>
      </c>
      <c r="C1214" t="s">
        <v>121</v>
      </c>
      <c r="D1214">
        <v>1</v>
      </c>
      <c r="E1214">
        <v>0</v>
      </c>
    </row>
    <row r="1215" spans="1:5" x14ac:dyDescent="0.25">
      <c r="A1215">
        <v>2012</v>
      </c>
      <c r="B1215">
        <v>2</v>
      </c>
      <c r="C1215" t="s">
        <v>127</v>
      </c>
      <c r="D1215">
        <v>1</v>
      </c>
      <c r="E1215">
        <v>0</v>
      </c>
    </row>
    <row r="1216" spans="1:5" x14ac:dyDescent="0.25">
      <c r="A1216">
        <v>2012</v>
      </c>
      <c r="B1216">
        <v>2</v>
      </c>
      <c r="C1216" t="s">
        <v>109</v>
      </c>
      <c r="D1216">
        <v>1</v>
      </c>
      <c r="E1216">
        <v>0</v>
      </c>
    </row>
    <row r="1217" spans="1:5" x14ac:dyDescent="0.25">
      <c r="A1217">
        <v>2012</v>
      </c>
      <c r="B1217">
        <v>2</v>
      </c>
      <c r="C1217" t="s">
        <v>112</v>
      </c>
      <c r="D1217">
        <v>1</v>
      </c>
      <c r="E1217">
        <v>0</v>
      </c>
    </row>
    <row r="1218" spans="1:5" x14ac:dyDescent="0.25">
      <c r="A1218">
        <v>2012</v>
      </c>
      <c r="B1218">
        <v>2</v>
      </c>
      <c r="C1218" t="s">
        <v>105</v>
      </c>
      <c r="D1218">
        <v>0</v>
      </c>
      <c r="E1218">
        <v>0</v>
      </c>
    </row>
    <row r="1219" spans="1:5" x14ac:dyDescent="0.25">
      <c r="A1219">
        <v>2012</v>
      </c>
      <c r="B1219">
        <v>2</v>
      </c>
      <c r="C1219" t="s">
        <v>103</v>
      </c>
      <c r="D1219">
        <v>0</v>
      </c>
      <c r="E1219">
        <v>0</v>
      </c>
    </row>
    <row r="1220" spans="1:5" x14ac:dyDescent="0.25">
      <c r="A1220">
        <v>2012</v>
      </c>
      <c r="B1220">
        <v>3</v>
      </c>
      <c r="C1220" t="s">
        <v>72</v>
      </c>
      <c r="D1220">
        <v>1834</v>
      </c>
      <c r="E1220">
        <v>14.1</v>
      </c>
    </row>
    <row r="1221" spans="1:5" x14ac:dyDescent="0.25">
      <c r="A1221">
        <v>2012</v>
      </c>
      <c r="B1221">
        <v>3</v>
      </c>
      <c r="C1221" t="s">
        <v>73</v>
      </c>
      <c r="D1221">
        <v>1701</v>
      </c>
      <c r="E1221">
        <v>13</v>
      </c>
    </row>
    <row r="1222" spans="1:5" x14ac:dyDescent="0.25">
      <c r="A1222">
        <v>2012</v>
      </c>
      <c r="B1222">
        <v>3</v>
      </c>
      <c r="C1222" t="s">
        <v>74</v>
      </c>
      <c r="D1222">
        <v>1255</v>
      </c>
      <c r="E1222">
        <v>9.6</v>
      </c>
    </row>
    <row r="1223" spans="1:5" x14ac:dyDescent="0.25">
      <c r="A1223">
        <v>2012</v>
      </c>
      <c r="B1223">
        <v>3</v>
      </c>
      <c r="C1223" t="s">
        <v>76</v>
      </c>
      <c r="D1223">
        <v>1127</v>
      </c>
      <c r="E1223">
        <v>8.6</v>
      </c>
    </row>
    <row r="1224" spans="1:5" x14ac:dyDescent="0.25">
      <c r="A1224">
        <v>2012</v>
      </c>
      <c r="B1224">
        <v>3</v>
      </c>
      <c r="C1224" t="s">
        <v>78</v>
      </c>
      <c r="D1224">
        <v>747</v>
      </c>
      <c r="E1224">
        <v>5.7</v>
      </c>
    </row>
    <row r="1225" spans="1:5" x14ac:dyDescent="0.25">
      <c r="A1225">
        <v>2012</v>
      </c>
      <c r="B1225">
        <v>3</v>
      </c>
      <c r="C1225" t="s">
        <v>83</v>
      </c>
      <c r="D1225">
        <v>672</v>
      </c>
      <c r="E1225">
        <v>5.0999999999999996</v>
      </c>
    </row>
    <row r="1226" spans="1:5" x14ac:dyDescent="0.25">
      <c r="A1226">
        <v>2012</v>
      </c>
      <c r="B1226">
        <v>3</v>
      </c>
      <c r="C1226" t="s">
        <v>79</v>
      </c>
      <c r="D1226">
        <v>669</v>
      </c>
      <c r="E1226">
        <v>5.0999999999999996</v>
      </c>
    </row>
    <row r="1227" spans="1:5" x14ac:dyDescent="0.25">
      <c r="A1227">
        <v>2012</v>
      </c>
      <c r="B1227">
        <v>3</v>
      </c>
      <c r="C1227" t="s">
        <v>75</v>
      </c>
      <c r="D1227">
        <v>484</v>
      </c>
      <c r="E1227">
        <v>3.7</v>
      </c>
    </row>
    <row r="1228" spans="1:5" x14ac:dyDescent="0.25">
      <c r="A1228">
        <v>2012</v>
      </c>
      <c r="B1228">
        <v>3</v>
      </c>
      <c r="C1228" t="s">
        <v>77</v>
      </c>
      <c r="D1228">
        <v>531</v>
      </c>
      <c r="E1228">
        <v>4.0999999999999996</v>
      </c>
    </row>
    <row r="1229" spans="1:5" x14ac:dyDescent="0.25">
      <c r="A1229">
        <v>2012</v>
      </c>
      <c r="B1229">
        <v>3</v>
      </c>
      <c r="C1229" t="s">
        <v>80</v>
      </c>
      <c r="D1229">
        <v>518</v>
      </c>
      <c r="E1229">
        <v>4</v>
      </c>
    </row>
    <row r="1230" spans="1:5" x14ac:dyDescent="0.25">
      <c r="A1230">
        <v>2012</v>
      </c>
      <c r="B1230">
        <v>3</v>
      </c>
      <c r="C1230" t="s">
        <v>84</v>
      </c>
      <c r="D1230">
        <v>602</v>
      </c>
      <c r="E1230">
        <v>4.5999999999999996</v>
      </c>
    </row>
    <row r="1231" spans="1:5" x14ac:dyDescent="0.25">
      <c r="A1231">
        <v>2012</v>
      </c>
      <c r="B1231">
        <v>3</v>
      </c>
      <c r="C1231" t="s">
        <v>89</v>
      </c>
      <c r="D1231">
        <v>437</v>
      </c>
      <c r="E1231">
        <v>3.3</v>
      </c>
    </row>
    <row r="1232" spans="1:5" x14ac:dyDescent="0.25">
      <c r="A1232">
        <v>2012</v>
      </c>
      <c r="B1232">
        <v>3</v>
      </c>
      <c r="C1232" t="s">
        <v>91</v>
      </c>
      <c r="D1232">
        <v>411</v>
      </c>
      <c r="E1232">
        <v>3.1</v>
      </c>
    </row>
    <row r="1233" spans="1:5" x14ac:dyDescent="0.25">
      <c r="A1233">
        <v>2012</v>
      </c>
      <c r="B1233">
        <v>3</v>
      </c>
      <c r="C1233" t="s">
        <v>81</v>
      </c>
      <c r="D1233">
        <v>376</v>
      </c>
      <c r="E1233">
        <v>2.9</v>
      </c>
    </row>
    <row r="1234" spans="1:5" x14ac:dyDescent="0.25">
      <c r="A1234">
        <v>2012</v>
      </c>
      <c r="B1234">
        <v>3</v>
      </c>
      <c r="C1234" t="s">
        <v>85</v>
      </c>
      <c r="D1234">
        <v>313</v>
      </c>
      <c r="E1234">
        <v>2.4</v>
      </c>
    </row>
    <row r="1235" spans="1:5" x14ac:dyDescent="0.25">
      <c r="A1235">
        <v>2012</v>
      </c>
      <c r="B1235">
        <v>3</v>
      </c>
      <c r="C1235" t="s">
        <v>87</v>
      </c>
      <c r="D1235">
        <v>315</v>
      </c>
      <c r="E1235">
        <v>2.4</v>
      </c>
    </row>
    <row r="1236" spans="1:5" x14ac:dyDescent="0.25">
      <c r="A1236">
        <v>2012</v>
      </c>
      <c r="B1236">
        <v>3</v>
      </c>
      <c r="C1236" t="s">
        <v>82</v>
      </c>
      <c r="D1236">
        <v>229</v>
      </c>
      <c r="E1236">
        <v>1.8</v>
      </c>
    </row>
    <row r="1237" spans="1:5" x14ac:dyDescent="0.25">
      <c r="A1237">
        <v>2012</v>
      </c>
      <c r="B1237">
        <v>3</v>
      </c>
      <c r="C1237" t="s">
        <v>86</v>
      </c>
      <c r="D1237">
        <v>192</v>
      </c>
      <c r="E1237">
        <v>1.5</v>
      </c>
    </row>
    <row r="1238" spans="1:5" x14ac:dyDescent="0.25">
      <c r="A1238">
        <v>2012</v>
      </c>
      <c r="B1238">
        <v>3</v>
      </c>
      <c r="C1238" t="s">
        <v>88</v>
      </c>
      <c r="D1238">
        <v>161</v>
      </c>
      <c r="E1238">
        <v>1.2</v>
      </c>
    </row>
    <row r="1239" spans="1:5" x14ac:dyDescent="0.25">
      <c r="A1239">
        <v>2012</v>
      </c>
      <c r="B1239">
        <v>3</v>
      </c>
      <c r="C1239" t="s">
        <v>101</v>
      </c>
      <c r="D1239">
        <v>87</v>
      </c>
      <c r="E1239">
        <v>0.7</v>
      </c>
    </row>
    <row r="1240" spans="1:5" x14ac:dyDescent="0.25">
      <c r="A1240">
        <v>2012</v>
      </c>
      <c r="B1240">
        <v>3</v>
      </c>
      <c r="C1240" t="s">
        <v>95</v>
      </c>
      <c r="D1240">
        <v>65</v>
      </c>
      <c r="E1240">
        <v>0.5</v>
      </c>
    </row>
    <row r="1241" spans="1:5" x14ac:dyDescent="0.25">
      <c r="A1241">
        <v>2012</v>
      </c>
      <c r="B1241">
        <v>3</v>
      </c>
      <c r="C1241" t="s">
        <v>94</v>
      </c>
      <c r="D1241">
        <v>52</v>
      </c>
      <c r="E1241">
        <v>0.4</v>
      </c>
    </row>
    <row r="1242" spans="1:5" x14ac:dyDescent="0.25">
      <c r="A1242">
        <v>2012</v>
      </c>
      <c r="B1242">
        <v>3</v>
      </c>
      <c r="C1242" t="s">
        <v>90</v>
      </c>
      <c r="D1242">
        <v>80</v>
      </c>
      <c r="E1242">
        <v>0.6</v>
      </c>
    </row>
    <row r="1243" spans="1:5" x14ac:dyDescent="0.25">
      <c r="A1243">
        <v>2012</v>
      </c>
      <c r="B1243">
        <v>3</v>
      </c>
      <c r="C1243" t="s">
        <v>92</v>
      </c>
      <c r="D1243">
        <v>65</v>
      </c>
      <c r="E1243">
        <v>0.5</v>
      </c>
    </row>
    <row r="1244" spans="1:5" x14ac:dyDescent="0.25">
      <c r="A1244">
        <v>2012</v>
      </c>
      <c r="B1244">
        <v>3</v>
      </c>
      <c r="C1244" t="s">
        <v>93</v>
      </c>
      <c r="D1244">
        <v>48</v>
      </c>
      <c r="E1244">
        <v>0.4</v>
      </c>
    </row>
    <row r="1245" spans="1:5" x14ac:dyDescent="0.25">
      <c r="A1245">
        <v>2012</v>
      </c>
      <c r="B1245">
        <v>3</v>
      </c>
      <c r="C1245" t="s">
        <v>107</v>
      </c>
      <c r="D1245">
        <v>20</v>
      </c>
      <c r="E1245">
        <v>0.2</v>
      </c>
    </row>
    <row r="1246" spans="1:5" x14ac:dyDescent="0.25">
      <c r="A1246">
        <v>2012</v>
      </c>
      <c r="B1246">
        <v>3</v>
      </c>
      <c r="C1246" t="s">
        <v>100</v>
      </c>
      <c r="D1246">
        <v>20</v>
      </c>
      <c r="E1246">
        <v>0.2</v>
      </c>
    </row>
    <row r="1247" spans="1:5" x14ac:dyDescent="0.25">
      <c r="A1247">
        <v>2012</v>
      </c>
      <c r="B1247">
        <v>3</v>
      </c>
      <c r="C1247" t="s">
        <v>99</v>
      </c>
      <c r="D1247">
        <v>17</v>
      </c>
      <c r="E1247">
        <v>0.1</v>
      </c>
    </row>
    <row r="1248" spans="1:5" x14ac:dyDescent="0.25">
      <c r="A1248">
        <v>2012</v>
      </c>
      <c r="B1248">
        <v>3</v>
      </c>
      <c r="C1248" t="s">
        <v>110</v>
      </c>
      <c r="D1248">
        <v>5</v>
      </c>
      <c r="E1248">
        <v>0</v>
      </c>
    </row>
    <row r="1249" spans="1:5" x14ac:dyDescent="0.25">
      <c r="A1249">
        <v>2012</v>
      </c>
      <c r="B1249">
        <v>3</v>
      </c>
      <c r="C1249" t="s">
        <v>102</v>
      </c>
      <c r="D1249">
        <v>5</v>
      </c>
      <c r="E1249">
        <v>0</v>
      </c>
    </row>
    <row r="1250" spans="1:5" x14ac:dyDescent="0.25">
      <c r="A1250">
        <v>2012</v>
      </c>
      <c r="B1250">
        <v>3</v>
      </c>
      <c r="C1250" t="s">
        <v>115</v>
      </c>
      <c r="D1250">
        <v>4</v>
      </c>
      <c r="E1250">
        <v>0</v>
      </c>
    </row>
    <row r="1251" spans="1:5" x14ac:dyDescent="0.25">
      <c r="A1251">
        <v>2012</v>
      </c>
      <c r="B1251">
        <v>3</v>
      </c>
      <c r="C1251" t="s">
        <v>98</v>
      </c>
      <c r="D1251">
        <v>2</v>
      </c>
      <c r="E1251">
        <v>0</v>
      </c>
    </row>
    <row r="1252" spans="1:5" x14ac:dyDescent="0.25">
      <c r="A1252">
        <v>2012</v>
      </c>
      <c r="B1252">
        <v>3</v>
      </c>
      <c r="C1252" t="s">
        <v>96</v>
      </c>
      <c r="D1252">
        <v>1</v>
      </c>
      <c r="E1252">
        <v>0</v>
      </c>
    </row>
    <row r="1253" spans="1:5" x14ac:dyDescent="0.25">
      <c r="A1253">
        <v>2012</v>
      </c>
      <c r="B1253">
        <v>3</v>
      </c>
      <c r="C1253" t="s">
        <v>112</v>
      </c>
      <c r="D1253">
        <v>3</v>
      </c>
      <c r="E1253">
        <v>0</v>
      </c>
    </row>
    <row r="1254" spans="1:5" x14ac:dyDescent="0.25">
      <c r="A1254">
        <v>2012</v>
      </c>
      <c r="B1254">
        <v>3</v>
      </c>
      <c r="C1254" t="s">
        <v>117</v>
      </c>
      <c r="D1254">
        <v>1</v>
      </c>
      <c r="E1254">
        <v>0</v>
      </c>
    </row>
    <row r="1255" spans="1:5" x14ac:dyDescent="0.25">
      <c r="A1255">
        <v>2012</v>
      </c>
      <c r="B1255">
        <v>3</v>
      </c>
      <c r="C1255" t="s">
        <v>118</v>
      </c>
      <c r="D1255">
        <v>0</v>
      </c>
      <c r="E1255">
        <v>0</v>
      </c>
    </row>
    <row r="1256" spans="1:5" x14ac:dyDescent="0.25">
      <c r="A1256">
        <v>2012</v>
      </c>
      <c r="B1256">
        <v>3</v>
      </c>
      <c r="C1256" t="s">
        <v>104</v>
      </c>
      <c r="D1256">
        <v>0</v>
      </c>
      <c r="E1256">
        <v>0</v>
      </c>
    </row>
    <row r="1257" spans="1:5" x14ac:dyDescent="0.25">
      <c r="A1257">
        <v>2012</v>
      </c>
      <c r="B1257">
        <v>3</v>
      </c>
      <c r="C1257" t="s">
        <v>108</v>
      </c>
      <c r="D1257">
        <v>2</v>
      </c>
      <c r="E1257">
        <v>0</v>
      </c>
    </row>
    <row r="1258" spans="1:5" x14ac:dyDescent="0.25">
      <c r="A1258">
        <v>2012</v>
      </c>
      <c r="B1258">
        <v>3</v>
      </c>
      <c r="C1258" t="s">
        <v>116</v>
      </c>
      <c r="D1258">
        <v>0</v>
      </c>
      <c r="E1258">
        <v>0</v>
      </c>
    </row>
    <row r="1259" spans="1:5" x14ac:dyDescent="0.25">
      <c r="A1259">
        <v>2012</v>
      </c>
      <c r="B1259">
        <v>3</v>
      </c>
      <c r="C1259" t="s">
        <v>121</v>
      </c>
      <c r="D1259">
        <v>0</v>
      </c>
      <c r="E1259">
        <v>0</v>
      </c>
    </row>
    <row r="1260" spans="1:5" x14ac:dyDescent="0.25">
      <c r="A1260">
        <v>2012</v>
      </c>
      <c r="B1260">
        <v>3</v>
      </c>
      <c r="C1260" t="s">
        <v>127</v>
      </c>
      <c r="D1260">
        <v>0</v>
      </c>
      <c r="E1260">
        <v>0</v>
      </c>
    </row>
    <row r="1261" spans="1:5" x14ac:dyDescent="0.25">
      <c r="A1261">
        <v>2012</v>
      </c>
      <c r="B1261">
        <v>3</v>
      </c>
      <c r="C1261" t="s">
        <v>109</v>
      </c>
      <c r="D1261">
        <v>0</v>
      </c>
      <c r="E1261">
        <v>0</v>
      </c>
    </row>
    <row r="1262" spans="1:5" x14ac:dyDescent="0.25">
      <c r="A1262">
        <v>2012</v>
      </c>
      <c r="B1262">
        <v>3</v>
      </c>
      <c r="C1262" t="s">
        <v>105</v>
      </c>
      <c r="D1262">
        <v>0</v>
      </c>
      <c r="E1262">
        <v>0</v>
      </c>
    </row>
    <row r="1263" spans="1:5" x14ac:dyDescent="0.25">
      <c r="A1263">
        <v>2012</v>
      </c>
      <c r="B1263">
        <v>3</v>
      </c>
      <c r="C1263" t="s">
        <v>103</v>
      </c>
      <c r="D1263">
        <v>0</v>
      </c>
      <c r="E1263">
        <v>0</v>
      </c>
    </row>
    <row r="1264" spans="1:5" x14ac:dyDescent="0.25">
      <c r="A1264">
        <v>2012</v>
      </c>
      <c r="B1264">
        <v>3</v>
      </c>
      <c r="C1264" t="s">
        <v>113</v>
      </c>
      <c r="D1264">
        <v>0</v>
      </c>
      <c r="E1264">
        <v>0</v>
      </c>
    </row>
    <row r="1265" spans="1:5" x14ac:dyDescent="0.25">
      <c r="A1265">
        <v>2012</v>
      </c>
      <c r="B1265">
        <v>4</v>
      </c>
      <c r="C1265" t="s">
        <v>73</v>
      </c>
      <c r="D1265">
        <v>2107</v>
      </c>
      <c r="E1265">
        <v>19.399999999999999</v>
      </c>
    </row>
    <row r="1266" spans="1:5" x14ac:dyDescent="0.25">
      <c r="A1266">
        <v>2012</v>
      </c>
      <c r="B1266">
        <v>4</v>
      </c>
      <c r="C1266" t="s">
        <v>72</v>
      </c>
      <c r="D1266">
        <v>1364</v>
      </c>
      <c r="E1266">
        <v>12.5</v>
      </c>
    </row>
    <row r="1267" spans="1:5" x14ac:dyDescent="0.25">
      <c r="A1267">
        <v>2012</v>
      </c>
      <c r="B1267">
        <v>4</v>
      </c>
      <c r="C1267" t="s">
        <v>76</v>
      </c>
      <c r="D1267">
        <v>928</v>
      </c>
      <c r="E1267">
        <v>8.5</v>
      </c>
    </row>
    <row r="1268" spans="1:5" x14ac:dyDescent="0.25">
      <c r="A1268">
        <v>2012</v>
      </c>
      <c r="B1268">
        <v>4</v>
      </c>
      <c r="C1268" t="s">
        <v>74</v>
      </c>
      <c r="D1268">
        <v>741</v>
      </c>
      <c r="E1268">
        <v>6.8</v>
      </c>
    </row>
    <row r="1269" spans="1:5" x14ac:dyDescent="0.25">
      <c r="A1269">
        <v>2012</v>
      </c>
      <c r="B1269">
        <v>4</v>
      </c>
      <c r="C1269" t="s">
        <v>78</v>
      </c>
      <c r="D1269">
        <v>703</v>
      </c>
      <c r="E1269">
        <v>6.5</v>
      </c>
    </row>
    <row r="1270" spans="1:5" x14ac:dyDescent="0.25">
      <c r="A1270">
        <v>2012</v>
      </c>
      <c r="B1270">
        <v>4</v>
      </c>
      <c r="C1270" t="s">
        <v>83</v>
      </c>
      <c r="D1270">
        <v>625</v>
      </c>
      <c r="E1270">
        <v>5.7</v>
      </c>
    </row>
    <row r="1271" spans="1:5" x14ac:dyDescent="0.25">
      <c r="A1271">
        <v>2012</v>
      </c>
      <c r="B1271">
        <v>4</v>
      </c>
      <c r="C1271" t="s">
        <v>79</v>
      </c>
      <c r="D1271">
        <v>436</v>
      </c>
      <c r="E1271">
        <v>4</v>
      </c>
    </row>
    <row r="1272" spans="1:5" x14ac:dyDescent="0.25">
      <c r="A1272">
        <v>2012</v>
      </c>
      <c r="B1272">
        <v>4</v>
      </c>
      <c r="C1272" t="s">
        <v>77</v>
      </c>
      <c r="D1272">
        <v>652</v>
      </c>
      <c r="E1272">
        <v>6</v>
      </c>
    </row>
    <row r="1273" spans="1:5" x14ac:dyDescent="0.25">
      <c r="A1273">
        <v>2012</v>
      </c>
      <c r="B1273">
        <v>4</v>
      </c>
      <c r="C1273" t="s">
        <v>75</v>
      </c>
      <c r="D1273">
        <v>391</v>
      </c>
      <c r="E1273">
        <v>3.6</v>
      </c>
    </row>
    <row r="1274" spans="1:5" x14ac:dyDescent="0.25">
      <c r="A1274">
        <v>2012</v>
      </c>
      <c r="B1274">
        <v>4</v>
      </c>
      <c r="C1274" t="s">
        <v>80</v>
      </c>
      <c r="D1274">
        <v>415</v>
      </c>
      <c r="E1274">
        <v>3.8</v>
      </c>
    </row>
    <row r="1275" spans="1:5" x14ac:dyDescent="0.25">
      <c r="A1275">
        <v>2012</v>
      </c>
      <c r="B1275">
        <v>4</v>
      </c>
      <c r="C1275" t="s">
        <v>84</v>
      </c>
      <c r="D1275">
        <v>392</v>
      </c>
      <c r="E1275">
        <v>3.6</v>
      </c>
    </row>
    <row r="1276" spans="1:5" x14ac:dyDescent="0.25">
      <c r="A1276">
        <v>2012</v>
      </c>
      <c r="B1276">
        <v>4</v>
      </c>
      <c r="C1276" t="s">
        <v>89</v>
      </c>
      <c r="D1276">
        <v>396</v>
      </c>
      <c r="E1276">
        <v>3.6</v>
      </c>
    </row>
    <row r="1277" spans="1:5" x14ac:dyDescent="0.25">
      <c r="A1277">
        <v>2012</v>
      </c>
      <c r="B1277">
        <v>4</v>
      </c>
      <c r="C1277" t="s">
        <v>91</v>
      </c>
      <c r="D1277">
        <v>338</v>
      </c>
      <c r="E1277">
        <v>3.1</v>
      </c>
    </row>
    <row r="1278" spans="1:5" x14ac:dyDescent="0.25">
      <c r="A1278">
        <v>2012</v>
      </c>
      <c r="B1278">
        <v>4</v>
      </c>
      <c r="C1278" t="s">
        <v>81</v>
      </c>
      <c r="D1278">
        <v>301</v>
      </c>
      <c r="E1278">
        <v>2.8</v>
      </c>
    </row>
    <row r="1279" spans="1:5" x14ac:dyDescent="0.25">
      <c r="A1279">
        <v>2012</v>
      </c>
      <c r="B1279">
        <v>4</v>
      </c>
      <c r="C1279" t="s">
        <v>85</v>
      </c>
      <c r="D1279">
        <v>204</v>
      </c>
      <c r="E1279">
        <v>1.9</v>
      </c>
    </row>
    <row r="1280" spans="1:5" x14ac:dyDescent="0.25">
      <c r="A1280">
        <v>2012</v>
      </c>
      <c r="B1280">
        <v>4</v>
      </c>
      <c r="C1280" t="s">
        <v>87</v>
      </c>
      <c r="D1280">
        <v>174</v>
      </c>
      <c r="E1280">
        <v>1.6</v>
      </c>
    </row>
    <row r="1281" spans="1:5" x14ac:dyDescent="0.25">
      <c r="A1281">
        <v>2012</v>
      </c>
      <c r="B1281">
        <v>4</v>
      </c>
      <c r="C1281" t="s">
        <v>82</v>
      </c>
      <c r="D1281">
        <v>114</v>
      </c>
      <c r="E1281">
        <v>1</v>
      </c>
    </row>
    <row r="1282" spans="1:5" x14ac:dyDescent="0.25">
      <c r="A1282">
        <v>2012</v>
      </c>
      <c r="B1282">
        <v>4</v>
      </c>
      <c r="C1282" t="s">
        <v>86</v>
      </c>
      <c r="D1282">
        <v>183</v>
      </c>
      <c r="E1282">
        <v>1.7</v>
      </c>
    </row>
    <row r="1283" spans="1:5" x14ac:dyDescent="0.25">
      <c r="A1283">
        <v>2012</v>
      </c>
      <c r="B1283">
        <v>4</v>
      </c>
      <c r="C1283" t="s">
        <v>88</v>
      </c>
      <c r="D1283">
        <v>84</v>
      </c>
      <c r="E1283">
        <v>0.8</v>
      </c>
    </row>
    <row r="1284" spans="1:5" x14ac:dyDescent="0.25">
      <c r="A1284">
        <v>2012</v>
      </c>
      <c r="B1284">
        <v>4</v>
      </c>
      <c r="C1284" t="s">
        <v>101</v>
      </c>
      <c r="D1284">
        <v>65</v>
      </c>
      <c r="E1284">
        <v>0.6</v>
      </c>
    </row>
    <row r="1285" spans="1:5" x14ac:dyDescent="0.25">
      <c r="A1285">
        <v>2012</v>
      </c>
      <c r="B1285">
        <v>4</v>
      </c>
      <c r="C1285" t="s">
        <v>95</v>
      </c>
      <c r="D1285">
        <v>67</v>
      </c>
      <c r="E1285">
        <v>0.6</v>
      </c>
    </row>
    <row r="1286" spans="1:5" x14ac:dyDescent="0.25">
      <c r="A1286">
        <v>2012</v>
      </c>
      <c r="B1286">
        <v>4</v>
      </c>
      <c r="C1286" t="s">
        <v>94</v>
      </c>
      <c r="D1286">
        <v>39</v>
      </c>
      <c r="E1286">
        <v>0.4</v>
      </c>
    </row>
    <row r="1287" spans="1:5" x14ac:dyDescent="0.25">
      <c r="A1287">
        <v>2012</v>
      </c>
      <c r="B1287">
        <v>4</v>
      </c>
      <c r="C1287" t="s">
        <v>90</v>
      </c>
      <c r="D1287">
        <v>47</v>
      </c>
      <c r="E1287">
        <v>0.4</v>
      </c>
    </row>
    <row r="1288" spans="1:5" x14ac:dyDescent="0.25">
      <c r="A1288">
        <v>2012</v>
      </c>
      <c r="B1288">
        <v>4</v>
      </c>
      <c r="C1288" t="s">
        <v>92</v>
      </c>
      <c r="D1288">
        <v>34</v>
      </c>
      <c r="E1288">
        <v>0.3</v>
      </c>
    </row>
    <row r="1289" spans="1:5" x14ac:dyDescent="0.25">
      <c r="A1289">
        <v>2012</v>
      </c>
      <c r="B1289">
        <v>4</v>
      </c>
      <c r="C1289" t="s">
        <v>93</v>
      </c>
      <c r="D1289">
        <v>19</v>
      </c>
      <c r="E1289">
        <v>0.2</v>
      </c>
    </row>
    <row r="1290" spans="1:5" x14ac:dyDescent="0.25">
      <c r="A1290">
        <v>2012</v>
      </c>
      <c r="B1290">
        <v>4</v>
      </c>
      <c r="C1290" t="s">
        <v>107</v>
      </c>
      <c r="D1290">
        <v>23</v>
      </c>
      <c r="E1290">
        <v>0.2</v>
      </c>
    </row>
    <row r="1291" spans="1:5" x14ac:dyDescent="0.25">
      <c r="A1291">
        <v>2012</v>
      </c>
      <c r="B1291">
        <v>4</v>
      </c>
      <c r="C1291" t="s">
        <v>100</v>
      </c>
      <c r="D1291">
        <v>20</v>
      </c>
      <c r="E1291">
        <v>0.2</v>
      </c>
    </row>
    <row r="1292" spans="1:5" x14ac:dyDescent="0.25">
      <c r="A1292">
        <v>2012</v>
      </c>
      <c r="B1292">
        <v>4</v>
      </c>
      <c r="C1292" t="s">
        <v>99</v>
      </c>
      <c r="D1292">
        <v>0</v>
      </c>
      <c r="E1292">
        <v>0</v>
      </c>
    </row>
    <row r="1293" spans="1:5" x14ac:dyDescent="0.25">
      <c r="A1293">
        <v>2012</v>
      </c>
      <c r="B1293">
        <v>4</v>
      </c>
      <c r="C1293" t="s">
        <v>102</v>
      </c>
      <c r="D1293">
        <v>3</v>
      </c>
      <c r="E1293">
        <v>0</v>
      </c>
    </row>
    <row r="1294" spans="1:5" x14ac:dyDescent="0.25">
      <c r="A1294">
        <v>2012</v>
      </c>
      <c r="B1294">
        <v>4</v>
      </c>
      <c r="C1294" t="s">
        <v>110</v>
      </c>
      <c r="D1294">
        <v>1</v>
      </c>
      <c r="E1294">
        <v>0</v>
      </c>
    </row>
    <row r="1295" spans="1:5" x14ac:dyDescent="0.25">
      <c r="A1295">
        <v>2012</v>
      </c>
      <c r="B1295">
        <v>4</v>
      </c>
      <c r="C1295" t="s">
        <v>115</v>
      </c>
      <c r="D1295">
        <v>4</v>
      </c>
      <c r="E1295">
        <v>0</v>
      </c>
    </row>
    <row r="1296" spans="1:5" x14ac:dyDescent="0.25">
      <c r="A1296">
        <v>2012</v>
      </c>
      <c r="B1296">
        <v>4</v>
      </c>
      <c r="C1296" t="s">
        <v>112</v>
      </c>
      <c r="D1296">
        <v>2</v>
      </c>
      <c r="E1296">
        <v>0</v>
      </c>
    </row>
    <row r="1297" spans="1:5" x14ac:dyDescent="0.25">
      <c r="A1297">
        <v>2012</v>
      </c>
      <c r="B1297">
        <v>4</v>
      </c>
      <c r="C1297" t="s">
        <v>98</v>
      </c>
      <c r="D1297">
        <v>0</v>
      </c>
      <c r="E1297">
        <v>0</v>
      </c>
    </row>
    <row r="1298" spans="1:5" x14ac:dyDescent="0.25">
      <c r="A1298">
        <v>2012</v>
      </c>
      <c r="B1298">
        <v>4</v>
      </c>
      <c r="C1298" t="s">
        <v>96</v>
      </c>
      <c r="D1298">
        <v>0</v>
      </c>
      <c r="E1298">
        <v>0</v>
      </c>
    </row>
    <row r="1299" spans="1:5" x14ac:dyDescent="0.25">
      <c r="A1299">
        <v>2012</v>
      </c>
      <c r="B1299">
        <v>4</v>
      </c>
      <c r="C1299" t="s">
        <v>117</v>
      </c>
      <c r="D1299">
        <v>0</v>
      </c>
      <c r="E1299">
        <v>0</v>
      </c>
    </row>
    <row r="1300" spans="1:5" x14ac:dyDescent="0.25">
      <c r="A1300">
        <v>2012</v>
      </c>
      <c r="B1300">
        <v>4</v>
      </c>
      <c r="C1300" t="s">
        <v>108</v>
      </c>
      <c r="D1300">
        <v>1</v>
      </c>
      <c r="E1300">
        <v>0</v>
      </c>
    </row>
    <row r="1301" spans="1:5" x14ac:dyDescent="0.25">
      <c r="A1301">
        <v>2012</v>
      </c>
      <c r="B1301">
        <v>4</v>
      </c>
      <c r="C1301" t="s">
        <v>116</v>
      </c>
      <c r="D1301">
        <v>1</v>
      </c>
      <c r="E1301">
        <v>0</v>
      </c>
    </row>
    <row r="1302" spans="1:5" x14ac:dyDescent="0.25">
      <c r="A1302">
        <v>2012</v>
      </c>
      <c r="B1302">
        <v>4</v>
      </c>
      <c r="C1302" t="s">
        <v>118</v>
      </c>
      <c r="D1302">
        <v>0</v>
      </c>
      <c r="E1302">
        <v>0</v>
      </c>
    </row>
    <row r="1303" spans="1:5" x14ac:dyDescent="0.25">
      <c r="A1303">
        <v>2012</v>
      </c>
      <c r="B1303">
        <v>4</v>
      </c>
      <c r="C1303" t="s">
        <v>104</v>
      </c>
      <c r="D1303">
        <v>0</v>
      </c>
      <c r="E1303">
        <v>0</v>
      </c>
    </row>
    <row r="1304" spans="1:5" x14ac:dyDescent="0.25">
      <c r="A1304">
        <v>2012</v>
      </c>
      <c r="B1304">
        <v>4</v>
      </c>
      <c r="C1304" t="s">
        <v>121</v>
      </c>
      <c r="D1304">
        <v>1</v>
      </c>
      <c r="E1304">
        <v>0</v>
      </c>
    </row>
    <row r="1305" spans="1:5" x14ac:dyDescent="0.25">
      <c r="A1305">
        <v>2012</v>
      </c>
      <c r="B1305">
        <v>4</v>
      </c>
      <c r="C1305" t="s">
        <v>127</v>
      </c>
      <c r="D1305">
        <v>0</v>
      </c>
      <c r="E1305">
        <v>0</v>
      </c>
    </row>
    <row r="1306" spans="1:5" x14ac:dyDescent="0.25">
      <c r="A1306">
        <v>2012</v>
      </c>
      <c r="B1306">
        <v>4</v>
      </c>
      <c r="C1306" t="s">
        <v>109</v>
      </c>
      <c r="D1306">
        <v>0</v>
      </c>
      <c r="E1306">
        <v>0</v>
      </c>
    </row>
    <row r="1307" spans="1:5" x14ac:dyDescent="0.25">
      <c r="A1307">
        <v>2012</v>
      </c>
      <c r="B1307">
        <v>4</v>
      </c>
      <c r="D1307">
        <v>1</v>
      </c>
      <c r="E1307">
        <v>0</v>
      </c>
    </row>
    <row r="1308" spans="1:5" x14ac:dyDescent="0.25">
      <c r="A1308">
        <v>2012</v>
      </c>
      <c r="B1308">
        <v>4</v>
      </c>
      <c r="C1308" t="s">
        <v>105</v>
      </c>
      <c r="D1308">
        <v>0</v>
      </c>
      <c r="E1308">
        <v>0</v>
      </c>
    </row>
    <row r="1309" spans="1:5" x14ac:dyDescent="0.25">
      <c r="A1309">
        <v>2012</v>
      </c>
      <c r="B1309">
        <v>4</v>
      </c>
      <c r="C1309" t="s">
        <v>103</v>
      </c>
      <c r="D1309">
        <v>0</v>
      </c>
      <c r="E1309">
        <v>0</v>
      </c>
    </row>
    <row r="1310" spans="1:5" x14ac:dyDescent="0.25">
      <c r="A1310">
        <v>2012</v>
      </c>
      <c r="B1310">
        <v>4</v>
      </c>
      <c r="C1310" t="s">
        <v>113</v>
      </c>
      <c r="D1310">
        <v>0</v>
      </c>
      <c r="E1310">
        <v>0</v>
      </c>
    </row>
    <row r="1311" spans="1:5" x14ac:dyDescent="0.25">
      <c r="A1311">
        <v>2012</v>
      </c>
      <c r="B1311">
        <v>5</v>
      </c>
      <c r="C1311" t="s">
        <v>73</v>
      </c>
      <c r="D1311">
        <v>1712</v>
      </c>
      <c r="E1311">
        <v>13.6</v>
      </c>
    </row>
    <row r="1312" spans="1:5" x14ac:dyDescent="0.25">
      <c r="A1312">
        <v>2012</v>
      </c>
      <c r="B1312">
        <v>5</v>
      </c>
      <c r="C1312" t="s">
        <v>72</v>
      </c>
      <c r="D1312">
        <v>1508</v>
      </c>
      <c r="E1312">
        <v>12</v>
      </c>
    </row>
    <row r="1313" spans="1:5" x14ac:dyDescent="0.25">
      <c r="A1313">
        <v>2012</v>
      </c>
      <c r="B1313">
        <v>5</v>
      </c>
      <c r="C1313" t="s">
        <v>76</v>
      </c>
      <c r="D1313">
        <v>1099</v>
      </c>
      <c r="E1313">
        <v>8.6999999999999993</v>
      </c>
    </row>
    <row r="1314" spans="1:5" x14ac:dyDescent="0.25">
      <c r="A1314">
        <v>2012</v>
      </c>
      <c r="B1314">
        <v>5</v>
      </c>
      <c r="C1314" t="s">
        <v>74</v>
      </c>
      <c r="D1314">
        <v>1019</v>
      </c>
      <c r="E1314">
        <v>8.1</v>
      </c>
    </row>
    <row r="1315" spans="1:5" x14ac:dyDescent="0.25">
      <c r="A1315">
        <v>2012</v>
      </c>
      <c r="B1315">
        <v>5</v>
      </c>
      <c r="C1315" t="s">
        <v>78</v>
      </c>
      <c r="D1315">
        <v>825</v>
      </c>
      <c r="E1315">
        <v>6.5</v>
      </c>
    </row>
    <row r="1316" spans="1:5" x14ac:dyDescent="0.25">
      <c r="A1316">
        <v>2012</v>
      </c>
      <c r="B1316">
        <v>5</v>
      </c>
      <c r="C1316" t="s">
        <v>83</v>
      </c>
      <c r="D1316">
        <v>670</v>
      </c>
      <c r="E1316">
        <v>5.3</v>
      </c>
    </row>
    <row r="1317" spans="1:5" x14ac:dyDescent="0.25">
      <c r="A1317">
        <v>2012</v>
      </c>
      <c r="B1317">
        <v>5</v>
      </c>
      <c r="C1317" t="s">
        <v>79</v>
      </c>
      <c r="D1317">
        <v>589</v>
      </c>
      <c r="E1317">
        <v>4.7</v>
      </c>
    </row>
    <row r="1318" spans="1:5" x14ac:dyDescent="0.25">
      <c r="A1318">
        <v>2012</v>
      </c>
      <c r="B1318">
        <v>5</v>
      </c>
      <c r="C1318" t="s">
        <v>77</v>
      </c>
      <c r="D1318">
        <v>469</v>
      </c>
      <c r="E1318">
        <v>3.7</v>
      </c>
    </row>
    <row r="1319" spans="1:5" x14ac:dyDescent="0.25">
      <c r="A1319">
        <v>2012</v>
      </c>
      <c r="B1319">
        <v>5</v>
      </c>
      <c r="C1319" t="s">
        <v>75</v>
      </c>
      <c r="D1319">
        <v>655</v>
      </c>
      <c r="E1319">
        <v>5.2</v>
      </c>
    </row>
    <row r="1320" spans="1:5" x14ac:dyDescent="0.25">
      <c r="A1320">
        <v>2012</v>
      </c>
      <c r="B1320">
        <v>5</v>
      </c>
      <c r="C1320" t="s">
        <v>84</v>
      </c>
      <c r="D1320">
        <v>683</v>
      </c>
      <c r="E1320">
        <v>5.4</v>
      </c>
    </row>
    <row r="1321" spans="1:5" x14ac:dyDescent="0.25">
      <c r="A1321">
        <v>2012</v>
      </c>
      <c r="B1321">
        <v>5</v>
      </c>
      <c r="C1321" t="s">
        <v>80</v>
      </c>
      <c r="D1321">
        <v>449</v>
      </c>
      <c r="E1321">
        <v>3.6</v>
      </c>
    </row>
    <row r="1322" spans="1:5" x14ac:dyDescent="0.25">
      <c r="A1322">
        <v>2012</v>
      </c>
      <c r="B1322">
        <v>5</v>
      </c>
      <c r="C1322" t="s">
        <v>89</v>
      </c>
      <c r="D1322">
        <v>477</v>
      </c>
      <c r="E1322">
        <v>3.8</v>
      </c>
    </row>
    <row r="1323" spans="1:5" x14ac:dyDescent="0.25">
      <c r="A1323">
        <v>2012</v>
      </c>
      <c r="B1323">
        <v>5</v>
      </c>
      <c r="C1323" t="s">
        <v>91</v>
      </c>
      <c r="D1323">
        <v>455</v>
      </c>
      <c r="E1323">
        <v>3.6</v>
      </c>
    </row>
    <row r="1324" spans="1:5" x14ac:dyDescent="0.25">
      <c r="A1324">
        <v>2012</v>
      </c>
      <c r="B1324">
        <v>5</v>
      </c>
      <c r="C1324" t="s">
        <v>81</v>
      </c>
      <c r="D1324">
        <v>318</v>
      </c>
      <c r="E1324">
        <v>2.5</v>
      </c>
    </row>
    <row r="1325" spans="1:5" x14ac:dyDescent="0.25">
      <c r="A1325">
        <v>2012</v>
      </c>
      <c r="B1325">
        <v>5</v>
      </c>
      <c r="C1325" t="s">
        <v>85</v>
      </c>
      <c r="D1325">
        <v>338</v>
      </c>
      <c r="E1325">
        <v>2.7</v>
      </c>
    </row>
    <row r="1326" spans="1:5" x14ac:dyDescent="0.25">
      <c r="A1326">
        <v>2012</v>
      </c>
      <c r="B1326">
        <v>5</v>
      </c>
      <c r="C1326" t="s">
        <v>87</v>
      </c>
      <c r="D1326">
        <v>321</v>
      </c>
      <c r="E1326">
        <v>2.5</v>
      </c>
    </row>
    <row r="1327" spans="1:5" x14ac:dyDescent="0.25">
      <c r="A1327">
        <v>2012</v>
      </c>
      <c r="B1327">
        <v>5</v>
      </c>
      <c r="C1327" t="s">
        <v>82</v>
      </c>
      <c r="D1327">
        <v>198</v>
      </c>
      <c r="E1327">
        <v>1.6</v>
      </c>
    </row>
    <row r="1328" spans="1:5" x14ac:dyDescent="0.25">
      <c r="A1328">
        <v>2012</v>
      </c>
      <c r="B1328">
        <v>5</v>
      </c>
      <c r="C1328" t="s">
        <v>86</v>
      </c>
      <c r="D1328">
        <v>225</v>
      </c>
      <c r="E1328">
        <v>1.8</v>
      </c>
    </row>
    <row r="1329" spans="1:5" x14ac:dyDescent="0.25">
      <c r="A1329">
        <v>2012</v>
      </c>
      <c r="B1329">
        <v>5</v>
      </c>
      <c r="C1329" t="s">
        <v>88</v>
      </c>
      <c r="D1329">
        <v>167</v>
      </c>
      <c r="E1329">
        <v>1.3</v>
      </c>
    </row>
    <row r="1330" spans="1:5" x14ac:dyDescent="0.25">
      <c r="A1330">
        <v>2012</v>
      </c>
      <c r="B1330">
        <v>5</v>
      </c>
      <c r="C1330" t="s">
        <v>95</v>
      </c>
      <c r="D1330">
        <v>103</v>
      </c>
      <c r="E1330">
        <v>0.8</v>
      </c>
    </row>
    <row r="1331" spans="1:5" x14ac:dyDescent="0.25">
      <c r="A1331">
        <v>2012</v>
      </c>
      <c r="B1331">
        <v>5</v>
      </c>
      <c r="C1331" t="s">
        <v>101</v>
      </c>
      <c r="D1331">
        <v>58</v>
      </c>
      <c r="E1331">
        <v>0.5</v>
      </c>
    </row>
    <row r="1332" spans="1:5" x14ac:dyDescent="0.25">
      <c r="A1332">
        <v>2012</v>
      </c>
      <c r="B1332">
        <v>5</v>
      </c>
      <c r="C1332" t="s">
        <v>94</v>
      </c>
      <c r="D1332">
        <v>52</v>
      </c>
      <c r="E1332">
        <v>0.4</v>
      </c>
    </row>
    <row r="1333" spans="1:5" x14ac:dyDescent="0.25">
      <c r="A1333">
        <v>2012</v>
      </c>
      <c r="B1333">
        <v>5</v>
      </c>
      <c r="C1333" t="s">
        <v>90</v>
      </c>
      <c r="D1333">
        <v>51</v>
      </c>
      <c r="E1333">
        <v>0.4</v>
      </c>
    </row>
    <row r="1334" spans="1:5" x14ac:dyDescent="0.25">
      <c r="A1334">
        <v>2012</v>
      </c>
      <c r="B1334">
        <v>5</v>
      </c>
      <c r="C1334" t="s">
        <v>92</v>
      </c>
      <c r="D1334">
        <v>57</v>
      </c>
      <c r="E1334">
        <v>0.5</v>
      </c>
    </row>
    <row r="1335" spans="1:5" x14ac:dyDescent="0.25">
      <c r="A1335">
        <v>2012</v>
      </c>
      <c r="B1335">
        <v>5</v>
      </c>
      <c r="C1335" t="s">
        <v>93</v>
      </c>
      <c r="D1335">
        <v>27</v>
      </c>
      <c r="E1335">
        <v>0.2</v>
      </c>
    </row>
    <row r="1336" spans="1:5" x14ac:dyDescent="0.25">
      <c r="A1336">
        <v>2012</v>
      </c>
      <c r="B1336">
        <v>5</v>
      </c>
      <c r="C1336" t="s">
        <v>107</v>
      </c>
      <c r="D1336">
        <v>32</v>
      </c>
      <c r="E1336">
        <v>0.3</v>
      </c>
    </row>
    <row r="1337" spans="1:5" x14ac:dyDescent="0.25">
      <c r="A1337">
        <v>2012</v>
      </c>
      <c r="B1337">
        <v>5</v>
      </c>
      <c r="C1337" t="s">
        <v>100</v>
      </c>
      <c r="D1337">
        <v>29</v>
      </c>
      <c r="E1337">
        <v>0.2</v>
      </c>
    </row>
    <row r="1338" spans="1:5" x14ac:dyDescent="0.25">
      <c r="A1338">
        <v>2012</v>
      </c>
      <c r="B1338">
        <v>5</v>
      </c>
      <c r="C1338" t="s">
        <v>99</v>
      </c>
      <c r="D1338">
        <v>3</v>
      </c>
      <c r="E1338">
        <v>0</v>
      </c>
    </row>
    <row r="1339" spans="1:5" x14ac:dyDescent="0.25">
      <c r="A1339">
        <v>2012</v>
      </c>
      <c r="B1339">
        <v>5</v>
      </c>
      <c r="C1339" t="s">
        <v>102</v>
      </c>
      <c r="D1339">
        <v>9</v>
      </c>
      <c r="E1339">
        <v>0.1</v>
      </c>
    </row>
    <row r="1340" spans="1:5" x14ac:dyDescent="0.25">
      <c r="A1340">
        <v>2012</v>
      </c>
      <c r="B1340">
        <v>5</v>
      </c>
      <c r="C1340" t="s">
        <v>110</v>
      </c>
      <c r="D1340">
        <v>2</v>
      </c>
      <c r="E1340">
        <v>0</v>
      </c>
    </row>
    <row r="1341" spans="1:5" x14ac:dyDescent="0.25">
      <c r="A1341">
        <v>2012</v>
      </c>
      <c r="B1341">
        <v>5</v>
      </c>
      <c r="C1341" t="s">
        <v>115</v>
      </c>
      <c r="D1341">
        <v>3</v>
      </c>
      <c r="E1341">
        <v>0</v>
      </c>
    </row>
    <row r="1342" spans="1:5" x14ac:dyDescent="0.25">
      <c r="A1342">
        <v>2012</v>
      </c>
      <c r="B1342">
        <v>5</v>
      </c>
      <c r="C1342" t="s">
        <v>98</v>
      </c>
      <c r="D1342">
        <v>2</v>
      </c>
      <c r="E1342">
        <v>0</v>
      </c>
    </row>
    <row r="1343" spans="1:5" x14ac:dyDescent="0.25">
      <c r="A1343">
        <v>2012</v>
      </c>
      <c r="B1343">
        <v>5</v>
      </c>
      <c r="C1343" t="s">
        <v>112</v>
      </c>
      <c r="D1343">
        <v>1</v>
      </c>
      <c r="E1343">
        <v>0</v>
      </c>
    </row>
    <row r="1344" spans="1:5" x14ac:dyDescent="0.25">
      <c r="A1344">
        <v>2012</v>
      </c>
      <c r="B1344">
        <v>5</v>
      </c>
      <c r="C1344" t="s">
        <v>96</v>
      </c>
      <c r="D1344">
        <v>2</v>
      </c>
      <c r="E1344">
        <v>0</v>
      </c>
    </row>
    <row r="1345" spans="1:5" x14ac:dyDescent="0.25">
      <c r="A1345">
        <v>2012</v>
      </c>
      <c r="B1345">
        <v>5</v>
      </c>
      <c r="C1345" t="s">
        <v>104</v>
      </c>
      <c r="D1345">
        <v>1</v>
      </c>
      <c r="E1345">
        <v>0</v>
      </c>
    </row>
    <row r="1346" spans="1:5" x14ac:dyDescent="0.25">
      <c r="A1346">
        <v>2012</v>
      </c>
      <c r="B1346">
        <v>5</v>
      </c>
      <c r="C1346" t="s">
        <v>117</v>
      </c>
      <c r="D1346">
        <v>0</v>
      </c>
      <c r="E1346">
        <v>0</v>
      </c>
    </row>
    <row r="1347" spans="1:5" x14ac:dyDescent="0.25">
      <c r="A1347">
        <v>2012</v>
      </c>
      <c r="B1347">
        <v>5</v>
      </c>
      <c r="C1347" t="s">
        <v>108</v>
      </c>
      <c r="D1347">
        <v>0</v>
      </c>
      <c r="E1347">
        <v>0</v>
      </c>
    </row>
    <row r="1348" spans="1:5" x14ac:dyDescent="0.25">
      <c r="A1348">
        <v>2012</v>
      </c>
      <c r="B1348">
        <v>5</v>
      </c>
      <c r="C1348" t="s">
        <v>116</v>
      </c>
      <c r="D1348">
        <v>0</v>
      </c>
      <c r="E1348">
        <v>0</v>
      </c>
    </row>
    <row r="1349" spans="1:5" x14ac:dyDescent="0.25">
      <c r="A1349">
        <v>2012</v>
      </c>
      <c r="B1349">
        <v>5</v>
      </c>
      <c r="C1349" t="s">
        <v>118</v>
      </c>
      <c r="D1349">
        <v>0</v>
      </c>
      <c r="E1349">
        <v>0</v>
      </c>
    </row>
    <row r="1350" spans="1:5" x14ac:dyDescent="0.25">
      <c r="A1350">
        <v>2012</v>
      </c>
      <c r="B1350">
        <v>5</v>
      </c>
      <c r="C1350" t="s">
        <v>121</v>
      </c>
      <c r="D1350">
        <v>0</v>
      </c>
      <c r="E1350">
        <v>0</v>
      </c>
    </row>
    <row r="1351" spans="1:5" x14ac:dyDescent="0.25">
      <c r="A1351">
        <v>2012</v>
      </c>
      <c r="B1351">
        <v>5</v>
      </c>
      <c r="C1351" t="s">
        <v>126</v>
      </c>
      <c r="D1351">
        <v>1</v>
      </c>
      <c r="E1351">
        <v>0</v>
      </c>
    </row>
    <row r="1352" spans="1:5" x14ac:dyDescent="0.25">
      <c r="A1352">
        <v>2012</v>
      </c>
      <c r="B1352">
        <v>5</v>
      </c>
      <c r="C1352" t="s">
        <v>111</v>
      </c>
      <c r="D1352">
        <v>1</v>
      </c>
      <c r="E1352">
        <v>0</v>
      </c>
    </row>
    <row r="1353" spans="1:5" x14ac:dyDescent="0.25">
      <c r="A1353">
        <v>2012</v>
      </c>
      <c r="B1353">
        <v>5</v>
      </c>
      <c r="C1353" t="s">
        <v>127</v>
      </c>
      <c r="D1353">
        <v>0</v>
      </c>
      <c r="E1353">
        <v>0</v>
      </c>
    </row>
    <row r="1354" spans="1:5" x14ac:dyDescent="0.25">
      <c r="A1354">
        <v>2012</v>
      </c>
      <c r="B1354">
        <v>5</v>
      </c>
      <c r="C1354" t="s">
        <v>109</v>
      </c>
      <c r="D1354">
        <v>0</v>
      </c>
      <c r="E1354">
        <v>0</v>
      </c>
    </row>
    <row r="1355" spans="1:5" x14ac:dyDescent="0.25">
      <c r="A1355">
        <v>2012</v>
      </c>
      <c r="B1355">
        <v>5</v>
      </c>
      <c r="D1355">
        <v>0</v>
      </c>
      <c r="E1355">
        <v>0</v>
      </c>
    </row>
    <row r="1356" spans="1:5" x14ac:dyDescent="0.25">
      <c r="A1356">
        <v>2012</v>
      </c>
      <c r="B1356">
        <v>5</v>
      </c>
      <c r="C1356" t="s">
        <v>129</v>
      </c>
      <c r="D1356">
        <v>1</v>
      </c>
      <c r="E1356">
        <v>0</v>
      </c>
    </row>
    <row r="1357" spans="1:5" x14ac:dyDescent="0.25">
      <c r="A1357">
        <v>2012</v>
      </c>
      <c r="B1357">
        <v>5</v>
      </c>
      <c r="C1357" t="s">
        <v>105</v>
      </c>
      <c r="D1357">
        <v>0</v>
      </c>
      <c r="E1357">
        <v>0</v>
      </c>
    </row>
    <row r="1358" spans="1:5" x14ac:dyDescent="0.25">
      <c r="A1358">
        <v>2012</v>
      </c>
      <c r="B1358">
        <v>5</v>
      </c>
      <c r="C1358" t="s">
        <v>103</v>
      </c>
      <c r="D1358">
        <v>0</v>
      </c>
      <c r="E1358">
        <v>0</v>
      </c>
    </row>
    <row r="1359" spans="1:5" x14ac:dyDescent="0.25">
      <c r="A1359">
        <v>2012</v>
      </c>
      <c r="B1359">
        <v>5</v>
      </c>
      <c r="C1359" t="s">
        <v>113</v>
      </c>
      <c r="D1359">
        <v>0</v>
      </c>
      <c r="E1359">
        <v>0</v>
      </c>
    </row>
    <row r="1360" spans="1:5" x14ac:dyDescent="0.25">
      <c r="A1360">
        <v>2012</v>
      </c>
      <c r="B1360">
        <v>6</v>
      </c>
      <c r="C1360" t="s">
        <v>73</v>
      </c>
      <c r="D1360">
        <v>1480</v>
      </c>
      <c r="E1360">
        <v>13.4</v>
      </c>
    </row>
    <row r="1361" spans="1:5" x14ac:dyDescent="0.25">
      <c r="A1361">
        <v>2012</v>
      </c>
      <c r="B1361">
        <v>6</v>
      </c>
      <c r="C1361" t="s">
        <v>72</v>
      </c>
      <c r="D1361">
        <v>1264</v>
      </c>
      <c r="E1361">
        <v>11.4</v>
      </c>
    </row>
    <row r="1362" spans="1:5" x14ac:dyDescent="0.25">
      <c r="A1362">
        <v>2012</v>
      </c>
      <c r="B1362">
        <v>6</v>
      </c>
      <c r="C1362" t="s">
        <v>74</v>
      </c>
      <c r="D1362">
        <v>1120</v>
      </c>
      <c r="E1362">
        <v>10.1</v>
      </c>
    </row>
    <row r="1363" spans="1:5" x14ac:dyDescent="0.25">
      <c r="A1363">
        <v>2012</v>
      </c>
      <c r="B1363">
        <v>6</v>
      </c>
      <c r="C1363" t="s">
        <v>76</v>
      </c>
      <c r="D1363">
        <v>890</v>
      </c>
      <c r="E1363">
        <v>8.1</v>
      </c>
    </row>
    <row r="1364" spans="1:5" x14ac:dyDescent="0.25">
      <c r="A1364">
        <v>2012</v>
      </c>
      <c r="B1364">
        <v>6</v>
      </c>
      <c r="C1364" t="s">
        <v>78</v>
      </c>
      <c r="D1364">
        <v>578</v>
      </c>
      <c r="E1364">
        <v>5.2</v>
      </c>
    </row>
    <row r="1365" spans="1:5" x14ac:dyDescent="0.25">
      <c r="A1365">
        <v>2012</v>
      </c>
      <c r="B1365">
        <v>6</v>
      </c>
      <c r="C1365" t="s">
        <v>83</v>
      </c>
      <c r="D1365">
        <v>621</v>
      </c>
      <c r="E1365">
        <v>5.6</v>
      </c>
    </row>
    <row r="1366" spans="1:5" x14ac:dyDescent="0.25">
      <c r="A1366">
        <v>2012</v>
      </c>
      <c r="B1366">
        <v>6</v>
      </c>
      <c r="C1366" t="s">
        <v>79</v>
      </c>
      <c r="D1366">
        <v>477</v>
      </c>
      <c r="E1366">
        <v>4.3</v>
      </c>
    </row>
    <row r="1367" spans="1:5" x14ac:dyDescent="0.25">
      <c r="A1367">
        <v>2012</v>
      </c>
      <c r="B1367">
        <v>6</v>
      </c>
      <c r="C1367" t="s">
        <v>77</v>
      </c>
      <c r="D1367">
        <v>573</v>
      </c>
      <c r="E1367">
        <v>5.2</v>
      </c>
    </row>
    <row r="1368" spans="1:5" x14ac:dyDescent="0.25">
      <c r="A1368">
        <v>2012</v>
      </c>
      <c r="B1368">
        <v>6</v>
      </c>
      <c r="C1368" t="s">
        <v>75</v>
      </c>
      <c r="D1368">
        <v>516</v>
      </c>
      <c r="E1368">
        <v>4.7</v>
      </c>
    </row>
    <row r="1369" spans="1:5" x14ac:dyDescent="0.25">
      <c r="A1369">
        <v>2012</v>
      </c>
      <c r="B1369">
        <v>6</v>
      </c>
      <c r="C1369" t="s">
        <v>84</v>
      </c>
      <c r="D1369">
        <v>522</v>
      </c>
      <c r="E1369">
        <v>4.7</v>
      </c>
    </row>
    <row r="1370" spans="1:5" x14ac:dyDescent="0.25">
      <c r="A1370">
        <v>2012</v>
      </c>
      <c r="B1370">
        <v>6</v>
      </c>
      <c r="C1370" t="s">
        <v>80</v>
      </c>
      <c r="D1370">
        <v>355</v>
      </c>
      <c r="E1370">
        <v>3.2</v>
      </c>
    </row>
    <row r="1371" spans="1:5" x14ac:dyDescent="0.25">
      <c r="A1371">
        <v>2012</v>
      </c>
      <c r="B1371">
        <v>6</v>
      </c>
      <c r="C1371" t="s">
        <v>89</v>
      </c>
      <c r="D1371">
        <v>340</v>
      </c>
      <c r="E1371">
        <v>3.1</v>
      </c>
    </row>
    <row r="1372" spans="1:5" x14ac:dyDescent="0.25">
      <c r="A1372">
        <v>2012</v>
      </c>
      <c r="B1372">
        <v>6</v>
      </c>
      <c r="C1372" t="s">
        <v>91</v>
      </c>
      <c r="D1372">
        <v>380</v>
      </c>
      <c r="E1372">
        <v>3.4</v>
      </c>
    </row>
    <row r="1373" spans="1:5" x14ac:dyDescent="0.25">
      <c r="A1373">
        <v>2012</v>
      </c>
      <c r="B1373">
        <v>6</v>
      </c>
      <c r="C1373" t="s">
        <v>81</v>
      </c>
      <c r="D1373">
        <v>292</v>
      </c>
      <c r="E1373">
        <v>2.6</v>
      </c>
    </row>
    <row r="1374" spans="1:5" x14ac:dyDescent="0.25">
      <c r="A1374">
        <v>2012</v>
      </c>
      <c r="B1374">
        <v>6</v>
      </c>
      <c r="C1374" t="s">
        <v>85</v>
      </c>
      <c r="D1374">
        <v>347</v>
      </c>
      <c r="E1374">
        <v>3.1</v>
      </c>
    </row>
    <row r="1375" spans="1:5" x14ac:dyDescent="0.25">
      <c r="A1375">
        <v>2012</v>
      </c>
      <c r="B1375">
        <v>6</v>
      </c>
      <c r="C1375" t="s">
        <v>87</v>
      </c>
      <c r="D1375">
        <v>274</v>
      </c>
      <c r="E1375">
        <v>2.5</v>
      </c>
    </row>
    <row r="1376" spans="1:5" x14ac:dyDescent="0.25">
      <c r="A1376">
        <v>2012</v>
      </c>
      <c r="B1376">
        <v>6</v>
      </c>
      <c r="C1376" t="s">
        <v>86</v>
      </c>
      <c r="D1376">
        <v>303</v>
      </c>
      <c r="E1376">
        <v>2.7</v>
      </c>
    </row>
    <row r="1377" spans="1:5" x14ac:dyDescent="0.25">
      <c r="A1377">
        <v>2012</v>
      </c>
      <c r="B1377">
        <v>6</v>
      </c>
      <c r="C1377" t="s">
        <v>82</v>
      </c>
      <c r="D1377">
        <v>137</v>
      </c>
      <c r="E1377">
        <v>1.2</v>
      </c>
    </row>
    <row r="1378" spans="1:5" x14ac:dyDescent="0.25">
      <c r="A1378">
        <v>2012</v>
      </c>
      <c r="B1378">
        <v>6</v>
      </c>
      <c r="C1378" t="s">
        <v>88</v>
      </c>
      <c r="D1378">
        <v>191</v>
      </c>
      <c r="E1378">
        <v>1.7</v>
      </c>
    </row>
    <row r="1379" spans="1:5" x14ac:dyDescent="0.25">
      <c r="A1379">
        <v>2012</v>
      </c>
      <c r="B1379">
        <v>6</v>
      </c>
      <c r="C1379" t="s">
        <v>95</v>
      </c>
      <c r="D1379">
        <v>56</v>
      </c>
      <c r="E1379">
        <v>0.5</v>
      </c>
    </row>
    <row r="1380" spans="1:5" x14ac:dyDescent="0.25">
      <c r="A1380">
        <v>2012</v>
      </c>
      <c r="B1380">
        <v>6</v>
      </c>
      <c r="C1380" t="s">
        <v>101</v>
      </c>
      <c r="D1380">
        <v>52</v>
      </c>
      <c r="E1380">
        <v>0.5</v>
      </c>
    </row>
    <row r="1381" spans="1:5" x14ac:dyDescent="0.25">
      <c r="A1381">
        <v>2012</v>
      </c>
      <c r="B1381">
        <v>6</v>
      </c>
      <c r="C1381" t="s">
        <v>92</v>
      </c>
      <c r="D1381">
        <v>110</v>
      </c>
      <c r="E1381">
        <v>1</v>
      </c>
    </row>
    <row r="1382" spans="1:5" x14ac:dyDescent="0.25">
      <c r="A1382">
        <v>2012</v>
      </c>
      <c r="B1382">
        <v>6</v>
      </c>
      <c r="C1382" t="s">
        <v>90</v>
      </c>
      <c r="D1382">
        <v>46</v>
      </c>
      <c r="E1382">
        <v>0.4</v>
      </c>
    </row>
    <row r="1383" spans="1:5" x14ac:dyDescent="0.25">
      <c r="A1383">
        <v>2012</v>
      </c>
      <c r="B1383">
        <v>6</v>
      </c>
      <c r="C1383" t="s">
        <v>94</v>
      </c>
      <c r="D1383">
        <v>35</v>
      </c>
      <c r="E1383">
        <v>0.3</v>
      </c>
    </row>
    <row r="1384" spans="1:5" x14ac:dyDescent="0.25">
      <c r="A1384">
        <v>2012</v>
      </c>
      <c r="B1384">
        <v>6</v>
      </c>
      <c r="C1384" t="s">
        <v>107</v>
      </c>
      <c r="D1384">
        <v>30</v>
      </c>
      <c r="E1384">
        <v>0.3</v>
      </c>
    </row>
    <row r="1385" spans="1:5" x14ac:dyDescent="0.25">
      <c r="A1385">
        <v>2012</v>
      </c>
      <c r="B1385">
        <v>6</v>
      </c>
      <c r="C1385" t="s">
        <v>93</v>
      </c>
      <c r="D1385">
        <v>16</v>
      </c>
      <c r="E1385">
        <v>0.1</v>
      </c>
    </row>
    <row r="1386" spans="1:5" x14ac:dyDescent="0.25">
      <c r="A1386">
        <v>2012</v>
      </c>
      <c r="B1386">
        <v>6</v>
      </c>
      <c r="C1386" t="s">
        <v>100</v>
      </c>
      <c r="D1386">
        <v>17</v>
      </c>
      <c r="E1386">
        <v>0.2</v>
      </c>
    </row>
    <row r="1387" spans="1:5" x14ac:dyDescent="0.25">
      <c r="A1387">
        <v>2012</v>
      </c>
      <c r="B1387">
        <v>6</v>
      </c>
      <c r="C1387" t="s">
        <v>99</v>
      </c>
      <c r="D1387">
        <v>4</v>
      </c>
      <c r="E1387">
        <v>0</v>
      </c>
    </row>
    <row r="1388" spans="1:5" x14ac:dyDescent="0.25">
      <c r="A1388">
        <v>2012</v>
      </c>
      <c r="B1388">
        <v>6</v>
      </c>
      <c r="C1388" t="s">
        <v>102</v>
      </c>
      <c r="D1388">
        <v>4</v>
      </c>
      <c r="E1388">
        <v>0</v>
      </c>
    </row>
    <row r="1389" spans="1:5" x14ac:dyDescent="0.25">
      <c r="A1389">
        <v>2012</v>
      </c>
      <c r="B1389">
        <v>6</v>
      </c>
      <c r="C1389" t="s">
        <v>110</v>
      </c>
      <c r="D1389">
        <v>4</v>
      </c>
      <c r="E1389">
        <v>0</v>
      </c>
    </row>
    <row r="1390" spans="1:5" x14ac:dyDescent="0.25">
      <c r="A1390">
        <v>2012</v>
      </c>
      <c r="B1390">
        <v>6</v>
      </c>
      <c r="C1390" t="s">
        <v>115</v>
      </c>
      <c r="D1390">
        <v>5</v>
      </c>
      <c r="E1390">
        <v>0</v>
      </c>
    </row>
    <row r="1391" spans="1:5" x14ac:dyDescent="0.25">
      <c r="A1391">
        <v>2012</v>
      </c>
      <c r="B1391">
        <v>6</v>
      </c>
      <c r="C1391" t="s">
        <v>98</v>
      </c>
      <c r="D1391">
        <v>2</v>
      </c>
      <c r="E1391">
        <v>0</v>
      </c>
    </row>
    <row r="1392" spans="1:5" x14ac:dyDescent="0.25">
      <c r="A1392">
        <v>2012</v>
      </c>
      <c r="B1392">
        <v>6</v>
      </c>
      <c r="C1392" t="s">
        <v>112</v>
      </c>
      <c r="D1392">
        <v>1</v>
      </c>
      <c r="E1392">
        <v>0</v>
      </c>
    </row>
    <row r="1393" spans="1:5" x14ac:dyDescent="0.25">
      <c r="A1393">
        <v>2012</v>
      </c>
      <c r="B1393">
        <v>6</v>
      </c>
      <c r="C1393" t="s">
        <v>96</v>
      </c>
      <c r="D1393">
        <v>1</v>
      </c>
      <c r="E1393">
        <v>0</v>
      </c>
    </row>
    <row r="1394" spans="1:5" x14ac:dyDescent="0.25">
      <c r="A1394">
        <v>2012</v>
      </c>
      <c r="B1394">
        <v>6</v>
      </c>
      <c r="C1394" t="s">
        <v>117</v>
      </c>
      <c r="D1394">
        <v>1</v>
      </c>
      <c r="E1394">
        <v>0</v>
      </c>
    </row>
    <row r="1395" spans="1:5" x14ac:dyDescent="0.25">
      <c r="A1395">
        <v>2012</v>
      </c>
      <c r="B1395">
        <v>6</v>
      </c>
      <c r="C1395" t="s">
        <v>108</v>
      </c>
      <c r="D1395">
        <v>1</v>
      </c>
      <c r="E1395">
        <v>0</v>
      </c>
    </row>
    <row r="1396" spans="1:5" x14ac:dyDescent="0.25">
      <c r="A1396">
        <v>2012</v>
      </c>
      <c r="B1396">
        <v>6</v>
      </c>
      <c r="C1396" t="s">
        <v>104</v>
      </c>
      <c r="D1396">
        <v>0</v>
      </c>
      <c r="E1396">
        <v>0</v>
      </c>
    </row>
    <row r="1397" spans="1:5" x14ac:dyDescent="0.25">
      <c r="A1397">
        <v>2012</v>
      </c>
      <c r="B1397">
        <v>6</v>
      </c>
      <c r="C1397" t="s">
        <v>121</v>
      </c>
      <c r="D1397">
        <v>1</v>
      </c>
      <c r="E1397">
        <v>0</v>
      </c>
    </row>
    <row r="1398" spans="1:5" x14ac:dyDescent="0.25">
      <c r="A1398">
        <v>2012</v>
      </c>
      <c r="B1398">
        <v>6</v>
      </c>
      <c r="C1398" t="s">
        <v>126</v>
      </c>
      <c r="D1398">
        <v>2</v>
      </c>
      <c r="E1398">
        <v>0</v>
      </c>
    </row>
    <row r="1399" spans="1:5" x14ac:dyDescent="0.25">
      <c r="A1399">
        <v>2012</v>
      </c>
      <c r="B1399">
        <v>6</v>
      </c>
      <c r="C1399" t="s">
        <v>109</v>
      </c>
      <c r="D1399">
        <v>2</v>
      </c>
      <c r="E1399">
        <v>0</v>
      </c>
    </row>
    <row r="1400" spans="1:5" x14ac:dyDescent="0.25">
      <c r="A1400">
        <v>2012</v>
      </c>
      <c r="B1400">
        <v>6</v>
      </c>
      <c r="C1400" t="s">
        <v>116</v>
      </c>
      <c r="D1400">
        <v>0</v>
      </c>
      <c r="E1400">
        <v>0</v>
      </c>
    </row>
    <row r="1401" spans="1:5" x14ac:dyDescent="0.25">
      <c r="A1401">
        <v>2012</v>
      </c>
      <c r="B1401">
        <v>6</v>
      </c>
      <c r="C1401" t="s">
        <v>118</v>
      </c>
      <c r="D1401">
        <v>0</v>
      </c>
      <c r="E1401">
        <v>0</v>
      </c>
    </row>
    <row r="1402" spans="1:5" x14ac:dyDescent="0.25">
      <c r="A1402">
        <v>2012</v>
      </c>
      <c r="B1402">
        <v>6</v>
      </c>
      <c r="C1402" t="s">
        <v>111</v>
      </c>
      <c r="D1402">
        <v>1</v>
      </c>
      <c r="E1402">
        <v>0</v>
      </c>
    </row>
    <row r="1403" spans="1:5" x14ac:dyDescent="0.25">
      <c r="A1403">
        <v>2012</v>
      </c>
      <c r="B1403">
        <v>6</v>
      </c>
      <c r="D1403">
        <v>1</v>
      </c>
      <c r="E1403">
        <v>0</v>
      </c>
    </row>
    <row r="1404" spans="1:5" x14ac:dyDescent="0.25">
      <c r="A1404">
        <v>2012</v>
      </c>
      <c r="B1404">
        <v>6</v>
      </c>
      <c r="C1404" t="s">
        <v>113</v>
      </c>
      <c r="D1404">
        <v>1</v>
      </c>
      <c r="E1404">
        <v>0</v>
      </c>
    </row>
    <row r="1405" spans="1:5" x14ac:dyDescent="0.25">
      <c r="A1405">
        <v>2012</v>
      </c>
      <c r="B1405">
        <v>6</v>
      </c>
      <c r="C1405" t="s">
        <v>127</v>
      </c>
      <c r="D1405">
        <v>0</v>
      </c>
      <c r="E1405">
        <v>0</v>
      </c>
    </row>
    <row r="1406" spans="1:5" x14ac:dyDescent="0.25">
      <c r="A1406">
        <v>2012</v>
      </c>
      <c r="B1406">
        <v>6</v>
      </c>
      <c r="C1406" t="s">
        <v>129</v>
      </c>
      <c r="D1406">
        <v>0</v>
      </c>
      <c r="E1406">
        <v>0</v>
      </c>
    </row>
    <row r="1407" spans="1:5" x14ac:dyDescent="0.25">
      <c r="A1407">
        <v>2012</v>
      </c>
      <c r="B1407">
        <v>6</v>
      </c>
      <c r="C1407" t="s">
        <v>105</v>
      </c>
      <c r="D1407">
        <v>0</v>
      </c>
      <c r="E1407">
        <v>0</v>
      </c>
    </row>
    <row r="1408" spans="1:5" x14ac:dyDescent="0.25">
      <c r="A1408">
        <v>2012</v>
      </c>
      <c r="B1408">
        <v>6</v>
      </c>
      <c r="C1408" t="s">
        <v>103</v>
      </c>
      <c r="D1408">
        <v>0</v>
      </c>
      <c r="E1408">
        <v>0</v>
      </c>
    </row>
    <row r="1409" spans="1:5" x14ac:dyDescent="0.25">
      <c r="A1409">
        <v>2012</v>
      </c>
      <c r="B1409">
        <v>6</v>
      </c>
      <c r="C1409" t="s">
        <v>106</v>
      </c>
      <c r="D1409">
        <v>0</v>
      </c>
      <c r="E1409">
        <v>0</v>
      </c>
    </row>
    <row r="1410" spans="1:5" x14ac:dyDescent="0.25">
      <c r="A1410">
        <v>2012</v>
      </c>
      <c r="B1410">
        <v>7</v>
      </c>
      <c r="C1410" t="s">
        <v>73</v>
      </c>
      <c r="D1410">
        <v>2031</v>
      </c>
      <c r="E1410">
        <v>17</v>
      </c>
    </row>
    <row r="1411" spans="1:5" x14ac:dyDescent="0.25">
      <c r="A1411">
        <v>2012</v>
      </c>
      <c r="B1411">
        <v>7</v>
      </c>
      <c r="C1411" t="s">
        <v>72</v>
      </c>
      <c r="D1411">
        <v>1342</v>
      </c>
      <c r="E1411">
        <v>11.3</v>
      </c>
    </row>
    <row r="1412" spans="1:5" x14ac:dyDescent="0.25">
      <c r="A1412">
        <v>2012</v>
      </c>
      <c r="B1412">
        <v>7</v>
      </c>
      <c r="C1412" t="s">
        <v>76</v>
      </c>
      <c r="D1412">
        <v>917</v>
      </c>
      <c r="E1412">
        <v>7.7</v>
      </c>
    </row>
    <row r="1413" spans="1:5" x14ac:dyDescent="0.25">
      <c r="A1413">
        <v>2012</v>
      </c>
      <c r="B1413">
        <v>7</v>
      </c>
      <c r="C1413" t="s">
        <v>74</v>
      </c>
      <c r="D1413">
        <v>841</v>
      </c>
      <c r="E1413">
        <v>7.1</v>
      </c>
    </row>
    <row r="1414" spans="1:5" x14ac:dyDescent="0.25">
      <c r="A1414">
        <v>2012</v>
      </c>
      <c r="B1414">
        <v>7</v>
      </c>
      <c r="C1414" t="s">
        <v>78</v>
      </c>
      <c r="D1414">
        <v>836</v>
      </c>
      <c r="E1414">
        <v>7</v>
      </c>
    </row>
    <row r="1415" spans="1:5" x14ac:dyDescent="0.25">
      <c r="A1415">
        <v>2012</v>
      </c>
      <c r="B1415">
        <v>7</v>
      </c>
      <c r="C1415" t="s">
        <v>83</v>
      </c>
      <c r="D1415">
        <v>537</v>
      </c>
      <c r="E1415">
        <v>4.5</v>
      </c>
    </row>
    <row r="1416" spans="1:5" x14ac:dyDescent="0.25">
      <c r="A1416">
        <v>2012</v>
      </c>
      <c r="B1416">
        <v>7</v>
      </c>
      <c r="C1416" t="s">
        <v>79</v>
      </c>
      <c r="D1416">
        <v>595</v>
      </c>
      <c r="E1416">
        <v>5</v>
      </c>
    </row>
    <row r="1417" spans="1:5" x14ac:dyDescent="0.25">
      <c r="A1417">
        <v>2012</v>
      </c>
      <c r="B1417">
        <v>7</v>
      </c>
      <c r="C1417" t="s">
        <v>77</v>
      </c>
      <c r="D1417">
        <v>781</v>
      </c>
      <c r="E1417">
        <v>6.6</v>
      </c>
    </row>
    <row r="1418" spans="1:5" x14ac:dyDescent="0.25">
      <c r="A1418">
        <v>2012</v>
      </c>
      <c r="B1418">
        <v>7</v>
      </c>
      <c r="C1418" t="s">
        <v>75</v>
      </c>
      <c r="D1418">
        <v>512</v>
      </c>
      <c r="E1418">
        <v>4.3</v>
      </c>
    </row>
    <row r="1419" spans="1:5" x14ac:dyDescent="0.25">
      <c r="A1419">
        <v>2012</v>
      </c>
      <c r="B1419">
        <v>7</v>
      </c>
      <c r="C1419" t="s">
        <v>84</v>
      </c>
      <c r="D1419">
        <v>478</v>
      </c>
      <c r="E1419">
        <v>4</v>
      </c>
    </row>
    <row r="1420" spans="1:5" x14ac:dyDescent="0.25">
      <c r="A1420">
        <v>2012</v>
      </c>
      <c r="B1420">
        <v>7</v>
      </c>
      <c r="C1420" t="s">
        <v>80</v>
      </c>
      <c r="D1420">
        <v>380</v>
      </c>
      <c r="E1420">
        <v>3.2</v>
      </c>
    </row>
    <row r="1421" spans="1:5" x14ac:dyDescent="0.25">
      <c r="A1421">
        <v>2012</v>
      </c>
      <c r="B1421">
        <v>7</v>
      </c>
      <c r="C1421" t="s">
        <v>89</v>
      </c>
      <c r="D1421">
        <v>374</v>
      </c>
      <c r="E1421">
        <v>3.1</v>
      </c>
    </row>
    <row r="1422" spans="1:5" x14ac:dyDescent="0.25">
      <c r="A1422">
        <v>2012</v>
      </c>
      <c r="B1422">
        <v>7</v>
      </c>
      <c r="C1422" t="s">
        <v>91</v>
      </c>
      <c r="D1422">
        <v>404</v>
      </c>
      <c r="E1422">
        <v>3.4</v>
      </c>
    </row>
    <row r="1423" spans="1:5" x14ac:dyDescent="0.25">
      <c r="A1423">
        <v>2012</v>
      </c>
      <c r="B1423">
        <v>7</v>
      </c>
      <c r="C1423" t="s">
        <v>81</v>
      </c>
      <c r="D1423">
        <v>316</v>
      </c>
      <c r="E1423">
        <v>2.7</v>
      </c>
    </row>
    <row r="1424" spans="1:5" x14ac:dyDescent="0.25">
      <c r="A1424">
        <v>2012</v>
      </c>
      <c r="B1424">
        <v>7</v>
      </c>
      <c r="C1424" t="s">
        <v>85</v>
      </c>
      <c r="D1424">
        <v>286</v>
      </c>
      <c r="E1424">
        <v>2.4</v>
      </c>
    </row>
    <row r="1425" spans="1:5" x14ac:dyDescent="0.25">
      <c r="A1425">
        <v>2012</v>
      </c>
      <c r="B1425">
        <v>7</v>
      </c>
      <c r="C1425" t="s">
        <v>87</v>
      </c>
      <c r="D1425">
        <v>371</v>
      </c>
      <c r="E1425">
        <v>3.1</v>
      </c>
    </row>
    <row r="1426" spans="1:5" x14ac:dyDescent="0.25">
      <c r="A1426">
        <v>2012</v>
      </c>
      <c r="B1426">
        <v>7</v>
      </c>
      <c r="C1426" t="s">
        <v>86</v>
      </c>
      <c r="D1426">
        <v>319</v>
      </c>
      <c r="E1426">
        <v>2.7</v>
      </c>
    </row>
    <row r="1427" spans="1:5" x14ac:dyDescent="0.25">
      <c r="A1427">
        <v>2012</v>
      </c>
      <c r="B1427">
        <v>7</v>
      </c>
      <c r="C1427" t="s">
        <v>82</v>
      </c>
      <c r="D1427">
        <v>135</v>
      </c>
      <c r="E1427">
        <v>1.1000000000000001</v>
      </c>
    </row>
    <row r="1428" spans="1:5" x14ac:dyDescent="0.25">
      <c r="A1428">
        <v>2012</v>
      </c>
      <c r="B1428">
        <v>7</v>
      </c>
      <c r="C1428" t="s">
        <v>88</v>
      </c>
      <c r="D1428">
        <v>105</v>
      </c>
      <c r="E1428">
        <v>0.9</v>
      </c>
    </row>
    <row r="1429" spans="1:5" x14ac:dyDescent="0.25">
      <c r="A1429">
        <v>2012</v>
      </c>
      <c r="B1429">
        <v>7</v>
      </c>
      <c r="C1429" t="s">
        <v>95</v>
      </c>
      <c r="D1429">
        <v>46</v>
      </c>
      <c r="E1429">
        <v>0.4</v>
      </c>
    </row>
    <row r="1430" spans="1:5" x14ac:dyDescent="0.25">
      <c r="A1430">
        <v>2012</v>
      </c>
      <c r="B1430">
        <v>7</v>
      </c>
      <c r="C1430" t="s">
        <v>101</v>
      </c>
      <c r="D1430">
        <v>47</v>
      </c>
      <c r="E1430">
        <v>0.4</v>
      </c>
    </row>
    <row r="1431" spans="1:5" x14ac:dyDescent="0.25">
      <c r="A1431">
        <v>2012</v>
      </c>
      <c r="B1431">
        <v>7</v>
      </c>
      <c r="C1431" t="s">
        <v>92</v>
      </c>
      <c r="D1431">
        <v>66</v>
      </c>
      <c r="E1431">
        <v>0.6</v>
      </c>
    </row>
    <row r="1432" spans="1:5" x14ac:dyDescent="0.25">
      <c r="A1432">
        <v>2012</v>
      </c>
      <c r="B1432">
        <v>7</v>
      </c>
      <c r="C1432" t="s">
        <v>90</v>
      </c>
      <c r="D1432">
        <v>68</v>
      </c>
      <c r="E1432">
        <v>0.6</v>
      </c>
    </row>
    <row r="1433" spans="1:5" x14ac:dyDescent="0.25">
      <c r="A1433">
        <v>2012</v>
      </c>
      <c r="B1433">
        <v>7</v>
      </c>
      <c r="C1433" t="s">
        <v>94</v>
      </c>
      <c r="D1433">
        <v>44</v>
      </c>
      <c r="E1433">
        <v>0.4</v>
      </c>
    </row>
    <row r="1434" spans="1:5" x14ac:dyDescent="0.25">
      <c r="A1434">
        <v>2012</v>
      </c>
      <c r="B1434">
        <v>7</v>
      </c>
      <c r="C1434" t="s">
        <v>107</v>
      </c>
      <c r="D1434">
        <v>38</v>
      </c>
      <c r="E1434">
        <v>0.3</v>
      </c>
    </row>
    <row r="1435" spans="1:5" x14ac:dyDescent="0.25">
      <c r="A1435">
        <v>2012</v>
      </c>
      <c r="B1435">
        <v>7</v>
      </c>
      <c r="C1435" t="s">
        <v>93</v>
      </c>
      <c r="D1435">
        <v>17</v>
      </c>
      <c r="E1435">
        <v>0.1</v>
      </c>
    </row>
    <row r="1436" spans="1:5" x14ac:dyDescent="0.25">
      <c r="A1436">
        <v>2012</v>
      </c>
      <c r="B1436">
        <v>7</v>
      </c>
      <c r="C1436" t="s">
        <v>100</v>
      </c>
      <c r="D1436">
        <v>15</v>
      </c>
      <c r="E1436">
        <v>0.1</v>
      </c>
    </row>
    <row r="1437" spans="1:5" x14ac:dyDescent="0.25">
      <c r="A1437">
        <v>2012</v>
      </c>
      <c r="B1437">
        <v>7</v>
      </c>
      <c r="C1437" t="s">
        <v>99</v>
      </c>
      <c r="D1437">
        <v>1</v>
      </c>
      <c r="E1437">
        <v>0</v>
      </c>
    </row>
    <row r="1438" spans="1:5" x14ac:dyDescent="0.25">
      <c r="A1438">
        <v>2012</v>
      </c>
      <c r="B1438">
        <v>7</v>
      </c>
      <c r="C1438" t="s">
        <v>102</v>
      </c>
      <c r="D1438">
        <v>1</v>
      </c>
      <c r="E1438">
        <v>0</v>
      </c>
    </row>
    <row r="1439" spans="1:5" x14ac:dyDescent="0.25">
      <c r="A1439">
        <v>2012</v>
      </c>
      <c r="B1439">
        <v>7</v>
      </c>
      <c r="C1439" t="s">
        <v>110</v>
      </c>
      <c r="D1439">
        <v>5</v>
      </c>
      <c r="E1439">
        <v>0</v>
      </c>
    </row>
    <row r="1440" spans="1:5" x14ac:dyDescent="0.25">
      <c r="A1440">
        <v>2012</v>
      </c>
      <c r="B1440">
        <v>7</v>
      </c>
      <c r="C1440" t="s">
        <v>115</v>
      </c>
      <c r="D1440">
        <v>3</v>
      </c>
      <c r="E1440">
        <v>0</v>
      </c>
    </row>
    <row r="1441" spans="1:5" x14ac:dyDescent="0.25">
      <c r="A1441">
        <v>2012</v>
      </c>
      <c r="B1441">
        <v>7</v>
      </c>
      <c r="C1441" t="s">
        <v>98</v>
      </c>
      <c r="D1441">
        <v>1</v>
      </c>
      <c r="E1441">
        <v>0</v>
      </c>
    </row>
    <row r="1442" spans="1:5" x14ac:dyDescent="0.25">
      <c r="A1442">
        <v>2012</v>
      </c>
      <c r="B1442">
        <v>7</v>
      </c>
      <c r="C1442" t="s">
        <v>96</v>
      </c>
      <c r="D1442">
        <v>2</v>
      </c>
      <c r="E1442">
        <v>0</v>
      </c>
    </row>
    <row r="1443" spans="1:5" x14ac:dyDescent="0.25">
      <c r="A1443">
        <v>2012</v>
      </c>
      <c r="B1443">
        <v>7</v>
      </c>
      <c r="C1443" t="s">
        <v>112</v>
      </c>
      <c r="D1443">
        <v>1</v>
      </c>
      <c r="E1443">
        <v>0</v>
      </c>
    </row>
    <row r="1444" spans="1:5" x14ac:dyDescent="0.25">
      <c r="A1444">
        <v>2012</v>
      </c>
      <c r="B1444">
        <v>7</v>
      </c>
      <c r="C1444" t="s">
        <v>117</v>
      </c>
      <c r="D1444">
        <v>0</v>
      </c>
      <c r="E1444">
        <v>0</v>
      </c>
    </row>
    <row r="1445" spans="1:5" x14ac:dyDescent="0.25">
      <c r="A1445">
        <v>2012</v>
      </c>
      <c r="B1445">
        <v>7</v>
      </c>
      <c r="C1445" t="s">
        <v>126</v>
      </c>
      <c r="D1445">
        <v>1</v>
      </c>
      <c r="E1445">
        <v>0</v>
      </c>
    </row>
    <row r="1446" spans="1:5" x14ac:dyDescent="0.25">
      <c r="A1446">
        <v>2012</v>
      </c>
      <c r="B1446">
        <v>7</v>
      </c>
      <c r="C1446" t="s">
        <v>108</v>
      </c>
      <c r="D1446">
        <v>0</v>
      </c>
      <c r="E1446">
        <v>0</v>
      </c>
    </row>
    <row r="1447" spans="1:5" x14ac:dyDescent="0.25">
      <c r="A1447">
        <v>2012</v>
      </c>
      <c r="B1447">
        <v>7</v>
      </c>
      <c r="C1447" t="s">
        <v>116</v>
      </c>
      <c r="D1447">
        <v>1</v>
      </c>
      <c r="E1447">
        <v>0</v>
      </c>
    </row>
    <row r="1448" spans="1:5" x14ac:dyDescent="0.25">
      <c r="A1448">
        <v>2012</v>
      </c>
      <c r="B1448">
        <v>7</v>
      </c>
      <c r="C1448" t="s">
        <v>104</v>
      </c>
      <c r="D1448">
        <v>0</v>
      </c>
      <c r="E1448">
        <v>0</v>
      </c>
    </row>
    <row r="1449" spans="1:5" x14ac:dyDescent="0.25">
      <c r="A1449">
        <v>2012</v>
      </c>
      <c r="B1449">
        <v>7</v>
      </c>
      <c r="C1449" t="s">
        <v>121</v>
      </c>
      <c r="D1449">
        <v>0</v>
      </c>
      <c r="E1449">
        <v>0</v>
      </c>
    </row>
    <row r="1450" spans="1:5" x14ac:dyDescent="0.25">
      <c r="A1450">
        <v>2012</v>
      </c>
      <c r="B1450">
        <v>7</v>
      </c>
      <c r="C1450" t="s">
        <v>113</v>
      </c>
      <c r="D1450">
        <v>2</v>
      </c>
      <c r="E1450">
        <v>0</v>
      </c>
    </row>
    <row r="1451" spans="1:5" x14ac:dyDescent="0.25">
      <c r="A1451">
        <v>2012</v>
      </c>
      <c r="B1451">
        <v>7</v>
      </c>
      <c r="C1451" t="s">
        <v>109</v>
      </c>
      <c r="D1451">
        <v>0</v>
      </c>
      <c r="E1451">
        <v>0</v>
      </c>
    </row>
    <row r="1452" spans="1:5" x14ac:dyDescent="0.25">
      <c r="A1452">
        <v>2012</v>
      </c>
      <c r="B1452">
        <v>7</v>
      </c>
      <c r="D1452">
        <v>1</v>
      </c>
      <c r="E1452">
        <v>0</v>
      </c>
    </row>
    <row r="1453" spans="1:5" x14ac:dyDescent="0.25">
      <c r="A1453">
        <v>2012</v>
      </c>
      <c r="B1453">
        <v>7</v>
      </c>
      <c r="C1453" t="s">
        <v>118</v>
      </c>
      <c r="D1453">
        <v>0</v>
      </c>
      <c r="E1453">
        <v>0</v>
      </c>
    </row>
    <row r="1454" spans="1:5" x14ac:dyDescent="0.25">
      <c r="A1454">
        <v>2012</v>
      </c>
      <c r="B1454">
        <v>7</v>
      </c>
      <c r="C1454" t="s">
        <v>111</v>
      </c>
      <c r="D1454">
        <v>0</v>
      </c>
      <c r="E1454">
        <v>0</v>
      </c>
    </row>
    <row r="1455" spans="1:5" x14ac:dyDescent="0.25">
      <c r="A1455">
        <v>2012</v>
      </c>
      <c r="B1455">
        <v>7</v>
      </c>
      <c r="C1455" t="s">
        <v>127</v>
      </c>
      <c r="D1455">
        <v>0</v>
      </c>
      <c r="E1455">
        <v>0</v>
      </c>
    </row>
    <row r="1456" spans="1:5" x14ac:dyDescent="0.25">
      <c r="A1456">
        <v>2012</v>
      </c>
      <c r="B1456">
        <v>7</v>
      </c>
      <c r="C1456" t="s">
        <v>129</v>
      </c>
      <c r="D1456">
        <v>0</v>
      </c>
      <c r="E1456">
        <v>0</v>
      </c>
    </row>
    <row r="1457" spans="1:5" x14ac:dyDescent="0.25">
      <c r="A1457">
        <v>2012</v>
      </c>
      <c r="B1457">
        <v>7</v>
      </c>
      <c r="C1457" t="s">
        <v>105</v>
      </c>
      <c r="D1457">
        <v>0</v>
      </c>
      <c r="E1457">
        <v>0</v>
      </c>
    </row>
    <row r="1458" spans="1:5" x14ac:dyDescent="0.25">
      <c r="A1458">
        <v>2012</v>
      </c>
      <c r="B1458">
        <v>7</v>
      </c>
      <c r="C1458" t="s">
        <v>103</v>
      </c>
      <c r="D1458">
        <v>0</v>
      </c>
      <c r="E1458">
        <v>0</v>
      </c>
    </row>
    <row r="1459" spans="1:5" x14ac:dyDescent="0.25">
      <c r="A1459">
        <v>2012</v>
      </c>
      <c r="B1459">
        <v>7</v>
      </c>
      <c r="C1459" t="s">
        <v>106</v>
      </c>
      <c r="D1459">
        <v>0</v>
      </c>
      <c r="E1459">
        <v>0</v>
      </c>
    </row>
    <row r="1460" spans="1:5" x14ac:dyDescent="0.25">
      <c r="A1460">
        <v>2012</v>
      </c>
      <c r="B1460">
        <v>8</v>
      </c>
      <c r="C1460" t="s">
        <v>73</v>
      </c>
      <c r="D1460">
        <v>1873</v>
      </c>
      <c r="E1460">
        <v>15.9</v>
      </c>
    </row>
    <row r="1461" spans="1:5" x14ac:dyDescent="0.25">
      <c r="A1461">
        <v>2012</v>
      </c>
      <c r="B1461">
        <v>8</v>
      </c>
      <c r="C1461" t="s">
        <v>72</v>
      </c>
      <c r="D1461">
        <v>1547</v>
      </c>
      <c r="E1461">
        <v>13.1</v>
      </c>
    </row>
    <row r="1462" spans="1:5" x14ac:dyDescent="0.25">
      <c r="A1462">
        <v>2012</v>
      </c>
      <c r="B1462">
        <v>8</v>
      </c>
      <c r="C1462" t="s">
        <v>74</v>
      </c>
      <c r="D1462">
        <v>911</v>
      </c>
      <c r="E1462">
        <v>7.7</v>
      </c>
    </row>
    <row r="1463" spans="1:5" x14ac:dyDescent="0.25">
      <c r="A1463">
        <v>2012</v>
      </c>
      <c r="B1463">
        <v>8</v>
      </c>
      <c r="C1463" t="s">
        <v>76</v>
      </c>
      <c r="D1463">
        <v>609</v>
      </c>
      <c r="E1463">
        <v>5.2</v>
      </c>
    </row>
    <row r="1464" spans="1:5" x14ac:dyDescent="0.25">
      <c r="A1464">
        <v>2012</v>
      </c>
      <c r="B1464">
        <v>8</v>
      </c>
      <c r="C1464" t="s">
        <v>78</v>
      </c>
      <c r="D1464">
        <v>767</v>
      </c>
      <c r="E1464">
        <v>6.5</v>
      </c>
    </row>
    <row r="1465" spans="1:5" x14ac:dyDescent="0.25">
      <c r="A1465">
        <v>2012</v>
      </c>
      <c r="B1465">
        <v>8</v>
      </c>
      <c r="C1465" t="s">
        <v>83</v>
      </c>
      <c r="D1465">
        <v>579</v>
      </c>
      <c r="E1465">
        <v>4.9000000000000004</v>
      </c>
    </row>
    <row r="1466" spans="1:5" x14ac:dyDescent="0.25">
      <c r="A1466">
        <v>2012</v>
      </c>
      <c r="B1466">
        <v>8</v>
      </c>
      <c r="C1466" t="s">
        <v>77</v>
      </c>
      <c r="D1466">
        <v>643</v>
      </c>
      <c r="E1466">
        <v>5.5</v>
      </c>
    </row>
    <row r="1467" spans="1:5" x14ac:dyDescent="0.25">
      <c r="A1467">
        <v>2012</v>
      </c>
      <c r="B1467">
        <v>8</v>
      </c>
      <c r="C1467" t="s">
        <v>79</v>
      </c>
      <c r="D1467">
        <v>553</v>
      </c>
      <c r="E1467">
        <v>4.7</v>
      </c>
    </row>
    <row r="1468" spans="1:5" x14ac:dyDescent="0.25">
      <c r="A1468">
        <v>2012</v>
      </c>
      <c r="B1468">
        <v>8</v>
      </c>
      <c r="C1468" t="s">
        <v>75</v>
      </c>
      <c r="D1468">
        <v>657</v>
      </c>
      <c r="E1468">
        <v>5.6</v>
      </c>
    </row>
    <row r="1469" spans="1:5" x14ac:dyDescent="0.25">
      <c r="A1469">
        <v>2012</v>
      </c>
      <c r="B1469">
        <v>8</v>
      </c>
      <c r="C1469" t="s">
        <v>84</v>
      </c>
      <c r="D1469">
        <v>432</v>
      </c>
      <c r="E1469">
        <v>3.7</v>
      </c>
    </row>
    <row r="1470" spans="1:5" x14ac:dyDescent="0.25">
      <c r="A1470">
        <v>2012</v>
      </c>
      <c r="B1470">
        <v>8</v>
      </c>
      <c r="C1470" t="s">
        <v>80</v>
      </c>
      <c r="D1470">
        <v>457</v>
      </c>
      <c r="E1470">
        <v>3.9</v>
      </c>
    </row>
    <row r="1471" spans="1:5" x14ac:dyDescent="0.25">
      <c r="A1471">
        <v>2012</v>
      </c>
      <c r="B1471">
        <v>8</v>
      </c>
      <c r="C1471" t="s">
        <v>91</v>
      </c>
      <c r="D1471">
        <v>464</v>
      </c>
      <c r="E1471">
        <v>3.9</v>
      </c>
    </row>
    <row r="1472" spans="1:5" x14ac:dyDescent="0.25">
      <c r="A1472">
        <v>2012</v>
      </c>
      <c r="B1472">
        <v>8</v>
      </c>
      <c r="C1472" t="s">
        <v>89</v>
      </c>
      <c r="D1472">
        <v>341</v>
      </c>
      <c r="E1472">
        <v>2.9</v>
      </c>
    </row>
    <row r="1473" spans="1:5" x14ac:dyDescent="0.25">
      <c r="A1473">
        <v>2012</v>
      </c>
      <c r="B1473">
        <v>8</v>
      </c>
      <c r="C1473" t="s">
        <v>81</v>
      </c>
      <c r="D1473">
        <v>266</v>
      </c>
      <c r="E1473">
        <v>2.2999999999999998</v>
      </c>
    </row>
    <row r="1474" spans="1:5" x14ac:dyDescent="0.25">
      <c r="A1474">
        <v>2012</v>
      </c>
      <c r="B1474">
        <v>8</v>
      </c>
      <c r="C1474" t="s">
        <v>85</v>
      </c>
      <c r="D1474">
        <v>348</v>
      </c>
      <c r="E1474">
        <v>3</v>
      </c>
    </row>
    <row r="1475" spans="1:5" x14ac:dyDescent="0.25">
      <c r="A1475">
        <v>2012</v>
      </c>
      <c r="B1475">
        <v>8</v>
      </c>
      <c r="C1475" t="s">
        <v>87</v>
      </c>
      <c r="D1475">
        <v>361</v>
      </c>
      <c r="E1475">
        <v>3.1</v>
      </c>
    </row>
    <row r="1476" spans="1:5" x14ac:dyDescent="0.25">
      <c r="A1476">
        <v>2012</v>
      </c>
      <c r="B1476">
        <v>8</v>
      </c>
      <c r="C1476" t="s">
        <v>86</v>
      </c>
      <c r="D1476">
        <v>248</v>
      </c>
      <c r="E1476">
        <v>2.1</v>
      </c>
    </row>
    <row r="1477" spans="1:5" x14ac:dyDescent="0.25">
      <c r="A1477">
        <v>2012</v>
      </c>
      <c r="B1477">
        <v>8</v>
      </c>
      <c r="C1477" t="s">
        <v>82</v>
      </c>
      <c r="D1477">
        <v>164</v>
      </c>
      <c r="E1477">
        <v>1.4</v>
      </c>
    </row>
    <row r="1478" spans="1:5" x14ac:dyDescent="0.25">
      <c r="A1478">
        <v>2012</v>
      </c>
      <c r="B1478">
        <v>8</v>
      </c>
      <c r="C1478" t="s">
        <v>88</v>
      </c>
      <c r="D1478">
        <v>162</v>
      </c>
      <c r="E1478">
        <v>1.4</v>
      </c>
    </row>
    <row r="1479" spans="1:5" x14ac:dyDescent="0.25">
      <c r="A1479">
        <v>2012</v>
      </c>
      <c r="B1479">
        <v>8</v>
      </c>
      <c r="C1479" t="s">
        <v>95</v>
      </c>
      <c r="D1479">
        <v>61</v>
      </c>
      <c r="E1479">
        <v>0.5</v>
      </c>
    </row>
    <row r="1480" spans="1:5" x14ac:dyDescent="0.25">
      <c r="A1480">
        <v>2012</v>
      </c>
      <c r="B1480">
        <v>8</v>
      </c>
      <c r="C1480" t="s">
        <v>101</v>
      </c>
      <c r="D1480">
        <v>49</v>
      </c>
      <c r="E1480">
        <v>0.4</v>
      </c>
    </row>
    <row r="1481" spans="1:5" x14ac:dyDescent="0.25">
      <c r="A1481">
        <v>2012</v>
      </c>
      <c r="B1481">
        <v>8</v>
      </c>
      <c r="C1481" t="s">
        <v>92</v>
      </c>
      <c r="D1481">
        <v>59</v>
      </c>
      <c r="E1481">
        <v>0.5</v>
      </c>
    </row>
    <row r="1482" spans="1:5" x14ac:dyDescent="0.25">
      <c r="A1482">
        <v>2012</v>
      </c>
      <c r="B1482">
        <v>8</v>
      </c>
      <c r="C1482" t="s">
        <v>90</v>
      </c>
      <c r="D1482">
        <v>69</v>
      </c>
      <c r="E1482">
        <v>0.6</v>
      </c>
    </row>
    <row r="1483" spans="1:5" x14ac:dyDescent="0.25">
      <c r="A1483">
        <v>2012</v>
      </c>
      <c r="B1483">
        <v>8</v>
      </c>
      <c r="C1483" t="s">
        <v>94</v>
      </c>
      <c r="D1483">
        <v>42</v>
      </c>
      <c r="E1483">
        <v>0.4</v>
      </c>
    </row>
    <row r="1484" spans="1:5" x14ac:dyDescent="0.25">
      <c r="A1484">
        <v>2012</v>
      </c>
      <c r="B1484">
        <v>8</v>
      </c>
      <c r="C1484" t="s">
        <v>107</v>
      </c>
      <c r="D1484">
        <v>34</v>
      </c>
      <c r="E1484">
        <v>0.3</v>
      </c>
    </row>
    <row r="1485" spans="1:5" x14ac:dyDescent="0.25">
      <c r="A1485">
        <v>2012</v>
      </c>
      <c r="B1485">
        <v>8</v>
      </c>
      <c r="C1485" t="s">
        <v>93</v>
      </c>
      <c r="D1485">
        <v>39</v>
      </c>
      <c r="E1485">
        <v>0.3</v>
      </c>
    </row>
    <row r="1486" spans="1:5" x14ac:dyDescent="0.25">
      <c r="A1486">
        <v>2012</v>
      </c>
      <c r="B1486">
        <v>8</v>
      </c>
      <c r="C1486" t="s">
        <v>100</v>
      </c>
      <c r="D1486">
        <v>21</v>
      </c>
      <c r="E1486">
        <v>0.2</v>
      </c>
    </row>
    <row r="1487" spans="1:5" x14ac:dyDescent="0.25">
      <c r="A1487">
        <v>2012</v>
      </c>
      <c r="B1487">
        <v>8</v>
      </c>
      <c r="C1487" t="s">
        <v>102</v>
      </c>
      <c r="D1487">
        <v>9</v>
      </c>
      <c r="E1487">
        <v>0.1</v>
      </c>
    </row>
    <row r="1488" spans="1:5" x14ac:dyDescent="0.25">
      <c r="A1488">
        <v>2012</v>
      </c>
      <c r="B1488">
        <v>8</v>
      </c>
      <c r="C1488" t="s">
        <v>99</v>
      </c>
      <c r="D1488">
        <v>4</v>
      </c>
      <c r="E1488">
        <v>0</v>
      </c>
    </row>
    <row r="1489" spans="1:5" x14ac:dyDescent="0.25">
      <c r="A1489">
        <v>2012</v>
      </c>
      <c r="B1489">
        <v>8</v>
      </c>
      <c r="C1489" t="s">
        <v>110</v>
      </c>
      <c r="D1489">
        <v>2</v>
      </c>
      <c r="E1489">
        <v>0</v>
      </c>
    </row>
    <row r="1490" spans="1:5" x14ac:dyDescent="0.25">
      <c r="A1490">
        <v>2012</v>
      </c>
      <c r="B1490">
        <v>8</v>
      </c>
      <c r="C1490" t="s">
        <v>115</v>
      </c>
      <c r="D1490">
        <v>3</v>
      </c>
      <c r="E1490">
        <v>0</v>
      </c>
    </row>
    <row r="1491" spans="1:5" x14ac:dyDescent="0.25">
      <c r="A1491">
        <v>2012</v>
      </c>
      <c r="B1491">
        <v>8</v>
      </c>
      <c r="C1491" t="s">
        <v>112</v>
      </c>
      <c r="D1491">
        <v>5</v>
      </c>
      <c r="E1491">
        <v>0</v>
      </c>
    </row>
    <row r="1492" spans="1:5" x14ac:dyDescent="0.25">
      <c r="A1492">
        <v>2012</v>
      </c>
      <c r="B1492">
        <v>8</v>
      </c>
      <c r="C1492" t="s">
        <v>98</v>
      </c>
      <c r="D1492">
        <v>1</v>
      </c>
      <c r="E1492">
        <v>0</v>
      </c>
    </row>
    <row r="1493" spans="1:5" x14ac:dyDescent="0.25">
      <c r="A1493">
        <v>2012</v>
      </c>
      <c r="B1493">
        <v>8</v>
      </c>
      <c r="C1493" t="s">
        <v>96</v>
      </c>
      <c r="D1493">
        <v>1</v>
      </c>
      <c r="E1493">
        <v>0</v>
      </c>
    </row>
    <row r="1494" spans="1:5" x14ac:dyDescent="0.25">
      <c r="A1494">
        <v>2012</v>
      </c>
      <c r="B1494">
        <v>8</v>
      </c>
      <c r="C1494" t="s">
        <v>125</v>
      </c>
      <c r="D1494">
        <v>5</v>
      </c>
      <c r="E1494">
        <v>0</v>
      </c>
    </row>
    <row r="1495" spans="1:5" x14ac:dyDescent="0.25">
      <c r="A1495">
        <v>2012</v>
      </c>
      <c r="B1495">
        <v>8</v>
      </c>
      <c r="C1495" t="s">
        <v>117</v>
      </c>
      <c r="D1495">
        <v>0</v>
      </c>
      <c r="E1495">
        <v>0</v>
      </c>
    </row>
    <row r="1496" spans="1:5" x14ac:dyDescent="0.25">
      <c r="A1496">
        <v>2012</v>
      </c>
      <c r="B1496">
        <v>8</v>
      </c>
      <c r="C1496" t="s">
        <v>126</v>
      </c>
      <c r="D1496">
        <v>0</v>
      </c>
      <c r="E1496">
        <v>0</v>
      </c>
    </row>
    <row r="1497" spans="1:5" x14ac:dyDescent="0.25">
      <c r="A1497">
        <v>2012</v>
      </c>
      <c r="B1497">
        <v>8</v>
      </c>
      <c r="C1497" t="s">
        <v>108</v>
      </c>
      <c r="D1497">
        <v>0</v>
      </c>
      <c r="E1497">
        <v>0</v>
      </c>
    </row>
    <row r="1498" spans="1:5" x14ac:dyDescent="0.25">
      <c r="A1498">
        <v>2012</v>
      </c>
      <c r="B1498">
        <v>8</v>
      </c>
      <c r="C1498" t="s">
        <v>116</v>
      </c>
      <c r="D1498">
        <v>0</v>
      </c>
      <c r="E1498">
        <v>0</v>
      </c>
    </row>
    <row r="1499" spans="1:5" x14ac:dyDescent="0.25">
      <c r="A1499">
        <v>2012</v>
      </c>
      <c r="B1499">
        <v>8</v>
      </c>
      <c r="C1499" t="s">
        <v>118</v>
      </c>
      <c r="D1499">
        <v>1</v>
      </c>
      <c r="E1499">
        <v>0</v>
      </c>
    </row>
    <row r="1500" spans="1:5" x14ac:dyDescent="0.25">
      <c r="A1500">
        <v>2012</v>
      </c>
      <c r="B1500">
        <v>8</v>
      </c>
      <c r="C1500" t="s">
        <v>104</v>
      </c>
      <c r="D1500">
        <v>0</v>
      </c>
      <c r="E1500">
        <v>0</v>
      </c>
    </row>
    <row r="1501" spans="1:5" x14ac:dyDescent="0.25">
      <c r="A1501">
        <v>2012</v>
      </c>
      <c r="B1501">
        <v>8</v>
      </c>
      <c r="C1501" t="s">
        <v>121</v>
      </c>
      <c r="D1501">
        <v>0</v>
      </c>
      <c r="E1501">
        <v>0</v>
      </c>
    </row>
    <row r="1502" spans="1:5" x14ac:dyDescent="0.25">
      <c r="A1502">
        <v>2012</v>
      </c>
      <c r="B1502">
        <v>8</v>
      </c>
      <c r="C1502" t="s">
        <v>113</v>
      </c>
      <c r="D1502">
        <v>0</v>
      </c>
      <c r="E1502">
        <v>0</v>
      </c>
    </row>
    <row r="1503" spans="1:5" x14ac:dyDescent="0.25">
      <c r="A1503">
        <v>2012</v>
      </c>
      <c r="B1503">
        <v>8</v>
      </c>
      <c r="C1503" t="s">
        <v>109</v>
      </c>
      <c r="D1503">
        <v>0</v>
      </c>
      <c r="E1503">
        <v>0</v>
      </c>
    </row>
    <row r="1504" spans="1:5" x14ac:dyDescent="0.25">
      <c r="A1504">
        <v>2012</v>
      </c>
      <c r="B1504">
        <v>8</v>
      </c>
      <c r="D1504">
        <v>0</v>
      </c>
      <c r="E1504">
        <v>0</v>
      </c>
    </row>
    <row r="1505" spans="1:5" x14ac:dyDescent="0.25">
      <c r="A1505">
        <v>2012</v>
      </c>
      <c r="B1505">
        <v>8</v>
      </c>
      <c r="C1505" t="s">
        <v>111</v>
      </c>
      <c r="D1505">
        <v>0</v>
      </c>
      <c r="E1505">
        <v>0</v>
      </c>
    </row>
    <row r="1506" spans="1:5" x14ac:dyDescent="0.25">
      <c r="A1506">
        <v>2012</v>
      </c>
      <c r="B1506">
        <v>8</v>
      </c>
      <c r="C1506" t="s">
        <v>97</v>
      </c>
      <c r="D1506">
        <v>1</v>
      </c>
      <c r="E1506">
        <v>0</v>
      </c>
    </row>
    <row r="1507" spans="1:5" x14ac:dyDescent="0.25">
      <c r="A1507">
        <v>2012</v>
      </c>
      <c r="B1507">
        <v>8</v>
      </c>
      <c r="C1507" t="s">
        <v>127</v>
      </c>
      <c r="D1507">
        <v>0</v>
      </c>
      <c r="E1507">
        <v>0</v>
      </c>
    </row>
    <row r="1508" spans="1:5" x14ac:dyDescent="0.25">
      <c r="A1508">
        <v>2012</v>
      </c>
      <c r="B1508">
        <v>8</v>
      </c>
      <c r="C1508" t="s">
        <v>128</v>
      </c>
      <c r="D1508">
        <v>1</v>
      </c>
      <c r="E1508">
        <v>0</v>
      </c>
    </row>
    <row r="1509" spans="1:5" x14ac:dyDescent="0.25">
      <c r="A1509">
        <v>2012</v>
      </c>
      <c r="B1509">
        <v>8</v>
      </c>
      <c r="C1509" t="s">
        <v>120</v>
      </c>
      <c r="D1509">
        <v>1</v>
      </c>
      <c r="E1509">
        <v>0</v>
      </c>
    </row>
    <row r="1510" spans="1:5" x14ac:dyDescent="0.25">
      <c r="A1510">
        <v>2012</v>
      </c>
      <c r="B1510">
        <v>8</v>
      </c>
      <c r="C1510" t="s">
        <v>129</v>
      </c>
      <c r="D1510">
        <v>0</v>
      </c>
      <c r="E1510">
        <v>0</v>
      </c>
    </row>
    <row r="1511" spans="1:5" x14ac:dyDescent="0.25">
      <c r="A1511">
        <v>2012</v>
      </c>
      <c r="B1511">
        <v>8</v>
      </c>
      <c r="C1511" t="s">
        <v>105</v>
      </c>
      <c r="D1511">
        <v>0</v>
      </c>
      <c r="E1511">
        <v>0</v>
      </c>
    </row>
    <row r="1512" spans="1:5" x14ac:dyDescent="0.25">
      <c r="A1512">
        <v>2012</v>
      </c>
      <c r="B1512">
        <v>8</v>
      </c>
      <c r="C1512" t="s">
        <v>103</v>
      </c>
      <c r="D1512">
        <v>0</v>
      </c>
      <c r="E1512">
        <v>0</v>
      </c>
    </row>
    <row r="1513" spans="1:5" x14ac:dyDescent="0.25">
      <c r="A1513">
        <v>2012</v>
      </c>
      <c r="B1513">
        <v>8</v>
      </c>
      <c r="C1513" t="s">
        <v>122</v>
      </c>
      <c r="D1513">
        <v>0</v>
      </c>
      <c r="E1513">
        <v>0</v>
      </c>
    </row>
    <row r="1514" spans="1:5" x14ac:dyDescent="0.25">
      <c r="A1514">
        <v>2012</v>
      </c>
      <c r="B1514">
        <v>8</v>
      </c>
      <c r="C1514" t="s">
        <v>106</v>
      </c>
      <c r="D1514">
        <v>0</v>
      </c>
      <c r="E1514">
        <v>0</v>
      </c>
    </row>
    <row r="1515" spans="1:5" x14ac:dyDescent="0.25">
      <c r="A1515">
        <v>2012</v>
      </c>
      <c r="B1515">
        <v>9</v>
      </c>
      <c r="C1515" t="s">
        <v>73</v>
      </c>
      <c r="D1515">
        <v>1445</v>
      </c>
      <c r="E1515">
        <v>13</v>
      </c>
    </row>
    <row r="1516" spans="1:5" x14ac:dyDescent="0.25">
      <c r="A1516">
        <v>2012</v>
      </c>
      <c r="B1516">
        <v>9</v>
      </c>
      <c r="C1516" t="s">
        <v>72</v>
      </c>
      <c r="D1516">
        <v>1387</v>
      </c>
      <c r="E1516">
        <v>12.5</v>
      </c>
    </row>
    <row r="1517" spans="1:5" x14ac:dyDescent="0.25">
      <c r="A1517">
        <v>2012</v>
      </c>
      <c r="B1517">
        <v>9</v>
      </c>
      <c r="C1517" t="s">
        <v>74</v>
      </c>
      <c r="D1517">
        <v>930</v>
      </c>
      <c r="E1517">
        <v>8.4</v>
      </c>
    </row>
    <row r="1518" spans="1:5" x14ac:dyDescent="0.25">
      <c r="A1518">
        <v>2012</v>
      </c>
      <c r="B1518">
        <v>9</v>
      </c>
      <c r="C1518" t="s">
        <v>76</v>
      </c>
      <c r="D1518">
        <v>945</v>
      </c>
      <c r="E1518">
        <v>8.5</v>
      </c>
    </row>
    <row r="1519" spans="1:5" x14ac:dyDescent="0.25">
      <c r="A1519">
        <v>2012</v>
      </c>
      <c r="B1519">
        <v>9</v>
      </c>
      <c r="C1519" t="s">
        <v>78</v>
      </c>
      <c r="D1519">
        <v>578</v>
      </c>
      <c r="E1519">
        <v>5.2</v>
      </c>
    </row>
    <row r="1520" spans="1:5" x14ac:dyDescent="0.25">
      <c r="A1520">
        <v>2012</v>
      </c>
      <c r="B1520">
        <v>9</v>
      </c>
      <c r="C1520" t="s">
        <v>83</v>
      </c>
      <c r="D1520">
        <v>572</v>
      </c>
      <c r="E1520">
        <v>5.0999999999999996</v>
      </c>
    </row>
    <row r="1521" spans="1:5" x14ac:dyDescent="0.25">
      <c r="A1521">
        <v>2012</v>
      </c>
      <c r="B1521">
        <v>9</v>
      </c>
      <c r="C1521" t="s">
        <v>79</v>
      </c>
      <c r="D1521">
        <v>575</v>
      </c>
      <c r="E1521">
        <v>5.2</v>
      </c>
    </row>
    <row r="1522" spans="1:5" x14ac:dyDescent="0.25">
      <c r="A1522">
        <v>2012</v>
      </c>
      <c r="B1522">
        <v>9</v>
      </c>
      <c r="C1522" t="s">
        <v>77</v>
      </c>
      <c r="D1522">
        <v>463</v>
      </c>
      <c r="E1522">
        <v>4.2</v>
      </c>
    </row>
    <row r="1523" spans="1:5" x14ac:dyDescent="0.25">
      <c r="A1523">
        <v>2012</v>
      </c>
      <c r="B1523">
        <v>9</v>
      </c>
      <c r="C1523" t="s">
        <v>75</v>
      </c>
      <c r="D1523">
        <v>490</v>
      </c>
      <c r="E1523">
        <v>4.4000000000000004</v>
      </c>
    </row>
    <row r="1524" spans="1:5" x14ac:dyDescent="0.25">
      <c r="A1524">
        <v>2012</v>
      </c>
      <c r="B1524">
        <v>9</v>
      </c>
      <c r="C1524" t="s">
        <v>84</v>
      </c>
      <c r="D1524">
        <v>399</v>
      </c>
      <c r="E1524">
        <v>3.6</v>
      </c>
    </row>
    <row r="1525" spans="1:5" x14ac:dyDescent="0.25">
      <c r="A1525">
        <v>2012</v>
      </c>
      <c r="B1525">
        <v>9</v>
      </c>
      <c r="C1525" t="s">
        <v>80</v>
      </c>
      <c r="D1525">
        <v>501</v>
      </c>
      <c r="E1525">
        <v>4.5</v>
      </c>
    </row>
    <row r="1526" spans="1:5" x14ac:dyDescent="0.25">
      <c r="A1526">
        <v>2012</v>
      </c>
      <c r="B1526">
        <v>9</v>
      </c>
      <c r="C1526" t="s">
        <v>91</v>
      </c>
      <c r="D1526">
        <v>471</v>
      </c>
      <c r="E1526">
        <v>4.2</v>
      </c>
    </row>
    <row r="1527" spans="1:5" x14ac:dyDescent="0.25">
      <c r="A1527">
        <v>2012</v>
      </c>
      <c r="B1527">
        <v>9</v>
      </c>
      <c r="C1527" t="s">
        <v>89</v>
      </c>
      <c r="D1527">
        <v>429</v>
      </c>
      <c r="E1527">
        <v>3.9</v>
      </c>
    </row>
    <row r="1528" spans="1:5" x14ac:dyDescent="0.25">
      <c r="A1528">
        <v>2012</v>
      </c>
      <c r="B1528">
        <v>9</v>
      </c>
      <c r="C1528" t="s">
        <v>81</v>
      </c>
      <c r="D1528">
        <v>299</v>
      </c>
      <c r="E1528">
        <v>2.7</v>
      </c>
    </row>
    <row r="1529" spans="1:5" x14ac:dyDescent="0.25">
      <c r="A1529">
        <v>2012</v>
      </c>
      <c r="B1529">
        <v>9</v>
      </c>
      <c r="C1529" t="s">
        <v>85</v>
      </c>
      <c r="D1529">
        <v>389</v>
      </c>
      <c r="E1529">
        <v>3.5</v>
      </c>
    </row>
    <row r="1530" spans="1:5" x14ac:dyDescent="0.25">
      <c r="A1530">
        <v>2012</v>
      </c>
      <c r="B1530">
        <v>9</v>
      </c>
      <c r="C1530" t="s">
        <v>87</v>
      </c>
      <c r="D1530">
        <v>400</v>
      </c>
      <c r="E1530">
        <v>3.6</v>
      </c>
    </row>
    <row r="1531" spans="1:5" x14ac:dyDescent="0.25">
      <c r="A1531">
        <v>2012</v>
      </c>
      <c r="B1531">
        <v>9</v>
      </c>
      <c r="C1531" t="s">
        <v>86</v>
      </c>
      <c r="D1531">
        <v>319</v>
      </c>
      <c r="E1531">
        <v>2.9</v>
      </c>
    </row>
    <row r="1532" spans="1:5" x14ac:dyDescent="0.25">
      <c r="A1532">
        <v>2012</v>
      </c>
      <c r="B1532">
        <v>9</v>
      </c>
      <c r="C1532" t="s">
        <v>82</v>
      </c>
      <c r="D1532">
        <v>176</v>
      </c>
      <c r="E1532">
        <v>1.6</v>
      </c>
    </row>
    <row r="1533" spans="1:5" x14ac:dyDescent="0.25">
      <c r="A1533">
        <v>2012</v>
      </c>
      <c r="B1533">
        <v>9</v>
      </c>
      <c r="C1533" t="s">
        <v>88</v>
      </c>
      <c r="D1533">
        <v>117</v>
      </c>
      <c r="E1533">
        <v>1.1000000000000001</v>
      </c>
    </row>
    <row r="1534" spans="1:5" x14ac:dyDescent="0.25">
      <c r="A1534">
        <v>2012</v>
      </c>
      <c r="B1534">
        <v>9</v>
      </c>
      <c r="C1534" t="s">
        <v>95</v>
      </c>
      <c r="D1534">
        <v>61</v>
      </c>
      <c r="E1534">
        <v>0.5</v>
      </c>
    </row>
    <row r="1535" spans="1:5" x14ac:dyDescent="0.25">
      <c r="A1535">
        <v>2012</v>
      </c>
      <c r="B1535">
        <v>9</v>
      </c>
      <c r="C1535" t="s">
        <v>101</v>
      </c>
      <c r="D1535">
        <v>15</v>
      </c>
      <c r="E1535">
        <v>0.1</v>
      </c>
    </row>
    <row r="1536" spans="1:5" x14ac:dyDescent="0.25">
      <c r="A1536">
        <v>2012</v>
      </c>
      <c r="B1536">
        <v>9</v>
      </c>
      <c r="C1536" t="s">
        <v>92</v>
      </c>
      <c r="D1536">
        <v>30</v>
      </c>
      <c r="E1536">
        <v>0.3</v>
      </c>
    </row>
    <row r="1537" spans="1:5" x14ac:dyDescent="0.25">
      <c r="A1537">
        <v>2012</v>
      </c>
      <c r="B1537">
        <v>9</v>
      </c>
      <c r="C1537" t="s">
        <v>90</v>
      </c>
      <c r="D1537">
        <v>47</v>
      </c>
      <c r="E1537">
        <v>0.4</v>
      </c>
    </row>
    <row r="1538" spans="1:5" x14ac:dyDescent="0.25">
      <c r="A1538">
        <v>2012</v>
      </c>
      <c r="B1538">
        <v>9</v>
      </c>
      <c r="C1538" t="s">
        <v>94</v>
      </c>
      <c r="D1538">
        <v>25</v>
      </c>
      <c r="E1538">
        <v>0.2</v>
      </c>
    </row>
    <row r="1539" spans="1:5" x14ac:dyDescent="0.25">
      <c r="A1539">
        <v>2012</v>
      </c>
      <c r="B1539">
        <v>9</v>
      </c>
      <c r="C1539" t="s">
        <v>107</v>
      </c>
      <c r="D1539">
        <v>16</v>
      </c>
      <c r="E1539">
        <v>0.1</v>
      </c>
    </row>
    <row r="1540" spans="1:5" x14ac:dyDescent="0.25">
      <c r="A1540">
        <v>2012</v>
      </c>
      <c r="B1540">
        <v>9</v>
      </c>
      <c r="C1540" t="s">
        <v>93</v>
      </c>
      <c r="D1540">
        <v>24</v>
      </c>
      <c r="E1540">
        <v>0.2</v>
      </c>
    </row>
    <row r="1541" spans="1:5" x14ac:dyDescent="0.25">
      <c r="A1541">
        <v>2012</v>
      </c>
      <c r="B1541">
        <v>9</v>
      </c>
      <c r="C1541" t="s">
        <v>100</v>
      </c>
      <c r="D1541">
        <v>11</v>
      </c>
      <c r="E1541">
        <v>0.1</v>
      </c>
    </row>
    <row r="1542" spans="1:5" x14ac:dyDescent="0.25">
      <c r="A1542">
        <v>2012</v>
      </c>
      <c r="B1542">
        <v>9</v>
      </c>
      <c r="C1542" t="s">
        <v>102</v>
      </c>
      <c r="D1542">
        <v>5</v>
      </c>
      <c r="E1542">
        <v>0</v>
      </c>
    </row>
    <row r="1543" spans="1:5" x14ac:dyDescent="0.25">
      <c r="A1543">
        <v>2012</v>
      </c>
      <c r="B1543">
        <v>9</v>
      </c>
      <c r="C1543" t="s">
        <v>99</v>
      </c>
      <c r="D1543">
        <v>0</v>
      </c>
      <c r="E1543">
        <v>0</v>
      </c>
    </row>
    <row r="1544" spans="1:5" x14ac:dyDescent="0.25">
      <c r="A1544">
        <v>2012</v>
      </c>
      <c r="B1544">
        <v>9</v>
      </c>
      <c r="C1544" t="s">
        <v>110</v>
      </c>
      <c r="D1544">
        <v>4</v>
      </c>
      <c r="E1544">
        <v>0</v>
      </c>
    </row>
    <row r="1545" spans="1:5" x14ac:dyDescent="0.25">
      <c r="A1545">
        <v>2012</v>
      </c>
      <c r="B1545">
        <v>9</v>
      </c>
      <c r="C1545" t="s">
        <v>115</v>
      </c>
      <c r="D1545">
        <v>3</v>
      </c>
      <c r="E1545">
        <v>0</v>
      </c>
    </row>
    <row r="1546" spans="1:5" x14ac:dyDescent="0.25">
      <c r="A1546">
        <v>2012</v>
      </c>
      <c r="B1546">
        <v>9</v>
      </c>
      <c r="C1546" t="s">
        <v>112</v>
      </c>
      <c r="D1546">
        <v>3</v>
      </c>
      <c r="E1546">
        <v>0</v>
      </c>
    </row>
    <row r="1547" spans="1:5" x14ac:dyDescent="0.25">
      <c r="A1547">
        <v>2012</v>
      </c>
      <c r="B1547">
        <v>9</v>
      </c>
      <c r="C1547" t="s">
        <v>98</v>
      </c>
      <c r="D1547">
        <v>1</v>
      </c>
      <c r="E1547">
        <v>0</v>
      </c>
    </row>
    <row r="1548" spans="1:5" x14ac:dyDescent="0.25">
      <c r="A1548">
        <v>2012</v>
      </c>
      <c r="B1548">
        <v>9</v>
      </c>
      <c r="C1548" t="s">
        <v>96</v>
      </c>
      <c r="D1548">
        <v>0</v>
      </c>
      <c r="E1548">
        <v>0</v>
      </c>
    </row>
    <row r="1549" spans="1:5" x14ac:dyDescent="0.25">
      <c r="A1549">
        <v>2012</v>
      </c>
      <c r="B1549">
        <v>9</v>
      </c>
      <c r="C1549" t="s">
        <v>125</v>
      </c>
      <c r="D1549">
        <v>0</v>
      </c>
      <c r="E1549">
        <v>0</v>
      </c>
    </row>
    <row r="1550" spans="1:5" x14ac:dyDescent="0.25">
      <c r="A1550">
        <v>2012</v>
      </c>
      <c r="B1550">
        <v>9</v>
      </c>
      <c r="C1550" t="s">
        <v>116</v>
      </c>
      <c r="D1550">
        <v>1</v>
      </c>
      <c r="E1550">
        <v>0</v>
      </c>
    </row>
    <row r="1551" spans="1:5" x14ac:dyDescent="0.25">
      <c r="A1551">
        <v>2012</v>
      </c>
      <c r="B1551">
        <v>9</v>
      </c>
      <c r="C1551" t="s">
        <v>117</v>
      </c>
      <c r="D1551">
        <v>0</v>
      </c>
      <c r="E1551">
        <v>0</v>
      </c>
    </row>
    <row r="1552" spans="1:5" x14ac:dyDescent="0.25">
      <c r="A1552">
        <v>2012</v>
      </c>
      <c r="B1552">
        <v>9</v>
      </c>
      <c r="C1552" t="s">
        <v>126</v>
      </c>
      <c r="D1552">
        <v>0</v>
      </c>
      <c r="E1552">
        <v>0</v>
      </c>
    </row>
    <row r="1553" spans="1:5" x14ac:dyDescent="0.25">
      <c r="A1553">
        <v>2012</v>
      </c>
      <c r="B1553">
        <v>9</v>
      </c>
      <c r="C1553" t="s">
        <v>108</v>
      </c>
      <c r="D1553">
        <v>0</v>
      </c>
      <c r="E1553">
        <v>0</v>
      </c>
    </row>
    <row r="1554" spans="1:5" x14ac:dyDescent="0.25">
      <c r="A1554">
        <v>2012</v>
      </c>
      <c r="B1554">
        <v>9</v>
      </c>
      <c r="C1554" t="s">
        <v>109</v>
      </c>
      <c r="D1554">
        <v>1</v>
      </c>
      <c r="E1554">
        <v>0</v>
      </c>
    </row>
    <row r="1555" spans="1:5" x14ac:dyDescent="0.25">
      <c r="A1555">
        <v>2012</v>
      </c>
      <c r="B1555">
        <v>9</v>
      </c>
      <c r="C1555" t="s">
        <v>118</v>
      </c>
      <c r="D1555">
        <v>0</v>
      </c>
      <c r="E1555">
        <v>0</v>
      </c>
    </row>
    <row r="1556" spans="1:5" x14ac:dyDescent="0.25">
      <c r="A1556">
        <v>2012</v>
      </c>
      <c r="B1556">
        <v>9</v>
      </c>
      <c r="C1556" t="s">
        <v>104</v>
      </c>
      <c r="D1556">
        <v>0</v>
      </c>
      <c r="E1556">
        <v>0</v>
      </c>
    </row>
    <row r="1557" spans="1:5" x14ac:dyDescent="0.25">
      <c r="A1557">
        <v>2012</v>
      </c>
      <c r="B1557">
        <v>9</v>
      </c>
      <c r="C1557" t="s">
        <v>121</v>
      </c>
      <c r="D1557">
        <v>0</v>
      </c>
      <c r="E1557">
        <v>0</v>
      </c>
    </row>
    <row r="1558" spans="1:5" x14ac:dyDescent="0.25">
      <c r="A1558">
        <v>2012</v>
      </c>
      <c r="B1558">
        <v>9</v>
      </c>
      <c r="C1558" t="s">
        <v>113</v>
      </c>
      <c r="D1558">
        <v>0</v>
      </c>
      <c r="E1558">
        <v>0</v>
      </c>
    </row>
    <row r="1559" spans="1:5" x14ac:dyDescent="0.25">
      <c r="A1559">
        <v>2012</v>
      </c>
      <c r="B1559">
        <v>9</v>
      </c>
      <c r="D1559">
        <v>0</v>
      </c>
      <c r="E1559">
        <v>0</v>
      </c>
    </row>
    <row r="1560" spans="1:5" x14ac:dyDescent="0.25">
      <c r="A1560">
        <v>2012</v>
      </c>
      <c r="B1560">
        <v>9</v>
      </c>
      <c r="C1560" t="s">
        <v>119</v>
      </c>
      <c r="D1560">
        <v>2</v>
      </c>
      <c r="E1560">
        <v>0</v>
      </c>
    </row>
    <row r="1561" spans="1:5" x14ac:dyDescent="0.25">
      <c r="A1561">
        <v>2012</v>
      </c>
      <c r="B1561">
        <v>9</v>
      </c>
      <c r="C1561" t="s">
        <v>111</v>
      </c>
      <c r="D1561">
        <v>0</v>
      </c>
      <c r="E1561">
        <v>0</v>
      </c>
    </row>
    <row r="1562" spans="1:5" x14ac:dyDescent="0.25">
      <c r="A1562">
        <v>2012</v>
      </c>
      <c r="B1562">
        <v>9</v>
      </c>
      <c r="C1562" t="s">
        <v>97</v>
      </c>
      <c r="D1562">
        <v>0</v>
      </c>
      <c r="E1562">
        <v>0</v>
      </c>
    </row>
    <row r="1563" spans="1:5" x14ac:dyDescent="0.25">
      <c r="A1563">
        <v>2012</v>
      </c>
      <c r="B1563">
        <v>9</v>
      </c>
      <c r="C1563" t="s">
        <v>127</v>
      </c>
      <c r="D1563">
        <v>0</v>
      </c>
      <c r="E1563">
        <v>0</v>
      </c>
    </row>
    <row r="1564" spans="1:5" x14ac:dyDescent="0.25">
      <c r="A1564">
        <v>2012</v>
      </c>
      <c r="B1564">
        <v>9</v>
      </c>
      <c r="C1564" t="s">
        <v>128</v>
      </c>
      <c r="D1564">
        <v>0</v>
      </c>
      <c r="E1564">
        <v>0</v>
      </c>
    </row>
    <row r="1565" spans="1:5" x14ac:dyDescent="0.25">
      <c r="A1565">
        <v>2012</v>
      </c>
      <c r="B1565">
        <v>9</v>
      </c>
      <c r="C1565" t="s">
        <v>120</v>
      </c>
      <c r="D1565">
        <v>0</v>
      </c>
      <c r="E1565">
        <v>0</v>
      </c>
    </row>
    <row r="1566" spans="1:5" x14ac:dyDescent="0.25">
      <c r="A1566">
        <v>2012</v>
      </c>
      <c r="B1566">
        <v>9</v>
      </c>
      <c r="C1566" t="s">
        <v>129</v>
      </c>
      <c r="D1566">
        <v>0</v>
      </c>
      <c r="E1566">
        <v>0</v>
      </c>
    </row>
    <row r="1567" spans="1:5" x14ac:dyDescent="0.25">
      <c r="A1567">
        <v>2012</v>
      </c>
      <c r="B1567">
        <v>9</v>
      </c>
      <c r="C1567" t="s">
        <v>105</v>
      </c>
      <c r="D1567">
        <v>0</v>
      </c>
      <c r="E1567">
        <v>0</v>
      </c>
    </row>
    <row r="1568" spans="1:5" x14ac:dyDescent="0.25">
      <c r="A1568">
        <v>2012</v>
      </c>
      <c r="B1568">
        <v>9</v>
      </c>
      <c r="C1568" t="s">
        <v>103</v>
      </c>
      <c r="D1568">
        <v>0</v>
      </c>
      <c r="E1568">
        <v>0</v>
      </c>
    </row>
    <row r="1569" spans="1:5" x14ac:dyDescent="0.25">
      <c r="A1569">
        <v>2012</v>
      </c>
      <c r="B1569">
        <v>9</v>
      </c>
      <c r="C1569" t="s">
        <v>122</v>
      </c>
      <c r="D1569">
        <v>0</v>
      </c>
      <c r="E1569">
        <v>0</v>
      </c>
    </row>
    <row r="1570" spans="1:5" x14ac:dyDescent="0.25">
      <c r="A1570">
        <v>2012</v>
      </c>
      <c r="B1570">
        <v>9</v>
      </c>
      <c r="C1570" t="s">
        <v>106</v>
      </c>
      <c r="D1570">
        <v>0</v>
      </c>
      <c r="E1570">
        <v>0</v>
      </c>
    </row>
    <row r="1571" spans="1:5" x14ac:dyDescent="0.25">
      <c r="A1571">
        <v>2012</v>
      </c>
      <c r="B1571">
        <v>9</v>
      </c>
      <c r="C1571" t="s">
        <v>123</v>
      </c>
      <c r="D1571">
        <v>0</v>
      </c>
      <c r="E1571">
        <v>0</v>
      </c>
    </row>
    <row r="1572" spans="1:5" x14ac:dyDescent="0.25">
      <c r="A1572">
        <v>2012</v>
      </c>
      <c r="B1572">
        <v>9</v>
      </c>
      <c r="C1572" t="s">
        <v>124</v>
      </c>
      <c r="D1572">
        <v>0</v>
      </c>
      <c r="E1572">
        <v>0</v>
      </c>
    </row>
    <row r="1573" spans="1:5" x14ac:dyDescent="0.25">
      <c r="A1573">
        <v>2012</v>
      </c>
      <c r="B1573">
        <v>10</v>
      </c>
      <c r="C1573" t="s">
        <v>73</v>
      </c>
      <c r="D1573">
        <v>1848</v>
      </c>
      <c r="E1573">
        <v>14.9</v>
      </c>
    </row>
    <row r="1574" spans="1:5" x14ac:dyDescent="0.25">
      <c r="A1574">
        <v>2012</v>
      </c>
      <c r="B1574">
        <v>10</v>
      </c>
      <c r="C1574" t="s">
        <v>72</v>
      </c>
      <c r="D1574">
        <v>1640</v>
      </c>
      <c r="E1574">
        <v>13.2</v>
      </c>
    </row>
    <row r="1575" spans="1:5" x14ac:dyDescent="0.25">
      <c r="A1575">
        <v>2012</v>
      </c>
      <c r="B1575">
        <v>10</v>
      </c>
      <c r="C1575" t="s">
        <v>74</v>
      </c>
      <c r="D1575">
        <v>1017</v>
      </c>
      <c r="E1575">
        <v>8.1999999999999993</v>
      </c>
    </row>
    <row r="1576" spans="1:5" x14ac:dyDescent="0.25">
      <c r="A1576">
        <v>2012</v>
      </c>
      <c r="B1576">
        <v>10</v>
      </c>
      <c r="C1576" t="s">
        <v>76</v>
      </c>
      <c r="D1576">
        <v>969</v>
      </c>
      <c r="E1576">
        <v>7.8</v>
      </c>
    </row>
    <row r="1577" spans="1:5" x14ac:dyDescent="0.25">
      <c r="A1577">
        <v>2012</v>
      </c>
      <c r="B1577">
        <v>10</v>
      </c>
      <c r="C1577" t="s">
        <v>78</v>
      </c>
      <c r="D1577">
        <v>654</v>
      </c>
      <c r="E1577">
        <v>5.3</v>
      </c>
    </row>
    <row r="1578" spans="1:5" x14ac:dyDescent="0.25">
      <c r="A1578">
        <v>2012</v>
      </c>
      <c r="B1578">
        <v>10</v>
      </c>
      <c r="C1578" t="s">
        <v>83</v>
      </c>
      <c r="D1578">
        <v>686</v>
      </c>
      <c r="E1578">
        <v>5.5</v>
      </c>
    </row>
    <row r="1579" spans="1:5" x14ac:dyDescent="0.25">
      <c r="A1579">
        <v>2012</v>
      </c>
      <c r="B1579">
        <v>10</v>
      </c>
      <c r="C1579" t="s">
        <v>79</v>
      </c>
      <c r="D1579">
        <v>599</v>
      </c>
      <c r="E1579">
        <v>4.8</v>
      </c>
    </row>
    <row r="1580" spans="1:5" x14ac:dyDescent="0.25">
      <c r="A1580">
        <v>2012</v>
      </c>
      <c r="B1580">
        <v>10</v>
      </c>
      <c r="C1580" t="s">
        <v>77</v>
      </c>
      <c r="D1580">
        <v>611</v>
      </c>
      <c r="E1580">
        <v>4.9000000000000004</v>
      </c>
    </row>
    <row r="1581" spans="1:5" x14ac:dyDescent="0.25">
      <c r="A1581">
        <v>2012</v>
      </c>
      <c r="B1581">
        <v>10</v>
      </c>
      <c r="C1581" t="s">
        <v>75</v>
      </c>
      <c r="D1581">
        <v>669</v>
      </c>
      <c r="E1581">
        <v>5.4</v>
      </c>
    </row>
    <row r="1582" spans="1:5" x14ac:dyDescent="0.25">
      <c r="A1582">
        <v>2012</v>
      </c>
      <c r="B1582">
        <v>10</v>
      </c>
      <c r="C1582" t="s">
        <v>84</v>
      </c>
      <c r="D1582">
        <v>432</v>
      </c>
      <c r="E1582">
        <v>3.5</v>
      </c>
    </row>
    <row r="1583" spans="1:5" x14ac:dyDescent="0.25">
      <c r="A1583">
        <v>2012</v>
      </c>
      <c r="B1583">
        <v>10</v>
      </c>
      <c r="C1583" t="s">
        <v>80</v>
      </c>
      <c r="D1583">
        <v>466</v>
      </c>
      <c r="E1583">
        <v>3.8</v>
      </c>
    </row>
    <row r="1584" spans="1:5" x14ac:dyDescent="0.25">
      <c r="A1584">
        <v>2012</v>
      </c>
      <c r="B1584">
        <v>10</v>
      </c>
      <c r="C1584" t="s">
        <v>91</v>
      </c>
      <c r="D1584">
        <v>458</v>
      </c>
      <c r="E1584">
        <v>3.7</v>
      </c>
    </row>
    <row r="1585" spans="1:5" x14ac:dyDescent="0.25">
      <c r="A1585">
        <v>2012</v>
      </c>
      <c r="B1585">
        <v>10</v>
      </c>
      <c r="C1585" t="s">
        <v>89</v>
      </c>
      <c r="D1585">
        <v>381</v>
      </c>
      <c r="E1585">
        <v>3.1</v>
      </c>
    </row>
    <row r="1586" spans="1:5" x14ac:dyDescent="0.25">
      <c r="A1586">
        <v>2012</v>
      </c>
      <c r="B1586">
        <v>10</v>
      </c>
      <c r="C1586" t="s">
        <v>81</v>
      </c>
      <c r="D1586">
        <v>319</v>
      </c>
      <c r="E1586">
        <v>2.6</v>
      </c>
    </row>
    <row r="1587" spans="1:5" x14ac:dyDescent="0.25">
      <c r="A1587">
        <v>2012</v>
      </c>
      <c r="B1587">
        <v>10</v>
      </c>
      <c r="C1587" t="s">
        <v>85</v>
      </c>
      <c r="D1587">
        <v>280</v>
      </c>
      <c r="E1587">
        <v>2.2999999999999998</v>
      </c>
    </row>
    <row r="1588" spans="1:5" x14ac:dyDescent="0.25">
      <c r="A1588">
        <v>2012</v>
      </c>
      <c r="B1588">
        <v>10</v>
      </c>
      <c r="C1588" t="s">
        <v>87</v>
      </c>
      <c r="D1588">
        <v>334</v>
      </c>
      <c r="E1588">
        <v>2.7</v>
      </c>
    </row>
    <row r="1589" spans="1:5" x14ac:dyDescent="0.25">
      <c r="A1589">
        <v>2012</v>
      </c>
      <c r="B1589">
        <v>10</v>
      </c>
      <c r="C1589" t="s">
        <v>86</v>
      </c>
      <c r="D1589">
        <v>341</v>
      </c>
      <c r="E1589">
        <v>2.7</v>
      </c>
    </row>
    <row r="1590" spans="1:5" x14ac:dyDescent="0.25">
      <c r="A1590">
        <v>2012</v>
      </c>
      <c r="B1590">
        <v>10</v>
      </c>
      <c r="C1590" t="s">
        <v>82</v>
      </c>
      <c r="D1590">
        <v>176</v>
      </c>
      <c r="E1590">
        <v>1.4</v>
      </c>
    </row>
    <row r="1591" spans="1:5" x14ac:dyDescent="0.25">
      <c r="A1591">
        <v>2012</v>
      </c>
      <c r="B1591">
        <v>10</v>
      </c>
      <c r="C1591" t="s">
        <v>88</v>
      </c>
      <c r="D1591">
        <v>143</v>
      </c>
      <c r="E1591">
        <v>1.2</v>
      </c>
    </row>
    <row r="1592" spans="1:5" x14ac:dyDescent="0.25">
      <c r="A1592">
        <v>2012</v>
      </c>
      <c r="B1592">
        <v>10</v>
      </c>
      <c r="C1592" t="s">
        <v>95</v>
      </c>
      <c r="D1592">
        <v>98</v>
      </c>
      <c r="E1592">
        <v>0.8</v>
      </c>
    </row>
    <row r="1593" spans="1:5" x14ac:dyDescent="0.25">
      <c r="A1593">
        <v>2012</v>
      </c>
      <c r="B1593">
        <v>10</v>
      </c>
      <c r="C1593" t="s">
        <v>101</v>
      </c>
      <c r="D1593">
        <v>39</v>
      </c>
      <c r="E1593">
        <v>0.3</v>
      </c>
    </row>
    <row r="1594" spans="1:5" x14ac:dyDescent="0.25">
      <c r="A1594">
        <v>2012</v>
      </c>
      <c r="B1594">
        <v>10</v>
      </c>
      <c r="C1594" t="s">
        <v>92</v>
      </c>
      <c r="D1594">
        <v>56</v>
      </c>
      <c r="E1594">
        <v>0.5</v>
      </c>
    </row>
    <row r="1595" spans="1:5" x14ac:dyDescent="0.25">
      <c r="A1595">
        <v>2012</v>
      </c>
      <c r="B1595">
        <v>10</v>
      </c>
      <c r="C1595" t="s">
        <v>90</v>
      </c>
      <c r="D1595">
        <v>57</v>
      </c>
      <c r="E1595">
        <v>0.5</v>
      </c>
    </row>
    <row r="1596" spans="1:5" x14ac:dyDescent="0.25">
      <c r="A1596">
        <v>2012</v>
      </c>
      <c r="B1596">
        <v>10</v>
      </c>
      <c r="C1596" t="s">
        <v>94</v>
      </c>
      <c r="D1596">
        <v>39</v>
      </c>
      <c r="E1596">
        <v>0.3</v>
      </c>
    </row>
    <row r="1597" spans="1:5" x14ac:dyDescent="0.25">
      <c r="A1597">
        <v>2012</v>
      </c>
      <c r="B1597">
        <v>10</v>
      </c>
      <c r="C1597" t="s">
        <v>107</v>
      </c>
      <c r="D1597">
        <v>31</v>
      </c>
      <c r="E1597">
        <v>0.2</v>
      </c>
    </row>
    <row r="1598" spans="1:5" x14ac:dyDescent="0.25">
      <c r="A1598">
        <v>2012</v>
      </c>
      <c r="B1598">
        <v>10</v>
      </c>
      <c r="C1598" t="s">
        <v>93</v>
      </c>
      <c r="D1598">
        <v>27</v>
      </c>
      <c r="E1598">
        <v>0.2</v>
      </c>
    </row>
    <row r="1599" spans="1:5" x14ac:dyDescent="0.25">
      <c r="A1599">
        <v>2012</v>
      </c>
      <c r="B1599">
        <v>10</v>
      </c>
      <c r="C1599" t="s">
        <v>100</v>
      </c>
      <c r="D1599">
        <v>24</v>
      </c>
      <c r="E1599">
        <v>0.2</v>
      </c>
    </row>
    <row r="1600" spans="1:5" x14ac:dyDescent="0.25">
      <c r="A1600">
        <v>2012</v>
      </c>
      <c r="B1600">
        <v>10</v>
      </c>
      <c r="C1600" t="s">
        <v>102</v>
      </c>
      <c r="D1600">
        <v>3</v>
      </c>
      <c r="E1600">
        <v>0</v>
      </c>
    </row>
    <row r="1601" spans="1:5" x14ac:dyDescent="0.25">
      <c r="A1601">
        <v>2012</v>
      </c>
      <c r="B1601">
        <v>10</v>
      </c>
      <c r="C1601" t="s">
        <v>99</v>
      </c>
      <c r="D1601">
        <v>2</v>
      </c>
      <c r="E1601">
        <v>0</v>
      </c>
    </row>
    <row r="1602" spans="1:5" x14ac:dyDescent="0.25">
      <c r="A1602">
        <v>2012</v>
      </c>
      <c r="B1602">
        <v>10</v>
      </c>
      <c r="C1602" t="s">
        <v>110</v>
      </c>
      <c r="D1602">
        <v>2</v>
      </c>
      <c r="E1602">
        <v>0</v>
      </c>
    </row>
    <row r="1603" spans="1:5" x14ac:dyDescent="0.25">
      <c r="A1603">
        <v>2012</v>
      </c>
      <c r="B1603">
        <v>10</v>
      </c>
      <c r="C1603" t="s">
        <v>115</v>
      </c>
      <c r="D1603">
        <v>3</v>
      </c>
      <c r="E1603">
        <v>0</v>
      </c>
    </row>
    <row r="1604" spans="1:5" x14ac:dyDescent="0.25">
      <c r="A1604">
        <v>2012</v>
      </c>
      <c r="B1604">
        <v>10</v>
      </c>
      <c r="C1604" t="s">
        <v>112</v>
      </c>
      <c r="D1604">
        <v>0</v>
      </c>
      <c r="E1604">
        <v>0</v>
      </c>
    </row>
    <row r="1605" spans="1:5" x14ac:dyDescent="0.25">
      <c r="A1605">
        <v>2012</v>
      </c>
      <c r="B1605">
        <v>10</v>
      </c>
      <c r="C1605" t="s">
        <v>98</v>
      </c>
      <c r="D1605">
        <v>4</v>
      </c>
      <c r="E1605">
        <v>0</v>
      </c>
    </row>
    <row r="1606" spans="1:5" x14ac:dyDescent="0.25">
      <c r="A1606">
        <v>2012</v>
      </c>
      <c r="B1606">
        <v>10</v>
      </c>
      <c r="C1606" t="s">
        <v>96</v>
      </c>
      <c r="D1606">
        <v>0</v>
      </c>
      <c r="E1606">
        <v>0</v>
      </c>
    </row>
    <row r="1607" spans="1:5" x14ac:dyDescent="0.25">
      <c r="A1607">
        <v>2012</v>
      </c>
      <c r="B1607">
        <v>10</v>
      </c>
      <c r="C1607" t="s">
        <v>125</v>
      </c>
      <c r="D1607">
        <v>2</v>
      </c>
      <c r="E1607">
        <v>0</v>
      </c>
    </row>
    <row r="1608" spans="1:5" x14ac:dyDescent="0.25">
      <c r="A1608">
        <v>2012</v>
      </c>
      <c r="B1608">
        <v>10</v>
      </c>
      <c r="C1608" t="s">
        <v>108</v>
      </c>
      <c r="D1608">
        <v>1</v>
      </c>
      <c r="E1608">
        <v>0</v>
      </c>
    </row>
    <row r="1609" spans="1:5" x14ac:dyDescent="0.25">
      <c r="A1609">
        <v>2012</v>
      </c>
      <c r="B1609">
        <v>10</v>
      </c>
      <c r="C1609" t="s">
        <v>109</v>
      </c>
      <c r="D1609">
        <v>1</v>
      </c>
      <c r="E1609">
        <v>0</v>
      </c>
    </row>
    <row r="1610" spans="1:5" x14ac:dyDescent="0.25">
      <c r="A1610">
        <v>2012</v>
      </c>
      <c r="B1610">
        <v>10</v>
      </c>
      <c r="C1610" t="s">
        <v>116</v>
      </c>
      <c r="D1610">
        <v>0</v>
      </c>
      <c r="E1610">
        <v>0</v>
      </c>
    </row>
    <row r="1611" spans="1:5" x14ac:dyDescent="0.25">
      <c r="A1611">
        <v>2012</v>
      </c>
      <c r="B1611">
        <v>10</v>
      </c>
      <c r="C1611" t="s">
        <v>118</v>
      </c>
      <c r="D1611">
        <v>1</v>
      </c>
      <c r="E1611">
        <v>0</v>
      </c>
    </row>
    <row r="1612" spans="1:5" x14ac:dyDescent="0.25">
      <c r="A1612">
        <v>2012</v>
      </c>
      <c r="B1612">
        <v>10</v>
      </c>
      <c r="C1612" t="s">
        <v>117</v>
      </c>
      <c r="D1612">
        <v>0</v>
      </c>
      <c r="E1612">
        <v>0</v>
      </c>
    </row>
    <row r="1613" spans="1:5" x14ac:dyDescent="0.25">
      <c r="A1613">
        <v>2012</v>
      </c>
      <c r="B1613">
        <v>10</v>
      </c>
      <c r="C1613" t="s">
        <v>126</v>
      </c>
      <c r="D1613">
        <v>0</v>
      </c>
      <c r="E1613">
        <v>0</v>
      </c>
    </row>
    <row r="1614" spans="1:5" x14ac:dyDescent="0.25">
      <c r="A1614">
        <v>2012</v>
      </c>
      <c r="B1614">
        <v>10</v>
      </c>
      <c r="C1614" t="s">
        <v>104</v>
      </c>
      <c r="D1614">
        <v>0</v>
      </c>
      <c r="E1614">
        <v>0</v>
      </c>
    </row>
    <row r="1615" spans="1:5" x14ac:dyDescent="0.25">
      <c r="A1615">
        <v>2012</v>
      </c>
      <c r="B1615">
        <v>10</v>
      </c>
      <c r="C1615" t="s">
        <v>121</v>
      </c>
      <c r="D1615">
        <v>0</v>
      </c>
      <c r="E1615">
        <v>0</v>
      </c>
    </row>
    <row r="1616" spans="1:5" x14ac:dyDescent="0.25">
      <c r="A1616">
        <v>2012</v>
      </c>
      <c r="B1616">
        <v>10</v>
      </c>
      <c r="C1616" t="s">
        <v>113</v>
      </c>
      <c r="D1616">
        <v>0</v>
      </c>
      <c r="E1616">
        <v>0</v>
      </c>
    </row>
    <row r="1617" spans="1:5" x14ac:dyDescent="0.25">
      <c r="A1617">
        <v>2012</v>
      </c>
      <c r="B1617">
        <v>10</v>
      </c>
      <c r="D1617">
        <v>0</v>
      </c>
      <c r="E1617">
        <v>0</v>
      </c>
    </row>
    <row r="1618" spans="1:5" x14ac:dyDescent="0.25">
      <c r="A1618">
        <v>2012</v>
      </c>
      <c r="B1618">
        <v>10</v>
      </c>
      <c r="C1618" t="s">
        <v>119</v>
      </c>
      <c r="D1618">
        <v>0</v>
      </c>
      <c r="E1618">
        <v>0</v>
      </c>
    </row>
    <row r="1619" spans="1:5" x14ac:dyDescent="0.25">
      <c r="A1619">
        <v>2012</v>
      </c>
      <c r="B1619">
        <v>10</v>
      </c>
      <c r="C1619" t="s">
        <v>111</v>
      </c>
      <c r="D1619">
        <v>0</v>
      </c>
      <c r="E1619">
        <v>0</v>
      </c>
    </row>
    <row r="1620" spans="1:5" x14ac:dyDescent="0.25">
      <c r="A1620">
        <v>2012</v>
      </c>
      <c r="B1620">
        <v>10</v>
      </c>
      <c r="C1620" t="s">
        <v>97</v>
      </c>
      <c r="D1620">
        <v>0</v>
      </c>
      <c r="E1620">
        <v>0</v>
      </c>
    </row>
    <row r="1621" spans="1:5" x14ac:dyDescent="0.25">
      <c r="A1621">
        <v>2012</v>
      </c>
      <c r="B1621">
        <v>10</v>
      </c>
      <c r="C1621" t="s">
        <v>127</v>
      </c>
      <c r="D1621">
        <v>0</v>
      </c>
      <c r="E1621">
        <v>0</v>
      </c>
    </row>
    <row r="1622" spans="1:5" x14ac:dyDescent="0.25">
      <c r="A1622">
        <v>2012</v>
      </c>
      <c r="B1622">
        <v>10</v>
      </c>
      <c r="C1622" t="s">
        <v>128</v>
      </c>
      <c r="D1622">
        <v>0</v>
      </c>
      <c r="E1622">
        <v>0</v>
      </c>
    </row>
    <row r="1623" spans="1:5" x14ac:dyDescent="0.25">
      <c r="A1623">
        <v>2012</v>
      </c>
      <c r="B1623">
        <v>10</v>
      </c>
      <c r="C1623" t="s">
        <v>120</v>
      </c>
      <c r="D1623">
        <v>0</v>
      </c>
      <c r="E1623">
        <v>0</v>
      </c>
    </row>
    <row r="1624" spans="1:5" x14ac:dyDescent="0.25">
      <c r="A1624">
        <v>2012</v>
      </c>
      <c r="B1624">
        <v>10</v>
      </c>
      <c r="C1624" t="s">
        <v>129</v>
      </c>
      <c r="D1624">
        <v>0</v>
      </c>
      <c r="E1624">
        <v>0</v>
      </c>
    </row>
    <row r="1625" spans="1:5" x14ac:dyDescent="0.25">
      <c r="A1625">
        <v>2012</v>
      </c>
      <c r="B1625">
        <v>10</v>
      </c>
      <c r="C1625" t="s">
        <v>105</v>
      </c>
      <c r="D1625">
        <v>0</v>
      </c>
      <c r="E1625">
        <v>0</v>
      </c>
    </row>
    <row r="1626" spans="1:5" x14ac:dyDescent="0.25">
      <c r="A1626">
        <v>2012</v>
      </c>
      <c r="B1626">
        <v>10</v>
      </c>
      <c r="C1626" t="s">
        <v>103</v>
      </c>
      <c r="D1626">
        <v>0</v>
      </c>
      <c r="E1626">
        <v>0</v>
      </c>
    </row>
    <row r="1627" spans="1:5" x14ac:dyDescent="0.25">
      <c r="A1627">
        <v>2012</v>
      </c>
      <c r="B1627">
        <v>10</v>
      </c>
      <c r="C1627" t="s">
        <v>122</v>
      </c>
      <c r="D1627">
        <v>0</v>
      </c>
      <c r="E1627">
        <v>0</v>
      </c>
    </row>
    <row r="1628" spans="1:5" x14ac:dyDescent="0.25">
      <c r="A1628">
        <v>2012</v>
      </c>
      <c r="B1628">
        <v>10</v>
      </c>
      <c r="C1628" t="s">
        <v>106</v>
      </c>
      <c r="D1628">
        <v>0</v>
      </c>
      <c r="E1628">
        <v>0</v>
      </c>
    </row>
    <row r="1629" spans="1:5" x14ac:dyDescent="0.25">
      <c r="A1629">
        <v>2012</v>
      </c>
      <c r="B1629">
        <v>10</v>
      </c>
      <c r="C1629" t="s">
        <v>123</v>
      </c>
      <c r="D1629">
        <v>0</v>
      </c>
      <c r="E1629">
        <v>0</v>
      </c>
    </row>
    <row r="1630" spans="1:5" x14ac:dyDescent="0.25">
      <c r="A1630">
        <v>2012</v>
      </c>
      <c r="B1630">
        <v>10</v>
      </c>
      <c r="C1630" t="s">
        <v>124</v>
      </c>
      <c r="D1630">
        <v>0</v>
      </c>
      <c r="E1630">
        <v>0</v>
      </c>
    </row>
    <row r="1631" spans="1:5" x14ac:dyDescent="0.25">
      <c r="A1631">
        <v>2012</v>
      </c>
      <c r="B1631">
        <v>11</v>
      </c>
      <c r="C1631" t="s">
        <v>73</v>
      </c>
      <c r="D1631">
        <v>2064</v>
      </c>
      <c r="E1631">
        <v>17.2</v>
      </c>
    </row>
    <row r="1632" spans="1:5" x14ac:dyDescent="0.25">
      <c r="A1632">
        <v>2012</v>
      </c>
      <c r="B1632">
        <v>11</v>
      </c>
      <c r="C1632" t="s">
        <v>72</v>
      </c>
      <c r="D1632">
        <v>1380</v>
      </c>
      <c r="E1632">
        <v>11.5</v>
      </c>
    </row>
    <row r="1633" spans="1:5" x14ac:dyDescent="0.25">
      <c r="A1633">
        <v>2012</v>
      </c>
      <c r="B1633">
        <v>11</v>
      </c>
      <c r="C1633" t="s">
        <v>76</v>
      </c>
      <c r="D1633">
        <v>1090</v>
      </c>
      <c r="E1633">
        <v>9.1</v>
      </c>
    </row>
    <row r="1634" spans="1:5" x14ac:dyDescent="0.25">
      <c r="A1634">
        <v>2012</v>
      </c>
      <c r="B1634">
        <v>11</v>
      </c>
      <c r="C1634" t="s">
        <v>74</v>
      </c>
      <c r="D1634">
        <v>741</v>
      </c>
      <c r="E1634">
        <v>6.2</v>
      </c>
    </row>
    <row r="1635" spans="1:5" x14ac:dyDescent="0.25">
      <c r="A1635">
        <v>2012</v>
      </c>
      <c r="B1635">
        <v>11</v>
      </c>
      <c r="C1635" t="s">
        <v>78</v>
      </c>
      <c r="D1635">
        <v>702</v>
      </c>
      <c r="E1635">
        <v>5.9</v>
      </c>
    </row>
    <row r="1636" spans="1:5" x14ac:dyDescent="0.25">
      <c r="A1636">
        <v>2012</v>
      </c>
      <c r="B1636">
        <v>11</v>
      </c>
      <c r="C1636" t="s">
        <v>83</v>
      </c>
      <c r="D1636">
        <v>640</v>
      </c>
      <c r="E1636">
        <v>5.3</v>
      </c>
    </row>
    <row r="1637" spans="1:5" x14ac:dyDescent="0.25">
      <c r="A1637">
        <v>2012</v>
      </c>
      <c r="B1637">
        <v>11</v>
      </c>
      <c r="C1637" t="s">
        <v>79</v>
      </c>
      <c r="D1637">
        <v>567</v>
      </c>
      <c r="E1637">
        <v>4.7</v>
      </c>
    </row>
    <row r="1638" spans="1:5" x14ac:dyDescent="0.25">
      <c r="A1638">
        <v>2012</v>
      </c>
      <c r="B1638">
        <v>11</v>
      </c>
      <c r="C1638" t="s">
        <v>77</v>
      </c>
      <c r="D1638">
        <v>517</v>
      </c>
      <c r="E1638">
        <v>4.3</v>
      </c>
    </row>
    <row r="1639" spans="1:5" x14ac:dyDescent="0.25">
      <c r="A1639">
        <v>2012</v>
      </c>
      <c r="B1639">
        <v>11</v>
      </c>
      <c r="C1639" t="s">
        <v>75</v>
      </c>
      <c r="D1639">
        <v>539</v>
      </c>
      <c r="E1639">
        <v>4.5</v>
      </c>
    </row>
    <row r="1640" spans="1:5" x14ac:dyDescent="0.25">
      <c r="A1640">
        <v>2012</v>
      </c>
      <c r="B1640">
        <v>11</v>
      </c>
      <c r="C1640" t="s">
        <v>84</v>
      </c>
      <c r="D1640">
        <v>371</v>
      </c>
      <c r="E1640">
        <v>3.1</v>
      </c>
    </row>
    <row r="1641" spans="1:5" x14ac:dyDescent="0.25">
      <c r="A1641">
        <v>2012</v>
      </c>
      <c r="B1641">
        <v>11</v>
      </c>
      <c r="C1641" t="s">
        <v>80</v>
      </c>
      <c r="D1641">
        <v>523</v>
      </c>
      <c r="E1641">
        <v>4.4000000000000004</v>
      </c>
    </row>
    <row r="1642" spans="1:5" x14ac:dyDescent="0.25">
      <c r="A1642">
        <v>2012</v>
      </c>
      <c r="B1642">
        <v>11</v>
      </c>
      <c r="C1642" t="s">
        <v>91</v>
      </c>
      <c r="D1642">
        <v>560</v>
      </c>
      <c r="E1642">
        <v>4.7</v>
      </c>
    </row>
    <row r="1643" spans="1:5" x14ac:dyDescent="0.25">
      <c r="A1643">
        <v>2012</v>
      </c>
      <c r="B1643">
        <v>11</v>
      </c>
      <c r="C1643" t="s">
        <v>89</v>
      </c>
      <c r="D1643">
        <v>396</v>
      </c>
      <c r="E1643">
        <v>3.3</v>
      </c>
    </row>
    <row r="1644" spans="1:5" x14ac:dyDescent="0.25">
      <c r="A1644">
        <v>2012</v>
      </c>
      <c r="B1644">
        <v>11</v>
      </c>
      <c r="C1644" t="s">
        <v>81</v>
      </c>
      <c r="D1644">
        <v>323</v>
      </c>
      <c r="E1644">
        <v>2.7</v>
      </c>
    </row>
    <row r="1645" spans="1:5" x14ac:dyDescent="0.25">
      <c r="A1645">
        <v>2012</v>
      </c>
      <c r="B1645">
        <v>11</v>
      </c>
      <c r="C1645" t="s">
        <v>85</v>
      </c>
      <c r="D1645">
        <v>282</v>
      </c>
      <c r="E1645">
        <v>2.4</v>
      </c>
    </row>
    <row r="1646" spans="1:5" x14ac:dyDescent="0.25">
      <c r="A1646">
        <v>2012</v>
      </c>
      <c r="B1646">
        <v>11</v>
      </c>
      <c r="C1646" t="s">
        <v>87</v>
      </c>
      <c r="D1646">
        <v>305</v>
      </c>
      <c r="E1646">
        <v>2.5</v>
      </c>
    </row>
    <row r="1647" spans="1:5" x14ac:dyDescent="0.25">
      <c r="A1647">
        <v>2012</v>
      </c>
      <c r="B1647">
        <v>11</v>
      </c>
      <c r="C1647" t="s">
        <v>86</v>
      </c>
      <c r="D1647">
        <v>261</v>
      </c>
      <c r="E1647">
        <v>2.2000000000000002</v>
      </c>
    </row>
    <row r="1648" spans="1:5" x14ac:dyDescent="0.25">
      <c r="A1648">
        <v>2012</v>
      </c>
      <c r="B1648">
        <v>11</v>
      </c>
      <c r="C1648" t="s">
        <v>82</v>
      </c>
      <c r="D1648">
        <v>207</v>
      </c>
      <c r="E1648">
        <v>1.7</v>
      </c>
    </row>
    <row r="1649" spans="1:5" x14ac:dyDescent="0.25">
      <c r="A1649">
        <v>2012</v>
      </c>
      <c r="B1649">
        <v>11</v>
      </c>
      <c r="C1649" t="s">
        <v>88</v>
      </c>
      <c r="D1649">
        <v>205</v>
      </c>
      <c r="E1649">
        <v>1.7</v>
      </c>
    </row>
    <row r="1650" spans="1:5" x14ac:dyDescent="0.25">
      <c r="A1650">
        <v>2012</v>
      </c>
      <c r="B1650">
        <v>11</v>
      </c>
      <c r="C1650" t="s">
        <v>95</v>
      </c>
      <c r="D1650">
        <v>77</v>
      </c>
      <c r="E1650">
        <v>0.6</v>
      </c>
    </row>
    <row r="1651" spans="1:5" x14ac:dyDescent="0.25">
      <c r="A1651">
        <v>2012</v>
      </c>
      <c r="B1651">
        <v>11</v>
      </c>
      <c r="C1651" t="s">
        <v>101</v>
      </c>
      <c r="D1651">
        <v>33</v>
      </c>
      <c r="E1651">
        <v>0.3</v>
      </c>
    </row>
    <row r="1652" spans="1:5" x14ac:dyDescent="0.25">
      <c r="A1652">
        <v>2012</v>
      </c>
      <c r="B1652">
        <v>11</v>
      </c>
      <c r="C1652" t="s">
        <v>92</v>
      </c>
      <c r="D1652">
        <v>34</v>
      </c>
      <c r="E1652">
        <v>0.3</v>
      </c>
    </row>
    <row r="1653" spans="1:5" x14ac:dyDescent="0.25">
      <c r="A1653">
        <v>2012</v>
      </c>
      <c r="B1653">
        <v>11</v>
      </c>
      <c r="C1653" t="s">
        <v>90</v>
      </c>
      <c r="D1653">
        <v>55</v>
      </c>
      <c r="E1653">
        <v>0.5</v>
      </c>
    </row>
    <row r="1654" spans="1:5" x14ac:dyDescent="0.25">
      <c r="A1654">
        <v>2012</v>
      </c>
      <c r="B1654">
        <v>11</v>
      </c>
      <c r="C1654" t="s">
        <v>94</v>
      </c>
      <c r="D1654">
        <v>24</v>
      </c>
      <c r="E1654">
        <v>0.2</v>
      </c>
    </row>
    <row r="1655" spans="1:5" x14ac:dyDescent="0.25">
      <c r="A1655">
        <v>2012</v>
      </c>
      <c r="B1655">
        <v>11</v>
      </c>
      <c r="C1655" t="s">
        <v>107</v>
      </c>
      <c r="D1655">
        <v>19</v>
      </c>
      <c r="E1655">
        <v>0.2</v>
      </c>
    </row>
    <row r="1656" spans="1:5" x14ac:dyDescent="0.25">
      <c r="A1656">
        <v>2012</v>
      </c>
      <c r="B1656">
        <v>11</v>
      </c>
      <c r="C1656" t="s">
        <v>93</v>
      </c>
      <c r="D1656">
        <v>13</v>
      </c>
      <c r="E1656">
        <v>0.1</v>
      </c>
    </row>
    <row r="1657" spans="1:5" x14ac:dyDescent="0.25">
      <c r="A1657">
        <v>2012</v>
      </c>
      <c r="B1657">
        <v>11</v>
      </c>
      <c r="C1657" t="s">
        <v>100</v>
      </c>
      <c r="D1657">
        <v>7</v>
      </c>
      <c r="E1657">
        <v>0.1</v>
      </c>
    </row>
    <row r="1658" spans="1:5" x14ac:dyDescent="0.25">
      <c r="A1658">
        <v>2012</v>
      </c>
      <c r="B1658">
        <v>11</v>
      </c>
      <c r="C1658" t="s">
        <v>98</v>
      </c>
      <c r="D1658">
        <v>39</v>
      </c>
      <c r="E1658">
        <v>0.3</v>
      </c>
    </row>
    <row r="1659" spans="1:5" x14ac:dyDescent="0.25">
      <c r="A1659">
        <v>2012</v>
      </c>
      <c r="B1659">
        <v>11</v>
      </c>
      <c r="C1659" t="s">
        <v>102</v>
      </c>
      <c r="D1659">
        <v>0</v>
      </c>
      <c r="E1659">
        <v>0</v>
      </c>
    </row>
    <row r="1660" spans="1:5" x14ac:dyDescent="0.25">
      <c r="A1660">
        <v>2012</v>
      </c>
      <c r="B1660">
        <v>11</v>
      </c>
      <c r="C1660" t="s">
        <v>99</v>
      </c>
      <c r="D1660">
        <v>6</v>
      </c>
      <c r="E1660">
        <v>0.1</v>
      </c>
    </row>
    <row r="1661" spans="1:5" x14ac:dyDescent="0.25">
      <c r="A1661">
        <v>2012</v>
      </c>
      <c r="B1661">
        <v>11</v>
      </c>
      <c r="C1661" t="s">
        <v>110</v>
      </c>
      <c r="D1661">
        <v>1</v>
      </c>
      <c r="E1661">
        <v>0</v>
      </c>
    </row>
    <row r="1662" spans="1:5" x14ac:dyDescent="0.25">
      <c r="A1662">
        <v>2012</v>
      </c>
      <c r="B1662">
        <v>11</v>
      </c>
      <c r="C1662" t="s">
        <v>115</v>
      </c>
      <c r="D1662">
        <v>0</v>
      </c>
      <c r="E1662">
        <v>0</v>
      </c>
    </row>
    <row r="1663" spans="1:5" x14ac:dyDescent="0.25">
      <c r="A1663">
        <v>2012</v>
      </c>
      <c r="B1663">
        <v>11</v>
      </c>
      <c r="C1663" t="s">
        <v>112</v>
      </c>
      <c r="D1663">
        <v>0</v>
      </c>
      <c r="E1663">
        <v>0</v>
      </c>
    </row>
    <row r="1664" spans="1:5" x14ac:dyDescent="0.25">
      <c r="A1664">
        <v>2012</v>
      </c>
      <c r="B1664">
        <v>11</v>
      </c>
      <c r="C1664" t="s">
        <v>96</v>
      </c>
      <c r="D1664">
        <v>1</v>
      </c>
      <c r="E1664">
        <v>0</v>
      </c>
    </row>
    <row r="1665" spans="1:5" x14ac:dyDescent="0.25">
      <c r="A1665">
        <v>2012</v>
      </c>
      <c r="B1665">
        <v>11</v>
      </c>
      <c r="C1665" t="s">
        <v>125</v>
      </c>
      <c r="D1665">
        <v>0</v>
      </c>
      <c r="E1665">
        <v>0</v>
      </c>
    </row>
    <row r="1666" spans="1:5" x14ac:dyDescent="0.25">
      <c r="A1666">
        <v>2012</v>
      </c>
      <c r="B1666">
        <v>11</v>
      </c>
      <c r="C1666" t="s">
        <v>126</v>
      </c>
      <c r="D1666">
        <v>2</v>
      </c>
      <c r="E1666">
        <v>0</v>
      </c>
    </row>
    <row r="1667" spans="1:5" x14ac:dyDescent="0.25">
      <c r="A1667">
        <v>2012</v>
      </c>
      <c r="B1667">
        <v>11</v>
      </c>
      <c r="C1667" t="s">
        <v>108</v>
      </c>
      <c r="D1667">
        <v>0</v>
      </c>
      <c r="E1667">
        <v>0</v>
      </c>
    </row>
    <row r="1668" spans="1:5" x14ac:dyDescent="0.25">
      <c r="A1668">
        <v>2012</v>
      </c>
      <c r="B1668">
        <v>11</v>
      </c>
      <c r="C1668" t="s">
        <v>109</v>
      </c>
      <c r="D1668">
        <v>0</v>
      </c>
      <c r="E1668">
        <v>0</v>
      </c>
    </row>
    <row r="1669" spans="1:5" x14ac:dyDescent="0.25">
      <c r="A1669">
        <v>2012</v>
      </c>
      <c r="B1669">
        <v>11</v>
      </c>
      <c r="C1669" t="s">
        <v>116</v>
      </c>
      <c r="D1669">
        <v>0</v>
      </c>
      <c r="E1669">
        <v>0</v>
      </c>
    </row>
    <row r="1670" spans="1:5" x14ac:dyDescent="0.25">
      <c r="A1670">
        <v>2012</v>
      </c>
      <c r="B1670">
        <v>11</v>
      </c>
      <c r="C1670" t="s">
        <v>118</v>
      </c>
      <c r="D1670">
        <v>0</v>
      </c>
      <c r="E1670">
        <v>0</v>
      </c>
    </row>
    <row r="1671" spans="1:5" x14ac:dyDescent="0.25">
      <c r="A1671">
        <v>2012</v>
      </c>
      <c r="B1671">
        <v>11</v>
      </c>
      <c r="C1671" t="s">
        <v>104</v>
      </c>
      <c r="D1671">
        <v>1</v>
      </c>
      <c r="E1671">
        <v>0</v>
      </c>
    </row>
    <row r="1672" spans="1:5" x14ac:dyDescent="0.25">
      <c r="A1672">
        <v>2012</v>
      </c>
      <c r="B1672">
        <v>11</v>
      </c>
      <c r="C1672" t="s">
        <v>117</v>
      </c>
      <c r="D1672">
        <v>0</v>
      </c>
      <c r="E1672">
        <v>0</v>
      </c>
    </row>
    <row r="1673" spans="1:5" x14ac:dyDescent="0.25">
      <c r="A1673">
        <v>2012</v>
      </c>
      <c r="B1673">
        <v>11</v>
      </c>
      <c r="C1673" t="s">
        <v>121</v>
      </c>
      <c r="D1673">
        <v>0</v>
      </c>
      <c r="E1673">
        <v>0</v>
      </c>
    </row>
    <row r="1674" spans="1:5" x14ac:dyDescent="0.25">
      <c r="A1674">
        <v>2012</v>
      </c>
      <c r="B1674">
        <v>11</v>
      </c>
      <c r="C1674" t="s">
        <v>113</v>
      </c>
      <c r="D1674">
        <v>0</v>
      </c>
      <c r="E1674">
        <v>0</v>
      </c>
    </row>
    <row r="1675" spans="1:5" x14ac:dyDescent="0.25">
      <c r="A1675">
        <v>2012</v>
      </c>
      <c r="B1675">
        <v>11</v>
      </c>
      <c r="D1675">
        <v>0</v>
      </c>
      <c r="E1675">
        <v>0</v>
      </c>
    </row>
    <row r="1676" spans="1:5" x14ac:dyDescent="0.25">
      <c r="A1676">
        <v>2012</v>
      </c>
      <c r="B1676">
        <v>11</v>
      </c>
      <c r="C1676" t="s">
        <v>119</v>
      </c>
      <c r="D1676">
        <v>0</v>
      </c>
      <c r="E1676">
        <v>0</v>
      </c>
    </row>
    <row r="1677" spans="1:5" x14ac:dyDescent="0.25">
      <c r="A1677">
        <v>2012</v>
      </c>
      <c r="B1677">
        <v>11</v>
      </c>
      <c r="C1677" t="s">
        <v>111</v>
      </c>
      <c r="D1677">
        <v>0</v>
      </c>
      <c r="E1677">
        <v>0</v>
      </c>
    </row>
    <row r="1678" spans="1:5" x14ac:dyDescent="0.25">
      <c r="A1678">
        <v>2012</v>
      </c>
      <c r="B1678">
        <v>11</v>
      </c>
      <c r="C1678" t="s">
        <v>120</v>
      </c>
      <c r="D1678">
        <v>1</v>
      </c>
      <c r="E1678">
        <v>0</v>
      </c>
    </row>
    <row r="1679" spans="1:5" x14ac:dyDescent="0.25">
      <c r="A1679">
        <v>2012</v>
      </c>
      <c r="B1679">
        <v>11</v>
      </c>
      <c r="C1679" t="s">
        <v>97</v>
      </c>
      <c r="D1679">
        <v>0</v>
      </c>
      <c r="E1679">
        <v>0</v>
      </c>
    </row>
    <row r="1680" spans="1:5" x14ac:dyDescent="0.25">
      <c r="A1680">
        <v>2012</v>
      </c>
      <c r="B1680">
        <v>11</v>
      </c>
      <c r="C1680" t="s">
        <v>127</v>
      </c>
      <c r="D1680">
        <v>0</v>
      </c>
      <c r="E1680">
        <v>0</v>
      </c>
    </row>
    <row r="1681" spans="1:5" x14ac:dyDescent="0.25">
      <c r="A1681">
        <v>2012</v>
      </c>
      <c r="B1681">
        <v>11</v>
      </c>
      <c r="C1681" t="s">
        <v>128</v>
      </c>
      <c r="D1681">
        <v>0</v>
      </c>
      <c r="E1681">
        <v>0</v>
      </c>
    </row>
    <row r="1682" spans="1:5" x14ac:dyDescent="0.25">
      <c r="A1682">
        <v>2012</v>
      </c>
      <c r="B1682">
        <v>11</v>
      </c>
      <c r="C1682" t="s">
        <v>129</v>
      </c>
      <c r="D1682">
        <v>0</v>
      </c>
      <c r="E1682">
        <v>0</v>
      </c>
    </row>
    <row r="1683" spans="1:5" x14ac:dyDescent="0.25">
      <c r="A1683">
        <v>2012</v>
      </c>
      <c r="B1683">
        <v>11</v>
      </c>
      <c r="C1683" t="s">
        <v>105</v>
      </c>
      <c r="D1683">
        <v>0</v>
      </c>
      <c r="E1683">
        <v>0</v>
      </c>
    </row>
    <row r="1684" spans="1:5" x14ac:dyDescent="0.25">
      <c r="A1684">
        <v>2012</v>
      </c>
      <c r="B1684">
        <v>11</v>
      </c>
      <c r="C1684" t="s">
        <v>103</v>
      </c>
      <c r="D1684">
        <v>0</v>
      </c>
      <c r="E1684">
        <v>0</v>
      </c>
    </row>
    <row r="1685" spans="1:5" x14ac:dyDescent="0.25">
      <c r="A1685">
        <v>2012</v>
      </c>
      <c r="B1685">
        <v>11</v>
      </c>
      <c r="C1685" t="s">
        <v>122</v>
      </c>
      <c r="D1685">
        <v>0</v>
      </c>
      <c r="E1685">
        <v>0</v>
      </c>
    </row>
    <row r="1686" spans="1:5" x14ac:dyDescent="0.25">
      <c r="A1686">
        <v>2012</v>
      </c>
      <c r="B1686">
        <v>11</v>
      </c>
      <c r="C1686" t="s">
        <v>106</v>
      </c>
      <c r="D1686">
        <v>0</v>
      </c>
      <c r="E1686">
        <v>0</v>
      </c>
    </row>
    <row r="1687" spans="1:5" x14ac:dyDescent="0.25">
      <c r="A1687">
        <v>2012</v>
      </c>
      <c r="B1687">
        <v>11</v>
      </c>
      <c r="C1687" t="s">
        <v>123</v>
      </c>
      <c r="D1687">
        <v>0</v>
      </c>
      <c r="E1687">
        <v>0</v>
      </c>
    </row>
    <row r="1688" spans="1:5" x14ac:dyDescent="0.25">
      <c r="A1688">
        <v>2012</v>
      </c>
      <c r="B1688">
        <v>11</v>
      </c>
      <c r="C1688" t="s">
        <v>124</v>
      </c>
      <c r="D1688">
        <v>0</v>
      </c>
      <c r="E1688">
        <v>0</v>
      </c>
    </row>
    <row r="1689" spans="1:5" x14ac:dyDescent="0.25">
      <c r="A1689">
        <v>2012</v>
      </c>
      <c r="B1689">
        <v>12</v>
      </c>
      <c r="C1689" t="s">
        <v>73</v>
      </c>
      <c r="D1689">
        <v>1378</v>
      </c>
      <c r="E1689">
        <v>14.7</v>
      </c>
    </row>
    <row r="1690" spans="1:5" x14ac:dyDescent="0.25">
      <c r="A1690">
        <v>2012</v>
      </c>
      <c r="B1690">
        <v>12</v>
      </c>
      <c r="C1690" t="s">
        <v>72</v>
      </c>
      <c r="D1690">
        <v>784</v>
      </c>
      <c r="E1690">
        <v>8.4</v>
      </c>
    </row>
    <row r="1691" spans="1:5" x14ac:dyDescent="0.25">
      <c r="A1691">
        <v>2012</v>
      </c>
      <c r="B1691">
        <v>12</v>
      </c>
      <c r="C1691" t="s">
        <v>76</v>
      </c>
      <c r="D1691">
        <v>1265</v>
      </c>
      <c r="E1691">
        <v>13.5</v>
      </c>
    </row>
    <row r="1692" spans="1:5" x14ac:dyDescent="0.25">
      <c r="A1692">
        <v>2012</v>
      </c>
      <c r="B1692">
        <v>12</v>
      </c>
      <c r="C1692" t="s">
        <v>74</v>
      </c>
      <c r="D1692">
        <v>742</v>
      </c>
      <c r="E1692">
        <v>7.9</v>
      </c>
    </row>
    <row r="1693" spans="1:5" x14ac:dyDescent="0.25">
      <c r="A1693">
        <v>2012</v>
      </c>
      <c r="B1693">
        <v>12</v>
      </c>
      <c r="C1693" t="s">
        <v>78</v>
      </c>
      <c r="D1693">
        <v>501</v>
      </c>
      <c r="E1693">
        <v>5.3</v>
      </c>
    </row>
    <row r="1694" spans="1:5" x14ac:dyDescent="0.25">
      <c r="A1694">
        <v>2012</v>
      </c>
      <c r="B1694">
        <v>12</v>
      </c>
      <c r="C1694" t="s">
        <v>83</v>
      </c>
      <c r="D1694">
        <v>404</v>
      </c>
      <c r="E1694">
        <v>4.3</v>
      </c>
    </row>
    <row r="1695" spans="1:5" x14ac:dyDescent="0.25">
      <c r="A1695">
        <v>2012</v>
      </c>
      <c r="B1695">
        <v>12</v>
      </c>
      <c r="C1695" t="s">
        <v>77</v>
      </c>
      <c r="D1695">
        <v>580</v>
      </c>
      <c r="E1695">
        <v>6.2</v>
      </c>
    </row>
    <row r="1696" spans="1:5" x14ac:dyDescent="0.25">
      <c r="A1696">
        <v>2012</v>
      </c>
      <c r="B1696">
        <v>12</v>
      </c>
      <c r="C1696" t="s">
        <v>79</v>
      </c>
      <c r="D1696">
        <v>311</v>
      </c>
      <c r="E1696">
        <v>3.3</v>
      </c>
    </row>
    <row r="1697" spans="1:5" x14ac:dyDescent="0.25">
      <c r="A1697">
        <v>2012</v>
      </c>
      <c r="B1697">
        <v>12</v>
      </c>
      <c r="C1697" t="s">
        <v>75</v>
      </c>
      <c r="D1697">
        <v>276</v>
      </c>
      <c r="E1697">
        <v>2.9</v>
      </c>
    </row>
    <row r="1698" spans="1:5" x14ac:dyDescent="0.25">
      <c r="A1698">
        <v>2012</v>
      </c>
      <c r="B1698">
        <v>12</v>
      </c>
      <c r="C1698" t="s">
        <v>80</v>
      </c>
      <c r="D1698">
        <v>662</v>
      </c>
      <c r="E1698">
        <v>7.1</v>
      </c>
    </row>
    <row r="1699" spans="1:5" x14ac:dyDescent="0.25">
      <c r="A1699">
        <v>2012</v>
      </c>
      <c r="B1699">
        <v>12</v>
      </c>
      <c r="C1699" t="s">
        <v>84</v>
      </c>
      <c r="D1699">
        <v>449</v>
      </c>
      <c r="E1699">
        <v>4.8</v>
      </c>
    </row>
    <row r="1700" spans="1:5" x14ac:dyDescent="0.25">
      <c r="A1700">
        <v>2012</v>
      </c>
      <c r="B1700">
        <v>12</v>
      </c>
      <c r="C1700" t="s">
        <v>91</v>
      </c>
      <c r="D1700">
        <v>250</v>
      </c>
      <c r="E1700">
        <v>2.7</v>
      </c>
    </row>
    <row r="1701" spans="1:5" x14ac:dyDescent="0.25">
      <c r="A1701">
        <v>2012</v>
      </c>
      <c r="B1701">
        <v>12</v>
      </c>
      <c r="C1701" t="s">
        <v>89</v>
      </c>
      <c r="D1701">
        <v>308</v>
      </c>
      <c r="E1701">
        <v>3.3</v>
      </c>
    </row>
    <row r="1702" spans="1:5" x14ac:dyDescent="0.25">
      <c r="A1702">
        <v>2012</v>
      </c>
      <c r="B1702">
        <v>12</v>
      </c>
      <c r="C1702" t="s">
        <v>81</v>
      </c>
      <c r="D1702">
        <v>158</v>
      </c>
      <c r="E1702">
        <v>1.7</v>
      </c>
    </row>
    <row r="1703" spans="1:5" x14ac:dyDescent="0.25">
      <c r="A1703">
        <v>2012</v>
      </c>
      <c r="B1703">
        <v>12</v>
      </c>
      <c r="C1703" t="s">
        <v>85</v>
      </c>
      <c r="D1703">
        <v>226</v>
      </c>
      <c r="E1703">
        <v>2.4</v>
      </c>
    </row>
    <row r="1704" spans="1:5" x14ac:dyDescent="0.25">
      <c r="A1704">
        <v>2012</v>
      </c>
      <c r="B1704">
        <v>12</v>
      </c>
      <c r="C1704" t="s">
        <v>87</v>
      </c>
      <c r="D1704">
        <v>224</v>
      </c>
      <c r="E1704">
        <v>2.4</v>
      </c>
    </row>
    <row r="1705" spans="1:5" x14ac:dyDescent="0.25">
      <c r="A1705">
        <v>2012</v>
      </c>
      <c r="B1705">
        <v>12</v>
      </c>
      <c r="C1705" t="s">
        <v>86</v>
      </c>
      <c r="D1705">
        <v>270</v>
      </c>
      <c r="E1705">
        <v>2.9</v>
      </c>
    </row>
    <row r="1706" spans="1:5" x14ac:dyDescent="0.25">
      <c r="A1706">
        <v>2012</v>
      </c>
      <c r="B1706">
        <v>12</v>
      </c>
      <c r="C1706" t="s">
        <v>82</v>
      </c>
      <c r="D1706">
        <v>103</v>
      </c>
      <c r="E1706">
        <v>1.1000000000000001</v>
      </c>
    </row>
    <row r="1707" spans="1:5" x14ac:dyDescent="0.25">
      <c r="A1707">
        <v>2012</v>
      </c>
      <c r="B1707">
        <v>12</v>
      </c>
      <c r="C1707" t="s">
        <v>88</v>
      </c>
      <c r="D1707">
        <v>193</v>
      </c>
      <c r="E1707">
        <v>2.1</v>
      </c>
    </row>
    <row r="1708" spans="1:5" x14ac:dyDescent="0.25">
      <c r="A1708">
        <v>2012</v>
      </c>
      <c r="B1708">
        <v>12</v>
      </c>
      <c r="C1708" t="s">
        <v>95</v>
      </c>
      <c r="D1708">
        <v>59</v>
      </c>
      <c r="E1708">
        <v>0.6</v>
      </c>
    </row>
    <row r="1709" spans="1:5" x14ac:dyDescent="0.25">
      <c r="A1709">
        <v>2012</v>
      </c>
      <c r="B1709">
        <v>12</v>
      </c>
      <c r="C1709" t="s">
        <v>101</v>
      </c>
      <c r="D1709">
        <v>70</v>
      </c>
      <c r="E1709">
        <v>0.7</v>
      </c>
    </row>
    <row r="1710" spans="1:5" x14ac:dyDescent="0.25">
      <c r="A1710">
        <v>2012</v>
      </c>
      <c r="B1710">
        <v>12</v>
      </c>
      <c r="C1710" t="s">
        <v>92</v>
      </c>
      <c r="D1710">
        <v>45</v>
      </c>
      <c r="E1710">
        <v>0.5</v>
      </c>
    </row>
    <row r="1711" spans="1:5" x14ac:dyDescent="0.25">
      <c r="A1711">
        <v>2012</v>
      </c>
      <c r="B1711">
        <v>12</v>
      </c>
      <c r="C1711" t="s">
        <v>90</v>
      </c>
      <c r="D1711">
        <v>24</v>
      </c>
      <c r="E1711">
        <v>0.3</v>
      </c>
    </row>
    <row r="1712" spans="1:5" x14ac:dyDescent="0.25">
      <c r="A1712">
        <v>2012</v>
      </c>
      <c r="B1712">
        <v>12</v>
      </c>
      <c r="C1712" t="s">
        <v>94</v>
      </c>
      <c r="D1712">
        <v>14</v>
      </c>
      <c r="E1712">
        <v>0.1</v>
      </c>
    </row>
    <row r="1713" spans="1:5" x14ac:dyDescent="0.25">
      <c r="A1713">
        <v>2012</v>
      </c>
      <c r="B1713">
        <v>12</v>
      </c>
      <c r="C1713" t="s">
        <v>107</v>
      </c>
      <c r="D1713">
        <v>19</v>
      </c>
      <c r="E1713">
        <v>0.2</v>
      </c>
    </row>
    <row r="1714" spans="1:5" x14ac:dyDescent="0.25">
      <c r="A1714">
        <v>2012</v>
      </c>
      <c r="B1714">
        <v>12</v>
      </c>
      <c r="C1714" t="s">
        <v>93</v>
      </c>
      <c r="D1714">
        <v>6</v>
      </c>
      <c r="E1714">
        <v>0.1</v>
      </c>
    </row>
    <row r="1715" spans="1:5" x14ac:dyDescent="0.25">
      <c r="A1715">
        <v>2012</v>
      </c>
      <c r="B1715">
        <v>12</v>
      </c>
      <c r="C1715" t="s">
        <v>100</v>
      </c>
      <c r="D1715">
        <v>5</v>
      </c>
      <c r="E1715">
        <v>0.1</v>
      </c>
    </row>
    <row r="1716" spans="1:5" x14ac:dyDescent="0.25">
      <c r="A1716">
        <v>2012</v>
      </c>
      <c r="B1716">
        <v>12</v>
      </c>
      <c r="C1716" t="s">
        <v>98</v>
      </c>
      <c r="D1716">
        <v>22</v>
      </c>
      <c r="E1716">
        <v>0.2</v>
      </c>
    </row>
    <row r="1717" spans="1:5" x14ac:dyDescent="0.25">
      <c r="A1717">
        <v>2012</v>
      </c>
      <c r="B1717">
        <v>12</v>
      </c>
      <c r="C1717" t="s">
        <v>102</v>
      </c>
      <c r="D1717">
        <v>3</v>
      </c>
      <c r="E1717">
        <v>0</v>
      </c>
    </row>
    <row r="1718" spans="1:5" x14ac:dyDescent="0.25">
      <c r="A1718">
        <v>2012</v>
      </c>
      <c r="B1718">
        <v>12</v>
      </c>
      <c r="C1718" t="s">
        <v>99</v>
      </c>
      <c r="D1718">
        <v>6</v>
      </c>
      <c r="E1718">
        <v>0.1</v>
      </c>
    </row>
    <row r="1719" spans="1:5" x14ac:dyDescent="0.25">
      <c r="A1719">
        <v>2012</v>
      </c>
      <c r="B1719">
        <v>12</v>
      </c>
      <c r="C1719" t="s">
        <v>110</v>
      </c>
      <c r="D1719">
        <v>3</v>
      </c>
      <c r="E1719">
        <v>0</v>
      </c>
    </row>
    <row r="1720" spans="1:5" x14ac:dyDescent="0.25">
      <c r="A1720">
        <v>2012</v>
      </c>
      <c r="B1720">
        <v>12</v>
      </c>
      <c r="C1720" t="s">
        <v>115</v>
      </c>
      <c r="D1720">
        <v>2</v>
      </c>
      <c r="E1720">
        <v>0</v>
      </c>
    </row>
    <row r="1721" spans="1:5" x14ac:dyDescent="0.25">
      <c r="A1721">
        <v>2012</v>
      </c>
      <c r="B1721">
        <v>12</v>
      </c>
      <c r="C1721" t="s">
        <v>112</v>
      </c>
      <c r="D1721">
        <v>1</v>
      </c>
      <c r="E1721">
        <v>0</v>
      </c>
    </row>
    <row r="1722" spans="1:5" x14ac:dyDescent="0.25">
      <c r="A1722">
        <v>2012</v>
      </c>
      <c r="B1722">
        <v>12</v>
      </c>
      <c r="C1722" t="s">
        <v>96</v>
      </c>
      <c r="D1722">
        <v>0</v>
      </c>
      <c r="E1722">
        <v>0</v>
      </c>
    </row>
    <row r="1723" spans="1:5" x14ac:dyDescent="0.25">
      <c r="A1723">
        <v>2012</v>
      </c>
      <c r="B1723">
        <v>12</v>
      </c>
      <c r="C1723" t="s">
        <v>125</v>
      </c>
      <c r="D1723">
        <v>1</v>
      </c>
      <c r="E1723">
        <v>0</v>
      </c>
    </row>
    <row r="1724" spans="1:5" x14ac:dyDescent="0.25">
      <c r="A1724">
        <v>2012</v>
      </c>
      <c r="B1724">
        <v>12</v>
      </c>
      <c r="C1724" t="s">
        <v>121</v>
      </c>
      <c r="D1724">
        <v>3</v>
      </c>
      <c r="E1724">
        <v>0</v>
      </c>
    </row>
    <row r="1725" spans="1:5" x14ac:dyDescent="0.25">
      <c r="A1725">
        <v>2012</v>
      </c>
      <c r="B1725">
        <v>12</v>
      </c>
      <c r="C1725" t="s">
        <v>126</v>
      </c>
      <c r="D1725">
        <v>0</v>
      </c>
      <c r="E1725">
        <v>0</v>
      </c>
    </row>
    <row r="1726" spans="1:5" x14ac:dyDescent="0.25">
      <c r="A1726">
        <v>2012</v>
      </c>
      <c r="B1726">
        <v>12</v>
      </c>
      <c r="C1726" t="s">
        <v>104</v>
      </c>
      <c r="D1726">
        <v>1</v>
      </c>
      <c r="E1726">
        <v>0</v>
      </c>
    </row>
    <row r="1727" spans="1:5" x14ac:dyDescent="0.25">
      <c r="A1727">
        <v>2012</v>
      </c>
      <c r="B1727">
        <v>12</v>
      </c>
      <c r="C1727" t="s">
        <v>108</v>
      </c>
      <c r="D1727">
        <v>0</v>
      </c>
      <c r="E1727">
        <v>0</v>
      </c>
    </row>
    <row r="1728" spans="1:5" x14ac:dyDescent="0.25">
      <c r="A1728">
        <v>2012</v>
      </c>
      <c r="B1728">
        <v>12</v>
      </c>
      <c r="C1728" t="s">
        <v>109</v>
      </c>
      <c r="D1728">
        <v>0</v>
      </c>
      <c r="E1728">
        <v>0</v>
      </c>
    </row>
    <row r="1729" spans="1:5" x14ac:dyDescent="0.25">
      <c r="A1729">
        <v>2012</v>
      </c>
      <c r="B1729">
        <v>12</v>
      </c>
      <c r="C1729" t="s">
        <v>116</v>
      </c>
      <c r="D1729">
        <v>0</v>
      </c>
      <c r="E1729">
        <v>0</v>
      </c>
    </row>
    <row r="1730" spans="1:5" x14ac:dyDescent="0.25">
      <c r="A1730">
        <v>2012</v>
      </c>
      <c r="B1730">
        <v>12</v>
      </c>
      <c r="C1730" t="s">
        <v>118</v>
      </c>
      <c r="D1730">
        <v>0</v>
      </c>
      <c r="E1730">
        <v>0</v>
      </c>
    </row>
    <row r="1731" spans="1:5" x14ac:dyDescent="0.25">
      <c r="A1731">
        <v>2012</v>
      </c>
      <c r="B1731">
        <v>12</v>
      </c>
      <c r="C1731" t="s">
        <v>117</v>
      </c>
      <c r="D1731">
        <v>0</v>
      </c>
      <c r="E1731">
        <v>0</v>
      </c>
    </row>
    <row r="1732" spans="1:5" x14ac:dyDescent="0.25">
      <c r="A1732">
        <v>2012</v>
      </c>
      <c r="B1732">
        <v>12</v>
      </c>
      <c r="C1732" t="s">
        <v>113</v>
      </c>
      <c r="D1732">
        <v>0</v>
      </c>
      <c r="E1732">
        <v>0</v>
      </c>
    </row>
    <row r="1733" spans="1:5" x14ac:dyDescent="0.25">
      <c r="A1733">
        <v>2012</v>
      </c>
      <c r="B1733">
        <v>12</v>
      </c>
      <c r="D1733">
        <v>0</v>
      </c>
      <c r="E1733">
        <v>0</v>
      </c>
    </row>
    <row r="1734" spans="1:5" x14ac:dyDescent="0.25">
      <c r="A1734">
        <v>2012</v>
      </c>
      <c r="B1734">
        <v>12</v>
      </c>
      <c r="C1734" t="s">
        <v>119</v>
      </c>
      <c r="D1734">
        <v>0</v>
      </c>
      <c r="E1734">
        <v>0</v>
      </c>
    </row>
    <row r="1735" spans="1:5" x14ac:dyDescent="0.25">
      <c r="A1735">
        <v>2012</v>
      </c>
      <c r="B1735">
        <v>12</v>
      </c>
      <c r="C1735" t="s">
        <v>111</v>
      </c>
      <c r="D1735">
        <v>0</v>
      </c>
      <c r="E1735">
        <v>0</v>
      </c>
    </row>
    <row r="1736" spans="1:5" x14ac:dyDescent="0.25">
      <c r="A1736">
        <v>2012</v>
      </c>
      <c r="B1736">
        <v>12</v>
      </c>
      <c r="C1736" t="s">
        <v>120</v>
      </c>
      <c r="D1736">
        <v>0</v>
      </c>
      <c r="E1736">
        <v>0</v>
      </c>
    </row>
    <row r="1737" spans="1:5" x14ac:dyDescent="0.25">
      <c r="A1737">
        <v>2012</v>
      </c>
      <c r="B1737">
        <v>12</v>
      </c>
      <c r="C1737" t="s">
        <v>130</v>
      </c>
      <c r="D1737">
        <v>1</v>
      </c>
      <c r="E1737">
        <v>0</v>
      </c>
    </row>
    <row r="1738" spans="1:5" x14ac:dyDescent="0.25">
      <c r="A1738">
        <v>2012</v>
      </c>
      <c r="B1738">
        <v>12</v>
      </c>
      <c r="C1738" t="s">
        <v>97</v>
      </c>
      <c r="D1738">
        <v>0</v>
      </c>
      <c r="E1738">
        <v>0</v>
      </c>
    </row>
    <row r="1739" spans="1:5" x14ac:dyDescent="0.25">
      <c r="A1739">
        <v>2012</v>
      </c>
      <c r="B1739">
        <v>12</v>
      </c>
      <c r="C1739" t="s">
        <v>127</v>
      </c>
      <c r="D1739">
        <v>0</v>
      </c>
      <c r="E1739">
        <v>0</v>
      </c>
    </row>
    <row r="1740" spans="1:5" x14ac:dyDescent="0.25">
      <c r="A1740">
        <v>2012</v>
      </c>
      <c r="B1740">
        <v>12</v>
      </c>
      <c r="C1740" t="s">
        <v>128</v>
      </c>
      <c r="D1740">
        <v>0</v>
      </c>
      <c r="E1740">
        <v>0</v>
      </c>
    </row>
    <row r="1741" spans="1:5" x14ac:dyDescent="0.25">
      <c r="A1741">
        <v>2012</v>
      </c>
      <c r="B1741">
        <v>12</v>
      </c>
      <c r="C1741" t="s">
        <v>129</v>
      </c>
      <c r="D1741">
        <v>0</v>
      </c>
      <c r="E1741">
        <v>0</v>
      </c>
    </row>
    <row r="1742" spans="1:5" x14ac:dyDescent="0.25">
      <c r="A1742">
        <v>2012</v>
      </c>
      <c r="B1742">
        <v>12</v>
      </c>
      <c r="C1742" t="s">
        <v>105</v>
      </c>
      <c r="D1742">
        <v>0</v>
      </c>
      <c r="E1742">
        <v>0</v>
      </c>
    </row>
    <row r="1743" spans="1:5" x14ac:dyDescent="0.25">
      <c r="A1743">
        <v>2012</v>
      </c>
      <c r="B1743">
        <v>12</v>
      </c>
      <c r="C1743" t="s">
        <v>103</v>
      </c>
      <c r="D1743">
        <v>0</v>
      </c>
      <c r="E1743">
        <v>0</v>
      </c>
    </row>
    <row r="1744" spans="1:5" x14ac:dyDescent="0.25">
      <c r="A1744">
        <v>2012</v>
      </c>
      <c r="B1744">
        <v>12</v>
      </c>
      <c r="C1744" t="s">
        <v>122</v>
      </c>
      <c r="D1744">
        <v>0</v>
      </c>
      <c r="E1744">
        <v>0</v>
      </c>
    </row>
    <row r="1745" spans="1:5" x14ac:dyDescent="0.25">
      <c r="A1745">
        <v>2012</v>
      </c>
      <c r="B1745">
        <v>12</v>
      </c>
      <c r="C1745" t="s">
        <v>106</v>
      </c>
      <c r="D1745">
        <v>0</v>
      </c>
      <c r="E1745">
        <v>0</v>
      </c>
    </row>
    <row r="1746" spans="1:5" x14ac:dyDescent="0.25">
      <c r="A1746">
        <v>2012</v>
      </c>
      <c r="B1746">
        <v>12</v>
      </c>
      <c r="C1746" t="s">
        <v>123</v>
      </c>
      <c r="D1746">
        <v>0</v>
      </c>
      <c r="E1746">
        <v>0</v>
      </c>
    </row>
    <row r="1747" spans="1:5" x14ac:dyDescent="0.25">
      <c r="A1747">
        <v>2012</v>
      </c>
      <c r="B1747">
        <v>12</v>
      </c>
      <c r="C1747" t="s">
        <v>124</v>
      </c>
      <c r="D1747">
        <v>0</v>
      </c>
      <c r="E1747">
        <v>0</v>
      </c>
    </row>
    <row r="1748" spans="1:5" x14ac:dyDescent="0.25">
      <c r="A1748">
        <v>2013</v>
      </c>
      <c r="B1748">
        <v>1</v>
      </c>
      <c r="C1748" t="s">
        <v>73</v>
      </c>
      <c r="D1748">
        <v>1680</v>
      </c>
      <c r="E1748">
        <v>14.4</v>
      </c>
    </row>
    <row r="1749" spans="1:5" x14ac:dyDescent="0.25">
      <c r="A1749">
        <v>2013</v>
      </c>
      <c r="B1749">
        <v>1</v>
      </c>
      <c r="C1749" t="s">
        <v>72</v>
      </c>
      <c r="D1749">
        <v>1287</v>
      </c>
      <c r="E1749">
        <v>11.1</v>
      </c>
    </row>
    <row r="1750" spans="1:5" x14ac:dyDescent="0.25">
      <c r="A1750">
        <v>2013</v>
      </c>
      <c r="B1750">
        <v>1</v>
      </c>
      <c r="C1750" t="s">
        <v>76</v>
      </c>
      <c r="D1750">
        <v>857</v>
      </c>
      <c r="E1750">
        <v>7.4</v>
      </c>
    </row>
    <row r="1751" spans="1:5" x14ac:dyDescent="0.25">
      <c r="A1751">
        <v>2013</v>
      </c>
      <c r="B1751">
        <v>1</v>
      </c>
      <c r="C1751" t="s">
        <v>74</v>
      </c>
      <c r="D1751">
        <v>679</v>
      </c>
      <c r="E1751">
        <v>5.8</v>
      </c>
    </row>
    <row r="1752" spans="1:5" x14ac:dyDescent="0.25">
      <c r="A1752">
        <v>2013</v>
      </c>
      <c r="B1752">
        <v>1</v>
      </c>
      <c r="C1752" t="s">
        <v>83</v>
      </c>
      <c r="D1752">
        <v>652</v>
      </c>
      <c r="E1752">
        <v>5.6</v>
      </c>
    </row>
    <row r="1753" spans="1:5" x14ac:dyDescent="0.25">
      <c r="A1753">
        <v>2013</v>
      </c>
      <c r="B1753">
        <v>1</v>
      </c>
      <c r="C1753" t="s">
        <v>86</v>
      </c>
      <c r="D1753">
        <v>646</v>
      </c>
      <c r="E1753">
        <v>5.6</v>
      </c>
    </row>
    <row r="1754" spans="1:5" x14ac:dyDescent="0.25">
      <c r="A1754">
        <v>2013</v>
      </c>
      <c r="B1754">
        <v>1</v>
      </c>
      <c r="C1754" t="s">
        <v>75</v>
      </c>
      <c r="D1754">
        <v>639</v>
      </c>
      <c r="E1754">
        <v>5.5</v>
      </c>
    </row>
    <row r="1755" spans="1:5" x14ac:dyDescent="0.25">
      <c r="A1755">
        <v>2013</v>
      </c>
      <c r="B1755">
        <v>1</v>
      </c>
      <c r="C1755" t="s">
        <v>79</v>
      </c>
      <c r="D1755">
        <v>626</v>
      </c>
      <c r="E1755">
        <v>5.4</v>
      </c>
    </row>
    <row r="1756" spans="1:5" x14ac:dyDescent="0.25">
      <c r="A1756">
        <v>2013</v>
      </c>
      <c r="B1756">
        <v>1</v>
      </c>
      <c r="C1756" t="s">
        <v>89</v>
      </c>
      <c r="D1756">
        <v>601</v>
      </c>
      <c r="E1756">
        <v>5.2</v>
      </c>
    </row>
    <row r="1757" spans="1:5" x14ac:dyDescent="0.25">
      <c r="A1757">
        <v>2013</v>
      </c>
      <c r="B1757">
        <v>1</v>
      </c>
      <c r="C1757" t="s">
        <v>78</v>
      </c>
      <c r="D1757">
        <v>597</v>
      </c>
      <c r="E1757">
        <v>5.0999999999999996</v>
      </c>
    </row>
    <row r="1758" spans="1:5" x14ac:dyDescent="0.25">
      <c r="A1758">
        <v>2013</v>
      </c>
      <c r="B1758">
        <v>1</v>
      </c>
      <c r="C1758" t="s">
        <v>80</v>
      </c>
      <c r="D1758">
        <v>485</v>
      </c>
      <c r="E1758">
        <v>4.2</v>
      </c>
    </row>
    <row r="1759" spans="1:5" x14ac:dyDescent="0.25">
      <c r="A1759">
        <v>2013</v>
      </c>
      <c r="B1759">
        <v>1</v>
      </c>
      <c r="C1759" t="s">
        <v>91</v>
      </c>
      <c r="D1759">
        <v>444</v>
      </c>
      <c r="E1759">
        <v>3.8</v>
      </c>
    </row>
    <row r="1760" spans="1:5" x14ac:dyDescent="0.25">
      <c r="A1760">
        <v>2013</v>
      </c>
      <c r="B1760">
        <v>1</v>
      </c>
      <c r="C1760" t="s">
        <v>81</v>
      </c>
      <c r="D1760">
        <v>397</v>
      </c>
      <c r="E1760">
        <v>3.4</v>
      </c>
    </row>
    <row r="1761" spans="1:5" x14ac:dyDescent="0.25">
      <c r="A1761">
        <v>2013</v>
      </c>
      <c r="B1761">
        <v>1</v>
      </c>
      <c r="C1761" t="s">
        <v>77</v>
      </c>
      <c r="D1761">
        <v>388</v>
      </c>
      <c r="E1761">
        <v>3.3</v>
      </c>
    </row>
    <row r="1762" spans="1:5" x14ac:dyDescent="0.25">
      <c r="A1762">
        <v>2013</v>
      </c>
      <c r="B1762">
        <v>1</v>
      </c>
      <c r="C1762" t="s">
        <v>84</v>
      </c>
      <c r="D1762">
        <v>321</v>
      </c>
      <c r="E1762">
        <v>2.8</v>
      </c>
    </row>
    <row r="1763" spans="1:5" x14ac:dyDescent="0.25">
      <c r="A1763">
        <v>2013</v>
      </c>
      <c r="B1763">
        <v>1</v>
      </c>
      <c r="C1763" t="s">
        <v>85</v>
      </c>
      <c r="D1763">
        <v>274</v>
      </c>
      <c r="E1763">
        <v>2.4</v>
      </c>
    </row>
    <row r="1764" spans="1:5" x14ac:dyDescent="0.25">
      <c r="A1764">
        <v>2013</v>
      </c>
      <c r="B1764">
        <v>1</v>
      </c>
      <c r="C1764" t="s">
        <v>88</v>
      </c>
      <c r="D1764">
        <v>242</v>
      </c>
      <c r="E1764">
        <v>2.1</v>
      </c>
    </row>
    <row r="1765" spans="1:5" x14ac:dyDescent="0.25">
      <c r="A1765">
        <v>2013</v>
      </c>
      <c r="B1765">
        <v>1</v>
      </c>
      <c r="C1765" t="s">
        <v>87</v>
      </c>
      <c r="D1765">
        <v>238</v>
      </c>
      <c r="E1765">
        <v>2</v>
      </c>
    </row>
    <row r="1766" spans="1:5" x14ac:dyDescent="0.25">
      <c r="A1766">
        <v>2013</v>
      </c>
      <c r="B1766">
        <v>1</v>
      </c>
      <c r="C1766" t="s">
        <v>82</v>
      </c>
      <c r="D1766">
        <v>176</v>
      </c>
      <c r="E1766">
        <v>1.5</v>
      </c>
    </row>
    <row r="1767" spans="1:5" x14ac:dyDescent="0.25">
      <c r="A1767">
        <v>2013</v>
      </c>
      <c r="B1767">
        <v>1</v>
      </c>
      <c r="C1767" t="s">
        <v>95</v>
      </c>
      <c r="D1767">
        <v>86</v>
      </c>
      <c r="E1767">
        <v>0.7</v>
      </c>
    </row>
    <row r="1768" spans="1:5" x14ac:dyDescent="0.25">
      <c r="A1768">
        <v>2013</v>
      </c>
      <c r="B1768">
        <v>1</v>
      </c>
      <c r="C1768" t="s">
        <v>92</v>
      </c>
      <c r="D1768">
        <v>57</v>
      </c>
      <c r="E1768">
        <v>0.5</v>
      </c>
    </row>
    <row r="1769" spans="1:5" x14ac:dyDescent="0.25">
      <c r="A1769">
        <v>2013</v>
      </c>
      <c r="B1769">
        <v>1</v>
      </c>
      <c r="C1769" t="s">
        <v>101</v>
      </c>
      <c r="D1769">
        <v>45</v>
      </c>
      <c r="E1769">
        <v>0.4</v>
      </c>
    </row>
    <row r="1770" spans="1:5" x14ac:dyDescent="0.25">
      <c r="A1770">
        <v>2013</v>
      </c>
      <c r="B1770">
        <v>1</v>
      </c>
      <c r="C1770" t="s">
        <v>94</v>
      </c>
      <c r="D1770">
        <v>44</v>
      </c>
      <c r="E1770">
        <v>0.4</v>
      </c>
    </row>
    <row r="1771" spans="1:5" x14ac:dyDescent="0.25">
      <c r="A1771">
        <v>2013</v>
      </c>
      <c r="B1771">
        <v>1</v>
      </c>
      <c r="C1771" t="s">
        <v>98</v>
      </c>
      <c r="D1771">
        <v>40</v>
      </c>
      <c r="E1771">
        <v>0.3</v>
      </c>
    </row>
    <row r="1772" spans="1:5" x14ac:dyDescent="0.25">
      <c r="A1772">
        <v>2013</v>
      </c>
      <c r="B1772">
        <v>1</v>
      </c>
      <c r="C1772" t="s">
        <v>107</v>
      </c>
      <c r="D1772">
        <v>34</v>
      </c>
      <c r="E1772">
        <v>0.3</v>
      </c>
    </row>
    <row r="1773" spans="1:5" x14ac:dyDescent="0.25">
      <c r="A1773">
        <v>2013</v>
      </c>
      <c r="B1773">
        <v>1</v>
      </c>
      <c r="C1773" t="s">
        <v>90</v>
      </c>
      <c r="D1773">
        <v>29</v>
      </c>
      <c r="E1773">
        <v>0.2</v>
      </c>
    </row>
    <row r="1774" spans="1:5" x14ac:dyDescent="0.25">
      <c r="A1774">
        <v>2013</v>
      </c>
      <c r="B1774">
        <v>1</v>
      </c>
      <c r="C1774" t="s">
        <v>121</v>
      </c>
      <c r="D1774">
        <v>28</v>
      </c>
      <c r="E1774">
        <v>0.2</v>
      </c>
    </row>
    <row r="1775" spans="1:5" x14ac:dyDescent="0.25">
      <c r="A1775">
        <v>2013</v>
      </c>
      <c r="B1775">
        <v>1</v>
      </c>
      <c r="C1775" t="s">
        <v>93</v>
      </c>
      <c r="D1775">
        <v>17</v>
      </c>
      <c r="E1775">
        <v>0.1</v>
      </c>
    </row>
    <row r="1776" spans="1:5" x14ac:dyDescent="0.25">
      <c r="A1776">
        <v>2013</v>
      </c>
      <c r="B1776">
        <v>1</v>
      </c>
      <c r="C1776" t="s">
        <v>99</v>
      </c>
      <c r="D1776">
        <v>14</v>
      </c>
      <c r="E1776">
        <v>0.1</v>
      </c>
    </row>
    <row r="1777" spans="1:5" x14ac:dyDescent="0.25">
      <c r="A1777">
        <v>2013</v>
      </c>
      <c r="B1777">
        <v>1</v>
      </c>
      <c r="C1777" t="s">
        <v>100</v>
      </c>
      <c r="D1777">
        <v>11</v>
      </c>
      <c r="E1777">
        <v>0.1</v>
      </c>
    </row>
    <row r="1778" spans="1:5" x14ac:dyDescent="0.25">
      <c r="A1778">
        <v>2013</v>
      </c>
      <c r="B1778">
        <v>1</v>
      </c>
      <c r="C1778" t="s">
        <v>109</v>
      </c>
      <c r="D1778">
        <v>2</v>
      </c>
      <c r="E1778">
        <v>0</v>
      </c>
    </row>
    <row r="1779" spans="1:5" x14ac:dyDescent="0.25">
      <c r="A1779">
        <v>2013</v>
      </c>
      <c r="B1779">
        <v>1</v>
      </c>
      <c r="C1779" t="s">
        <v>102</v>
      </c>
      <c r="D1779">
        <v>1</v>
      </c>
      <c r="E1779">
        <v>0</v>
      </c>
    </row>
    <row r="1780" spans="1:5" x14ac:dyDescent="0.25">
      <c r="A1780">
        <v>2013</v>
      </c>
      <c r="B1780">
        <v>1</v>
      </c>
      <c r="C1780" t="s">
        <v>110</v>
      </c>
      <c r="D1780">
        <v>1</v>
      </c>
      <c r="E1780">
        <v>0</v>
      </c>
    </row>
    <row r="1781" spans="1:5" x14ac:dyDescent="0.25">
      <c r="A1781">
        <v>2013</v>
      </c>
      <c r="B1781">
        <v>1</v>
      </c>
      <c r="C1781" t="s">
        <v>112</v>
      </c>
      <c r="D1781">
        <v>1</v>
      </c>
      <c r="E1781">
        <v>0</v>
      </c>
    </row>
    <row r="1782" spans="1:5" x14ac:dyDescent="0.25">
      <c r="A1782">
        <v>2013</v>
      </c>
      <c r="B1782">
        <v>1</v>
      </c>
      <c r="C1782" t="s">
        <v>116</v>
      </c>
      <c r="D1782">
        <v>0</v>
      </c>
      <c r="E1782">
        <v>0</v>
      </c>
    </row>
    <row r="1783" spans="1:5" x14ac:dyDescent="0.25">
      <c r="A1783">
        <v>2013</v>
      </c>
      <c r="B1783">
        <v>1</v>
      </c>
      <c r="C1783" t="s">
        <v>118</v>
      </c>
      <c r="D1783">
        <v>0</v>
      </c>
      <c r="E1783">
        <v>0</v>
      </c>
    </row>
    <row r="1784" spans="1:5" x14ac:dyDescent="0.25">
      <c r="A1784">
        <v>2013</v>
      </c>
      <c r="B1784">
        <v>1</v>
      </c>
      <c r="C1784" t="s">
        <v>104</v>
      </c>
      <c r="D1784">
        <v>0</v>
      </c>
      <c r="E1784">
        <v>0</v>
      </c>
    </row>
    <row r="1785" spans="1:5" x14ac:dyDescent="0.25">
      <c r="A1785">
        <v>2013</v>
      </c>
      <c r="B1785">
        <v>1</v>
      </c>
      <c r="C1785" t="s">
        <v>117</v>
      </c>
      <c r="D1785">
        <v>0</v>
      </c>
      <c r="E1785">
        <v>0</v>
      </c>
    </row>
    <row r="1786" spans="1:5" x14ac:dyDescent="0.25">
      <c r="A1786">
        <v>2013</v>
      </c>
      <c r="B1786">
        <v>1</v>
      </c>
      <c r="C1786" t="s">
        <v>96</v>
      </c>
      <c r="D1786">
        <v>0</v>
      </c>
      <c r="E1786">
        <v>0</v>
      </c>
    </row>
    <row r="1787" spans="1:5" x14ac:dyDescent="0.25">
      <c r="A1787">
        <v>2013</v>
      </c>
      <c r="B1787">
        <v>1</v>
      </c>
      <c r="C1787" t="s">
        <v>115</v>
      </c>
      <c r="D1787">
        <v>0</v>
      </c>
      <c r="E1787">
        <v>0</v>
      </c>
    </row>
    <row r="1788" spans="1:5" x14ac:dyDescent="0.25">
      <c r="A1788">
        <v>2013</v>
      </c>
      <c r="B1788">
        <v>2</v>
      </c>
      <c r="C1788" t="s">
        <v>73</v>
      </c>
      <c r="D1788">
        <v>1592</v>
      </c>
      <c r="E1788">
        <v>14.1</v>
      </c>
    </row>
    <row r="1789" spans="1:5" x14ac:dyDescent="0.25">
      <c r="A1789">
        <v>2013</v>
      </c>
      <c r="B1789">
        <v>2</v>
      </c>
      <c r="C1789" t="s">
        <v>72</v>
      </c>
      <c r="D1789">
        <v>1500</v>
      </c>
      <c r="E1789">
        <v>13.2</v>
      </c>
    </row>
    <row r="1790" spans="1:5" x14ac:dyDescent="0.25">
      <c r="A1790">
        <v>2013</v>
      </c>
      <c r="B1790">
        <v>2</v>
      </c>
      <c r="C1790" t="s">
        <v>76</v>
      </c>
      <c r="D1790">
        <v>826</v>
      </c>
      <c r="E1790">
        <v>7.3</v>
      </c>
    </row>
    <row r="1791" spans="1:5" x14ac:dyDescent="0.25">
      <c r="A1791">
        <v>2013</v>
      </c>
      <c r="B1791">
        <v>2</v>
      </c>
      <c r="C1791" t="s">
        <v>74</v>
      </c>
      <c r="D1791">
        <v>800</v>
      </c>
      <c r="E1791">
        <v>7.1</v>
      </c>
    </row>
    <row r="1792" spans="1:5" x14ac:dyDescent="0.25">
      <c r="A1792">
        <v>2013</v>
      </c>
      <c r="B1792">
        <v>2</v>
      </c>
      <c r="C1792" t="s">
        <v>86</v>
      </c>
      <c r="D1792">
        <v>604</v>
      </c>
      <c r="E1792">
        <v>5.3</v>
      </c>
    </row>
    <row r="1793" spans="1:5" x14ac:dyDescent="0.25">
      <c r="A1793">
        <v>2013</v>
      </c>
      <c r="B1793">
        <v>2</v>
      </c>
      <c r="C1793" t="s">
        <v>78</v>
      </c>
      <c r="D1793">
        <v>641</v>
      </c>
      <c r="E1793">
        <v>5.7</v>
      </c>
    </row>
    <row r="1794" spans="1:5" x14ac:dyDescent="0.25">
      <c r="A1794">
        <v>2013</v>
      </c>
      <c r="B1794">
        <v>2</v>
      </c>
      <c r="C1794" t="s">
        <v>79</v>
      </c>
      <c r="D1794">
        <v>560</v>
      </c>
      <c r="E1794">
        <v>4.9000000000000004</v>
      </c>
    </row>
    <row r="1795" spans="1:5" x14ac:dyDescent="0.25">
      <c r="A1795">
        <v>2013</v>
      </c>
      <c r="B1795">
        <v>2</v>
      </c>
      <c r="C1795" t="s">
        <v>83</v>
      </c>
      <c r="D1795">
        <v>533</v>
      </c>
      <c r="E1795">
        <v>4.7</v>
      </c>
    </row>
    <row r="1796" spans="1:5" x14ac:dyDescent="0.25">
      <c r="A1796">
        <v>2013</v>
      </c>
      <c r="B1796">
        <v>2</v>
      </c>
      <c r="C1796" t="s">
        <v>75</v>
      </c>
      <c r="D1796">
        <v>448</v>
      </c>
      <c r="E1796">
        <v>4</v>
      </c>
    </row>
    <row r="1797" spans="1:5" x14ac:dyDescent="0.25">
      <c r="A1797">
        <v>2013</v>
      </c>
      <c r="B1797">
        <v>2</v>
      </c>
      <c r="C1797" t="s">
        <v>80</v>
      </c>
      <c r="D1797">
        <v>563</v>
      </c>
      <c r="E1797">
        <v>5</v>
      </c>
    </row>
    <row r="1798" spans="1:5" x14ac:dyDescent="0.25">
      <c r="A1798">
        <v>2013</v>
      </c>
      <c r="B1798">
        <v>2</v>
      </c>
      <c r="C1798" t="s">
        <v>89</v>
      </c>
      <c r="D1798">
        <v>428</v>
      </c>
      <c r="E1798">
        <v>3.8</v>
      </c>
    </row>
    <row r="1799" spans="1:5" x14ac:dyDescent="0.25">
      <c r="A1799">
        <v>2013</v>
      </c>
      <c r="B1799">
        <v>2</v>
      </c>
      <c r="C1799" t="s">
        <v>91</v>
      </c>
      <c r="D1799">
        <v>441</v>
      </c>
      <c r="E1799">
        <v>3.9</v>
      </c>
    </row>
    <row r="1800" spans="1:5" x14ac:dyDescent="0.25">
      <c r="A1800">
        <v>2013</v>
      </c>
      <c r="B1800">
        <v>2</v>
      </c>
      <c r="C1800" t="s">
        <v>77</v>
      </c>
      <c r="D1800">
        <v>481</v>
      </c>
      <c r="E1800">
        <v>4.2</v>
      </c>
    </row>
    <row r="1801" spans="1:5" x14ac:dyDescent="0.25">
      <c r="A1801">
        <v>2013</v>
      </c>
      <c r="B1801">
        <v>2</v>
      </c>
      <c r="C1801" t="s">
        <v>81</v>
      </c>
      <c r="D1801">
        <v>308</v>
      </c>
      <c r="E1801">
        <v>2.7</v>
      </c>
    </row>
    <row r="1802" spans="1:5" x14ac:dyDescent="0.25">
      <c r="A1802">
        <v>2013</v>
      </c>
      <c r="B1802">
        <v>2</v>
      </c>
      <c r="C1802" t="s">
        <v>84</v>
      </c>
      <c r="D1802">
        <v>309</v>
      </c>
      <c r="E1802">
        <v>2.7</v>
      </c>
    </row>
    <row r="1803" spans="1:5" x14ac:dyDescent="0.25">
      <c r="A1803">
        <v>2013</v>
      </c>
      <c r="B1803">
        <v>2</v>
      </c>
      <c r="C1803" t="s">
        <v>88</v>
      </c>
      <c r="D1803">
        <v>332</v>
      </c>
      <c r="E1803">
        <v>2.9</v>
      </c>
    </row>
    <row r="1804" spans="1:5" x14ac:dyDescent="0.25">
      <c r="A1804">
        <v>2013</v>
      </c>
      <c r="B1804">
        <v>2</v>
      </c>
      <c r="C1804" t="s">
        <v>87</v>
      </c>
      <c r="D1804">
        <v>270</v>
      </c>
      <c r="E1804">
        <v>2.4</v>
      </c>
    </row>
    <row r="1805" spans="1:5" x14ac:dyDescent="0.25">
      <c r="A1805">
        <v>2013</v>
      </c>
      <c r="B1805">
        <v>2</v>
      </c>
      <c r="C1805" t="s">
        <v>85</v>
      </c>
      <c r="D1805">
        <v>199</v>
      </c>
      <c r="E1805">
        <v>1.8</v>
      </c>
    </row>
    <row r="1806" spans="1:5" x14ac:dyDescent="0.25">
      <c r="A1806">
        <v>2013</v>
      </c>
      <c r="B1806">
        <v>2</v>
      </c>
      <c r="C1806" t="s">
        <v>82</v>
      </c>
      <c r="D1806">
        <v>154</v>
      </c>
      <c r="E1806">
        <v>1.4</v>
      </c>
    </row>
    <row r="1807" spans="1:5" x14ac:dyDescent="0.25">
      <c r="A1807">
        <v>2013</v>
      </c>
      <c r="B1807">
        <v>2</v>
      </c>
      <c r="C1807" t="s">
        <v>95</v>
      </c>
      <c r="D1807">
        <v>54</v>
      </c>
      <c r="E1807">
        <v>0.5</v>
      </c>
    </row>
    <row r="1808" spans="1:5" x14ac:dyDescent="0.25">
      <c r="A1808">
        <v>2013</v>
      </c>
      <c r="B1808">
        <v>2</v>
      </c>
      <c r="C1808" t="s">
        <v>101</v>
      </c>
      <c r="D1808">
        <v>53</v>
      </c>
      <c r="E1808">
        <v>0.5</v>
      </c>
    </row>
    <row r="1809" spans="1:5" x14ac:dyDescent="0.25">
      <c r="A1809">
        <v>2013</v>
      </c>
      <c r="B1809">
        <v>2</v>
      </c>
      <c r="C1809" t="s">
        <v>92</v>
      </c>
      <c r="D1809">
        <v>32</v>
      </c>
      <c r="E1809">
        <v>0.3</v>
      </c>
    </row>
    <row r="1810" spans="1:5" x14ac:dyDescent="0.25">
      <c r="A1810">
        <v>2013</v>
      </c>
      <c r="B1810">
        <v>2</v>
      </c>
      <c r="C1810" t="s">
        <v>90</v>
      </c>
      <c r="D1810">
        <v>56</v>
      </c>
      <c r="E1810">
        <v>0.5</v>
      </c>
    </row>
    <row r="1811" spans="1:5" x14ac:dyDescent="0.25">
      <c r="A1811">
        <v>2013</v>
      </c>
      <c r="B1811">
        <v>2</v>
      </c>
      <c r="C1811" t="s">
        <v>94</v>
      </c>
      <c r="D1811">
        <v>37</v>
      </c>
      <c r="E1811">
        <v>0.3</v>
      </c>
    </row>
    <row r="1812" spans="1:5" x14ac:dyDescent="0.25">
      <c r="A1812">
        <v>2013</v>
      </c>
      <c r="B1812">
        <v>2</v>
      </c>
      <c r="C1812" t="s">
        <v>98</v>
      </c>
      <c r="D1812">
        <v>30</v>
      </c>
      <c r="E1812">
        <v>0.3</v>
      </c>
    </row>
    <row r="1813" spans="1:5" x14ac:dyDescent="0.25">
      <c r="A1813">
        <v>2013</v>
      </c>
      <c r="B1813">
        <v>2</v>
      </c>
      <c r="C1813" t="s">
        <v>107</v>
      </c>
      <c r="D1813">
        <v>20</v>
      </c>
      <c r="E1813">
        <v>0.2</v>
      </c>
    </row>
    <row r="1814" spans="1:5" x14ac:dyDescent="0.25">
      <c r="A1814">
        <v>2013</v>
      </c>
      <c r="B1814">
        <v>2</v>
      </c>
      <c r="C1814" t="s">
        <v>121</v>
      </c>
      <c r="D1814">
        <v>23</v>
      </c>
      <c r="E1814">
        <v>0.2</v>
      </c>
    </row>
    <row r="1815" spans="1:5" x14ac:dyDescent="0.25">
      <c r="A1815">
        <v>2013</v>
      </c>
      <c r="B1815">
        <v>2</v>
      </c>
      <c r="C1815" t="s">
        <v>93</v>
      </c>
      <c r="D1815">
        <v>7</v>
      </c>
      <c r="E1815">
        <v>0.1</v>
      </c>
    </row>
    <row r="1816" spans="1:5" x14ac:dyDescent="0.25">
      <c r="A1816">
        <v>2013</v>
      </c>
      <c r="B1816">
        <v>2</v>
      </c>
      <c r="C1816" t="s">
        <v>100</v>
      </c>
      <c r="D1816">
        <v>7</v>
      </c>
      <c r="E1816">
        <v>0.1</v>
      </c>
    </row>
    <row r="1817" spans="1:5" x14ac:dyDescent="0.25">
      <c r="A1817">
        <v>2013</v>
      </c>
      <c r="B1817">
        <v>2</v>
      </c>
      <c r="C1817" t="s">
        <v>99</v>
      </c>
      <c r="D1817">
        <v>3</v>
      </c>
      <c r="E1817">
        <v>0</v>
      </c>
    </row>
    <row r="1818" spans="1:5" x14ac:dyDescent="0.25">
      <c r="A1818">
        <v>2013</v>
      </c>
      <c r="B1818">
        <v>2</v>
      </c>
      <c r="C1818" t="s">
        <v>110</v>
      </c>
      <c r="D1818">
        <v>3</v>
      </c>
      <c r="E1818">
        <v>0</v>
      </c>
    </row>
    <row r="1819" spans="1:5" x14ac:dyDescent="0.25">
      <c r="A1819">
        <v>2013</v>
      </c>
      <c r="B1819">
        <v>2</v>
      </c>
      <c r="C1819" t="s">
        <v>125</v>
      </c>
      <c r="D1819">
        <v>3</v>
      </c>
      <c r="E1819">
        <v>0</v>
      </c>
    </row>
    <row r="1820" spans="1:5" x14ac:dyDescent="0.25">
      <c r="A1820">
        <v>2013</v>
      </c>
      <c r="B1820">
        <v>2</v>
      </c>
      <c r="C1820" t="s">
        <v>109</v>
      </c>
      <c r="D1820">
        <v>0</v>
      </c>
      <c r="E1820">
        <v>0</v>
      </c>
    </row>
    <row r="1821" spans="1:5" x14ac:dyDescent="0.25">
      <c r="A1821">
        <v>2013</v>
      </c>
      <c r="B1821">
        <v>2</v>
      </c>
      <c r="C1821" t="s">
        <v>112</v>
      </c>
      <c r="D1821">
        <v>1</v>
      </c>
      <c r="E1821">
        <v>0</v>
      </c>
    </row>
    <row r="1822" spans="1:5" x14ac:dyDescent="0.25">
      <c r="A1822">
        <v>2013</v>
      </c>
      <c r="B1822">
        <v>2</v>
      </c>
      <c r="C1822" t="s">
        <v>116</v>
      </c>
      <c r="D1822">
        <v>1</v>
      </c>
      <c r="E1822">
        <v>0</v>
      </c>
    </row>
    <row r="1823" spans="1:5" x14ac:dyDescent="0.25">
      <c r="A1823">
        <v>2013</v>
      </c>
      <c r="B1823">
        <v>2</v>
      </c>
      <c r="C1823" t="s">
        <v>118</v>
      </c>
      <c r="D1823">
        <v>1</v>
      </c>
      <c r="E1823">
        <v>0</v>
      </c>
    </row>
    <row r="1824" spans="1:5" x14ac:dyDescent="0.25">
      <c r="A1824">
        <v>2013</v>
      </c>
      <c r="B1824">
        <v>2</v>
      </c>
      <c r="C1824" t="s">
        <v>126</v>
      </c>
      <c r="D1824">
        <v>1</v>
      </c>
      <c r="E1824">
        <v>0</v>
      </c>
    </row>
    <row r="1825" spans="1:5" x14ac:dyDescent="0.25">
      <c r="A1825">
        <v>2013</v>
      </c>
      <c r="B1825">
        <v>2</v>
      </c>
      <c r="C1825" t="s">
        <v>96</v>
      </c>
      <c r="D1825">
        <v>1</v>
      </c>
      <c r="E1825">
        <v>0</v>
      </c>
    </row>
    <row r="1826" spans="1:5" x14ac:dyDescent="0.25">
      <c r="A1826">
        <v>2013</v>
      </c>
      <c r="B1826">
        <v>2</v>
      </c>
      <c r="C1826" t="s">
        <v>102</v>
      </c>
      <c r="D1826">
        <v>0</v>
      </c>
      <c r="E1826">
        <v>0</v>
      </c>
    </row>
    <row r="1827" spans="1:5" x14ac:dyDescent="0.25">
      <c r="A1827">
        <v>2013</v>
      </c>
      <c r="B1827">
        <v>2</v>
      </c>
      <c r="C1827" t="s">
        <v>104</v>
      </c>
      <c r="D1827">
        <v>0</v>
      </c>
      <c r="E1827">
        <v>0</v>
      </c>
    </row>
    <row r="1828" spans="1:5" x14ac:dyDescent="0.25">
      <c r="A1828">
        <v>2013</v>
      </c>
      <c r="B1828">
        <v>2</v>
      </c>
      <c r="C1828" t="s">
        <v>117</v>
      </c>
      <c r="D1828">
        <v>0</v>
      </c>
      <c r="E1828">
        <v>0</v>
      </c>
    </row>
    <row r="1829" spans="1:5" x14ac:dyDescent="0.25">
      <c r="A1829">
        <v>2013</v>
      </c>
      <c r="B1829">
        <v>2</v>
      </c>
      <c r="C1829" t="s">
        <v>127</v>
      </c>
      <c r="D1829">
        <v>0</v>
      </c>
      <c r="E1829">
        <v>0</v>
      </c>
    </row>
    <row r="1830" spans="1:5" x14ac:dyDescent="0.25">
      <c r="A1830">
        <v>2013</v>
      </c>
      <c r="B1830">
        <v>2</v>
      </c>
      <c r="C1830" t="s">
        <v>115</v>
      </c>
      <c r="D1830">
        <v>0</v>
      </c>
      <c r="E1830">
        <v>0</v>
      </c>
    </row>
    <row r="1831" spans="1:5" x14ac:dyDescent="0.25">
      <c r="A1831">
        <v>2013</v>
      </c>
      <c r="B1831">
        <v>3</v>
      </c>
      <c r="C1831" t="s">
        <v>73</v>
      </c>
      <c r="D1831">
        <v>1440</v>
      </c>
      <c r="E1831">
        <v>13.4</v>
      </c>
    </row>
    <row r="1832" spans="1:5" x14ac:dyDescent="0.25">
      <c r="A1832">
        <v>2013</v>
      </c>
      <c r="B1832">
        <v>3</v>
      </c>
      <c r="C1832" t="s">
        <v>72</v>
      </c>
      <c r="D1832">
        <v>1301</v>
      </c>
      <c r="E1832">
        <v>12.1</v>
      </c>
    </row>
    <row r="1833" spans="1:5" x14ac:dyDescent="0.25">
      <c r="A1833">
        <v>2013</v>
      </c>
      <c r="B1833">
        <v>3</v>
      </c>
      <c r="C1833" t="s">
        <v>76</v>
      </c>
      <c r="D1833">
        <v>826</v>
      </c>
      <c r="E1833">
        <v>7.7</v>
      </c>
    </row>
    <row r="1834" spans="1:5" x14ac:dyDescent="0.25">
      <c r="A1834">
        <v>2013</v>
      </c>
      <c r="B1834">
        <v>3</v>
      </c>
      <c r="C1834" t="s">
        <v>74</v>
      </c>
      <c r="D1834">
        <v>666</v>
      </c>
      <c r="E1834">
        <v>6.2</v>
      </c>
    </row>
    <row r="1835" spans="1:5" x14ac:dyDescent="0.25">
      <c r="A1835">
        <v>2013</v>
      </c>
      <c r="B1835">
        <v>3</v>
      </c>
      <c r="C1835" t="s">
        <v>86</v>
      </c>
      <c r="D1835">
        <v>594</v>
      </c>
      <c r="E1835">
        <v>5.5</v>
      </c>
    </row>
    <row r="1836" spans="1:5" x14ac:dyDescent="0.25">
      <c r="A1836">
        <v>2013</v>
      </c>
      <c r="B1836">
        <v>3</v>
      </c>
      <c r="C1836" t="s">
        <v>79</v>
      </c>
      <c r="D1836">
        <v>620</v>
      </c>
      <c r="E1836">
        <v>5.8</v>
      </c>
    </row>
    <row r="1837" spans="1:5" x14ac:dyDescent="0.25">
      <c r="A1837">
        <v>2013</v>
      </c>
      <c r="B1837">
        <v>3</v>
      </c>
      <c r="C1837" t="s">
        <v>78</v>
      </c>
      <c r="D1837">
        <v>488</v>
      </c>
      <c r="E1837">
        <v>4.5</v>
      </c>
    </row>
    <row r="1838" spans="1:5" x14ac:dyDescent="0.25">
      <c r="A1838">
        <v>2013</v>
      </c>
      <c r="B1838">
        <v>3</v>
      </c>
      <c r="C1838" t="s">
        <v>83</v>
      </c>
      <c r="D1838">
        <v>473</v>
      </c>
      <c r="E1838">
        <v>4.4000000000000004</v>
      </c>
    </row>
    <row r="1839" spans="1:5" x14ac:dyDescent="0.25">
      <c r="A1839">
        <v>2013</v>
      </c>
      <c r="B1839">
        <v>3</v>
      </c>
      <c r="C1839" t="s">
        <v>89</v>
      </c>
      <c r="D1839">
        <v>488</v>
      </c>
      <c r="E1839">
        <v>4.5</v>
      </c>
    </row>
    <row r="1840" spans="1:5" x14ac:dyDescent="0.25">
      <c r="A1840">
        <v>2013</v>
      </c>
      <c r="B1840">
        <v>3</v>
      </c>
      <c r="C1840" t="s">
        <v>80</v>
      </c>
      <c r="D1840">
        <v>460</v>
      </c>
      <c r="E1840">
        <v>4.3</v>
      </c>
    </row>
    <row r="1841" spans="1:5" x14ac:dyDescent="0.25">
      <c r="A1841">
        <v>2013</v>
      </c>
      <c r="B1841">
        <v>3</v>
      </c>
      <c r="C1841" t="s">
        <v>75</v>
      </c>
      <c r="D1841">
        <v>390</v>
      </c>
      <c r="E1841">
        <v>3.6</v>
      </c>
    </row>
    <row r="1842" spans="1:5" x14ac:dyDescent="0.25">
      <c r="A1842">
        <v>2013</v>
      </c>
      <c r="B1842">
        <v>3</v>
      </c>
      <c r="C1842" t="s">
        <v>77</v>
      </c>
      <c r="D1842">
        <v>484</v>
      </c>
      <c r="E1842">
        <v>4.5</v>
      </c>
    </row>
    <row r="1843" spans="1:5" x14ac:dyDescent="0.25">
      <c r="A1843">
        <v>2013</v>
      </c>
      <c r="B1843">
        <v>3</v>
      </c>
      <c r="C1843" t="s">
        <v>91</v>
      </c>
      <c r="D1843">
        <v>341</v>
      </c>
      <c r="E1843">
        <v>3.2</v>
      </c>
    </row>
    <row r="1844" spans="1:5" x14ac:dyDescent="0.25">
      <c r="A1844">
        <v>2013</v>
      </c>
      <c r="B1844">
        <v>3</v>
      </c>
      <c r="C1844" t="s">
        <v>84</v>
      </c>
      <c r="D1844">
        <v>469</v>
      </c>
      <c r="E1844">
        <v>4.4000000000000004</v>
      </c>
    </row>
    <row r="1845" spans="1:5" x14ac:dyDescent="0.25">
      <c r="A1845">
        <v>2013</v>
      </c>
      <c r="B1845">
        <v>3</v>
      </c>
      <c r="C1845" t="s">
        <v>81</v>
      </c>
      <c r="D1845">
        <v>377</v>
      </c>
      <c r="E1845">
        <v>3.5</v>
      </c>
    </row>
    <row r="1846" spans="1:5" x14ac:dyDescent="0.25">
      <c r="A1846">
        <v>2013</v>
      </c>
      <c r="B1846">
        <v>3</v>
      </c>
      <c r="C1846" t="s">
        <v>88</v>
      </c>
      <c r="D1846">
        <v>298</v>
      </c>
      <c r="E1846">
        <v>2.8</v>
      </c>
    </row>
    <row r="1847" spans="1:5" x14ac:dyDescent="0.25">
      <c r="A1847">
        <v>2013</v>
      </c>
      <c r="B1847">
        <v>3</v>
      </c>
      <c r="C1847" t="s">
        <v>87</v>
      </c>
      <c r="D1847">
        <v>284</v>
      </c>
      <c r="E1847">
        <v>2.6</v>
      </c>
    </row>
    <row r="1848" spans="1:5" x14ac:dyDescent="0.25">
      <c r="A1848">
        <v>2013</v>
      </c>
      <c r="B1848">
        <v>3</v>
      </c>
      <c r="C1848" t="s">
        <v>85</v>
      </c>
      <c r="D1848">
        <v>187</v>
      </c>
      <c r="E1848">
        <v>1.7</v>
      </c>
    </row>
    <row r="1849" spans="1:5" x14ac:dyDescent="0.25">
      <c r="A1849">
        <v>2013</v>
      </c>
      <c r="B1849">
        <v>3</v>
      </c>
      <c r="C1849" t="s">
        <v>82</v>
      </c>
      <c r="D1849">
        <v>169</v>
      </c>
      <c r="E1849">
        <v>1.6</v>
      </c>
    </row>
    <row r="1850" spans="1:5" x14ac:dyDescent="0.25">
      <c r="A1850">
        <v>2013</v>
      </c>
      <c r="B1850">
        <v>3</v>
      </c>
      <c r="C1850" t="s">
        <v>95</v>
      </c>
      <c r="D1850">
        <v>59</v>
      </c>
      <c r="E1850">
        <v>0.5</v>
      </c>
    </row>
    <row r="1851" spans="1:5" x14ac:dyDescent="0.25">
      <c r="A1851">
        <v>2013</v>
      </c>
      <c r="B1851">
        <v>3</v>
      </c>
      <c r="C1851" t="s">
        <v>101</v>
      </c>
      <c r="D1851">
        <v>82</v>
      </c>
      <c r="E1851">
        <v>0.8</v>
      </c>
    </row>
    <row r="1852" spans="1:5" x14ac:dyDescent="0.25">
      <c r="A1852">
        <v>2013</v>
      </c>
      <c r="B1852">
        <v>3</v>
      </c>
      <c r="C1852" t="s">
        <v>92</v>
      </c>
      <c r="D1852">
        <v>56</v>
      </c>
      <c r="E1852">
        <v>0.5</v>
      </c>
    </row>
    <row r="1853" spans="1:5" x14ac:dyDescent="0.25">
      <c r="A1853">
        <v>2013</v>
      </c>
      <c r="B1853">
        <v>3</v>
      </c>
      <c r="C1853" t="s">
        <v>90</v>
      </c>
      <c r="D1853">
        <v>47</v>
      </c>
      <c r="E1853">
        <v>0.4</v>
      </c>
    </row>
    <row r="1854" spans="1:5" x14ac:dyDescent="0.25">
      <c r="A1854">
        <v>2013</v>
      </c>
      <c r="B1854">
        <v>3</v>
      </c>
      <c r="C1854" t="s">
        <v>94</v>
      </c>
      <c r="D1854">
        <v>31</v>
      </c>
      <c r="E1854">
        <v>0.3</v>
      </c>
    </row>
    <row r="1855" spans="1:5" x14ac:dyDescent="0.25">
      <c r="A1855">
        <v>2013</v>
      </c>
      <c r="B1855">
        <v>3</v>
      </c>
      <c r="C1855" t="s">
        <v>98</v>
      </c>
      <c r="D1855">
        <v>28</v>
      </c>
      <c r="E1855">
        <v>0.3</v>
      </c>
    </row>
    <row r="1856" spans="1:5" x14ac:dyDescent="0.25">
      <c r="A1856">
        <v>2013</v>
      </c>
      <c r="B1856">
        <v>3</v>
      </c>
      <c r="C1856" t="s">
        <v>107</v>
      </c>
      <c r="D1856">
        <v>24</v>
      </c>
      <c r="E1856">
        <v>0.2</v>
      </c>
    </row>
    <row r="1857" spans="1:5" x14ac:dyDescent="0.25">
      <c r="A1857">
        <v>2013</v>
      </c>
      <c r="B1857">
        <v>3</v>
      </c>
      <c r="C1857" t="s">
        <v>121</v>
      </c>
      <c r="D1857">
        <v>18</v>
      </c>
      <c r="E1857">
        <v>0.2</v>
      </c>
    </row>
    <row r="1858" spans="1:5" x14ac:dyDescent="0.25">
      <c r="A1858">
        <v>2013</v>
      </c>
      <c r="B1858">
        <v>3</v>
      </c>
      <c r="C1858" t="s">
        <v>93</v>
      </c>
      <c r="D1858">
        <v>9</v>
      </c>
      <c r="E1858">
        <v>0.1</v>
      </c>
    </row>
    <row r="1859" spans="1:5" x14ac:dyDescent="0.25">
      <c r="A1859">
        <v>2013</v>
      </c>
      <c r="B1859">
        <v>3</v>
      </c>
      <c r="C1859" t="s">
        <v>99</v>
      </c>
      <c r="D1859">
        <v>7</v>
      </c>
      <c r="E1859">
        <v>0.1</v>
      </c>
    </row>
    <row r="1860" spans="1:5" x14ac:dyDescent="0.25">
      <c r="A1860">
        <v>2013</v>
      </c>
      <c r="B1860">
        <v>3</v>
      </c>
      <c r="C1860" t="s">
        <v>100</v>
      </c>
      <c r="D1860">
        <v>4</v>
      </c>
      <c r="E1860">
        <v>0</v>
      </c>
    </row>
    <row r="1861" spans="1:5" x14ac:dyDescent="0.25">
      <c r="A1861">
        <v>2013</v>
      </c>
      <c r="B1861">
        <v>3</v>
      </c>
      <c r="C1861" t="s">
        <v>110</v>
      </c>
      <c r="D1861">
        <v>5</v>
      </c>
      <c r="E1861">
        <v>0</v>
      </c>
    </row>
    <row r="1862" spans="1:5" x14ac:dyDescent="0.25">
      <c r="A1862">
        <v>2013</v>
      </c>
      <c r="B1862">
        <v>3</v>
      </c>
      <c r="C1862" t="s">
        <v>102</v>
      </c>
      <c r="D1862">
        <v>7</v>
      </c>
      <c r="E1862">
        <v>0.1</v>
      </c>
    </row>
    <row r="1863" spans="1:5" x14ac:dyDescent="0.25">
      <c r="A1863">
        <v>2013</v>
      </c>
      <c r="B1863">
        <v>3</v>
      </c>
      <c r="C1863" t="s">
        <v>109</v>
      </c>
      <c r="D1863">
        <v>2</v>
      </c>
      <c r="E1863">
        <v>0</v>
      </c>
    </row>
    <row r="1864" spans="1:5" x14ac:dyDescent="0.25">
      <c r="A1864">
        <v>2013</v>
      </c>
      <c r="B1864">
        <v>3</v>
      </c>
      <c r="C1864" t="s">
        <v>125</v>
      </c>
      <c r="D1864">
        <v>0</v>
      </c>
      <c r="E1864">
        <v>0</v>
      </c>
    </row>
    <row r="1865" spans="1:5" x14ac:dyDescent="0.25">
      <c r="A1865">
        <v>2013</v>
      </c>
      <c r="B1865">
        <v>3</v>
      </c>
      <c r="C1865" t="s">
        <v>112</v>
      </c>
      <c r="D1865">
        <v>0</v>
      </c>
      <c r="E1865">
        <v>0</v>
      </c>
    </row>
    <row r="1866" spans="1:5" x14ac:dyDescent="0.25">
      <c r="A1866">
        <v>2013</v>
      </c>
      <c r="B1866">
        <v>3</v>
      </c>
      <c r="C1866" t="s">
        <v>116</v>
      </c>
      <c r="D1866">
        <v>0</v>
      </c>
      <c r="E1866">
        <v>0</v>
      </c>
    </row>
    <row r="1867" spans="1:5" x14ac:dyDescent="0.25">
      <c r="A1867">
        <v>2013</v>
      </c>
      <c r="B1867">
        <v>3</v>
      </c>
      <c r="C1867" t="s">
        <v>118</v>
      </c>
      <c r="D1867">
        <v>0</v>
      </c>
      <c r="E1867">
        <v>0</v>
      </c>
    </row>
    <row r="1868" spans="1:5" x14ac:dyDescent="0.25">
      <c r="A1868">
        <v>2013</v>
      </c>
      <c r="B1868">
        <v>3</v>
      </c>
      <c r="C1868" t="s">
        <v>126</v>
      </c>
      <c r="D1868">
        <v>0</v>
      </c>
      <c r="E1868">
        <v>0</v>
      </c>
    </row>
    <row r="1869" spans="1:5" x14ac:dyDescent="0.25">
      <c r="A1869">
        <v>2013</v>
      </c>
      <c r="B1869">
        <v>3</v>
      </c>
      <c r="C1869" t="s">
        <v>96</v>
      </c>
      <c r="D1869">
        <v>0</v>
      </c>
      <c r="E1869">
        <v>0</v>
      </c>
    </row>
    <row r="1870" spans="1:5" x14ac:dyDescent="0.25">
      <c r="A1870">
        <v>2013</v>
      </c>
      <c r="B1870">
        <v>3</v>
      </c>
      <c r="C1870" t="s">
        <v>115</v>
      </c>
      <c r="D1870">
        <v>1</v>
      </c>
      <c r="E1870">
        <v>0</v>
      </c>
    </row>
    <row r="1871" spans="1:5" x14ac:dyDescent="0.25">
      <c r="A1871">
        <v>2013</v>
      </c>
      <c r="B1871">
        <v>3</v>
      </c>
      <c r="C1871" t="s">
        <v>104</v>
      </c>
      <c r="D1871">
        <v>0</v>
      </c>
      <c r="E1871">
        <v>0</v>
      </c>
    </row>
    <row r="1872" spans="1:5" x14ac:dyDescent="0.25">
      <c r="A1872">
        <v>2013</v>
      </c>
      <c r="B1872">
        <v>3</v>
      </c>
      <c r="C1872" t="s">
        <v>117</v>
      </c>
      <c r="D1872">
        <v>0</v>
      </c>
      <c r="E1872">
        <v>0</v>
      </c>
    </row>
    <row r="1873" spans="1:5" x14ac:dyDescent="0.25">
      <c r="A1873">
        <v>2013</v>
      </c>
      <c r="B1873">
        <v>3</v>
      </c>
      <c r="C1873" t="s">
        <v>127</v>
      </c>
      <c r="D1873">
        <v>0</v>
      </c>
      <c r="E1873">
        <v>0</v>
      </c>
    </row>
    <row r="1874" spans="1:5" x14ac:dyDescent="0.25">
      <c r="A1874">
        <v>2013</v>
      </c>
      <c r="B1874">
        <v>3</v>
      </c>
      <c r="C1874" t="s">
        <v>108</v>
      </c>
      <c r="D1874">
        <v>0</v>
      </c>
      <c r="E1874">
        <v>0</v>
      </c>
    </row>
    <row r="1875" spans="1:5" x14ac:dyDescent="0.25">
      <c r="A1875">
        <v>2013</v>
      </c>
      <c r="B1875">
        <v>4</v>
      </c>
      <c r="C1875" t="s">
        <v>73</v>
      </c>
      <c r="D1875">
        <v>2200</v>
      </c>
      <c r="E1875">
        <v>15.7</v>
      </c>
    </row>
    <row r="1876" spans="1:5" x14ac:dyDescent="0.25">
      <c r="A1876">
        <v>2013</v>
      </c>
      <c r="B1876">
        <v>4</v>
      </c>
      <c r="C1876" t="s">
        <v>72</v>
      </c>
      <c r="D1876">
        <v>1645</v>
      </c>
      <c r="E1876">
        <v>11.8</v>
      </c>
    </row>
    <row r="1877" spans="1:5" x14ac:dyDescent="0.25">
      <c r="A1877">
        <v>2013</v>
      </c>
      <c r="B1877">
        <v>4</v>
      </c>
      <c r="C1877" t="s">
        <v>76</v>
      </c>
      <c r="D1877">
        <v>1060</v>
      </c>
      <c r="E1877">
        <v>7.6</v>
      </c>
    </row>
    <row r="1878" spans="1:5" x14ac:dyDescent="0.25">
      <c r="A1878">
        <v>2013</v>
      </c>
      <c r="B1878">
        <v>4</v>
      </c>
      <c r="C1878" t="s">
        <v>74</v>
      </c>
      <c r="D1878">
        <v>950</v>
      </c>
      <c r="E1878">
        <v>6.8</v>
      </c>
    </row>
    <row r="1879" spans="1:5" x14ac:dyDescent="0.25">
      <c r="A1879">
        <v>2013</v>
      </c>
      <c r="B1879">
        <v>4</v>
      </c>
      <c r="C1879" t="s">
        <v>78</v>
      </c>
      <c r="D1879">
        <v>987</v>
      </c>
      <c r="E1879">
        <v>7.1</v>
      </c>
    </row>
    <row r="1880" spans="1:5" x14ac:dyDescent="0.25">
      <c r="A1880">
        <v>2013</v>
      </c>
      <c r="B1880">
        <v>4</v>
      </c>
      <c r="C1880" t="s">
        <v>79</v>
      </c>
      <c r="D1880">
        <v>814</v>
      </c>
      <c r="E1880">
        <v>5.8</v>
      </c>
    </row>
    <row r="1881" spans="1:5" x14ac:dyDescent="0.25">
      <c r="A1881">
        <v>2013</v>
      </c>
      <c r="B1881">
        <v>4</v>
      </c>
      <c r="C1881" t="s">
        <v>83</v>
      </c>
      <c r="D1881">
        <v>646</v>
      </c>
      <c r="E1881">
        <v>4.5999999999999996</v>
      </c>
    </row>
    <row r="1882" spans="1:5" x14ac:dyDescent="0.25">
      <c r="A1882">
        <v>2013</v>
      </c>
      <c r="B1882">
        <v>4</v>
      </c>
      <c r="C1882" t="s">
        <v>86</v>
      </c>
      <c r="D1882">
        <v>414</v>
      </c>
      <c r="E1882">
        <v>3</v>
      </c>
    </row>
    <row r="1883" spans="1:5" x14ac:dyDescent="0.25">
      <c r="A1883">
        <v>2013</v>
      </c>
      <c r="B1883">
        <v>4</v>
      </c>
      <c r="C1883" t="s">
        <v>80</v>
      </c>
      <c r="D1883">
        <v>705</v>
      </c>
      <c r="E1883">
        <v>5</v>
      </c>
    </row>
    <row r="1884" spans="1:5" x14ac:dyDescent="0.25">
      <c r="A1884">
        <v>2013</v>
      </c>
      <c r="B1884">
        <v>4</v>
      </c>
      <c r="C1884" t="s">
        <v>89</v>
      </c>
      <c r="D1884">
        <v>648</v>
      </c>
      <c r="E1884">
        <v>4.5999999999999996</v>
      </c>
    </row>
    <row r="1885" spans="1:5" x14ac:dyDescent="0.25">
      <c r="A1885">
        <v>2013</v>
      </c>
      <c r="B1885">
        <v>4</v>
      </c>
      <c r="C1885" t="s">
        <v>77</v>
      </c>
      <c r="D1885">
        <v>625</v>
      </c>
      <c r="E1885">
        <v>4.5</v>
      </c>
    </row>
    <row r="1886" spans="1:5" x14ac:dyDescent="0.25">
      <c r="A1886">
        <v>2013</v>
      </c>
      <c r="B1886">
        <v>4</v>
      </c>
      <c r="C1886" t="s">
        <v>75</v>
      </c>
      <c r="D1886">
        <v>444</v>
      </c>
      <c r="E1886">
        <v>3.2</v>
      </c>
    </row>
    <row r="1887" spans="1:5" x14ac:dyDescent="0.25">
      <c r="A1887">
        <v>2013</v>
      </c>
      <c r="B1887">
        <v>4</v>
      </c>
      <c r="C1887" t="s">
        <v>91</v>
      </c>
      <c r="D1887">
        <v>444</v>
      </c>
      <c r="E1887">
        <v>3.2</v>
      </c>
    </row>
    <row r="1888" spans="1:5" x14ac:dyDescent="0.25">
      <c r="A1888">
        <v>2013</v>
      </c>
      <c r="B1888">
        <v>4</v>
      </c>
      <c r="C1888" t="s">
        <v>84</v>
      </c>
      <c r="D1888">
        <v>454</v>
      </c>
      <c r="E1888">
        <v>3.2</v>
      </c>
    </row>
    <row r="1889" spans="1:5" x14ac:dyDescent="0.25">
      <c r="A1889">
        <v>2013</v>
      </c>
      <c r="B1889">
        <v>4</v>
      </c>
      <c r="C1889" t="s">
        <v>81</v>
      </c>
      <c r="D1889">
        <v>463</v>
      </c>
      <c r="E1889">
        <v>3.3</v>
      </c>
    </row>
    <row r="1890" spans="1:5" x14ac:dyDescent="0.25">
      <c r="A1890">
        <v>2013</v>
      </c>
      <c r="B1890">
        <v>4</v>
      </c>
      <c r="C1890" t="s">
        <v>88</v>
      </c>
      <c r="D1890">
        <v>250</v>
      </c>
      <c r="E1890">
        <v>1.8</v>
      </c>
    </row>
    <row r="1891" spans="1:5" x14ac:dyDescent="0.25">
      <c r="A1891">
        <v>2013</v>
      </c>
      <c r="B1891">
        <v>4</v>
      </c>
      <c r="C1891" t="s">
        <v>87</v>
      </c>
      <c r="D1891">
        <v>325</v>
      </c>
      <c r="E1891">
        <v>2.2999999999999998</v>
      </c>
    </row>
    <row r="1892" spans="1:5" x14ac:dyDescent="0.25">
      <c r="A1892">
        <v>2013</v>
      </c>
      <c r="B1892">
        <v>4</v>
      </c>
      <c r="C1892" t="s">
        <v>85</v>
      </c>
      <c r="D1892">
        <v>279</v>
      </c>
      <c r="E1892">
        <v>2</v>
      </c>
    </row>
    <row r="1893" spans="1:5" x14ac:dyDescent="0.25">
      <c r="A1893">
        <v>2013</v>
      </c>
      <c r="B1893">
        <v>4</v>
      </c>
      <c r="C1893" t="s">
        <v>82</v>
      </c>
      <c r="D1893">
        <v>163</v>
      </c>
      <c r="E1893">
        <v>1.2</v>
      </c>
    </row>
    <row r="1894" spans="1:5" x14ac:dyDescent="0.25">
      <c r="A1894">
        <v>2013</v>
      </c>
      <c r="B1894">
        <v>4</v>
      </c>
      <c r="C1894" t="s">
        <v>95</v>
      </c>
      <c r="D1894">
        <v>95</v>
      </c>
      <c r="E1894">
        <v>0.7</v>
      </c>
    </row>
    <row r="1895" spans="1:5" x14ac:dyDescent="0.25">
      <c r="A1895">
        <v>2013</v>
      </c>
      <c r="B1895">
        <v>4</v>
      </c>
      <c r="C1895" t="s">
        <v>92</v>
      </c>
      <c r="D1895">
        <v>80</v>
      </c>
      <c r="E1895">
        <v>0.6</v>
      </c>
    </row>
    <row r="1896" spans="1:5" x14ac:dyDescent="0.25">
      <c r="A1896">
        <v>2013</v>
      </c>
      <c r="B1896">
        <v>4</v>
      </c>
      <c r="C1896" t="s">
        <v>90</v>
      </c>
      <c r="D1896">
        <v>77</v>
      </c>
      <c r="E1896">
        <v>0.6</v>
      </c>
    </row>
    <row r="1897" spans="1:5" x14ac:dyDescent="0.25">
      <c r="A1897">
        <v>2013</v>
      </c>
      <c r="B1897">
        <v>4</v>
      </c>
      <c r="C1897" t="s">
        <v>101</v>
      </c>
      <c r="D1897">
        <v>29</v>
      </c>
      <c r="E1897">
        <v>0.2</v>
      </c>
    </row>
    <row r="1898" spans="1:5" x14ac:dyDescent="0.25">
      <c r="A1898">
        <v>2013</v>
      </c>
      <c r="B1898">
        <v>4</v>
      </c>
      <c r="C1898" t="s">
        <v>94</v>
      </c>
      <c r="D1898">
        <v>40</v>
      </c>
      <c r="E1898">
        <v>0.3</v>
      </c>
    </row>
    <row r="1899" spans="1:5" x14ac:dyDescent="0.25">
      <c r="A1899">
        <v>2013</v>
      </c>
      <c r="B1899">
        <v>4</v>
      </c>
      <c r="C1899" t="s">
        <v>98</v>
      </c>
      <c r="D1899">
        <v>35</v>
      </c>
      <c r="E1899">
        <v>0.3</v>
      </c>
    </row>
    <row r="1900" spans="1:5" x14ac:dyDescent="0.25">
      <c r="A1900">
        <v>2013</v>
      </c>
      <c r="B1900">
        <v>4</v>
      </c>
      <c r="C1900" t="s">
        <v>107</v>
      </c>
      <c r="D1900">
        <v>49</v>
      </c>
      <c r="E1900">
        <v>0.4</v>
      </c>
    </row>
    <row r="1901" spans="1:5" x14ac:dyDescent="0.25">
      <c r="A1901">
        <v>2013</v>
      </c>
      <c r="B1901">
        <v>4</v>
      </c>
      <c r="C1901" t="s">
        <v>121</v>
      </c>
      <c r="D1901">
        <v>25</v>
      </c>
      <c r="E1901">
        <v>0.2</v>
      </c>
    </row>
    <row r="1902" spans="1:5" x14ac:dyDescent="0.25">
      <c r="A1902">
        <v>2013</v>
      </c>
      <c r="B1902">
        <v>4</v>
      </c>
      <c r="C1902" t="s">
        <v>93</v>
      </c>
      <c r="D1902">
        <v>13</v>
      </c>
      <c r="E1902">
        <v>0.1</v>
      </c>
    </row>
    <row r="1903" spans="1:5" x14ac:dyDescent="0.25">
      <c r="A1903">
        <v>2013</v>
      </c>
      <c r="B1903">
        <v>4</v>
      </c>
      <c r="C1903" t="s">
        <v>99</v>
      </c>
      <c r="D1903">
        <v>10</v>
      </c>
      <c r="E1903">
        <v>0.1</v>
      </c>
    </row>
    <row r="1904" spans="1:5" x14ac:dyDescent="0.25">
      <c r="A1904">
        <v>2013</v>
      </c>
      <c r="B1904">
        <v>4</v>
      </c>
      <c r="C1904" t="s">
        <v>100</v>
      </c>
      <c r="D1904">
        <v>7</v>
      </c>
      <c r="E1904">
        <v>0.1</v>
      </c>
    </row>
    <row r="1905" spans="1:5" x14ac:dyDescent="0.25">
      <c r="A1905">
        <v>2013</v>
      </c>
      <c r="B1905">
        <v>4</v>
      </c>
      <c r="C1905" t="s">
        <v>102</v>
      </c>
      <c r="D1905">
        <v>3</v>
      </c>
      <c r="E1905">
        <v>0</v>
      </c>
    </row>
    <row r="1906" spans="1:5" x14ac:dyDescent="0.25">
      <c r="A1906">
        <v>2013</v>
      </c>
      <c r="B1906">
        <v>4</v>
      </c>
      <c r="C1906" t="s">
        <v>110</v>
      </c>
      <c r="D1906">
        <v>2</v>
      </c>
      <c r="E1906">
        <v>0</v>
      </c>
    </row>
    <row r="1907" spans="1:5" x14ac:dyDescent="0.25">
      <c r="A1907">
        <v>2013</v>
      </c>
      <c r="B1907">
        <v>4</v>
      </c>
      <c r="C1907" t="s">
        <v>109</v>
      </c>
      <c r="D1907">
        <v>0</v>
      </c>
      <c r="E1907">
        <v>0</v>
      </c>
    </row>
    <row r="1908" spans="1:5" x14ac:dyDescent="0.25">
      <c r="A1908">
        <v>2013</v>
      </c>
      <c r="B1908">
        <v>4</v>
      </c>
      <c r="C1908" t="s">
        <v>125</v>
      </c>
      <c r="D1908">
        <v>0</v>
      </c>
      <c r="E1908">
        <v>0</v>
      </c>
    </row>
    <row r="1909" spans="1:5" x14ac:dyDescent="0.25">
      <c r="A1909">
        <v>2013</v>
      </c>
      <c r="B1909">
        <v>4</v>
      </c>
      <c r="C1909" t="s">
        <v>112</v>
      </c>
      <c r="D1909">
        <v>1</v>
      </c>
      <c r="E1909">
        <v>0</v>
      </c>
    </row>
    <row r="1910" spans="1:5" x14ac:dyDescent="0.25">
      <c r="A1910">
        <v>2013</v>
      </c>
      <c r="B1910">
        <v>4</v>
      </c>
      <c r="C1910" t="s">
        <v>116</v>
      </c>
      <c r="D1910">
        <v>1</v>
      </c>
      <c r="E1910">
        <v>0</v>
      </c>
    </row>
    <row r="1911" spans="1:5" x14ac:dyDescent="0.25">
      <c r="A1911">
        <v>2013</v>
      </c>
      <c r="B1911">
        <v>4</v>
      </c>
      <c r="C1911" t="s">
        <v>104</v>
      </c>
      <c r="D1911">
        <v>2</v>
      </c>
      <c r="E1911">
        <v>0</v>
      </c>
    </row>
    <row r="1912" spans="1:5" x14ac:dyDescent="0.25">
      <c r="A1912">
        <v>2013</v>
      </c>
      <c r="B1912">
        <v>4</v>
      </c>
      <c r="C1912" t="s">
        <v>108</v>
      </c>
      <c r="D1912">
        <v>2</v>
      </c>
      <c r="E1912">
        <v>0</v>
      </c>
    </row>
    <row r="1913" spans="1:5" x14ac:dyDescent="0.25">
      <c r="A1913">
        <v>2013</v>
      </c>
      <c r="B1913">
        <v>4</v>
      </c>
      <c r="C1913" t="s">
        <v>115</v>
      </c>
      <c r="D1913">
        <v>1</v>
      </c>
      <c r="E1913">
        <v>0</v>
      </c>
    </row>
    <row r="1914" spans="1:5" x14ac:dyDescent="0.25">
      <c r="A1914">
        <v>2013</v>
      </c>
      <c r="B1914">
        <v>4</v>
      </c>
      <c r="C1914" t="s">
        <v>118</v>
      </c>
      <c r="D1914">
        <v>0</v>
      </c>
      <c r="E1914">
        <v>0</v>
      </c>
    </row>
    <row r="1915" spans="1:5" x14ac:dyDescent="0.25">
      <c r="A1915">
        <v>2013</v>
      </c>
      <c r="B1915">
        <v>4</v>
      </c>
      <c r="C1915" t="s">
        <v>126</v>
      </c>
      <c r="D1915">
        <v>0</v>
      </c>
      <c r="E1915">
        <v>0</v>
      </c>
    </row>
    <row r="1916" spans="1:5" x14ac:dyDescent="0.25">
      <c r="A1916">
        <v>2013</v>
      </c>
      <c r="B1916">
        <v>4</v>
      </c>
      <c r="C1916" t="s">
        <v>96</v>
      </c>
      <c r="D1916">
        <v>0</v>
      </c>
      <c r="E1916">
        <v>0</v>
      </c>
    </row>
    <row r="1917" spans="1:5" x14ac:dyDescent="0.25">
      <c r="A1917">
        <v>2013</v>
      </c>
      <c r="B1917">
        <v>4</v>
      </c>
      <c r="C1917" t="s">
        <v>117</v>
      </c>
      <c r="D1917">
        <v>0</v>
      </c>
      <c r="E1917">
        <v>0</v>
      </c>
    </row>
    <row r="1918" spans="1:5" x14ac:dyDescent="0.25">
      <c r="A1918">
        <v>2013</v>
      </c>
      <c r="B1918">
        <v>4</v>
      </c>
      <c r="C1918" t="s">
        <v>127</v>
      </c>
      <c r="D1918">
        <v>0</v>
      </c>
      <c r="E1918">
        <v>0</v>
      </c>
    </row>
    <row r="1919" spans="1:5" x14ac:dyDescent="0.25">
      <c r="A1919">
        <v>2013</v>
      </c>
      <c r="B1919">
        <v>4</v>
      </c>
      <c r="D1919">
        <v>0</v>
      </c>
      <c r="E1919">
        <v>0</v>
      </c>
    </row>
    <row r="1920" spans="1:5" x14ac:dyDescent="0.25">
      <c r="A1920">
        <v>2013</v>
      </c>
      <c r="B1920">
        <v>5</v>
      </c>
      <c r="C1920" t="s">
        <v>73</v>
      </c>
      <c r="D1920">
        <v>1351</v>
      </c>
      <c r="E1920">
        <v>11.2</v>
      </c>
    </row>
    <row r="1921" spans="1:5" x14ac:dyDescent="0.25">
      <c r="A1921">
        <v>2013</v>
      </c>
      <c r="B1921">
        <v>5</v>
      </c>
      <c r="C1921" t="s">
        <v>72</v>
      </c>
      <c r="D1921">
        <v>1635</v>
      </c>
      <c r="E1921">
        <v>13.6</v>
      </c>
    </row>
    <row r="1922" spans="1:5" x14ac:dyDescent="0.25">
      <c r="A1922">
        <v>2013</v>
      </c>
      <c r="B1922">
        <v>5</v>
      </c>
      <c r="C1922" t="s">
        <v>76</v>
      </c>
      <c r="D1922">
        <v>938</v>
      </c>
      <c r="E1922">
        <v>7.8</v>
      </c>
    </row>
    <row r="1923" spans="1:5" x14ac:dyDescent="0.25">
      <c r="A1923">
        <v>2013</v>
      </c>
      <c r="B1923">
        <v>5</v>
      </c>
      <c r="C1923" t="s">
        <v>74</v>
      </c>
      <c r="D1923">
        <v>1010</v>
      </c>
      <c r="E1923">
        <v>8.4</v>
      </c>
    </row>
    <row r="1924" spans="1:5" x14ac:dyDescent="0.25">
      <c r="A1924">
        <v>2013</v>
      </c>
      <c r="B1924">
        <v>5</v>
      </c>
      <c r="C1924" t="s">
        <v>78</v>
      </c>
      <c r="D1924">
        <v>699</v>
      </c>
      <c r="E1924">
        <v>5.8</v>
      </c>
    </row>
    <row r="1925" spans="1:5" x14ac:dyDescent="0.25">
      <c r="A1925">
        <v>2013</v>
      </c>
      <c r="B1925">
        <v>5</v>
      </c>
      <c r="C1925" t="s">
        <v>79</v>
      </c>
      <c r="D1925">
        <v>645</v>
      </c>
      <c r="E1925">
        <v>5.4</v>
      </c>
    </row>
    <row r="1926" spans="1:5" x14ac:dyDescent="0.25">
      <c r="A1926">
        <v>2013</v>
      </c>
      <c r="B1926">
        <v>5</v>
      </c>
      <c r="C1926" t="s">
        <v>83</v>
      </c>
      <c r="D1926">
        <v>662</v>
      </c>
      <c r="E1926">
        <v>5.5</v>
      </c>
    </row>
    <row r="1927" spans="1:5" x14ac:dyDescent="0.25">
      <c r="A1927">
        <v>2013</v>
      </c>
      <c r="B1927">
        <v>5</v>
      </c>
      <c r="C1927" t="s">
        <v>80</v>
      </c>
      <c r="D1927">
        <v>592</v>
      </c>
      <c r="E1927">
        <v>4.9000000000000004</v>
      </c>
    </row>
    <row r="1928" spans="1:5" x14ac:dyDescent="0.25">
      <c r="A1928">
        <v>2013</v>
      </c>
      <c r="B1928">
        <v>5</v>
      </c>
      <c r="C1928" t="s">
        <v>89</v>
      </c>
      <c r="D1928">
        <v>616</v>
      </c>
      <c r="E1928">
        <v>5.0999999999999996</v>
      </c>
    </row>
    <row r="1929" spans="1:5" x14ac:dyDescent="0.25">
      <c r="A1929">
        <v>2013</v>
      </c>
      <c r="B1929">
        <v>5</v>
      </c>
      <c r="C1929" t="s">
        <v>86</v>
      </c>
      <c r="D1929">
        <v>338</v>
      </c>
      <c r="E1929">
        <v>2.8</v>
      </c>
    </row>
    <row r="1930" spans="1:5" x14ac:dyDescent="0.25">
      <c r="A1930">
        <v>2013</v>
      </c>
      <c r="B1930">
        <v>5</v>
      </c>
      <c r="C1930" t="s">
        <v>77</v>
      </c>
      <c r="D1930">
        <v>464</v>
      </c>
      <c r="E1930">
        <v>3.9</v>
      </c>
    </row>
    <row r="1931" spans="1:5" x14ac:dyDescent="0.25">
      <c r="A1931">
        <v>2013</v>
      </c>
      <c r="B1931">
        <v>5</v>
      </c>
      <c r="C1931" t="s">
        <v>75</v>
      </c>
      <c r="D1931">
        <v>491</v>
      </c>
      <c r="E1931">
        <v>4.0999999999999996</v>
      </c>
    </row>
    <row r="1932" spans="1:5" x14ac:dyDescent="0.25">
      <c r="A1932">
        <v>2013</v>
      </c>
      <c r="B1932">
        <v>5</v>
      </c>
      <c r="C1932" t="s">
        <v>91</v>
      </c>
      <c r="D1932">
        <v>409</v>
      </c>
      <c r="E1932">
        <v>3.4</v>
      </c>
    </row>
    <row r="1933" spans="1:5" x14ac:dyDescent="0.25">
      <c r="A1933">
        <v>2013</v>
      </c>
      <c r="B1933">
        <v>5</v>
      </c>
      <c r="C1933" t="s">
        <v>84</v>
      </c>
      <c r="D1933">
        <v>468</v>
      </c>
      <c r="E1933">
        <v>3.9</v>
      </c>
    </row>
    <row r="1934" spans="1:5" x14ac:dyDescent="0.25">
      <c r="A1934">
        <v>2013</v>
      </c>
      <c r="B1934">
        <v>5</v>
      </c>
      <c r="C1934" t="s">
        <v>81</v>
      </c>
      <c r="D1934">
        <v>372</v>
      </c>
      <c r="E1934">
        <v>3.1</v>
      </c>
    </row>
    <row r="1935" spans="1:5" x14ac:dyDescent="0.25">
      <c r="A1935">
        <v>2013</v>
      </c>
      <c r="B1935">
        <v>5</v>
      </c>
      <c r="C1935" t="s">
        <v>87</v>
      </c>
      <c r="D1935">
        <v>300</v>
      </c>
      <c r="E1935">
        <v>2.5</v>
      </c>
    </row>
    <row r="1936" spans="1:5" x14ac:dyDescent="0.25">
      <c r="A1936">
        <v>2013</v>
      </c>
      <c r="B1936">
        <v>5</v>
      </c>
      <c r="C1936" t="s">
        <v>88</v>
      </c>
      <c r="D1936">
        <v>230</v>
      </c>
      <c r="E1936">
        <v>1.9</v>
      </c>
    </row>
    <row r="1937" spans="1:5" x14ac:dyDescent="0.25">
      <c r="A1937">
        <v>2013</v>
      </c>
      <c r="B1937">
        <v>5</v>
      </c>
      <c r="C1937" t="s">
        <v>85</v>
      </c>
      <c r="D1937">
        <v>224</v>
      </c>
      <c r="E1937">
        <v>1.9</v>
      </c>
    </row>
    <row r="1938" spans="1:5" x14ac:dyDescent="0.25">
      <c r="A1938">
        <v>2013</v>
      </c>
      <c r="B1938">
        <v>5</v>
      </c>
      <c r="C1938" t="s">
        <v>82</v>
      </c>
      <c r="D1938">
        <v>152</v>
      </c>
      <c r="E1938">
        <v>1.3</v>
      </c>
    </row>
    <row r="1939" spans="1:5" x14ac:dyDescent="0.25">
      <c r="A1939">
        <v>2013</v>
      </c>
      <c r="B1939">
        <v>5</v>
      </c>
      <c r="C1939" t="s">
        <v>95</v>
      </c>
      <c r="D1939">
        <v>97</v>
      </c>
      <c r="E1939">
        <v>0.8</v>
      </c>
    </row>
    <row r="1940" spans="1:5" x14ac:dyDescent="0.25">
      <c r="A1940">
        <v>2013</v>
      </c>
      <c r="B1940">
        <v>5</v>
      </c>
      <c r="C1940" t="s">
        <v>92</v>
      </c>
      <c r="D1940">
        <v>73</v>
      </c>
      <c r="E1940">
        <v>0.6</v>
      </c>
    </row>
    <row r="1941" spans="1:5" x14ac:dyDescent="0.25">
      <c r="A1941">
        <v>2013</v>
      </c>
      <c r="B1941">
        <v>5</v>
      </c>
      <c r="C1941" t="s">
        <v>90</v>
      </c>
      <c r="D1941">
        <v>79</v>
      </c>
      <c r="E1941">
        <v>0.7</v>
      </c>
    </row>
    <row r="1942" spans="1:5" x14ac:dyDescent="0.25">
      <c r="A1942">
        <v>2013</v>
      </c>
      <c r="B1942">
        <v>5</v>
      </c>
      <c r="C1942" t="s">
        <v>101</v>
      </c>
      <c r="D1942">
        <v>36</v>
      </c>
      <c r="E1942">
        <v>0.3</v>
      </c>
    </row>
    <row r="1943" spans="1:5" x14ac:dyDescent="0.25">
      <c r="A1943">
        <v>2013</v>
      </c>
      <c r="B1943">
        <v>5</v>
      </c>
      <c r="C1943" t="s">
        <v>94</v>
      </c>
      <c r="D1943">
        <v>34</v>
      </c>
      <c r="E1943">
        <v>0.3</v>
      </c>
    </row>
    <row r="1944" spans="1:5" x14ac:dyDescent="0.25">
      <c r="A1944">
        <v>2013</v>
      </c>
      <c r="B1944">
        <v>5</v>
      </c>
      <c r="C1944" t="s">
        <v>98</v>
      </c>
      <c r="D1944">
        <v>26</v>
      </c>
      <c r="E1944">
        <v>0.2</v>
      </c>
    </row>
    <row r="1945" spans="1:5" x14ac:dyDescent="0.25">
      <c r="A1945">
        <v>2013</v>
      </c>
      <c r="B1945">
        <v>5</v>
      </c>
      <c r="C1945" t="s">
        <v>107</v>
      </c>
      <c r="D1945">
        <v>25</v>
      </c>
      <c r="E1945">
        <v>0.2</v>
      </c>
    </row>
    <row r="1946" spans="1:5" x14ac:dyDescent="0.25">
      <c r="A1946">
        <v>2013</v>
      </c>
      <c r="B1946">
        <v>5</v>
      </c>
      <c r="C1946" t="s">
        <v>121</v>
      </c>
      <c r="D1946">
        <v>15</v>
      </c>
      <c r="E1946">
        <v>0.1</v>
      </c>
    </row>
    <row r="1947" spans="1:5" x14ac:dyDescent="0.25">
      <c r="A1947">
        <v>2013</v>
      </c>
      <c r="B1947">
        <v>5</v>
      </c>
      <c r="C1947" t="s">
        <v>93</v>
      </c>
      <c r="D1947">
        <v>10</v>
      </c>
      <c r="E1947">
        <v>0.1</v>
      </c>
    </row>
    <row r="1948" spans="1:5" x14ac:dyDescent="0.25">
      <c r="A1948">
        <v>2013</v>
      </c>
      <c r="B1948">
        <v>5</v>
      </c>
      <c r="C1948" t="s">
        <v>99</v>
      </c>
      <c r="D1948">
        <v>7</v>
      </c>
      <c r="E1948">
        <v>0.1</v>
      </c>
    </row>
    <row r="1949" spans="1:5" x14ac:dyDescent="0.25">
      <c r="A1949">
        <v>2013</v>
      </c>
      <c r="B1949">
        <v>5</v>
      </c>
      <c r="C1949" t="s">
        <v>100</v>
      </c>
      <c r="D1949">
        <v>7</v>
      </c>
      <c r="E1949">
        <v>0.1</v>
      </c>
    </row>
    <row r="1950" spans="1:5" x14ac:dyDescent="0.25">
      <c r="A1950">
        <v>2013</v>
      </c>
      <c r="B1950">
        <v>5</v>
      </c>
      <c r="C1950" t="s">
        <v>110</v>
      </c>
      <c r="D1950">
        <v>3</v>
      </c>
      <c r="E1950">
        <v>0</v>
      </c>
    </row>
    <row r="1951" spans="1:5" x14ac:dyDescent="0.25">
      <c r="A1951">
        <v>2013</v>
      </c>
      <c r="B1951">
        <v>5</v>
      </c>
      <c r="C1951" t="s">
        <v>102</v>
      </c>
      <c r="D1951">
        <v>1</v>
      </c>
      <c r="E1951">
        <v>0</v>
      </c>
    </row>
    <row r="1952" spans="1:5" x14ac:dyDescent="0.25">
      <c r="A1952">
        <v>2013</v>
      </c>
      <c r="B1952">
        <v>5</v>
      </c>
      <c r="C1952" t="s">
        <v>109</v>
      </c>
      <c r="D1952">
        <v>1</v>
      </c>
      <c r="E1952">
        <v>0</v>
      </c>
    </row>
    <row r="1953" spans="1:5" x14ac:dyDescent="0.25">
      <c r="A1953">
        <v>2013</v>
      </c>
      <c r="B1953">
        <v>5</v>
      </c>
      <c r="C1953" t="s">
        <v>125</v>
      </c>
      <c r="D1953">
        <v>0</v>
      </c>
      <c r="E1953">
        <v>0</v>
      </c>
    </row>
    <row r="1954" spans="1:5" x14ac:dyDescent="0.25">
      <c r="A1954">
        <v>2013</v>
      </c>
      <c r="B1954">
        <v>5</v>
      </c>
      <c r="C1954" t="s">
        <v>112</v>
      </c>
      <c r="D1954">
        <v>0</v>
      </c>
      <c r="E1954">
        <v>0</v>
      </c>
    </row>
    <row r="1955" spans="1:5" x14ac:dyDescent="0.25">
      <c r="A1955">
        <v>2013</v>
      </c>
      <c r="B1955">
        <v>5</v>
      </c>
      <c r="C1955" t="s">
        <v>116</v>
      </c>
      <c r="D1955">
        <v>0</v>
      </c>
      <c r="E1955">
        <v>0</v>
      </c>
    </row>
    <row r="1956" spans="1:5" x14ac:dyDescent="0.25">
      <c r="A1956">
        <v>2013</v>
      </c>
      <c r="B1956">
        <v>5</v>
      </c>
      <c r="C1956" t="s">
        <v>104</v>
      </c>
      <c r="D1956">
        <v>0</v>
      </c>
      <c r="E1956">
        <v>0</v>
      </c>
    </row>
    <row r="1957" spans="1:5" x14ac:dyDescent="0.25">
      <c r="A1957">
        <v>2013</v>
      </c>
      <c r="B1957">
        <v>5</v>
      </c>
      <c r="C1957" t="s">
        <v>108</v>
      </c>
      <c r="D1957">
        <v>0</v>
      </c>
      <c r="E1957">
        <v>0</v>
      </c>
    </row>
    <row r="1958" spans="1:5" x14ac:dyDescent="0.25">
      <c r="A1958">
        <v>2013</v>
      </c>
      <c r="B1958">
        <v>5</v>
      </c>
      <c r="C1958" t="s">
        <v>96</v>
      </c>
      <c r="D1958">
        <v>1</v>
      </c>
      <c r="E1958">
        <v>0</v>
      </c>
    </row>
    <row r="1959" spans="1:5" x14ac:dyDescent="0.25">
      <c r="A1959">
        <v>2013</v>
      </c>
      <c r="B1959">
        <v>5</v>
      </c>
      <c r="C1959" t="s">
        <v>115</v>
      </c>
      <c r="D1959">
        <v>0</v>
      </c>
      <c r="E1959">
        <v>0</v>
      </c>
    </row>
    <row r="1960" spans="1:5" x14ac:dyDescent="0.25">
      <c r="A1960">
        <v>2013</v>
      </c>
      <c r="B1960">
        <v>5</v>
      </c>
      <c r="C1960" t="s">
        <v>118</v>
      </c>
      <c r="D1960">
        <v>0</v>
      </c>
      <c r="E1960">
        <v>0</v>
      </c>
    </row>
    <row r="1961" spans="1:5" x14ac:dyDescent="0.25">
      <c r="A1961">
        <v>2013</v>
      </c>
      <c r="B1961">
        <v>5</v>
      </c>
      <c r="C1961" t="s">
        <v>97</v>
      </c>
      <c r="D1961">
        <v>1</v>
      </c>
      <c r="E1961">
        <v>0</v>
      </c>
    </row>
    <row r="1962" spans="1:5" x14ac:dyDescent="0.25">
      <c r="A1962">
        <v>2013</v>
      </c>
      <c r="B1962">
        <v>5</v>
      </c>
      <c r="C1962" t="s">
        <v>126</v>
      </c>
      <c r="D1962">
        <v>0</v>
      </c>
      <c r="E1962">
        <v>0</v>
      </c>
    </row>
    <row r="1963" spans="1:5" x14ac:dyDescent="0.25">
      <c r="A1963">
        <v>2013</v>
      </c>
      <c r="B1963">
        <v>5</v>
      </c>
      <c r="C1963" t="s">
        <v>117</v>
      </c>
      <c r="D1963">
        <v>0</v>
      </c>
      <c r="E1963">
        <v>0</v>
      </c>
    </row>
    <row r="1964" spans="1:5" x14ac:dyDescent="0.25">
      <c r="A1964">
        <v>2013</v>
      </c>
      <c r="B1964">
        <v>5</v>
      </c>
      <c r="C1964" t="s">
        <v>111</v>
      </c>
      <c r="D1964">
        <v>0</v>
      </c>
      <c r="E1964">
        <v>0</v>
      </c>
    </row>
    <row r="1965" spans="1:5" x14ac:dyDescent="0.25">
      <c r="A1965">
        <v>2013</v>
      </c>
      <c r="B1965">
        <v>5</v>
      </c>
      <c r="C1965" t="s">
        <v>127</v>
      </c>
      <c r="D1965">
        <v>0</v>
      </c>
      <c r="E1965">
        <v>0</v>
      </c>
    </row>
    <row r="1966" spans="1:5" x14ac:dyDescent="0.25">
      <c r="A1966">
        <v>2013</v>
      </c>
      <c r="B1966">
        <v>5</v>
      </c>
      <c r="D1966">
        <v>0</v>
      </c>
      <c r="E1966">
        <v>0</v>
      </c>
    </row>
    <row r="1967" spans="1:5" x14ac:dyDescent="0.25">
      <c r="A1967">
        <v>2013</v>
      </c>
      <c r="B1967">
        <v>5</v>
      </c>
      <c r="C1967" t="s">
        <v>129</v>
      </c>
      <c r="D1967">
        <v>0</v>
      </c>
      <c r="E1967">
        <v>0</v>
      </c>
    </row>
    <row r="1968" spans="1:5" x14ac:dyDescent="0.25">
      <c r="A1968">
        <v>2013</v>
      </c>
      <c r="B1968">
        <v>6</v>
      </c>
      <c r="C1968" t="s">
        <v>73</v>
      </c>
      <c r="D1968">
        <v>1482</v>
      </c>
      <c r="E1968">
        <v>13.5</v>
      </c>
    </row>
    <row r="1969" spans="1:5" x14ac:dyDescent="0.25">
      <c r="A1969">
        <v>2013</v>
      </c>
      <c r="B1969">
        <v>6</v>
      </c>
      <c r="C1969" t="s">
        <v>72</v>
      </c>
      <c r="D1969">
        <v>1450</v>
      </c>
      <c r="E1969">
        <v>13.2</v>
      </c>
    </row>
    <row r="1970" spans="1:5" x14ac:dyDescent="0.25">
      <c r="A1970">
        <v>2013</v>
      </c>
      <c r="B1970">
        <v>6</v>
      </c>
      <c r="C1970" t="s">
        <v>76</v>
      </c>
      <c r="D1970">
        <v>692</v>
      </c>
      <c r="E1970">
        <v>6.3</v>
      </c>
    </row>
    <row r="1971" spans="1:5" x14ac:dyDescent="0.25">
      <c r="A1971">
        <v>2013</v>
      </c>
      <c r="B1971">
        <v>6</v>
      </c>
      <c r="C1971" t="s">
        <v>74</v>
      </c>
      <c r="D1971">
        <v>1084</v>
      </c>
      <c r="E1971">
        <v>9.9</v>
      </c>
    </row>
    <row r="1972" spans="1:5" x14ac:dyDescent="0.25">
      <c r="A1972">
        <v>2013</v>
      </c>
      <c r="B1972">
        <v>6</v>
      </c>
      <c r="C1972" t="s">
        <v>78</v>
      </c>
      <c r="D1972">
        <v>579</v>
      </c>
      <c r="E1972">
        <v>5.3</v>
      </c>
    </row>
    <row r="1973" spans="1:5" x14ac:dyDescent="0.25">
      <c r="A1973">
        <v>2013</v>
      </c>
      <c r="B1973">
        <v>6</v>
      </c>
      <c r="C1973" t="s">
        <v>79</v>
      </c>
      <c r="D1973">
        <v>633</v>
      </c>
      <c r="E1973">
        <v>5.8</v>
      </c>
    </row>
    <row r="1974" spans="1:5" x14ac:dyDescent="0.25">
      <c r="A1974">
        <v>2013</v>
      </c>
      <c r="B1974">
        <v>6</v>
      </c>
      <c r="C1974" t="s">
        <v>83</v>
      </c>
      <c r="D1974">
        <v>494</v>
      </c>
      <c r="E1974">
        <v>4.5</v>
      </c>
    </row>
    <row r="1975" spans="1:5" x14ac:dyDescent="0.25">
      <c r="A1975">
        <v>2013</v>
      </c>
      <c r="B1975">
        <v>6</v>
      </c>
      <c r="C1975" t="s">
        <v>89</v>
      </c>
      <c r="D1975">
        <v>539</v>
      </c>
      <c r="E1975">
        <v>4.9000000000000004</v>
      </c>
    </row>
    <row r="1976" spans="1:5" x14ac:dyDescent="0.25">
      <c r="A1976">
        <v>2013</v>
      </c>
      <c r="B1976">
        <v>6</v>
      </c>
      <c r="C1976" t="s">
        <v>80</v>
      </c>
      <c r="D1976">
        <v>339</v>
      </c>
      <c r="E1976">
        <v>3.1</v>
      </c>
    </row>
    <row r="1977" spans="1:5" x14ac:dyDescent="0.25">
      <c r="A1977">
        <v>2013</v>
      </c>
      <c r="B1977">
        <v>6</v>
      </c>
      <c r="C1977" t="s">
        <v>86</v>
      </c>
      <c r="D1977">
        <v>465</v>
      </c>
      <c r="E1977">
        <v>4.2</v>
      </c>
    </row>
    <row r="1978" spans="1:5" x14ac:dyDescent="0.25">
      <c r="A1978">
        <v>2013</v>
      </c>
      <c r="B1978">
        <v>6</v>
      </c>
      <c r="C1978" t="s">
        <v>77</v>
      </c>
      <c r="D1978">
        <v>434</v>
      </c>
      <c r="E1978">
        <v>4</v>
      </c>
    </row>
    <row r="1979" spans="1:5" x14ac:dyDescent="0.25">
      <c r="A1979">
        <v>2013</v>
      </c>
      <c r="B1979">
        <v>6</v>
      </c>
      <c r="C1979" t="s">
        <v>75</v>
      </c>
      <c r="D1979">
        <v>371</v>
      </c>
      <c r="E1979">
        <v>3.4</v>
      </c>
    </row>
    <row r="1980" spans="1:5" x14ac:dyDescent="0.25">
      <c r="A1980">
        <v>2013</v>
      </c>
      <c r="B1980">
        <v>6</v>
      </c>
      <c r="C1980" t="s">
        <v>84</v>
      </c>
      <c r="D1980">
        <v>484</v>
      </c>
      <c r="E1980">
        <v>4.4000000000000004</v>
      </c>
    </row>
    <row r="1981" spans="1:5" x14ac:dyDescent="0.25">
      <c r="A1981">
        <v>2013</v>
      </c>
      <c r="B1981">
        <v>6</v>
      </c>
      <c r="C1981" t="s">
        <v>91</v>
      </c>
      <c r="D1981">
        <v>348</v>
      </c>
      <c r="E1981">
        <v>3.2</v>
      </c>
    </row>
    <row r="1982" spans="1:5" x14ac:dyDescent="0.25">
      <c r="A1982">
        <v>2013</v>
      </c>
      <c r="B1982">
        <v>6</v>
      </c>
      <c r="C1982" t="s">
        <v>81</v>
      </c>
      <c r="D1982">
        <v>245</v>
      </c>
      <c r="E1982">
        <v>2.2000000000000002</v>
      </c>
    </row>
    <row r="1983" spans="1:5" x14ac:dyDescent="0.25">
      <c r="A1983">
        <v>2013</v>
      </c>
      <c r="B1983">
        <v>6</v>
      </c>
      <c r="C1983" t="s">
        <v>87</v>
      </c>
      <c r="D1983">
        <v>281</v>
      </c>
      <c r="E1983">
        <v>2.6</v>
      </c>
    </row>
    <row r="1984" spans="1:5" x14ac:dyDescent="0.25">
      <c r="A1984">
        <v>2013</v>
      </c>
      <c r="B1984">
        <v>6</v>
      </c>
      <c r="C1984" t="s">
        <v>88</v>
      </c>
      <c r="D1984">
        <v>223</v>
      </c>
      <c r="E1984">
        <v>2</v>
      </c>
    </row>
    <row r="1985" spans="1:5" x14ac:dyDescent="0.25">
      <c r="A1985">
        <v>2013</v>
      </c>
      <c r="B1985">
        <v>6</v>
      </c>
      <c r="C1985" t="s">
        <v>85</v>
      </c>
      <c r="D1985">
        <v>250</v>
      </c>
      <c r="E1985">
        <v>2.2999999999999998</v>
      </c>
    </row>
    <row r="1986" spans="1:5" x14ac:dyDescent="0.25">
      <c r="A1986">
        <v>2013</v>
      </c>
      <c r="B1986">
        <v>6</v>
      </c>
      <c r="C1986" t="s">
        <v>82</v>
      </c>
      <c r="D1986">
        <v>148</v>
      </c>
      <c r="E1986">
        <v>1.4</v>
      </c>
    </row>
    <row r="1987" spans="1:5" x14ac:dyDescent="0.25">
      <c r="A1987">
        <v>2013</v>
      </c>
      <c r="B1987">
        <v>6</v>
      </c>
      <c r="C1987" t="s">
        <v>95</v>
      </c>
      <c r="D1987">
        <v>72</v>
      </c>
      <c r="E1987">
        <v>0.7</v>
      </c>
    </row>
    <row r="1988" spans="1:5" x14ac:dyDescent="0.25">
      <c r="A1988">
        <v>2013</v>
      </c>
      <c r="B1988">
        <v>6</v>
      </c>
      <c r="C1988" t="s">
        <v>90</v>
      </c>
      <c r="D1988">
        <v>97</v>
      </c>
      <c r="E1988">
        <v>0.9</v>
      </c>
    </row>
    <row r="1989" spans="1:5" x14ac:dyDescent="0.25">
      <c r="A1989">
        <v>2013</v>
      </c>
      <c r="B1989">
        <v>6</v>
      </c>
      <c r="C1989" t="s">
        <v>92</v>
      </c>
      <c r="D1989">
        <v>44</v>
      </c>
      <c r="E1989">
        <v>0.4</v>
      </c>
    </row>
    <row r="1990" spans="1:5" x14ac:dyDescent="0.25">
      <c r="A1990">
        <v>2013</v>
      </c>
      <c r="B1990">
        <v>6</v>
      </c>
      <c r="C1990" t="s">
        <v>101</v>
      </c>
      <c r="D1990">
        <v>29</v>
      </c>
      <c r="E1990">
        <v>0.3</v>
      </c>
    </row>
    <row r="1991" spans="1:5" x14ac:dyDescent="0.25">
      <c r="A1991">
        <v>2013</v>
      </c>
      <c r="B1991">
        <v>6</v>
      </c>
      <c r="C1991" t="s">
        <v>98</v>
      </c>
      <c r="D1991">
        <v>67</v>
      </c>
      <c r="E1991">
        <v>0.6</v>
      </c>
    </row>
    <row r="1992" spans="1:5" x14ac:dyDescent="0.25">
      <c r="A1992">
        <v>2013</v>
      </c>
      <c r="B1992">
        <v>6</v>
      </c>
      <c r="C1992" t="s">
        <v>94</v>
      </c>
      <c r="D1992">
        <v>35</v>
      </c>
      <c r="E1992">
        <v>0.3</v>
      </c>
    </row>
    <row r="1993" spans="1:5" x14ac:dyDescent="0.25">
      <c r="A1993">
        <v>2013</v>
      </c>
      <c r="B1993">
        <v>6</v>
      </c>
      <c r="C1993" t="s">
        <v>107</v>
      </c>
      <c r="D1993">
        <v>17</v>
      </c>
      <c r="E1993">
        <v>0.2</v>
      </c>
    </row>
    <row r="1994" spans="1:5" x14ac:dyDescent="0.25">
      <c r="A1994">
        <v>2013</v>
      </c>
      <c r="B1994">
        <v>6</v>
      </c>
      <c r="C1994" t="s">
        <v>121</v>
      </c>
      <c r="D1994">
        <v>12</v>
      </c>
      <c r="E1994">
        <v>0.1</v>
      </c>
    </row>
    <row r="1995" spans="1:5" x14ac:dyDescent="0.25">
      <c r="A1995">
        <v>2013</v>
      </c>
      <c r="B1995">
        <v>6</v>
      </c>
      <c r="C1995" t="s">
        <v>93</v>
      </c>
      <c r="D1995">
        <v>21</v>
      </c>
      <c r="E1995">
        <v>0.2</v>
      </c>
    </row>
    <row r="1996" spans="1:5" x14ac:dyDescent="0.25">
      <c r="A1996">
        <v>2013</v>
      </c>
      <c r="B1996">
        <v>6</v>
      </c>
      <c r="C1996" t="s">
        <v>99</v>
      </c>
      <c r="D1996">
        <v>4</v>
      </c>
      <c r="E1996">
        <v>0</v>
      </c>
    </row>
    <row r="1997" spans="1:5" x14ac:dyDescent="0.25">
      <c r="A1997">
        <v>2013</v>
      </c>
      <c r="B1997">
        <v>6</v>
      </c>
      <c r="C1997" t="s">
        <v>100</v>
      </c>
      <c r="D1997">
        <v>2</v>
      </c>
      <c r="E1997">
        <v>0</v>
      </c>
    </row>
    <row r="1998" spans="1:5" x14ac:dyDescent="0.25">
      <c r="A1998">
        <v>2013</v>
      </c>
      <c r="B1998">
        <v>6</v>
      </c>
      <c r="C1998" t="s">
        <v>110</v>
      </c>
      <c r="D1998">
        <v>1</v>
      </c>
      <c r="E1998">
        <v>0</v>
      </c>
    </row>
    <row r="1999" spans="1:5" x14ac:dyDescent="0.25">
      <c r="A1999">
        <v>2013</v>
      </c>
      <c r="B1999">
        <v>6</v>
      </c>
      <c r="C1999" t="s">
        <v>102</v>
      </c>
      <c r="D1999">
        <v>1</v>
      </c>
      <c r="E1999">
        <v>0</v>
      </c>
    </row>
    <row r="2000" spans="1:5" x14ac:dyDescent="0.25">
      <c r="A2000">
        <v>2013</v>
      </c>
      <c r="B2000">
        <v>6</v>
      </c>
      <c r="C2000" t="s">
        <v>109</v>
      </c>
      <c r="D2000">
        <v>4</v>
      </c>
      <c r="E2000">
        <v>0</v>
      </c>
    </row>
    <row r="2001" spans="1:5" x14ac:dyDescent="0.25">
      <c r="A2001">
        <v>2013</v>
      </c>
      <c r="B2001">
        <v>6</v>
      </c>
      <c r="C2001" t="s">
        <v>112</v>
      </c>
      <c r="D2001">
        <v>1</v>
      </c>
      <c r="E2001">
        <v>0</v>
      </c>
    </row>
    <row r="2002" spans="1:5" x14ac:dyDescent="0.25">
      <c r="A2002">
        <v>2013</v>
      </c>
      <c r="B2002">
        <v>6</v>
      </c>
      <c r="C2002" t="s">
        <v>125</v>
      </c>
      <c r="D2002">
        <v>0</v>
      </c>
      <c r="E2002">
        <v>0</v>
      </c>
    </row>
    <row r="2003" spans="1:5" x14ac:dyDescent="0.25">
      <c r="A2003">
        <v>2013</v>
      </c>
      <c r="B2003">
        <v>6</v>
      </c>
      <c r="C2003" t="s">
        <v>116</v>
      </c>
      <c r="D2003">
        <v>0</v>
      </c>
      <c r="E2003">
        <v>0</v>
      </c>
    </row>
    <row r="2004" spans="1:5" x14ac:dyDescent="0.25">
      <c r="A2004">
        <v>2013</v>
      </c>
      <c r="B2004">
        <v>6</v>
      </c>
      <c r="C2004" t="s">
        <v>104</v>
      </c>
      <c r="D2004">
        <v>0</v>
      </c>
      <c r="E2004">
        <v>0</v>
      </c>
    </row>
    <row r="2005" spans="1:5" x14ac:dyDescent="0.25">
      <c r="A2005">
        <v>2013</v>
      </c>
      <c r="B2005">
        <v>6</v>
      </c>
      <c r="C2005" t="s">
        <v>108</v>
      </c>
      <c r="D2005">
        <v>0</v>
      </c>
      <c r="E2005">
        <v>0</v>
      </c>
    </row>
    <row r="2006" spans="1:5" x14ac:dyDescent="0.25">
      <c r="A2006">
        <v>2013</v>
      </c>
      <c r="B2006">
        <v>6</v>
      </c>
      <c r="C2006" t="s">
        <v>96</v>
      </c>
      <c r="D2006">
        <v>0</v>
      </c>
      <c r="E2006">
        <v>0</v>
      </c>
    </row>
    <row r="2007" spans="1:5" x14ac:dyDescent="0.25">
      <c r="A2007">
        <v>2013</v>
      </c>
      <c r="B2007">
        <v>6</v>
      </c>
      <c r="C2007" t="s">
        <v>115</v>
      </c>
      <c r="D2007">
        <v>0</v>
      </c>
      <c r="E2007">
        <v>0</v>
      </c>
    </row>
    <row r="2008" spans="1:5" x14ac:dyDescent="0.25">
      <c r="A2008">
        <v>2013</v>
      </c>
      <c r="B2008">
        <v>6</v>
      </c>
      <c r="C2008" t="s">
        <v>118</v>
      </c>
      <c r="D2008">
        <v>0</v>
      </c>
      <c r="E2008">
        <v>0</v>
      </c>
    </row>
    <row r="2009" spans="1:5" x14ac:dyDescent="0.25">
      <c r="A2009">
        <v>2013</v>
      </c>
      <c r="B2009">
        <v>6</v>
      </c>
      <c r="C2009" t="s">
        <v>97</v>
      </c>
      <c r="D2009">
        <v>0</v>
      </c>
      <c r="E2009">
        <v>0</v>
      </c>
    </row>
    <row r="2010" spans="1:5" x14ac:dyDescent="0.25">
      <c r="A2010">
        <v>2013</v>
      </c>
      <c r="B2010">
        <v>6</v>
      </c>
      <c r="C2010" t="s">
        <v>126</v>
      </c>
      <c r="D2010">
        <v>0</v>
      </c>
      <c r="E2010">
        <v>0</v>
      </c>
    </row>
    <row r="2011" spans="1:5" x14ac:dyDescent="0.25">
      <c r="A2011">
        <v>2013</v>
      </c>
      <c r="B2011">
        <v>6</v>
      </c>
      <c r="C2011" t="s">
        <v>117</v>
      </c>
      <c r="D2011">
        <v>0</v>
      </c>
      <c r="E2011">
        <v>0</v>
      </c>
    </row>
    <row r="2012" spans="1:5" x14ac:dyDescent="0.25">
      <c r="A2012">
        <v>2013</v>
      </c>
      <c r="B2012">
        <v>6</v>
      </c>
      <c r="C2012" t="s">
        <v>113</v>
      </c>
      <c r="D2012">
        <v>0</v>
      </c>
      <c r="E2012">
        <v>0</v>
      </c>
    </row>
    <row r="2013" spans="1:5" x14ac:dyDescent="0.25">
      <c r="A2013">
        <v>2013</v>
      </c>
      <c r="B2013">
        <v>6</v>
      </c>
      <c r="C2013" t="s">
        <v>111</v>
      </c>
      <c r="D2013">
        <v>0</v>
      </c>
      <c r="E2013">
        <v>0</v>
      </c>
    </row>
    <row r="2014" spans="1:5" x14ac:dyDescent="0.25">
      <c r="A2014">
        <v>2013</v>
      </c>
      <c r="B2014">
        <v>6</v>
      </c>
      <c r="C2014" t="s">
        <v>127</v>
      </c>
      <c r="D2014">
        <v>0</v>
      </c>
      <c r="E2014">
        <v>0</v>
      </c>
    </row>
    <row r="2015" spans="1:5" x14ac:dyDescent="0.25">
      <c r="A2015">
        <v>2013</v>
      </c>
      <c r="B2015">
        <v>6</v>
      </c>
      <c r="D2015">
        <v>0</v>
      </c>
      <c r="E2015">
        <v>0</v>
      </c>
    </row>
    <row r="2016" spans="1:5" x14ac:dyDescent="0.25">
      <c r="A2016">
        <v>2013</v>
      </c>
      <c r="B2016">
        <v>6</v>
      </c>
      <c r="C2016" t="s">
        <v>129</v>
      </c>
      <c r="D2016">
        <v>0</v>
      </c>
      <c r="E2016">
        <v>0</v>
      </c>
    </row>
    <row r="2017" spans="1:5" x14ac:dyDescent="0.25">
      <c r="A2017">
        <v>2013</v>
      </c>
      <c r="B2017">
        <v>7</v>
      </c>
      <c r="C2017" t="s">
        <v>73</v>
      </c>
      <c r="D2017">
        <v>1556</v>
      </c>
      <c r="E2017">
        <v>13.8</v>
      </c>
    </row>
    <row r="2018" spans="1:5" x14ac:dyDescent="0.25">
      <c r="A2018">
        <v>2013</v>
      </c>
      <c r="B2018">
        <v>7</v>
      </c>
      <c r="C2018" t="s">
        <v>72</v>
      </c>
      <c r="D2018">
        <v>1627</v>
      </c>
      <c r="E2018">
        <v>14.4</v>
      </c>
    </row>
    <row r="2019" spans="1:5" x14ac:dyDescent="0.25">
      <c r="A2019">
        <v>2013</v>
      </c>
      <c r="B2019">
        <v>7</v>
      </c>
      <c r="C2019" t="s">
        <v>76</v>
      </c>
      <c r="D2019">
        <v>901</v>
      </c>
      <c r="E2019">
        <v>8</v>
      </c>
    </row>
    <row r="2020" spans="1:5" x14ac:dyDescent="0.25">
      <c r="A2020">
        <v>2013</v>
      </c>
      <c r="B2020">
        <v>7</v>
      </c>
      <c r="C2020" t="s">
        <v>74</v>
      </c>
      <c r="D2020">
        <v>825</v>
      </c>
      <c r="E2020">
        <v>7.3</v>
      </c>
    </row>
    <row r="2021" spans="1:5" x14ac:dyDescent="0.25">
      <c r="A2021">
        <v>2013</v>
      </c>
      <c r="B2021">
        <v>7</v>
      </c>
      <c r="C2021" t="s">
        <v>78</v>
      </c>
      <c r="D2021">
        <v>687</v>
      </c>
      <c r="E2021">
        <v>6.1</v>
      </c>
    </row>
    <row r="2022" spans="1:5" x14ac:dyDescent="0.25">
      <c r="A2022">
        <v>2013</v>
      </c>
      <c r="B2022">
        <v>7</v>
      </c>
      <c r="C2022" t="s">
        <v>79</v>
      </c>
      <c r="D2022">
        <v>648</v>
      </c>
      <c r="E2022">
        <v>5.7</v>
      </c>
    </row>
    <row r="2023" spans="1:5" x14ac:dyDescent="0.25">
      <c r="A2023">
        <v>2013</v>
      </c>
      <c r="B2023">
        <v>7</v>
      </c>
      <c r="C2023" t="s">
        <v>83</v>
      </c>
      <c r="D2023">
        <v>513</v>
      </c>
      <c r="E2023">
        <v>4.5</v>
      </c>
    </row>
    <row r="2024" spans="1:5" x14ac:dyDescent="0.25">
      <c r="A2024">
        <v>2013</v>
      </c>
      <c r="B2024">
        <v>7</v>
      </c>
      <c r="C2024" t="s">
        <v>89</v>
      </c>
      <c r="D2024">
        <v>455</v>
      </c>
      <c r="E2024">
        <v>4</v>
      </c>
    </row>
    <row r="2025" spans="1:5" x14ac:dyDescent="0.25">
      <c r="A2025">
        <v>2013</v>
      </c>
      <c r="B2025">
        <v>7</v>
      </c>
      <c r="C2025" t="s">
        <v>86</v>
      </c>
      <c r="D2025">
        <v>644</v>
      </c>
      <c r="E2025">
        <v>5.7</v>
      </c>
    </row>
    <row r="2026" spans="1:5" x14ac:dyDescent="0.25">
      <c r="A2026">
        <v>2013</v>
      </c>
      <c r="B2026">
        <v>7</v>
      </c>
      <c r="C2026" t="s">
        <v>80</v>
      </c>
      <c r="D2026">
        <v>418</v>
      </c>
      <c r="E2026">
        <v>3.7</v>
      </c>
    </row>
    <row r="2027" spans="1:5" x14ac:dyDescent="0.25">
      <c r="A2027">
        <v>2013</v>
      </c>
      <c r="B2027">
        <v>7</v>
      </c>
      <c r="C2027" t="s">
        <v>77</v>
      </c>
      <c r="D2027">
        <v>502</v>
      </c>
      <c r="E2027">
        <v>4.4000000000000004</v>
      </c>
    </row>
    <row r="2028" spans="1:5" x14ac:dyDescent="0.25">
      <c r="A2028">
        <v>2013</v>
      </c>
      <c r="B2028">
        <v>7</v>
      </c>
      <c r="C2028" t="s">
        <v>75</v>
      </c>
      <c r="D2028">
        <v>361</v>
      </c>
      <c r="E2028">
        <v>3.2</v>
      </c>
    </row>
    <row r="2029" spans="1:5" x14ac:dyDescent="0.25">
      <c r="A2029">
        <v>2013</v>
      </c>
      <c r="B2029">
        <v>7</v>
      </c>
      <c r="C2029" t="s">
        <v>84</v>
      </c>
      <c r="D2029">
        <v>344</v>
      </c>
      <c r="E2029">
        <v>3</v>
      </c>
    </row>
    <row r="2030" spans="1:5" x14ac:dyDescent="0.25">
      <c r="A2030">
        <v>2013</v>
      </c>
      <c r="B2030">
        <v>7</v>
      </c>
      <c r="C2030" t="s">
        <v>91</v>
      </c>
      <c r="D2030">
        <v>413</v>
      </c>
      <c r="E2030">
        <v>3.7</v>
      </c>
    </row>
    <row r="2031" spans="1:5" x14ac:dyDescent="0.25">
      <c r="A2031">
        <v>2013</v>
      </c>
      <c r="B2031">
        <v>7</v>
      </c>
      <c r="C2031" t="s">
        <v>81</v>
      </c>
      <c r="D2031">
        <v>220</v>
      </c>
      <c r="E2031">
        <v>1.9</v>
      </c>
    </row>
    <row r="2032" spans="1:5" x14ac:dyDescent="0.25">
      <c r="A2032">
        <v>2013</v>
      </c>
      <c r="B2032">
        <v>7</v>
      </c>
      <c r="C2032" t="s">
        <v>87</v>
      </c>
      <c r="D2032">
        <v>301</v>
      </c>
      <c r="E2032">
        <v>2.7</v>
      </c>
    </row>
    <row r="2033" spans="1:5" x14ac:dyDescent="0.25">
      <c r="A2033">
        <v>2013</v>
      </c>
      <c r="B2033">
        <v>7</v>
      </c>
      <c r="C2033" t="s">
        <v>88</v>
      </c>
      <c r="D2033">
        <v>121</v>
      </c>
      <c r="E2033">
        <v>1.1000000000000001</v>
      </c>
    </row>
    <row r="2034" spans="1:5" x14ac:dyDescent="0.25">
      <c r="A2034">
        <v>2013</v>
      </c>
      <c r="B2034">
        <v>7</v>
      </c>
      <c r="C2034" t="s">
        <v>85</v>
      </c>
      <c r="D2034">
        <v>212</v>
      </c>
      <c r="E2034">
        <v>1.9</v>
      </c>
    </row>
    <row r="2035" spans="1:5" x14ac:dyDescent="0.25">
      <c r="A2035">
        <v>2013</v>
      </c>
      <c r="B2035">
        <v>7</v>
      </c>
      <c r="C2035" t="s">
        <v>82</v>
      </c>
      <c r="D2035">
        <v>114</v>
      </c>
      <c r="E2035">
        <v>1</v>
      </c>
    </row>
    <row r="2036" spans="1:5" x14ac:dyDescent="0.25">
      <c r="A2036">
        <v>2013</v>
      </c>
      <c r="B2036">
        <v>7</v>
      </c>
      <c r="C2036" t="s">
        <v>95</v>
      </c>
      <c r="D2036">
        <v>79</v>
      </c>
      <c r="E2036">
        <v>0.7</v>
      </c>
    </row>
    <row r="2037" spans="1:5" x14ac:dyDescent="0.25">
      <c r="A2037">
        <v>2013</v>
      </c>
      <c r="B2037">
        <v>7</v>
      </c>
      <c r="C2037" t="s">
        <v>90</v>
      </c>
      <c r="D2037">
        <v>52</v>
      </c>
      <c r="E2037">
        <v>0.5</v>
      </c>
    </row>
    <row r="2038" spans="1:5" x14ac:dyDescent="0.25">
      <c r="A2038">
        <v>2013</v>
      </c>
      <c r="B2038">
        <v>7</v>
      </c>
      <c r="C2038" t="s">
        <v>92</v>
      </c>
      <c r="D2038">
        <v>91</v>
      </c>
      <c r="E2038">
        <v>0.8</v>
      </c>
    </row>
    <row r="2039" spans="1:5" x14ac:dyDescent="0.25">
      <c r="A2039">
        <v>2013</v>
      </c>
      <c r="B2039">
        <v>7</v>
      </c>
      <c r="C2039" t="s">
        <v>101</v>
      </c>
      <c r="D2039">
        <v>26</v>
      </c>
      <c r="E2039">
        <v>0.2</v>
      </c>
    </row>
    <row r="2040" spans="1:5" x14ac:dyDescent="0.25">
      <c r="A2040">
        <v>2013</v>
      </c>
      <c r="B2040">
        <v>7</v>
      </c>
      <c r="C2040" t="s">
        <v>98</v>
      </c>
      <c r="D2040">
        <v>54</v>
      </c>
      <c r="E2040">
        <v>0.5</v>
      </c>
    </row>
    <row r="2041" spans="1:5" x14ac:dyDescent="0.25">
      <c r="A2041">
        <v>2013</v>
      </c>
      <c r="B2041">
        <v>7</v>
      </c>
      <c r="C2041" t="s">
        <v>94</v>
      </c>
      <c r="D2041">
        <v>53</v>
      </c>
      <c r="E2041">
        <v>0.5</v>
      </c>
    </row>
    <row r="2042" spans="1:5" x14ac:dyDescent="0.25">
      <c r="A2042">
        <v>2013</v>
      </c>
      <c r="B2042">
        <v>7</v>
      </c>
      <c r="C2042" t="s">
        <v>107</v>
      </c>
      <c r="D2042">
        <v>43</v>
      </c>
      <c r="E2042">
        <v>0.4</v>
      </c>
    </row>
    <row r="2043" spans="1:5" x14ac:dyDescent="0.25">
      <c r="A2043">
        <v>2013</v>
      </c>
      <c r="B2043">
        <v>7</v>
      </c>
      <c r="C2043" t="s">
        <v>121</v>
      </c>
      <c r="D2043">
        <v>14</v>
      </c>
      <c r="E2043">
        <v>0.1</v>
      </c>
    </row>
    <row r="2044" spans="1:5" x14ac:dyDescent="0.25">
      <c r="A2044">
        <v>2013</v>
      </c>
      <c r="B2044">
        <v>7</v>
      </c>
      <c r="C2044" t="s">
        <v>93</v>
      </c>
      <c r="D2044">
        <v>18</v>
      </c>
      <c r="E2044">
        <v>0.2</v>
      </c>
    </row>
    <row r="2045" spans="1:5" x14ac:dyDescent="0.25">
      <c r="A2045">
        <v>2013</v>
      </c>
      <c r="B2045">
        <v>7</v>
      </c>
      <c r="C2045" t="s">
        <v>99</v>
      </c>
      <c r="D2045">
        <v>3</v>
      </c>
      <c r="E2045">
        <v>0</v>
      </c>
    </row>
    <row r="2046" spans="1:5" x14ac:dyDescent="0.25">
      <c r="A2046">
        <v>2013</v>
      </c>
      <c r="B2046">
        <v>7</v>
      </c>
      <c r="C2046" t="s">
        <v>100</v>
      </c>
      <c r="D2046">
        <v>5</v>
      </c>
      <c r="E2046">
        <v>0</v>
      </c>
    </row>
    <row r="2047" spans="1:5" x14ac:dyDescent="0.25">
      <c r="A2047">
        <v>2013</v>
      </c>
      <c r="B2047">
        <v>7</v>
      </c>
      <c r="C2047" t="s">
        <v>102</v>
      </c>
      <c r="D2047">
        <v>3</v>
      </c>
      <c r="E2047">
        <v>0</v>
      </c>
    </row>
    <row r="2048" spans="1:5" x14ac:dyDescent="0.25">
      <c r="A2048">
        <v>2013</v>
      </c>
      <c r="B2048">
        <v>7</v>
      </c>
      <c r="C2048" t="s">
        <v>110</v>
      </c>
      <c r="D2048">
        <v>1</v>
      </c>
      <c r="E2048">
        <v>0</v>
      </c>
    </row>
    <row r="2049" spans="1:5" x14ac:dyDescent="0.25">
      <c r="A2049">
        <v>2013</v>
      </c>
      <c r="B2049">
        <v>7</v>
      </c>
      <c r="C2049" t="s">
        <v>109</v>
      </c>
      <c r="D2049">
        <v>0</v>
      </c>
      <c r="E2049">
        <v>0</v>
      </c>
    </row>
    <row r="2050" spans="1:5" x14ac:dyDescent="0.25">
      <c r="A2050">
        <v>2013</v>
      </c>
      <c r="B2050">
        <v>7</v>
      </c>
      <c r="C2050" t="s">
        <v>115</v>
      </c>
      <c r="D2050">
        <v>5</v>
      </c>
      <c r="E2050">
        <v>0</v>
      </c>
    </row>
    <row r="2051" spans="1:5" x14ac:dyDescent="0.25">
      <c r="A2051">
        <v>2013</v>
      </c>
      <c r="B2051">
        <v>7</v>
      </c>
      <c r="C2051" t="s">
        <v>108</v>
      </c>
      <c r="D2051">
        <v>2</v>
      </c>
      <c r="E2051">
        <v>0</v>
      </c>
    </row>
    <row r="2052" spans="1:5" x14ac:dyDescent="0.25">
      <c r="A2052">
        <v>2013</v>
      </c>
      <c r="B2052">
        <v>7</v>
      </c>
      <c r="C2052" t="s">
        <v>112</v>
      </c>
      <c r="D2052">
        <v>0</v>
      </c>
      <c r="E2052">
        <v>0</v>
      </c>
    </row>
    <row r="2053" spans="1:5" x14ac:dyDescent="0.25">
      <c r="A2053">
        <v>2013</v>
      </c>
      <c r="B2053">
        <v>7</v>
      </c>
      <c r="C2053" t="s">
        <v>116</v>
      </c>
      <c r="D2053">
        <v>1</v>
      </c>
      <c r="E2053">
        <v>0</v>
      </c>
    </row>
    <row r="2054" spans="1:5" x14ac:dyDescent="0.25">
      <c r="A2054">
        <v>2013</v>
      </c>
      <c r="B2054">
        <v>7</v>
      </c>
      <c r="C2054" t="s">
        <v>125</v>
      </c>
      <c r="D2054">
        <v>0</v>
      </c>
      <c r="E2054">
        <v>0</v>
      </c>
    </row>
    <row r="2055" spans="1:5" x14ac:dyDescent="0.25">
      <c r="A2055">
        <v>2013</v>
      </c>
      <c r="B2055">
        <v>7</v>
      </c>
      <c r="C2055" t="s">
        <v>104</v>
      </c>
      <c r="D2055">
        <v>0</v>
      </c>
      <c r="E2055">
        <v>0</v>
      </c>
    </row>
    <row r="2056" spans="1:5" x14ac:dyDescent="0.25">
      <c r="A2056">
        <v>2013</v>
      </c>
      <c r="B2056">
        <v>7</v>
      </c>
      <c r="C2056" t="s">
        <v>96</v>
      </c>
      <c r="D2056">
        <v>0</v>
      </c>
      <c r="E2056">
        <v>0</v>
      </c>
    </row>
    <row r="2057" spans="1:5" x14ac:dyDescent="0.25">
      <c r="A2057">
        <v>2013</v>
      </c>
      <c r="B2057">
        <v>7</v>
      </c>
      <c r="C2057" t="s">
        <v>118</v>
      </c>
      <c r="D2057">
        <v>0</v>
      </c>
      <c r="E2057">
        <v>0</v>
      </c>
    </row>
    <row r="2058" spans="1:5" x14ac:dyDescent="0.25">
      <c r="A2058">
        <v>2013</v>
      </c>
      <c r="B2058">
        <v>7</v>
      </c>
      <c r="C2058" t="s">
        <v>97</v>
      </c>
      <c r="D2058">
        <v>0</v>
      </c>
      <c r="E2058">
        <v>0</v>
      </c>
    </row>
    <row r="2059" spans="1:5" x14ac:dyDescent="0.25">
      <c r="A2059">
        <v>2013</v>
      </c>
      <c r="B2059">
        <v>7</v>
      </c>
      <c r="C2059" t="s">
        <v>126</v>
      </c>
      <c r="D2059">
        <v>0</v>
      </c>
      <c r="E2059">
        <v>0</v>
      </c>
    </row>
    <row r="2060" spans="1:5" x14ac:dyDescent="0.25">
      <c r="A2060">
        <v>2013</v>
      </c>
      <c r="B2060">
        <v>7</v>
      </c>
      <c r="C2060" t="s">
        <v>117</v>
      </c>
      <c r="D2060">
        <v>0</v>
      </c>
      <c r="E2060">
        <v>0</v>
      </c>
    </row>
    <row r="2061" spans="1:5" x14ac:dyDescent="0.25">
      <c r="A2061">
        <v>2013</v>
      </c>
      <c r="B2061">
        <v>7</v>
      </c>
      <c r="C2061" t="s">
        <v>113</v>
      </c>
      <c r="D2061">
        <v>0</v>
      </c>
      <c r="E2061">
        <v>0</v>
      </c>
    </row>
    <row r="2062" spans="1:5" x14ac:dyDescent="0.25">
      <c r="A2062">
        <v>2013</v>
      </c>
      <c r="B2062">
        <v>7</v>
      </c>
      <c r="C2062" t="s">
        <v>111</v>
      </c>
      <c r="D2062">
        <v>0</v>
      </c>
      <c r="E2062">
        <v>0</v>
      </c>
    </row>
    <row r="2063" spans="1:5" x14ac:dyDescent="0.25">
      <c r="A2063">
        <v>2013</v>
      </c>
      <c r="B2063">
        <v>7</v>
      </c>
      <c r="C2063" t="s">
        <v>127</v>
      </c>
      <c r="D2063">
        <v>0</v>
      </c>
      <c r="E2063">
        <v>0</v>
      </c>
    </row>
    <row r="2064" spans="1:5" x14ac:dyDescent="0.25">
      <c r="A2064">
        <v>2013</v>
      </c>
      <c r="B2064">
        <v>7</v>
      </c>
      <c r="D2064">
        <v>0</v>
      </c>
      <c r="E2064">
        <v>0</v>
      </c>
    </row>
    <row r="2065" spans="1:5" x14ac:dyDescent="0.25">
      <c r="A2065">
        <v>2013</v>
      </c>
      <c r="B2065">
        <v>7</v>
      </c>
      <c r="C2065" t="s">
        <v>129</v>
      </c>
      <c r="D2065">
        <v>0</v>
      </c>
      <c r="E2065">
        <v>0</v>
      </c>
    </row>
    <row r="2066" spans="1:5" x14ac:dyDescent="0.25">
      <c r="A2066">
        <v>2013</v>
      </c>
      <c r="B2066">
        <v>8</v>
      </c>
      <c r="C2066" t="s">
        <v>73</v>
      </c>
      <c r="D2066">
        <v>1551</v>
      </c>
      <c r="E2066">
        <v>13.3</v>
      </c>
    </row>
    <row r="2067" spans="1:5" x14ac:dyDescent="0.25">
      <c r="A2067">
        <v>2013</v>
      </c>
      <c r="B2067">
        <v>8</v>
      </c>
      <c r="C2067" t="s">
        <v>72</v>
      </c>
      <c r="D2067">
        <v>1666</v>
      </c>
      <c r="E2067">
        <v>14.3</v>
      </c>
    </row>
    <row r="2068" spans="1:5" x14ac:dyDescent="0.25">
      <c r="A2068">
        <v>2013</v>
      </c>
      <c r="B2068">
        <v>8</v>
      </c>
      <c r="C2068" t="s">
        <v>74</v>
      </c>
      <c r="D2068">
        <v>897</v>
      </c>
      <c r="E2068">
        <v>7.7</v>
      </c>
    </row>
    <row r="2069" spans="1:5" x14ac:dyDescent="0.25">
      <c r="A2069">
        <v>2013</v>
      </c>
      <c r="B2069">
        <v>8</v>
      </c>
      <c r="C2069" t="s">
        <v>76</v>
      </c>
      <c r="D2069">
        <v>581</v>
      </c>
      <c r="E2069">
        <v>5</v>
      </c>
    </row>
    <row r="2070" spans="1:5" x14ac:dyDescent="0.25">
      <c r="A2070">
        <v>2013</v>
      </c>
      <c r="B2070">
        <v>8</v>
      </c>
      <c r="C2070" t="s">
        <v>78</v>
      </c>
      <c r="D2070">
        <v>645</v>
      </c>
      <c r="E2070">
        <v>5.5</v>
      </c>
    </row>
    <row r="2071" spans="1:5" x14ac:dyDescent="0.25">
      <c r="A2071">
        <v>2013</v>
      </c>
      <c r="B2071">
        <v>8</v>
      </c>
      <c r="C2071" t="s">
        <v>79</v>
      </c>
      <c r="D2071">
        <v>725</v>
      </c>
      <c r="E2071">
        <v>6.2</v>
      </c>
    </row>
    <row r="2072" spans="1:5" x14ac:dyDescent="0.25">
      <c r="A2072">
        <v>2013</v>
      </c>
      <c r="B2072">
        <v>8</v>
      </c>
      <c r="C2072" t="s">
        <v>83</v>
      </c>
      <c r="D2072">
        <v>620</v>
      </c>
      <c r="E2072">
        <v>5.3</v>
      </c>
    </row>
    <row r="2073" spans="1:5" x14ac:dyDescent="0.25">
      <c r="A2073">
        <v>2013</v>
      </c>
      <c r="B2073">
        <v>8</v>
      </c>
      <c r="C2073" t="s">
        <v>86</v>
      </c>
      <c r="D2073">
        <v>628</v>
      </c>
      <c r="E2073">
        <v>5.4</v>
      </c>
    </row>
    <row r="2074" spans="1:5" x14ac:dyDescent="0.25">
      <c r="A2074">
        <v>2013</v>
      </c>
      <c r="B2074">
        <v>8</v>
      </c>
      <c r="C2074" t="s">
        <v>89</v>
      </c>
      <c r="D2074">
        <v>387</v>
      </c>
      <c r="E2074">
        <v>3.3</v>
      </c>
    </row>
    <row r="2075" spans="1:5" x14ac:dyDescent="0.25">
      <c r="A2075">
        <v>2013</v>
      </c>
      <c r="B2075">
        <v>8</v>
      </c>
      <c r="C2075" t="s">
        <v>80</v>
      </c>
      <c r="D2075">
        <v>513</v>
      </c>
      <c r="E2075">
        <v>4.4000000000000004</v>
      </c>
    </row>
    <row r="2076" spans="1:5" x14ac:dyDescent="0.25">
      <c r="A2076">
        <v>2013</v>
      </c>
      <c r="B2076">
        <v>8</v>
      </c>
      <c r="C2076" t="s">
        <v>77</v>
      </c>
      <c r="D2076">
        <v>543</v>
      </c>
      <c r="E2076">
        <v>4.7</v>
      </c>
    </row>
    <row r="2077" spans="1:5" x14ac:dyDescent="0.25">
      <c r="A2077">
        <v>2013</v>
      </c>
      <c r="B2077">
        <v>8</v>
      </c>
      <c r="C2077" t="s">
        <v>75</v>
      </c>
      <c r="D2077">
        <v>563</v>
      </c>
      <c r="E2077">
        <v>4.8</v>
      </c>
    </row>
    <row r="2078" spans="1:5" x14ac:dyDescent="0.25">
      <c r="A2078">
        <v>2013</v>
      </c>
      <c r="B2078">
        <v>8</v>
      </c>
      <c r="C2078" t="s">
        <v>91</v>
      </c>
      <c r="D2078">
        <v>402</v>
      </c>
      <c r="E2078">
        <v>3.4</v>
      </c>
    </row>
    <row r="2079" spans="1:5" x14ac:dyDescent="0.25">
      <c r="A2079">
        <v>2013</v>
      </c>
      <c r="B2079">
        <v>8</v>
      </c>
      <c r="C2079" t="s">
        <v>84</v>
      </c>
      <c r="D2079">
        <v>343</v>
      </c>
      <c r="E2079">
        <v>2.9</v>
      </c>
    </row>
    <row r="2080" spans="1:5" x14ac:dyDescent="0.25">
      <c r="A2080">
        <v>2013</v>
      </c>
      <c r="B2080">
        <v>8</v>
      </c>
      <c r="C2080" t="s">
        <v>81</v>
      </c>
      <c r="D2080">
        <v>238</v>
      </c>
      <c r="E2080">
        <v>2</v>
      </c>
    </row>
    <row r="2081" spans="1:5" x14ac:dyDescent="0.25">
      <c r="A2081">
        <v>2013</v>
      </c>
      <c r="B2081">
        <v>8</v>
      </c>
      <c r="C2081" t="s">
        <v>87</v>
      </c>
      <c r="D2081">
        <v>208</v>
      </c>
      <c r="E2081">
        <v>1.8</v>
      </c>
    </row>
    <row r="2082" spans="1:5" x14ac:dyDescent="0.25">
      <c r="A2082">
        <v>2013</v>
      </c>
      <c r="B2082">
        <v>8</v>
      </c>
      <c r="C2082" t="s">
        <v>88</v>
      </c>
      <c r="D2082">
        <v>182</v>
      </c>
      <c r="E2082">
        <v>1.6</v>
      </c>
    </row>
    <row r="2083" spans="1:5" x14ac:dyDescent="0.25">
      <c r="A2083">
        <v>2013</v>
      </c>
      <c r="B2083">
        <v>8</v>
      </c>
      <c r="C2083" t="s">
        <v>85</v>
      </c>
      <c r="D2083">
        <v>165</v>
      </c>
      <c r="E2083">
        <v>1.4</v>
      </c>
    </row>
    <row r="2084" spans="1:5" x14ac:dyDescent="0.25">
      <c r="A2084">
        <v>2013</v>
      </c>
      <c r="B2084">
        <v>8</v>
      </c>
      <c r="C2084" t="s">
        <v>82</v>
      </c>
      <c r="D2084">
        <v>122</v>
      </c>
      <c r="E2084">
        <v>1</v>
      </c>
    </row>
    <row r="2085" spans="1:5" x14ac:dyDescent="0.25">
      <c r="A2085">
        <v>2013</v>
      </c>
      <c r="B2085">
        <v>8</v>
      </c>
      <c r="C2085" t="s">
        <v>95</v>
      </c>
      <c r="D2085">
        <v>88</v>
      </c>
      <c r="E2085">
        <v>0.8</v>
      </c>
    </row>
    <row r="2086" spans="1:5" x14ac:dyDescent="0.25">
      <c r="A2086">
        <v>2013</v>
      </c>
      <c r="B2086">
        <v>8</v>
      </c>
      <c r="C2086" t="s">
        <v>92</v>
      </c>
      <c r="D2086">
        <v>119</v>
      </c>
      <c r="E2086">
        <v>1</v>
      </c>
    </row>
    <row r="2087" spans="1:5" x14ac:dyDescent="0.25">
      <c r="A2087">
        <v>2013</v>
      </c>
      <c r="B2087">
        <v>8</v>
      </c>
      <c r="C2087" t="s">
        <v>90</v>
      </c>
      <c r="D2087">
        <v>51</v>
      </c>
      <c r="E2087">
        <v>0.4</v>
      </c>
    </row>
    <row r="2088" spans="1:5" x14ac:dyDescent="0.25">
      <c r="A2088">
        <v>2013</v>
      </c>
      <c r="B2088">
        <v>8</v>
      </c>
      <c r="C2088" t="s">
        <v>98</v>
      </c>
      <c r="D2088">
        <v>64</v>
      </c>
      <c r="E2088">
        <v>0.5</v>
      </c>
    </row>
    <row r="2089" spans="1:5" x14ac:dyDescent="0.25">
      <c r="A2089">
        <v>2013</v>
      </c>
      <c r="B2089">
        <v>8</v>
      </c>
      <c r="C2089" t="s">
        <v>94</v>
      </c>
      <c r="D2089">
        <v>69</v>
      </c>
      <c r="E2089">
        <v>0.6</v>
      </c>
    </row>
    <row r="2090" spans="1:5" x14ac:dyDescent="0.25">
      <c r="A2090">
        <v>2013</v>
      </c>
      <c r="B2090">
        <v>8</v>
      </c>
      <c r="C2090" t="s">
        <v>101</v>
      </c>
      <c r="D2090">
        <v>28</v>
      </c>
      <c r="E2090">
        <v>0.2</v>
      </c>
    </row>
    <row r="2091" spans="1:5" x14ac:dyDescent="0.25">
      <c r="A2091">
        <v>2013</v>
      </c>
      <c r="B2091">
        <v>8</v>
      </c>
      <c r="C2091" t="s">
        <v>107</v>
      </c>
      <c r="D2091">
        <v>34</v>
      </c>
      <c r="E2091">
        <v>0.3</v>
      </c>
    </row>
    <row r="2092" spans="1:5" x14ac:dyDescent="0.25">
      <c r="A2092">
        <v>2013</v>
      </c>
      <c r="B2092">
        <v>8</v>
      </c>
      <c r="C2092" t="s">
        <v>115</v>
      </c>
      <c r="D2092">
        <v>185</v>
      </c>
      <c r="E2092">
        <v>1.6</v>
      </c>
    </row>
    <row r="2093" spans="1:5" x14ac:dyDescent="0.25">
      <c r="A2093">
        <v>2013</v>
      </c>
      <c r="B2093">
        <v>8</v>
      </c>
      <c r="C2093" t="s">
        <v>121</v>
      </c>
      <c r="D2093">
        <v>13</v>
      </c>
      <c r="E2093">
        <v>0.1</v>
      </c>
    </row>
    <row r="2094" spans="1:5" x14ac:dyDescent="0.25">
      <c r="A2094">
        <v>2013</v>
      </c>
      <c r="B2094">
        <v>8</v>
      </c>
      <c r="C2094" t="s">
        <v>93</v>
      </c>
      <c r="D2094">
        <v>21</v>
      </c>
      <c r="E2094">
        <v>0.2</v>
      </c>
    </row>
    <row r="2095" spans="1:5" x14ac:dyDescent="0.25">
      <c r="A2095">
        <v>2013</v>
      </c>
      <c r="B2095">
        <v>8</v>
      </c>
      <c r="C2095" t="s">
        <v>99</v>
      </c>
      <c r="D2095">
        <v>3</v>
      </c>
      <c r="E2095">
        <v>0</v>
      </c>
    </row>
    <row r="2096" spans="1:5" x14ac:dyDescent="0.25">
      <c r="A2096">
        <v>2013</v>
      </c>
      <c r="B2096">
        <v>8</v>
      </c>
      <c r="C2096" t="s">
        <v>100</v>
      </c>
      <c r="D2096">
        <v>4</v>
      </c>
      <c r="E2096">
        <v>0</v>
      </c>
    </row>
    <row r="2097" spans="1:5" x14ac:dyDescent="0.25">
      <c r="A2097">
        <v>2013</v>
      </c>
      <c r="B2097">
        <v>8</v>
      </c>
      <c r="C2097" t="s">
        <v>102</v>
      </c>
      <c r="D2097">
        <v>1</v>
      </c>
      <c r="E2097">
        <v>0</v>
      </c>
    </row>
    <row r="2098" spans="1:5" x14ac:dyDescent="0.25">
      <c r="A2098">
        <v>2013</v>
      </c>
      <c r="B2098">
        <v>8</v>
      </c>
      <c r="C2098" t="s">
        <v>110</v>
      </c>
      <c r="D2098">
        <v>1</v>
      </c>
      <c r="E2098">
        <v>0</v>
      </c>
    </row>
    <row r="2099" spans="1:5" x14ac:dyDescent="0.25">
      <c r="A2099">
        <v>2013</v>
      </c>
      <c r="B2099">
        <v>8</v>
      </c>
      <c r="C2099" t="s">
        <v>109</v>
      </c>
      <c r="D2099">
        <v>0</v>
      </c>
      <c r="E2099">
        <v>0</v>
      </c>
    </row>
    <row r="2100" spans="1:5" x14ac:dyDescent="0.25">
      <c r="A2100">
        <v>2013</v>
      </c>
      <c r="B2100">
        <v>8</v>
      </c>
      <c r="C2100" t="s">
        <v>108</v>
      </c>
      <c r="D2100">
        <v>0</v>
      </c>
      <c r="E2100">
        <v>0</v>
      </c>
    </row>
    <row r="2101" spans="1:5" x14ac:dyDescent="0.25">
      <c r="A2101">
        <v>2013</v>
      </c>
      <c r="B2101">
        <v>8</v>
      </c>
      <c r="C2101" t="s">
        <v>112</v>
      </c>
      <c r="D2101">
        <v>0</v>
      </c>
      <c r="E2101">
        <v>0</v>
      </c>
    </row>
    <row r="2102" spans="1:5" x14ac:dyDescent="0.25">
      <c r="A2102">
        <v>2013</v>
      </c>
      <c r="B2102">
        <v>8</v>
      </c>
      <c r="C2102" t="s">
        <v>116</v>
      </c>
      <c r="D2102">
        <v>0</v>
      </c>
      <c r="E2102">
        <v>0</v>
      </c>
    </row>
    <row r="2103" spans="1:5" x14ac:dyDescent="0.25">
      <c r="A2103">
        <v>2013</v>
      </c>
      <c r="B2103">
        <v>8</v>
      </c>
      <c r="C2103" t="s">
        <v>125</v>
      </c>
      <c r="D2103">
        <v>0</v>
      </c>
      <c r="E2103">
        <v>0</v>
      </c>
    </row>
    <row r="2104" spans="1:5" x14ac:dyDescent="0.25">
      <c r="A2104">
        <v>2013</v>
      </c>
      <c r="B2104">
        <v>8</v>
      </c>
      <c r="C2104" t="s">
        <v>104</v>
      </c>
      <c r="D2104">
        <v>0</v>
      </c>
      <c r="E2104">
        <v>0</v>
      </c>
    </row>
    <row r="2105" spans="1:5" x14ac:dyDescent="0.25">
      <c r="A2105">
        <v>2013</v>
      </c>
      <c r="B2105">
        <v>8</v>
      </c>
      <c r="C2105" t="s">
        <v>96</v>
      </c>
      <c r="D2105">
        <v>0</v>
      </c>
      <c r="E2105">
        <v>0</v>
      </c>
    </row>
    <row r="2106" spans="1:5" x14ac:dyDescent="0.25">
      <c r="A2106">
        <v>2013</v>
      </c>
      <c r="B2106">
        <v>8</v>
      </c>
      <c r="C2106" t="s">
        <v>118</v>
      </c>
      <c r="D2106">
        <v>0</v>
      </c>
      <c r="E2106">
        <v>0</v>
      </c>
    </row>
    <row r="2107" spans="1:5" x14ac:dyDescent="0.25">
      <c r="A2107">
        <v>2013</v>
      </c>
      <c r="B2107">
        <v>8</v>
      </c>
      <c r="C2107" t="s">
        <v>97</v>
      </c>
      <c r="D2107">
        <v>0</v>
      </c>
      <c r="E2107">
        <v>0</v>
      </c>
    </row>
    <row r="2108" spans="1:5" x14ac:dyDescent="0.25">
      <c r="A2108">
        <v>2013</v>
      </c>
      <c r="B2108">
        <v>8</v>
      </c>
      <c r="C2108" t="s">
        <v>126</v>
      </c>
      <c r="D2108">
        <v>0</v>
      </c>
      <c r="E2108">
        <v>0</v>
      </c>
    </row>
    <row r="2109" spans="1:5" x14ac:dyDescent="0.25">
      <c r="A2109">
        <v>2013</v>
      </c>
      <c r="B2109">
        <v>8</v>
      </c>
      <c r="C2109" t="s">
        <v>117</v>
      </c>
      <c r="D2109">
        <v>0</v>
      </c>
      <c r="E2109">
        <v>0</v>
      </c>
    </row>
    <row r="2110" spans="1:5" x14ac:dyDescent="0.25">
      <c r="A2110">
        <v>2013</v>
      </c>
      <c r="B2110">
        <v>8</v>
      </c>
      <c r="C2110" t="s">
        <v>113</v>
      </c>
      <c r="D2110">
        <v>0</v>
      </c>
      <c r="E2110">
        <v>0</v>
      </c>
    </row>
    <row r="2111" spans="1:5" x14ac:dyDescent="0.25">
      <c r="A2111">
        <v>2013</v>
      </c>
      <c r="B2111">
        <v>8</v>
      </c>
      <c r="C2111" t="s">
        <v>111</v>
      </c>
      <c r="D2111">
        <v>0</v>
      </c>
      <c r="E2111">
        <v>0</v>
      </c>
    </row>
    <row r="2112" spans="1:5" x14ac:dyDescent="0.25">
      <c r="A2112">
        <v>2013</v>
      </c>
      <c r="B2112">
        <v>8</v>
      </c>
      <c r="C2112" t="s">
        <v>127</v>
      </c>
      <c r="D2112">
        <v>0</v>
      </c>
      <c r="E2112">
        <v>0</v>
      </c>
    </row>
    <row r="2113" spans="1:5" x14ac:dyDescent="0.25">
      <c r="A2113">
        <v>2013</v>
      </c>
      <c r="B2113">
        <v>8</v>
      </c>
      <c r="C2113" t="s">
        <v>128</v>
      </c>
      <c r="D2113">
        <v>0</v>
      </c>
      <c r="E2113">
        <v>0</v>
      </c>
    </row>
    <row r="2114" spans="1:5" x14ac:dyDescent="0.25">
      <c r="A2114">
        <v>2013</v>
      </c>
      <c r="B2114">
        <v>8</v>
      </c>
      <c r="C2114" t="s">
        <v>120</v>
      </c>
      <c r="D2114">
        <v>0</v>
      </c>
      <c r="E2114">
        <v>0</v>
      </c>
    </row>
    <row r="2115" spans="1:5" x14ac:dyDescent="0.25">
      <c r="A2115">
        <v>2013</v>
      </c>
      <c r="B2115">
        <v>8</v>
      </c>
      <c r="D2115">
        <v>0</v>
      </c>
      <c r="E2115">
        <v>0</v>
      </c>
    </row>
    <row r="2116" spans="1:5" x14ac:dyDescent="0.25">
      <c r="A2116">
        <v>2013</v>
      </c>
      <c r="B2116">
        <v>8</v>
      </c>
      <c r="C2116" t="s">
        <v>129</v>
      </c>
      <c r="D2116">
        <v>0</v>
      </c>
      <c r="E2116">
        <v>0</v>
      </c>
    </row>
    <row r="2117" spans="1:5" x14ac:dyDescent="0.25">
      <c r="A2117">
        <v>2013</v>
      </c>
      <c r="B2117">
        <v>9</v>
      </c>
      <c r="C2117" t="s">
        <v>73</v>
      </c>
      <c r="D2117">
        <v>1512</v>
      </c>
      <c r="E2117">
        <v>12.4</v>
      </c>
    </row>
    <row r="2118" spans="1:5" x14ac:dyDescent="0.25">
      <c r="A2118">
        <v>2013</v>
      </c>
      <c r="B2118">
        <v>9</v>
      </c>
      <c r="C2118" t="s">
        <v>72</v>
      </c>
      <c r="D2118">
        <v>1548</v>
      </c>
      <c r="E2118">
        <v>12.7</v>
      </c>
    </row>
    <row r="2119" spans="1:5" x14ac:dyDescent="0.25">
      <c r="A2119">
        <v>2013</v>
      </c>
      <c r="B2119">
        <v>9</v>
      </c>
      <c r="C2119" t="s">
        <v>76</v>
      </c>
      <c r="D2119">
        <v>1098</v>
      </c>
      <c r="E2119">
        <v>9</v>
      </c>
    </row>
    <row r="2120" spans="1:5" x14ac:dyDescent="0.25">
      <c r="A2120">
        <v>2013</v>
      </c>
      <c r="B2120">
        <v>9</v>
      </c>
      <c r="C2120" t="s">
        <v>74</v>
      </c>
      <c r="D2120">
        <v>733</v>
      </c>
      <c r="E2120">
        <v>6</v>
      </c>
    </row>
    <row r="2121" spans="1:5" x14ac:dyDescent="0.25">
      <c r="A2121">
        <v>2013</v>
      </c>
      <c r="B2121">
        <v>9</v>
      </c>
      <c r="C2121" t="s">
        <v>79</v>
      </c>
      <c r="D2121">
        <v>615</v>
      </c>
      <c r="E2121">
        <v>5.0999999999999996</v>
      </c>
    </row>
    <row r="2122" spans="1:5" x14ac:dyDescent="0.25">
      <c r="A2122">
        <v>2013</v>
      </c>
      <c r="B2122">
        <v>9</v>
      </c>
      <c r="C2122" t="s">
        <v>78</v>
      </c>
      <c r="D2122">
        <v>554</v>
      </c>
      <c r="E2122">
        <v>4.5999999999999996</v>
      </c>
    </row>
    <row r="2123" spans="1:5" x14ac:dyDescent="0.25">
      <c r="A2123">
        <v>2013</v>
      </c>
      <c r="B2123">
        <v>9</v>
      </c>
      <c r="C2123" t="s">
        <v>83</v>
      </c>
      <c r="D2123">
        <v>681</v>
      </c>
      <c r="E2123">
        <v>5.6</v>
      </c>
    </row>
    <row r="2124" spans="1:5" x14ac:dyDescent="0.25">
      <c r="A2124">
        <v>2013</v>
      </c>
      <c r="B2124">
        <v>9</v>
      </c>
      <c r="C2124" t="s">
        <v>86</v>
      </c>
      <c r="D2124">
        <v>584</v>
      </c>
      <c r="E2124">
        <v>4.8</v>
      </c>
    </row>
    <row r="2125" spans="1:5" x14ac:dyDescent="0.25">
      <c r="A2125">
        <v>2013</v>
      </c>
      <c r="B2125">
        <v>9</v>
      </c>
      <c r="C2125" t="s">
        <v>77</v>
      </c>
      <c r="D2125">
        <v>679</v>
      </c>
      <c r="E2125">
        <v>5.6</v>
      </c>
    </row>
    <row r="2126" spans="1:5" x14ac:dyDescent="0.25">
      <c r="A2126">
        <v>2013</v>
      </c>
      <c r="B2126">
        <v>9</v>
      </c>
      <c r="C2126" t="s">
        <v>89</v>
      </c>
      <c r="D2126">
        <v>418</v>
      </c>
      <c r="E2126">
        <v>3.4</v>
      </c>
    </row>
    <row r="2127" spans="1:5" x14ac:dyDescent="0.25">
      <c r="A2127">
        <v>2013</v>
      </c>
      <c r="B2127">
        <v>9</v>
      </c>
      <c r="C2127" t="s">
        <v>80</v>
      </c>
      <c r="D2127">
        <v>415</v>
      </c>
      <c r="E2127">
        <v>3.4</v>
      </c>
    </row>
    <row r="2128" spans="1:5" x14ac:dyDescent="0.25">
      <c r="A2128">
        <v>2013</v>
      </c>
      <c r="B2128">
        <v>9</v>
      </c>
      <c r="C2128" t="s">
        <v>75</v>
      </c>
      <c r="D2128">
        <v>402</v>
      </c>
      <c r="E2128">
        <v>3.3</v>
      </c>
    </row>
    <row r="2129" spans="1:5" x14ac:dyDescent="0.25">
      <c r="A2129">
        <v>2013</v>
      </c>
      <c r="B2129">
        <v>9</v>
      </c>
      <c r="C2129" t="s">
        <v>91</v>
      </c>
      <c r="D2129">
        <v>480</v>
      </c>
      <c r="E2129">
        <v>3.9</v>
      </c>
    </row>
    <row r="2130" spans="1:5" x14ac:dyDescent="0.25">
      <c r="A2130">
        <v>2013</v>
      </c>
      <c r="B2130">
        <v>9</v>
      </c>
      <c r="C2130" t="s">
        <v>84</v>
      </c>
      <c r="D2130">
        <v>337</v>
      </c>
      <c r="E2130">
        <v>2.8</v>
      </c>
    </row>
    <row r="2131" spans="1:5" x14ac:dyDescent="0.25">
      <c r="A2131">
        <v>2013</v>
      </c>
      <c r="B2131">
        <v>9</v>
      </c>
      <c r="C2131" t="s">
        <v>81</v>
      </c>
      <c r="D2131">
        <v>250</v>
      </c>
      <c r="E2131">
        <v>2.1</v>
      </c>
    </row>
    <row r="2132" spans="1:5" x14ac:dyDescent="0.25">
      <c r="A2132">
        <v>2013</v>
      </c>
      <c r="B2132">
        <v>9</v>
      </c>
      <c r="C2132" t="s">
        <v>87</v>
      </c>
      <c r="D2132">
        <v>265</v>
      </c>
      <c r="E2132">
        <v>2.2000000000000002</v>
      </c>
    </row>
    <row r="2133" spans="1:5" x14ac:dyDescent="0.25">
      <c r="A2133">
        <v>2013</v>
      </c>
      <c r="B2133">
        <v>9</v>
      </c>
      <c r="C2133" t="s">
        <v>88</v>
      </c>
      <c r="D2133">
        <v>196</v>
      </c>
      <c r="E2133">
        <v>1.6</v>
      </c>
    </row>
    <row r="2134" spans="1:5" x14ac:dyDescent="0.25">
      <c r="A2134">
        <v>2013</v>
      </c>
      <c r="B2134">
        <v>9</v>
      </c>
      <c r="C2134" t="s">
        <v>85</v>
      </c>
      <c r="D2134">
        <v>181</v>
      </c>
      <c r="E2134">
        <v>1.5</v>
      </c>
    </row>
    <row r="2135" spans="1:5" x14ac:dyDescent="0.25">
      <c r="A2135">
        <v>2013</v>
      </c>
      <c r="B2135">
        <v>9</v>
      </c>
      <c r="C2135" t="s">
        <v>82</v>
      </c>
      <c r="D2135">
        <v>199</v>
      </c>
      <c r="E2135">
        <v>1.6</v>
      </c>
    </row>
    <row r="2136" spans="1:5" x14ac:dyDescent="0.25">
      <c r="A2136">
        <v>2013</v>
      </c>
      <c r="B2136">
        <v>9</v>
      </c>
      <c r="C2136" t="s">
        <v>115</v>
      </c>
      <c r="D2136">
        <v>616</v>
      </c>
      <c r="E2136">
        <v>5.0999999999999996</v>
      </c>
    </row>
    <row r="2137" spans="1:5" x14ac:dyDescent="0.25">
      <c r="A2137">
        <v>2013</v>
      </c>
      <c r="B2137">
        <v>9</v>
      </c>
      <c r="C2137" t="s">
        <v>95</v>
      </c>
      <c r="D2137">
        <v>68</v>
      </c>
      <c r="E2137">
        <v>0.6</v>
      </c>
    </row>
    <row r="2138" spans="1:5" x14ac:dyDescent="0.25">
      <c r="A2138">
        <v>2013</v>
      </c>
      <c r="B2138">
        <v>9</v>
      </c>
      <c r="C2138" t="s">
        <v>92</v>
      </c>
      <c r="D2138">
        <v>62</v>
      </c>
      <c r="E2138">
        <v>0.5</v>
      </c>
    </row>
    <row r="2139" spans="1:5" x14ac:dyDescent="0.25">
      <c r="A2139">
        <v>2013</v>
      </c>
      <c r="B2139">
        <v>9</v>
      </c>
      <c r="C2139" t="s">
        <v>90</v>
      </c>
      <c r="D2139">
        <v>42</v>
      </c>
      <c r="E2139">
        <v>0.3</v>
      </c>
    </row>
    <row r="2140" spans="1:5" x14ac:dyDescent="0.25">
      <c r="A2140">
        <v>2013</v>
      </c>
      <c r="B2140">
        <v>9</v>
      </c>
      <c r="C2140" t="s">
        <v>98</v>
      </c>
      <c r="D2140">
        <v>60</v>
      </c>
      <c r="E2140">
        <v>0.5</v>
      </c>
    </row>
    <row r="2141" spans="1:5" x14ac:dyDescent="0.25">
      <c r="A2141">
        <v>2013</v>
      </c>
      <c r="B2141">
        <v>9</v>
      </c>
      <c r="C2141" t="s">
        <v>101</v>
      </c>
      <c r="D2141">
        <v>73</v>
      </c>
      <c r="E2141">
        <v>0.6</v>
      </c>
    </row>
    <row r="2142" spans="1:5" x14ac:dyDescent="0.25">
      <c r="A2142">
        <v>2013</v>
      </c>
      <c r="B2142">
        <v>9</v>
      </c>
      <c r="C2142" t="s">
        <v>94</v>
      </c>
      <c r="D2142">
        <v>47</v>
      </c>
      <c r="E2142">
        <v>0.4</v>
      </c>
    </row>
    <row r="2143" spans="1:5" x14ac:dyDescent="0.25">
      <c r="A2143">
        <v>2013</v>
      </c>
      <c r="B2143">
        <v>9</v>
      </c>
      <c r="C2143" t="s">
        <v>107</v>
      </c>
      <c r="D2143">
        <v>17</v>
      </c>
      <c r="E2143">
        <v>0.1</v>
      </c>
    </row>
    <row r="2144" spans="1:5" x14ac:dyDescent="0.25">
      <c r="A2144">
        <v>2013</v>
      </c>
      <c r="B2144">
        <v>9</v>
      </c>
      <c r="C2144" t="s">
        <v>121</v>
      </c>
      <c r="D2144">
        <v>10</v>
      </c>
      <c r="E2144">
        <v>0.1</v>
      </c>
    </row>
    <row r="2145" spans="1:5" x14ac:dyDescent="0.25">
      <c r="A2145">
        <v>2013</v>
      </c>
      <c r="B2145">
        <v>9</v>
      </c>
      <c r="C2145" t="s">
        <v>93</v>
      </c>
      <c r="D2145">
        <v>11</v>
      </c>
      <c r="E2145">
        <v>0.1</v>
      </c>
    </row>
    <row r="2146" spans="1:5" x14ac:dyDescent="0.25">
      <c r="A2146">
        <v>2013</v>
      </c>
      <c r="B2146">
        <v>9</v>
      </c>
      <c r="C2146" t="s">
        <v>99</v>
      </c>
      <c r="D2146">
        <v>1</v>
      </c>
      <c r="E2146">
        <v>0</v>
      </c>
    </row>
    <row r="2147" spans="1:5" x14ac:dyDescent="0.25">
      <c r="A2147">
        <v>2013</v>
      </c>
      <c r="B2147">
        <v>9</v>
      </c>
      <c r="C2147" t="s">
        <v>100</v>
      </c>
      <c r="D2147">
        <v>4</v>
      </c>
      <c r="E2147">
        <v>0</v>
      </c>
    </row>
    <row r="2148" spans="1:5" x14ac:dyDescent="0.25">
      <c r="A2148">
        <v>2013</v>
      </c>
      <c r="B2148">
        <v>9</v>
      </c>
      <c r="C2148" t="s">
        <v>102</v>
      </c>
      <c r="D2148">
        <v>5</v>
      </c>
      <c r="E2148">
        <v>0</v>
      </c>
    </row>
    <row r="2149" spans="1:5" x14ac:dyDescent="0.25">
      <c r="A2149">
        <v>2013</v>
      </c>
      <c r="B2149">
        <v>9</v>
      </c>
      <c r="C2149" t="s">
        <v>110</v>
      </c>
      <c r="D2149">
        <v>1</v>
      </c>
      <c r="E2149">
        <v>0</v>
      </c>
    </row>
    <row r="2150" spans="1:5" x14ac:dyDescent="0.25">
      <c r="A2150">
        <v>2013</v>
      </c>
      <c r="B2150">
        <v>9</v>
      </c>
      <c r="C2150" t="s">
        <v>109</v>
      </c>
      <c r="D2150">
        <v>0</v>
      </c>
      <c r="E2150">
        <v>0</v>
      </c>
    </row>
    <row r="2151" spans="1:5" x14ac:dyDescent="0.25">
      <c r="A2151">
        <v>2013</v>
      </c>
      <c r="B2151">
        <v>9</v>
      </c>
      <c r="C2151" t="s">
        <v>125</v>
      </c>
      <c r="D2151">
        <v>2</v>
      </c>
      <c r="E2151">
        <v>0</v>
      </c>
    </row>
    <row r="2152" spans="1:5" x14ac:dyDescent="0.25">
      <c r="A2152">
        <v>2013</v>
      </c>
      <c r="B2152">
        <v>9</v>
      </c>
      <c r="C2152" t="s">
        <v>108</v>
      </c>
      <c r="D2152">
        <v>0</v>
      </c>
      <c r="E2152">
        <v>0</v>
      </c>
    </row>
    <row r="2153" spans="1:5" x14ac:dyDescent="0.25">
      <c r="A2153">
        <v>2013</v>
      </c>
      <c r="B2153">
        <v>9</v>
      </c>
      <c r="C2153" t="s">
        <v>112</v>
      </c>
      <c r="D2153">
        <v>0</v>
      </c>
      <c r="E2153">
        <v>0</v>
      </c>
    </row>
    <row r="2154" spans="1:5" x14ac:dyDescent="0.25">
      <c r="A2154">
        <v>2013</v>
      </c>
      <c r="B2154">
        <v>9</v>
      </c>
      <c r="C2154" t="s">
        <v>116</v>
      </c>
      <c r="D2154">
        <v>0</v>
      </c>
      <c r="E2154">
        <v>0</v>
      </c>
    </row>
    <row r="2155" spans="1:5" x14ac:dyDescent="0.25">
      <c r="A2155">
        <v>2013</v>
      </c>
      <c r="B2155">
        <v>9</v>
      </c>
      <c r="C2155" t="s">
        <v>104</v>
      </c>
      <c r="D2155">
        <v>0</v>
      </c>
      <c r="E2155">
        <v>0</v>
      </c>
    </row>
    <row r="2156" spans="1:5" x14ac:dyDescent="0.25">
      <c r="A2156">
        <v>2013</v>
      </c>
      <c r="B2156">
        <v>9</v>
      </c>
      <c r="C2156" t="s">
        <v>96</v>
      </c>
      <c r="D2156">
        <v>0</v>
      </c>
      <c r="E2156">
        <v>0</v>
      </c>
    </row>
    <row r="2157" spans="1:5" x14ac:dyDescent="0.25">
      <c r="A2157">
        <v>2013</v>
      </c>
      <c r="B2157">
        <v>9</v>
      </c>
      <c r="C2157" t="s">
        <v>118</v>
      </c>
      <c r="D2157">
        <v>0</v>
      </c>
      <c r="E2157">
        <v>0</v>
      </c>
    </row>
    <row r="2158" spans="1:5" x14ac:dyDescent="0.25">
      <c r="A2158">
        <v>2013</v>
      </c>
      <c r="B2158">
        <v>9</v>
      </c>
      <c r="C2158" t="s">
        <v>97</v>
      </c>
      <c r="D2158">
        <v>0</v>
      </c>
      <c r="E2158">
        <v>0</v>
      </c>
    </row>
    <row r="2159" spans="1:5" x14ac:dyDescent="0.25">
      <c r="A2159">
        <v>2013</v>
      </c>
      <c r="B2159">
        <v>9</v>
      </c>
      <c r="C2159" t="s">
        <v>126</v>
      </c>
      <c r="D2159">
        <v>0</v>
      </c>
      <c r="E2159">
        <v>0</v>
      </c>
    </row>
    <row r="2160" spans="1:5" x14ac:dyDescent="0.25">
      <c r="A2160">
        <v>2013</v>
      </c>
      <c r="B2160">
        <v>9</v>
      </c>
      <c r="C2160" t="s">
        <v>131</v>
      </c>
      <c r="D2160">
        <v>1</v>
      </c>
      <c r="E2160">
        <v>0</v>
      </c>
    </row>
    <row r="2161" spans="1:5" x14ac:dyDescent="0.25">
      <c r="A2161">
        <v>2013</v>
      </c>
      <c r="B2161">
        <v>9</v>
      </c>
      <c r="D2161">
        <v>1</v>
      </c>
      <c r="E2161">
        <v>0</v>
      </c>
    </row>
    <row r="2162" spans="1:5" x14ac:dyDescent="0.25">
      <c r="A2162">
        <v>2013</v>
      </c>
      <c r="B2162">
        <v>9</v>
      </c>
      <c r="C2162" t="s">
        <v>119</v>
      </c>
      <c r="D2162">
        <v>0</v>
      </c>
      <c r="E2162">
        <v>0</v>
      </c>
    </row>
    <row r="2163" spans="1:5" x14ac:dyDescent="0.25">
      <c r="A2163">
        <v>2013</v>
      </c>
      <c r="B2163">
        <v>9</v>
      </c>
      <c r="C2163" t="s">
        <v>117</v>
      </c>
      <c r="D2163">
        <v>0</v>
      </c>
      <c r="E2163">
        <v>0</v>
      </c>
    </row>
    <row r="2164" spans="1:5" x14ac:dyDescent="0.25">
      <c r="A2164">
        <v>2013</v>
      </c>
      <c r="B2164">
        <v>9</v>
      </c>
      <c r="C2164" t="s">
        <v>113</v>
      </c>
      <c r="D2164">
        <v>0</v>
      </c>
      <c r="E2164">
        <v>0</v>
      </c>
    </row>
    <row r="2165" spans="1:5" x14ac:dyDescent="0.25">
      <c r="A2165">
        <v>2013</v>
      </c>
      <c r="B2165">
        <v>9</v>
      </c>
      <c r="C2165" t="s">
        <v>111</v>
      </c>
      <c r="D2165">
        <v>0</v>
      </c>
      <c r="E2165">
        <v>0</v>
      </c>
    </row>
    <row r="2166" spans="1:5" x14ac:dyDescent="0.25">
      <c r="A2166">
        <v>2013</v>
      </c>
      <c r="B2166">
        <v>9</v>
      </c>
      <c r="C2166" t="s">
        <v>127</v>
      </c>
      <c r="D2166">
        <v>0</v>
      </c>
      <c r="E2166">
        <v>0</v>
      </c>
    </row>
    <row r="2167" spans="1:5" x14ac:dyDescent="0.25">
      <c r="A2167">
        <v>2013</v>
      </c>
      <c r="B2167">
        <v>9</v>
      </c>
      <c r="C2167" t="s">
        <v>128</v>
      </c>
      <c r="D2167">
        <v>0</v>
      </c>
      <c r="E2167">
        <v>0</v>
      </c>
    </row>
    <row r="2168" spans="1:5" x14ac:dyDescent="0.25">
      <c r="A2168">
        <v>2013</v>
      </c>
      <c r="B2168">
        <v>9</v>
      </c>
      <c r="C2168" t="s">
        <v>120</v>
      </c>
      <c r="D2168">
        <v>0</v>
      </c>
      <c r="E2168">
        <v>0</v>
      </c>
    </row>
    <row r="2169" spans="1:5" x14ac:dyDescent="0.25">
      <c r="A2169">
        <v>2013</v>
      </c>
      <c r="B2169">
        <v>9</v>
      </c>
      <c r="C2169" t="s">
        <v>129</v>
      </c>
      <c r="D2169">
        <v>0</v>
      </c>
      <c r="E2169">
        <v>0</v>
      </c>
    </row>
    <row r="2170" spans="1:5" x14ac:dyDescent="0.25">
      <c r="A2170">
        <v>2013</v>
      </c>
      <c r="B2170">
        <v>10</v>
      </c>
      <c r="C2170" t="s">
        <v>73</v>
      </c>
      <c r="D2170">
        <v>1550</v>
      </c>
      <c r="E2170">
        <v>12</v>
      </c>
    </row>
    <row r="2171" spans="1:5" x14ac:dyDescent="0.25">
      <c r="A2171">
        <v>2013</v>
      </c>
      <c r="B2171">
        <v>10</v>
      </c>
      <c r="C2171" t="s">
        <v>72</v>
      </c>
      <c r="D2171">
        <v>1890</v>
      </c>
      <c r="E2171">
        <v>14.7</v>
      </c>
    </row>
    <row r="2172" spans="1:5" x14ac:dyDescent="0.25">
      <c r="A2172">
        <v>2013</v>
      </c>
      <c r="B2172">
        <v>10</v>
      </c>
      <c r="C2172" t="s">
        <v>76</v>
      </c>
      <c r="D2172">
        <v>1147</v>
      </c>
      <c r="E2172">
        <v>8.9</v>
      </c>
    </row>
    <row r="2173" spans="1:5" x14ac:dyDescent="0.25">
      <c r="A2173">
        <v>2013</v>
      </c>
      <c r="B2173">
        <v>10</v>
      </c>
      <c r="C2173" t="s">
        <v>74</v>
      </c>
      <c r="D2173">
        <v>864</v>
      </c>
      <c r="E2173">
        <v>6.7</v>
      </c>
    </row>
    <row r="2174" spans="1:5" x14ac:dyDescent="0.25">
      <c r="A2174">
        <v>2013</v>
      </c>
      <c r="B2174">
        <v>10</v>
      </c>
      <c r="C2174" t="s">
        <v>79</v>
      </c>
      <c r="D2174">
        <v>1075</v>
      </c>
      <c r="E2174">
        <v>8.3000000000000007</v>
      </c>
    </row>
    <row r="2175" spans="1:5" x14ac:dyDescent="0.25">
      <c r="A2175">
        <v>2013</v>
      </c>
      <c r="B2175">
        <v>10</v>
      </c>
      <c r="C2175" t="s">
        <v>78</v>
      </c>
      <c r="D2175">
        <v>664</v>
      </c>
      <c r="E2175">
        <v>5.2</v>
      </c>
    </row>
    <row r="2176" spans="1:5" x14ac:dyDescent="0.25">
      <c r="A2176">
        <v>2013</v>
      </c>
      <c r="B2176">
        <v>10</v>
      </c>
      <c r="C2176" t="s">
        <v>83</v>
      </c>
      <c r="D2176">
        <v>579</v>
      </c>
      <c r="E2176">
        <v>4.5</v>
      </c>
    </row>
    <row r="2177" spans="1:5" x14ac:dyDescent="0.25">
      <c r="A2177">
        <v>2013</v>
      </c>
      <c r="B2177">
        <v>10</v>
      </c>
      <c r="C2177" t="s">
        <v>77</v>
      </c>
      <c r="D2177">
        <v>773</v>
      </c>
      <c r="E2177">
        <v>6</v>
      </c>
    </row>
    <row r="2178" spans="1:5" x14ac:dyDescent="0.25">
      <c r="A2178">
        <v>2013</v>
      </c>
      <c r="B2178">
        <v>10</v>
      </c>
      <c r="C2178" t="s">
        <v>86</v>
      </c>
      <c r="D2178">
        <v>449</v>
      </c>
      <c r="E2178">
        <v>3.5</v>
      </c>
    </row>
    <row r="2179" spans="1:5" x14ac:dyDescent="0.25">
      <c r="A2179">
        <v>2013</v>
      </c>
      <c r="B2179">
        <v>10</v>
      </c>
      <c r="C2179" t="s">
        <v>89</v>
      </c>
      <c r="D2179">
        <v>401</v>
      </c>
      <c r="E2179">
        <v>3.1</v>
      </c>
    </row>
    <row r="2180" spans="1:5" x14ac:dyDescent="0.25">
      <c r="A2180">
        <v>2013</v>
      </c>
      <c r="B2180">
        <v>10</v>
      </c>
      <c r="C2180" t="s">
        <v>80</v>
      </c>
      <c r="D2180">
        <v>444</v>
      </c>
      <c r="E2180">
        <v>3.4</v>
      </c>
    </row>
    <row r="2181" spans="1:5" x14ac:dyDescent="0.25">
      <c r="A2181">
        <v>2013</v>
      </c>
      <c r="B2181">
        <v>10</v>
      </c>
      <c r="C2181" t="s">
        <v>75</v>
      </c>
      <c r="D2181">
        <v>463</v>
      </c>
      <c r="E2181">
        <v>3.6</v>
      </c>
    </row>
    <row r="2182" spans="1:5" x14ac:dyDescent="0.25">
      <c r="A2182">
        <v>2013</v>
      </c>
      <c r="B2182">
        <v>10</v>
      </c>
      <c r="C2182" t="s">
        <v>91</v>
      </c>
      <c r="D2182">
        <v>459</v>
      </c>
      <c r="E2182">
        <v>3.6</v>
      </c>
    </row>
    <row r="2183" spans="1:5" x14ac:dyDescent="0.25">
      <c r="A2183">
        <v>2013</v>
      </c>
      <c r="B2183">
        <v>10</v>
      </c>
      <c r="C2183" t="s">
        <v>84</v>
      </c>
      <c r="D2183">
        <v>303</v>
      </c>
      <c r="E2183">
        <v>2.4</v>
      </c>
    </row>
    <row r="2184" spans="1:5" x14ac:dyDescent="0.25">
      <c r="A2184">
        <v>2013</v>
      </c>
      <c r="B2184">
        <v>10</v>
      </c>
      <c r="C2184" t="s">
        <v>81</v>
      </c>
      <c r="D2184">
        <v>202</v>
      </c>
      <c r="E2184">
        <v>1.6</v>
      </c>
    </row>
    <row r="2185" spans="1:5" x14ac:dyDescent="0.25">
      <c r="A2185">
        <v>2013</v>
      </c>
      <c r="B2185">
        <v>10</v>
      </c>
      <c r="C2185" t="s">
        <v>87</v>
      </c>
      <c r="D2185">
        <v>285</v>
      </c>
      <c r="E2185">
        <v>2.2000000000000002</v>
      </c>
    </row>
    <row r="2186" spans="1:5" x14ac:dyDescent="0.25">
      <c r="A2186">
        <v>2013</v>
      </c>
      <c r="B2186">
        <v>10</v>
      </c>
      <c r="C2186" t="s">
        <v>88</v>
      </c>
      <c r="D2186">
        <v>171</v>
      </c>
      <c r="E2186">
        <v>1.3</v>
      </c>
    </row>
    <row r="2187" spans="1:5" x14ac:dyDescent="0.25">
      <c r="A2187">
        <v>2013</v>
      </c>
      <c r="B2187">
        <v>10</v>
      </c>
      <c r="C2187" t="s">
        <v>85</v>
      </c>
      <c r="D2187">
        <v>180</v>
      </c>
      <c r="E2187">
        <v>1.4</v>
      </c>
    </row>
    <row r="2188" spans="1:5" x14ac:dyDescent="0.25">
      <c r="A2188">
        <v>2013</v>
      </c>
      <c r="B2188">
        <v>10</v>
      </c>
      <c r="C2188" t="s">
        <v>82</v>
      </c>
      <c r="D2188">
        <v>380</v>
      </c>
      <c r="E2188">
        <v>2.9</v>
      </c>
    </row>
    <row r="2189" spans="1:5" x14ac:dyDescent="0.25">
      <c r="A2189">
        <v>2013</v>
      </c>
      <c r="B2189">
        <v>10</v>
      </c>
      <c r="C2189" t="s">
        <v>115</v>
      </c>
      <c r="D2189">
        <v>98</v>
      </c>
      <c r="E2189">
        <v>0.8</v>
      </c>
    </row>
    <row r="2190" spans="1:5" x14ac:dyDescent="0.25">
      <c r="A2190">
        <v>2013</v>
      </c>
      <c r="B2190">
        <v>10</v>
      </c>
      <c r="C2190" t="s">
        <v>95</v>
      </c>
      <c r="D2190">
        <v>120</v>
      </c>
      <c r="E2190">
        <v>0.9</v>
      </c>
    </row>
    <row r="2191" spans="1:5" x14ac:dyDescent="0.25">
      <c r="A2191">
        <v>2013</v>
      </c>
      <c r="B2191">
        <v>10</v>
      </c>
      <c r="C2191" t="s">
        <v>92</v>
      </c>
      <c r="D2191">
        <v>109</v>
      </c>
      <c r="E2191">
        <v>0.8</v>
      </c>
    </row>
    <row r="2192" spans="1:5" x14ac:dyDescent="0.25">
      <c r="A2192">
        <v>2013</v>
      </c>
      <c r="B2192">
        <v>10</v>
      </c>
      <c r="C2192" t="s">
        <v>90</v>
      </c>
      <c r="D2192">
        <v>35</v>
      </c>
      <c r="E2192">
        <v>0.3</v>
      </c>
    </row>
    <row r="2193" spans="1:5" x14ac:dyDescent="0.25">
      <c r="A2193">
        <v>2013</v>
      </c>
      <c r="B2193">
        <v>10</v>
      </c>
      <c r="C2193" t="s">
        <v>98</v>
      </c>
      <c r="D2193">
        <v>55</v>
      </c>
      <c r="E2193">
        <v>0.4</v>
      </c>
    </row>
    <row r="2194" spans="1:5" x14ac:dyDescent="0.25">
      <c r="A2194">
        <v>2013</v>
      </c>
      <c r="B2194">
        <v>10</v>
      </c>
      <c r="C2194" t="s">
        <v>94</v>
      </c>
      <c r="D2194">
        <v>68</v>
      </c>
      <c r="E2194">
        <v>0.5</v>
      </c>
    </row>
    <row r="2195" spans="1:5" x14ac:dyDescent="0.25">
      <c r="A2195">
        <v>2013</v>
      </c>
      <c r="B2195">
        <v>10</v>
      </c>
      <c r="C2195" t="s">
        <v>101</v>
      </c>
      <c r="D2195">
        <v>53</v>
      </c>
      <c r="E2195">
        <v>0.4</v>
      </c>
    </row>
    <row r="2196" spans="1:5" x14ac:dyDescent="0.25">
      <c r="A2196">
        <v>2013</v>
      </c>
      <c r="B2196">
        <v>10</v>
      </c>
      <c r="C2196" t="s">
        <v>107</v>
      </c>
      <c r="D2196">
        <v>20</v>
      </c>
      <c r="E2196">
        <v>0.2</v>
      </c>
    </row>
    <row r="2197" spans="1:5" x14ac:dyDescent="0.25">
      <c r="A2197">
        <v>2013</v>
      </c>
      <c r="B2197">
        <v>10</v>
      </c>
      <c r="C2197" t="s">
        <v>121</v>
      </c>
      <c r="D2197">
        <v>10</v>
      </c>
      <c r="E2197">
        <v>0.1</v>
      </c>
    </row>
    <row r="2198" spans="1:5" x14ac:dyDescent="0.25">
      <c r="A2198">
        <v>2013</v>
      </c>
      <c r="B2198">
        <v>10</v>
      </c>
      <c r="C2198" t="s">
        <v>93</v>
      </c>
      <c r="D2198">
        <v>17</v>
      </c>
      <c r="E2198">
        <v>0.1</v>
      </c>
    </row>
    <row r="2199" spans="1:5" x14ac:dyDescent="0.25">
      <c r="A2199">
        <v>2013</v>
      </c>
      <c r="B2199">
        <v>10</v>
      </c>
      <c r="C2199" t="s">
        <v>100</v>
      </c>
      <c r="D2199">
        <v>13</v>
      </c>
      <c r="E2199">
        <v>0.1</v>
      </c>
    </row>
    <row r="2200" spans="1:5" x14ac:dyDescent="0.25">
      <c r="A2200">
        <v>2013</v>
      </c>
      <c r="B2200">
        <v>10</v>
      </c>
      <c r="C2200" t="s">
        <v>99</v>
      </c>
      <c r="D2200">
        <v>8</v>
      </c>
      <c r="E2200">
        <v>0.1</v>
      </c>
    </row>
    <row r="2201" spans="1:5" x14ac:dyDescent="0.25">
      <c r="A2201">
        <v>2013</v>
      </c>
      <c r="B2201">
        <v>10</v>
      </c>
      <c r="C2201" t="s">
        <v>102</v>
      </c>
      <c r="D2201">
        <v>4</v>
      </c>
      <c r="E2201">
        <v>0</v>
      </c>
    </row>
    <row r="2202" spans="1:5" x14ac:dyDescent="0.25">
      <c r="A2202">
        <v>2013</v>
      </c>
      <c r="B2202">
        <v>10</v>
      </c>
      <c r="C2202" t="s">
        <v>110</v>
      </c>
      <c r="D2202">
        <v>3</v>
      </c>
      <c r="E2202">
        <v>0</v>
      </c>
    </row>
    <row r="2203" spans="1:5" x14ac:dyDescent="0.25">
      <c r="A2203">
        <v>2013</v>
      </c>
      <c r="B2203">
        <v>10</v>
      </c>
      <c r="C2203" t="s">
        <v>109</v>
      </c>
      <c r="D2203">
        <v>0</v>
      </c>
      <c r="E2203">
        <v>0</v>
      </c>
    </row>
    <row r="2204" spans="1:5" x14ac:dyDescent="0.25">
      <c r="A2204">
        <v>2013</v>
      </c>
      <c r="B2204">
        <v>10</v>
      </c>
      <c r="C2204" t="s">
        <v>125</v>
      </c>
      <c r="D2204">
        <v>0</v>
      </c>
      <c r="E2204">
        <v>0</v>
      </c>
    </row>
    <row r="2205" spans="1:5" x14ac:dyDescent="0.25">
      <c r="A2205">
        <v>2013</v>
      </c>
      <c r="B2205">
        <v>10</v>
      </c>
      <c r="C2205" t="s">
        <v>108</v>
      </c>
      <c r="D2205">
        <v>0</v>
      </c>
      <c r="E2205">
        <v>0</v>
      </c>
    </row>
    <row r="2206" spans="1:5" x14ac:dyDescent="0.25">
      <c r="A2206">
        <v>2013</v>
      </c>
      <c r="B2206">
        <v>10</v>
      </c>
      <c r="C2206" t="s">
        <v>112</v>
      </c>
      <c r="D2206">
        <v>0</v>
      </c>
      <c r="E2206">
        <v>0</v>
      </c>
    </row>
    <row r="2207" spans="1:5" x14ac:dyDescent="0.25">
      <c r="A2207">
        <v>2013</v>
      </c>
      <c r="B2207">
        <v>10</v>
      </c>
      <c r="C2207" t="s">
        <v>116</v>
      </c>
      <c r="D2207">
        <v>0</v>
      </c>
      <c r="E2207">
        <v>0</v>
      </c>
    </row>
    <row r="2208" spans="1:5" x14ac:dyDescent="0.25">
      <c r="A2208">
        <v>2013</v>
      </c>
      <c r="B2208">
        <v>10</v>
      </c>
      <c r="C2208" t="s">
        <v>118</v>
      </c>
      <c r="D2208">
        <v>1</v>
      </c>
      <c r="E2208">
        <v>0</v>
      </c>
    </row>
    <row r="2209" spans="1:5" x14ac:dyDescent="0.25">
      <c r="A2209">
        <v>2013</v>
      </c>
      <c r="B2209">
        <v>10</v>
      </c>
      <c r="C2209" t="s">
        <v>104</v>
      </c>
      <c r="D2209">
        <v>0</v>
      </c>
      <c r="E2209">
        <v>0</v>
      </c>
    </row>
    <row r="2210" spans="1:5" x14ac:dyDescent="0.25">
      <c r="A2210">
        <v>2013</v>
      </c>
      <c r="B2210">
        <v>10</v>
      </c>
      <c r="C2210" t="s">
        <v>96</v>
      </c>
      <c r="D2210">
        <v>0</v>
      </c>
      <c r="E2210">
        <v>0</v>
      </c>
    </row>
    <row r="2211" spans="1:5" x14ac:dyDescent="0.25">
      <c r="A2211">
        <v>2013</v>
      </c>
      <c r="B2211">
        <v>10</v>
      </c>
      <c r="C2211" t="s">
        <v>97</v>
      </c>
      <c r="D2211">
        <v>0</v>
      </c>
      <c r="E2211">
        <v>0</v>
      </c>
    </row>
    <row r="2212" spans="1:5" x14ac:dyDescent="0.25">
      <c r="A2212">
        <v>2013</v>
      </c>
      <c r="B2212">
        <v>10</v>
      </c>
      <c r="C2212" t="s">
        <v>126</v>
      </c>
      <c r="D2212">
        <v>0</v>
      </c>
      <c r="E2212">
        <v>0</v>
      </c>
    </row>
    <row r="2213" spans="1:5" x14ac:dyDescent="0.25">
      <c r="A2213">
        <v>2013</v>
      </c>
      <c r="B2213">
        <v>10</v>
      </c>
      <c r="C2213" t="s">
        <v>131</v>
      </c>
      <c r="D2213">
        <v>0</v>
      </c>
      <c r="E2213">
        <v>0</v>
      </c>
    </row>
    <row r="2214" spans="1:5" x14ac:dyDescent="0.25">
      <c r="A2214">
        <v>2013</v>
      </c>
      <c r="B2214">
        <v>10</v>
      </c>
      <c r="D2214">
        <v>0</v>
      </c>
      <c r="E2214">
        <v>0</v>
      </c>
    </row>
    <row r="2215" spans="1:5" x14ac:dyDescent="0.25">
      <c r="A2215">
        <v>2013</v>
      </c>
      <c r="B2215">
        <v>10</v>
      </c>
      <c r="C2215" t="s">
        <v>119</v>
      </c>
      <c r="D2215">
        <v>0</v>
      </c>
      <c r="E2215">
        <v>0</v>
      </c>
    </row>
    <row r="2216" spans="1:5" x14ac:dyDescent="0.25">
      <c r="A2216">
        <v>2013</v>
      </c>
      <c r="B2216">
        <v>10</v>
      </c>
      <c r="C2216" t="s">
        <v>117</v>
      </c>
      <c r="D2216">
        <v>0</v>
      </c>
      <c r="E2216">
        <v>0</v>
      </c>
    </row>
    <row r="2217" spans="1:5" x14ac:dyDescent="0.25">
      <c r="A2217">
        <v>2013</v>
      </c>
      <c r="B2217">
        <v>10</v>
      </c>
      <c r="C2217" t="s">
        <v>113</v>
      </c>
      <c r="D2217">
        <v>0</v>
      </c>
      <c r="E2217">
        <v>0</v>
      </c>
    </row>
    <row r="2218" spans="1:5" x14ac:dyDescent="0.25">
      <c r="A2218">
        <v>2013</v>
      </c>
      <c r="B2218">
        <v>10</v>
      </c>
      <c r="C2218" t="s">
        <v>111</v>
      </c>
      <c r="D2218">
        <v>0</v>
      </c>
      <c r="E2218">
        <v>0</v>
      </c>
    </row>
    <row r="2219" spans="1:5" x14ac:dyDescent="0.25">
      <c r="A2219">
        <v>2013</v>
      </c>
      <c r="B2219">
        <v>10</v>
      </c>
      <c r="C2219" t="s">
        <v>127</v>
      </c>
      <c r="D2219">
        <v>0</v>
      </c>
      <c r="E2219">
        <v>0</v>
      </c>
    </row>
    <row r="2220" spans="1:5" x14ac:dyDescent="0.25">
      <c r="A2220">
        <v>2013</v>
      </c>
      <c r="B2220">
        <v>10</v>
      </c>
      <c r="C2220" t="s">
        <v>128</v>
      </c>
      <c r="D2220">
        <v>0</v>
      </c>
      <c r="E2220">
        <v>0</v>
      </c>
    </row>
    <row r="2221" spans="1:5" x14ac:dyDescent="0.25">
      <c r="A2221">
        <v>2013</v>
      </c>
      <c r="B2221">
        <v>10</v>
      </c>
      <c r="C2221" t="s">
        <v>120</v>
      </c>
      <c r="D2221">
        <v>0</v>
      </c>
      <c r="E2221">
        <v>0</v>
      </c>
    </row>
    <row r="2222" spans="1:5" x14ac:dyDescent="0.25">
      <c r="A2222">
        <v>2013</v>
      </c>
      <c r="B2222">
        <v>10</v>
      </c>
      <c r="C2222" t="s">
        <v>129</v>
      </c>
      <c r="D2222">
        <v>0</v>
      </c>
      <c r="E2222">
        <v>0</v>
      </c>
    </row>
    <row r="2223" spans="1:5" x14ac:dyDescent="0.25">
      <c r="A2223">
        <v>2013</v>
      </c>
      <c r="B2223">
        <v>11</v>
      </c>
      <c r="C2223" t="s">
        <v>73</v>
      </c>
      <c r="D2223">
        <v>1735</v>
      </c>
      <c r="E2223">
        <v>14.4</v>
      </c>
    </row>
    <row r="2224" spans="1:5" x14ac:dyDescent="0.25">
      <c r="A2224">
        <v>2013</v>
      </c>
      <c r="B2224">
        <v>11</v>
      </c>
      <c r="C2224" t="s">
        <v>72</v>
      </c>
      <c r="D2224">
        <v>1454</v>
      </c>
      <c r="E2224">
        <v>12</v>
      </c>
    </row>
    <row r="2225" spans="1:5" x14ac:dyDescent="0.25">
      <c r="A2225">
        <v>2013</v>
      </c>
      <c r="B2225">
        <v>11</v>
      </c>
      <c r="C2225" t="s">
        <v>76</v>
      </c>
      <c r="D2225">
        <v>1053</v>
      </c>
      <c r="E2225">
        <v>8.6999999999999993</v>
      </c>
    </row>
    <row r="2226" spans="1:5" x14ac:dyDescent="0.25">
      <c r="A2226">
        <v>2013</v>
      </c>
      <c r="B2226">
        <v>11</v>
      </c>
      <c r="C2226" t="s">
        <v>74</v>
      </c>
      <c r="D2226">
        <v>733</v>
      </c>
      <c r="E2226">
        <v>6.1</v>
      </c>
    </row>
    <row r="2227" spans="1:5" x14ac:dyDescent="0.25">
      <c r="A2227">
        <v>2013</v>
      </c>
      <c r="B2227">
        <v>11</v>
      </c>
      <c r="C2227" t="s">
        <v>79</v>
      </c>
      <c r="D2227">
        <v>729</v>
      </c>
      <c r="E2227">
        <v>6</v>
      </c>
    </row>
    <row r="2228" spans="1:5" x14ac:dyDescent="0.25">
      <c r="A2228">
        <v>2013</v>
      </c>
      <c r="B2228">
        <v>11</v>
      </c>
      <c r="C2228" t="s">
        <v>78</v>
      </c>
      <c r="D2228">
        <v>495</v>
      </c>
      <c r="E2228">
        <v>4.0999999999999996</v>
      </c>
    </row>
    <row r="2229" spans="1:5" x14ac:dyDescent="0.25">
      <c r="A2229">
        <v>2013</v>
      </c>
      <c r="B2229">
        <v>11</v>
      </c>
      <c r="C2229" t="s">
        <v>83</v>
      </c>
      <c r="D2229">
        <v>586</v>
      </c>
      <c r="E2229">
        <v>4.9000000000000004</v>
      </c>
    </row>
    <row r="2230" spans="1:5" x14ac:dyDescent="0.25">
      <c r="A2230">
        <v>2013</v>
      </c>
      <c r="B2230">
        <v>11</v>
      </c>
      <c r="C2230" t="s">
        <v>77</v>
      </c>
      <c r="D2230">
        <v>789</v>
      </c>
      <c r="E2230">
        <v>6.5</v>
      </c>
    </row>
    <row r="2231" spans="1:5" x14ac:dyDescent="0.25">
      <c r="A2231">
        <v>2013</v>
      </c>
      <c r="B2231">
        <v>11</v>
      </c>
      <c r="C2231" t="s">
        <v>86</v>
      </c>
      <c r="D2231">
        <v>455</v>
      </c>
      <c r="E2231">
        <v>3.8</v>
      </c>
    </row>
    <row r="2232" spans="1:5" x14ac:dyDescent="0.25">
      <c r="A2232">
        <v>2013</v>
      </c>
      <c r="B2232">
        <v>11</v>
      </c>
      <c r="C2232" t="s">
        <v>80</v>
      </c>
      <c r="D2232">
        <v>494</v>
      </c>
      <c r="E2232">
        <v>4.0999999999999996</v>
      </c>
    </row>
    <row r="2233" spans="1:5" x14ac:dyDescent="0.25">
      <c r="A2233">
        <v>2013</v>
      </c>
      <c r="B2233">
        <v>11</v>
      </c>
      <c r="C2233" t="s">
        <v>89</v>
      </c>
      <c r="D2233">
        <v>378</v>
      </c>
      <c r="E2233">
        <v>3.1</v>
      </c>
    </row>
    <row r="2234" spans="1:5" x14ac:dyDescent="0.25">
      <c r="A2234">
        <v>2013</v>
      </c>
      <c r="B2234">
        <v>11</v>
      </c>
      <c r="C2234" t="s">
        <v>75</v>
      </c>
      <c r="D2234">
        <v>436</v>
      </c>
      <c r="E2234">
        <v>3.6</v>
      </c>
    </row>
    <row r="2235" spans="1:5" x14ac:dyDescent="0.25">
      <c r="A2235">
        <v>2013</v>
      </c>
      <c r="B2235">
        <v>11</v>
      </c>
      <c r="C2235" t="s">
        <v>91</v>
      </c>
      <c r="D2235">
        <v>478</v>
      </c>
      <c r="E2235">
        <v>4</v>
      </c>
    </row>
    <row r="2236" spans="1:5" x14ac:dyDescent="0.25">
      <c r="A2236">
        <v>2013</v>
      </c>
      <c r="B2236">
        <v>11</v>
      </c>
      <c r="C2236" t="s">
        <v>84</v>
      </c>
      <c r="D2236">
        <v>211</v>
      </c>
      <c r="E2236">
        <v>1.7</v>
      </c>
    </row>
    <row r="2237" spans="1:5" x14ac:dyDescent="0.25">
      <c r="A2237">
        <v>2013</v>
      </c>
      <c r="B2237">
        <v>11</v>
      </c>
      <c r="C2237" t="s">
        <v>81</v>
      </c>
      <c r="D2237">
        <v>208</v>
      </c>
      <c r="E2237">
        <v>1.7</v>
      </c>
    </row>
    <row r="2238" spans="1:5" x14ac:dyDescent="0.25">
      <c r="A2238">
        <v>2013</v>
      </c>
      <c r="B2238">
        <v>11</v>
      </c>
      <c r="C2238" t="s">
        <v>87</v>
      </c>
      <c r="D2238">
        <v>236</v>
      </c>
      <c r="E2238">
        <v>2</v>
      </c>
    </row>
    <row r="2239" spans="1:5" x14ac:dyDescent="0.25">
      <c r="A2239">
        <v>2013</v>
      </c>
      <c r="B2239">
        <v>11</v>
      </c>
      <c r="C2239" t="s">
        <v>88</v>
      </c>
      <c r="D2239">
        <v>189</v>
      </c>
      <c r="E2239">
        <v>1.6</v>
      </c>
    </row>
    <row r="2240" spans="1:5" x14ac:dyDescent="0.25">
      <c r="A2240">
        <v>2013</v>
      </c>
      <c r="B2240">
        <v>11</v>
      </c>
      <c r="C2240" t="s">
        <v>85</v>
      </c>
      <c r="D2240">
        <v>181</v>
      </c>
      <c r="E2240">
        <v>1.5</v>
      </c>
    </row>
    <row r="2241" spans="1:5" x14ac:dyDescent="0.25">
      <c r="A2241">
        <v>2013</v>
      </c>
      <c r="B2241">
        <v>11</v>
      </c>
      <c r="C2241" t="s">
        <v>82</v>
      </c>
      <c r="D2241">
        <v>272</v>
      </c>
      <c r="E2241">
        <v>2.2999999999999998</v>
      </c>
    </row>
    <row r="2242" spans="1:5" x14ac:dyDescent="0.25">
      <c r="A2242">
        <v>2013</v>
      </c>
      <c r="B2242">
        <v>11</v>
      </c>
      <c r="C2242" t="s">
        <v>115</v>
      </c>
      <c r="D2242">
        <v>527</v>
      </c>
      <c r="E2242">
        <v>4.4000000000000004</v>
      </c>
    </row>
    <row r="2243" spans="1:5" x14ac:dyDescent="0.25">
      <c r="A2243">
        <v>2013</v>
      </c>
      <c r="B2243">
        <v>11</v>
      </c>
      <c r="C2243" t="s">
        <v>95</v>
      </c>
      <c r="D2243">
        <v>108</v>
      </c>
      <c r="E2243">
        <v>0.9</v>
      </c>
    </row>
    <row r="2244" spans="1:5" x14ac:dyDescent="0.25">
      <c r="A2244">
        <v>2013</v>
      </c>
      <c r="B2244">
        <v>11</v>
      </c>
      <c r="C2244" t="s">
        <v>92</v>
      </c>
      <c r="D2244">
        <v>93</v>
      </c>
      <c r="E2244">
        <v>0.8</v>
      </c>
    </row>
    <row r="2245" spans="1:5" x14ac:dyDescent="0.25">
      <c r="A2245">
        <v>2013</v>
      </c>
      <c r="B2245">
        <v>11</v>
      </c>
      <c r="C2245" t="s">
        <v>90</v>
      </c>
      <c r="D2245">
        <v>36</v>
      </c>
      <c r="E2245">
        <v>0.3</v>
      </c>
    </row>
    <row r="2246" spans="1:5" x14ac:dyDescent="0.25">
      <c r="A2246">
        <v>2013</v>
      </c>
      <c r="B2246">
        <v>11</v>
      </c>
      <c r="C2246" t="s">
        <v>94</v>
      </c>
      <c r="D2246">
        <v>54</v>
      </c>
      <c r="E2246">
        <v>0.4</v>
      </c>
    </row>
    <row r="2247" spans="1:5" x14ac:dyDescent="0.25">
      <c r="A2247">
        <v>2013</v>
      </c>
      <c r="B2247">
        <v>11</v>
      </c>
      <c r="C2247" t="s">
        <v>98</v>
      </c>
      <c r="D2247">
        <v>48</v>
      </c>
      <c r="E2247">
        <v>0.4</v>
      </c>
    </row>
    <row r="2248" spans="1:5" x14ac:dyDescent="0.25">
      <c r="A2248">
        <v>2013</v>
      </c>
      <c r="B2248">
        <v>11</v>
      </c>
      <c r="C2248" t="s">
        <v>101</v>
      </c>
      <c r="D2248">
        <v>52</v>
      </c>
      <c r="E2248">
        <v>0.4</v>
      </c>
    </row>
    <row r="2249" spans="1:5" x14ac:dyDescent="0.25">
      <c r="A2249">
        <v>2013</v>
      </c>
      <c r="B2249">
        <v>11</v>
      </c>
      <c r="C2249" t="s">
        <v>107</v>
      </c>
      <c r="D2249">
        <v>18</v>
      </c>
      <c r="E2249">
        <v>0.1</v>
      </c>
    </row>
    <row r="2250" spans="1:5" x14ac:dyDescent="0.25">
      <c r="A2250">
        <v>2013</v>
      </c>
      <c r="B2250">
        <v>11</v>
      </c>
      <c r="C2250" t="s">
        <v>121</v>
      </c>
      <c r="D2250">
        <v>5</v>
      </c>
      <c r="E2250">
        <v>0</v>
      </c>
    </row>
    <row r="2251" spans="1:5" x14ac:dyDescent="0.25">
      <c r="A2251">
        <v>2013</v>
      </c>
      <c r="B2251">
        <v>11</v>
      </c>
      <c r="C2251" t="s">
        <v>93</v>
      </c>
      <c r="D2251">
        <v>6</v>
      </c>
      <c r="E2251">
        <v>0</v>
      </c>
    </row>
    <row r="2252" spans="1:5" x14ac:dyDescent="0.25">
      <c r="A2252">
        <v>2013</v>
      </c>
      <c r="B2252">
        <v>11</v>
      </c>
      <c r="C2252" t="s">
        <v>100</v>
      </c>
      <c r="D2252">
        <v>12</v>
      </c>
      <c r="E2252">
        <v>0.1</v>
      </c>
    </row>
    <row r="2253" spans="1:5" x14ac:dyDescent="0.25">
      <c r="A2253">
        <v>2013</v>
      </c>
      <c r="B2253">
        <v>11</v>
      </c>
      <c r="C2253" t="s">
        <v>99</v>
      </c>
      <c r="D2253">
        <v>1</v>
      </c>
      <c r="E2253">
        <v>0</v>
      </c>
    </row>
    <row r="2254" spans="1:5" x14ac:dyDescent="0.25">
      <c r="A2254">
        <v>2013</v>
      </c>
      <c r="B2254">
        <v>11</v>
      </c>
      <c r="C2254" t="s">
        <v>102</v>
      </c>
      <c r="D2254">
        <v>0</v>
      </c>
      <c r="E2254">
        <v>0</v>
      </c>
    </row>
    <row r="2255" spans="1:5" x14ac:dyDescent="0.25">
      <c r="A2255">
        <v>2013</v>
      </c>
      <c r="B2255">
        <v>11</v>
      </c>
      <c r="C2255" t="s">
        <v>110</v>
      </c>
      <c r="D2255">
        <v>1</v>
      </c>
      <c r="E2255">
        <v>0</v>
      </c>
    </row>
    <row r="2256" spans="1:5" x14ac:dyDescent="0.25">
      <c r="A2256">
        <v>2013</v>
      </c>
      <c r="B2256">
        <v>11</v>
      </c>
      <c r="C2256" t="s">
        <v>109</v>
      </c>
      <c r="D2256">
        <v>0</v>
      </c>
      <c r="E2256">
        <v>0</v>
      </c>
    </row>
    <row r="2257" spans="1:5" x14ac:dyDescent="0.25">
      <c r="A2257">
        <v>2013</v>
      </c>
      <c r="B2257">
        <v>11</v>
      </c>
      <c r="C2257" t="s">
        <v>112</v>
      </c>
      <c r="D2257">
        <v>4</v>
      </c>
      <c r="E2257">
        <v>0</v>
      </c>
    </row>
    <row r="2258" spans="1:5" x14ac:dyDescent="0.25">
      <c r="A2258">
        <v>2013</v>
      </c>
      <c r="B2258">
        <v>11</v>
      </c>
      <c r="C2258" t="s">
        <v>125</v>
      </c>
      <c r="D2258">
        <v>0</v>
      </c>
      <c r="E2258">
        <v>0</v>
      </c>
    </row>
    <row r="2259" spans="1:5" x14ac:dyDescent="0.25">
      <c r="A2259">
        <v>2013</v>
      </c>
      <c r="B2259">
        <v>11</v>
      </c>
      <c r="C2259" t="s">
        <v>108</v>
      </c>
      <c r="D2259">
        <v>0</v>
      </c>
      <c r="E2259">
        <v>0</v>
      </c>
    </row>
    <row r="2260" spans="1:5" x14ac:dyDescent="0.25">
      <c r="A2260">
        <v>2013</v>
      </c>
      <c r="B2260">
        <v>11</v>
      </c>
      <c r="C2260" t="s">
        <v>116</v>
      </c>
      <c r="D2260">
        <v>0</v>
      </c>
      <c r="E2260">
        <v>0</v>
      </c>
    </row>
    <row r="2261" spans="1:5" x14ac:dyDescent="0.25">
      <c r="A2261">
        <v>2013</v>
      </c>
      <c r="B2261">
        <v>11</v>
      </c>
      <c r="C2261" t="s">
        <v>118</v>
      </c>
      <c r="D2261">
        <v>0</v>
      </c>
      <c r="E2261">
        <v>0</v>
      </c>
    </row>
    <row r="2262" spans="1:5" x14ac:dyDescent="0.25">
      <c r="A2262">
        <v>2013</v>
      </c>
      <c r="B2262">
        <v>11</v>
      </c>
      <c r="C2262" t="s">
        <v>104</v>
      </c>
      <c r="D2262">
        <v>0</v>
      </c>
      <c r="E2262">
        <v>0</v>
      </c>
    </row>
    <row r="2263" spans="1:5" x14ac:dyDescent="0.25">
      <c r="A2263">
        <v>2013</v>
      </c>
      <c r="B2263">
        <v>11</v>
      </c>
      <c r="C2263" t="s">
        <v>96</v>
      </c>
      <c r="D2263">
        <v>0</v>
      </c>
      <c r="E2263">
        <v>0</v>
      </c>
    </row>
    <row r="2264" spans="1:5" x14ac:dyDescent="0.25">
      <c r="A2264">
        <v>2013</v>
      </c>
      <c r="B2264">
        <v>11</v>
      </c>
      <c r="C2264" t="s">
        <v>97</v>
      </c>
      <c r="D2264">
        <v>0</v>
      </c>
      <c r="E2264">
        <v>0</v>
      </c>
    </row>
    <row r="2265" spans="1:5" x14ac:dyDescent="0.25">
      <c r="A2265">
        <v>2013</v>
      </c>
      <c r="B2265">
        <v>11</v>
      </c>
      <c r="C2265" t="s">
        <v>126</v>
      </c>
      <c r="D2265">
        <v>0</v>
      </c>
      <c r="E2265">
        <v>0</v>
      </c>
    </row>
    <row r="2266" spans="1:5" x14ac:dyDescent="0.25">
      <c r="A2266">
        <v>2013</v>
      </c>
      <c r="B2266">
        <v>11</v>
      </c>
      <c r="C2266" t="s">
        <v>132</v>
      </c>
      <c r="D2266">
        <v>1</v>
      </c>
      <c r="E2266">
        <v>0</v>
      </c>
    </row>
    <row r="2267" spans="1:5" x14ac:dyDescent="0.25">
      <c r="A2267">
        <v>2013</v>
      </c>
      <c r="B2267">
        <v>11</v>
      </c>
      <c r="C2267" t="s">
        <v>120</v>
      </c>
      <c r="D2267">
        <v>1</v>
      </c>
      <c r="E2267">
        <v>0</v>
      </c>
    </row>
    <row r="2268" spans="1:5" x14ac:dyDescent="0.25">
      <c r="A2268">
        <v>2013</v>
      </c>
      <c r="B2268">
        <v>11</v>
      </c>
      <c r="C2268" t="s">
        <v>131</v>
      </c>
      <c r="D2268">
        <v>0</v>
      </c>
      <c r="E2268">
        <v>0</v>
      </c>
    </row>
    <row r="2269" spans="1:5" x14ac:dyDescent="0.25">
      <c r="A2269">
        <v>2013</v>
      </c>
      <c r="B2269">
        <v>11</v>
      </c>
      <c r="D2269">
        <v>0</v>
      </c>
      <c r="E2269">
        <v>0</v>
      </c>
    </row>
    <row r="2270" spans="1:5" x14ac:dyDescent="0.25">
      <c r="A2270">
        <v>2013</v>
      </c>
      <c r="B2270">
        <v>11</v>
      </c>
      <c r="C2270" t="s">
        <v>119</v>
      </c>
      <c r="D2270">
        <v>0</v>
      </c>
      <c r="E2270">
        <v>0</v>
      </c>
    </row>
    <row r="2271" spans="1:5" x14ac:dyDescent="0.25">
      <c r="A2271">
        <v>2013</v>
      </c>
      <c r="B2271">
        <v>11</v>
      </c>
      <c r="C2271" t="s">
        <v>117</v>
      </c>
      <c r="D2271">
        <v>0</v>
      </c>
      <c r="E2271">
        <v>0</v>
      </c>
    </row>
    <row r="2272" spans="1:5" x14ac:dyDescent="0.25">
      <c r="A2272">
        <v>2013</v>
      </c>
      <c r="B2272">
        <v>11</v>
      </c>
      <c r="C2272" t="s">
        <v>113</v>
      </c>
      <c r="D2272">
        <v>0</v>
      </c>
      <c r="E2272">
        <v>0</v>
      </c>
    </row>
    <row r="2273" spans="1:5" x14ac:dyDescent="0.25">
      <c r="A2273">
        <v>2013</v>
      </c>
      <c r="B2273">
        <v>11</v>
      </c>
      <c r="C2273" t="s">
        <v>111</v>
      </c>
      <c r="D2273">
        <v>0</v>
      </c>
      <c r="E2273">
        <v>0</v>
      </c>
    </row>
    <row r="2274" spans="1:5" x14ac:dyDescent="0.25">
      <c r="A2274">
        <v>2013</v>
      </c>
      <c r="B2274">
        <v>11</v>
      </c>
      <c r="C2274" t="s">
        <v>127</v>
      </c>
      <c r="D2274">
        <v>0</v>
      </c>
      <c r="E2274">
        <v>0</v>
      </c>
    </row>
    <row r="2275" spans="1:5" x14ac:dyDescent="0.25">
      <c r="A2275">
        <v>2013</v>
      </c>
      <c r="B2275">
        <v>11</v>
      </c>
      <c r="C2275" t="s">
        <v>128</v>
      </c>
      <c r="D2275">
        <v>0</v>
      </c>
      <c r="E2275">
        <v>0</v>
      </c>
    </row>
    <row r="2276" spans="1:5" x14ac:dyDescent="0.25">
      <c r="A2276">
        <v>2013</v>
      </c>
      <c r="B2276">
        <v>11</v>
      </c>
      <c r="C2276" t="s">
        <v>129</v>
      </c>
      <c r="D2276">
        <v>0</v>
      </c>
      <c r="E2276">
        <v>0</v>
      </c>
    </row>
    <row r="2277" spans="1:5" x14ac:dyDescent="0.25">
      <c r="A2277">
        <v>2013</v>
      </c>
      <c r="B2277">
        <v>12</v>
      </c>
      <c r="C2277" t="s">
        <v>73</v>
      </c>
      <c r="D2277">
        <v>1481</v>
      </c>
      <c r="E2277">
        <v>13</v>
      </c>
    </row>
    <row r="2278" spans="1:5" x14ac:dyDescent="0.25">
      <c r="A2278">
        <v>2013</v>
      </c>
      <c r="B2278">
        <v>12</v>
      </c>
      <c r="C2278" t="s">
        <v>72</v>
      </c>
      <c r="D2278">
        <v>906</v>
      </c>
      <c r="E2278">
        <v>8</v>
      </c>
    </row>
    <row r="2279" spans="1:5" x14ac:dyDescent="0.25">
      <c r="A2279">
        <v>2013</v>
      </c>
      <c r="B2279">
        <v>12</v>
      </c>
      <c r="C2279" t="s">
        <v>76</v>
      </c>
      <c r="D2279">
        <v>1884</v>
      </c>
      <c r="E2279">
        <v>16.5</v>
      </c>
    </row>
    <row r="2280" spans="1:5" x14ac:dyDescent="0.25">
      <c r="A2280">
        <v>2013</v>
      </c>
      <c r="B2280">
        <v>12</v>
      </c>
      <c r="C2280" t="s">
        <v>74</v>
      </c>
      <c r="D2280">
        <v>756</v>
      </c>
      <c r="E2280">
        <v>6.6</v>
      </c>
    </row>
    <row r="2281" spans="1:5" x14ac:dyDescent="0.25">
      <c r="A2281">
        <v>2013</v>
      </c>
      <c r="B2281">
        <v>12</v>
      </c>
      <c r="C2281" t="s">
        <v>79</v>
      </c>
      <c r="D2281">
        <v>512</v>
      </c>
      <c r="E2281">
        <v>4.5</v>
      </c>
    </row>
    <row r="2282" spans="1:5" x14ac:dyDescent="0.25">
      <c r="A2282">
        <v>2013</v>
      </c>
      <c r="B2282">
        <v>12</v>
      </c>
      <c r="C2282" t="s">
        <v>78</v>
      </c>
      <c r="D2282">
        <v>475</v>
      </c>
      <c r="E2282">
        <v>4.2</v>
      </c>
    </row>
    <row r="2283" spans="1:5" x14ac:dyDescent="0.25">
      <c r="A2283">
        <v>2013</v>
      </c>
      <c r="B2283">
        <v>12</v>
      </c>
      <c r="C2283" t="s">
        <v>77</v>
      </c>
      <c r="D2283">
        <v>786</v>
      </c>
      <c r="E2283">
        <v>6.9</v>
      </c>
    </row>
    <row r="2284" spans="1:5" x14ac:dyDescent="0.25">
      <c r="A2284">
        <v>2013</v>
      </c>
      <c r="B2284">
        <v>12</v>
      </c>
      <c r="C2284" t="s">
        <v>83</v>
      </c>
      <c r="D2284">
        <v>437</v>
      </c>
      <c r="E2284">
        <v>3.8</v>
      </c>
    </row>
    <row r="2285" spans="1:5" x14ac:dyDescent="0.25">
      <c r="A2285">
        <v>2013</v>
      </c>
      <c r="B2285">
        <v>12</v>
      </c>
      <c r="C2285" t="s">
        <v>86</v>
      </c>
      <c r="D2285">
        <v>288</v>
      </c>
      <c r="E2285">
        <v>2.5</v>
      </c>
    </row>
    <row r="2286" spans="1:5" x14ac:dyDescent="0.25">
      <c r="A2286">
        <v>2013</v>
      </c>
      <c r="B2286">
        <v>12</v>
      </c>
      <c r="C2286" t="s">
        <v>80</v>
      </c>
      <c r="D2286">
        <v>663</v>
      </c>
      <c r="E2286">
        <v>5.8</v>
      </c>
    </row>
    <row r="2287" spans="1:5" x14ac:dyDescent="0.25">
      <c r="A2287">
        <v>2013</v>
      </c>
      <c r="B2287">
        <v>12</v>
      </c>
      <c r="C2287" t="s">
        <v>89</v>
      </c>
      <c r="D2287">
        <v>376</v>
      </c>
      <c r="E2287">
        <v>3.3</v>
      </c>
    </row>
    <row r="2288" spans="1:5" x14ac:dyDescent="0.25">
      <c r="A2288">
        <v>2013</v>
      </c>
      <c r="B2288">
        <v>12</v>
      </c>
      <c r="C2288" t="s">
        <v>75</v>
      </c>
      <c r="D2288">
        <v>251</v>
      </c>
      <c r="E2288">
        <v>2.2000000000000002</v>
      </c>
    </row>
    <row r="2289" spans="1:5" x14ac:dyDescent="0.25">
      <c r="A2289">
        <v>2013</v>
      </c>
      <c r="B2289">
        <v>12</v>
      </c>
      <c r="C2289" t="s">
        <v>91</v>
      </c>
      <c r="D2289">
        <v>376</v>
      </c>
      <c r="E2289">
        <v>3.3</v>
      </c>
    </row>
    <row r="2290" spans="1:5" x14ac:dyDescent="0.25">
      <c r="A2290">
        <v>2013</v>
      </c>
      <c r="B2290">
        <v>12</v>
      </c>
      <c r="C2290" t="s">
        <v>84</v>
      </c>
      <c r="D2290">
        <v>142</v>
      </c>
      <c r="E2290">
        <v>1.2</v>
      </c>
    </row>
    <row r="2291" spans="1:5" x14ac:dyDescent="0.25">
      <c r="A2291">
        <v>2013</v>
      </c>
      <c r="B2291">
        <v>12</v>
      </c>
      <c r="C2291" t="s">
        <v>81</v>
      </c>
      <c r="D2291">
        <v>334</v>
      </c>
      <c r="E2291">
        <v>2.9</v>
      </c>
    </row>
    <row r="2292" spans="1:5" x14ac:dyDescent="0.25">
      <c r="A2292">
        <v>2013</v>
      </c>
      <c r="B2292">
        <v>12</v>
      </c>
      <c r="C2292" t="s">
        <v>87</v>
      </c>
      <c r="D2292">
        <v>240</v>
      </c>
      <c r="E2292">
        <v>2.1</v>
      </c>
    </row>
    <row r="2293" spans="1:5" x14ac:dyDescent="0.25">
      <c r="A2293">
        <v>2013</v>
      </c>
      <c r="B2293">
        <v>12</v>
      </c>
      <c r="C2293" t="s">
        <v>88</v>
      </c>
      <c r="D2293">
        <v>221</v>
      </c>
      <c r="E2293">
        <v>1.9</v>
      </c>
    </row>
    <row r="2294" spans="1:5" x14ac:dyDescent="0.25">
      <c r="A2294">
        <v>2013</v>
      </c>
      <c r="B2294">
        <v>12</v>
      </c>
      <c r="C2294" t="s">
        <v>85</v>
      </c>
      <c r="D2294">
        <v>134</v>
      </c>
      <c r="E2294">
        <v>1.2</v>
      </c>
    </row>
    <row r="2295" spans="1:5" x14ac:dyDescent="0.25">
      <c r="A2295">
        <v>2013</v>
      </c>
      <c r="B2295">
        <v>12</v>
      </c>
      <c r="C2295" t="s">
        <v>82</v>
      </c>
      <c r="D2295">
        <v>270</v>
      </c>
      <c r="E2295">
        <v>2.4</v>
      </c>
    </row>
    <row r="2296" spans="1:5" x14ac:dyDescent="0.25">
      <c r="A2296">
        <v>2013</v>
      </c>
      <c r="B2296">
        <v>12</v>
      </c>
      <c r="C2296" t="s">
        <v>115</v>
      </c>
      <c r="D2296">
        <v>553</v>
      </c>
      <c r="E2296">
        <v>4.9000000000000004</v>
      </c>
    </row>
    <row r="2297" spans="1:5" x14ac:dyDescent="0.25">
      <c r="A2297">
        <v>2013</v>
      </c>
      <c r="B2297">
        <v>12</v>
      </c>
      <c r="C2297" t="s">
        <v>95</v>
      </c>
      <c r="D2297">
        <v>57</v>
      </c>
      <c r="E2297">
        <v>0.5</v>
      </c>
    </row>
    <row r="2298" spans="1:5" x14ac:dyDescent="0.25">
      <c r="A2298">
        <v>2013</v>
      </c>
      <c r="B2298">
        <v>12</v>
      </c>
      <c r="C2298" t="s">
        <v>92</v>
      </c>
      <c r="D2298">
        <v>73</v>
      </c>
      <c r="E2298">
        <v>0.6</v>
      </c>
    </row>
    <row r="2299" spans="1:5" x14ac:dyDescent="0.25">
      <c r="A2299">
        <v>2013</v>
      </c>
      <c r="B2299">
        <v>12</v>
      </c>
      <c r="C2299" t="s">
        <v>90</v>
      </c>
      <c r="D2299">
        <v>36</v>
      </c>
      <c r="E2299">
        <v>0.3</v>
      </c>
    </row>
    <row r="2300" spans="1:5" x14ac:dyDescent="0.25">
      <c r="A2300">
        <v>2013</v>
      </c>
      <c r="B2300">
        <v>12</v>
      </c>
      <c r="C2300" t="s">
        <v>101</v>
      </c>
      <c r="D2300">
        <v>56</v>
      </c>
      <c r="E2300">
        <v>0.5</v>
      </c>
    </row>
    <row r="2301" spans="1:5" x14ac:dyDescent="0.25">
      <c r="A2301">
        <v>2013</v>
      </c>
      <c r="B2301">
        <v>12</v>
      </c>
      <c r="C2301" t="s">
        <v>98</v>
      </c>
      <c r="D2301">
        <v>32</v>
      </c>
      <c r="E2301">
        <v>0.3</v>
      </c>
    </row>
    <row r="2302" spans="1:5" x14ac:dyDescent="0.25">
      <c r="A2302">
        <v>2013</v>
      </c>
      <c r="B2302">
        <v>12</v>
      </c>
      <c r="C2302" t="s">
        <v>94</v>
      </c>
      <c r="D2302">
        <v>13</v>
      </c>
      <c r="E2302">
        <v>0.1</v>
      </c>
    </row>
    <row r="2303" spans="1:5" x14ac:dyDescent="0.25">
      <c r="A2303">
        <v>2013</v>
      </c>
      <c r="B2303">
        <v>12</v>
      </c>
      <c r="C2303" t="s">
        <v>107</v>
      </c>
      <c r="D2303">
        <v>9</v>
      </c>
      <c r="E2303">
        <v>0.1</v>
      </c>
    </row>
    <row r="2304" spans="1:5" x14ac:dyDescent="0.25">
      <c r="A2304">
        <v>2013</v>
      </c>
      <c r="B2304">
        <v>12</v>
      </c>
      <c r="C2304" t="s">
        <v>121</v>
      </c>
      <c r="D2304">
        <v>16</v>
      </c>
      <c r="E2304">
        <v>0.1</v>
      </c>
    </row>
    <row r="2305" spans="1:5" x14ac:dyDescent="0.25">
      <c r="A2305">
        <v>2013</v>
      </c>
      <c r="B2305">
        <v>12</v>
      </c>
      <c r="C2305" t="s">
        <v>93</v>
      </c>
      <c r="D2305">
        <v>5</v>
      </c>
      <c r="E2305">
        <v>0</v>
      </c>
    </row>
    <row r="2306" spans="1:5" x14ac:dyDescent="0.25">
      <c r="A2306">
        <v>2013</v>
      </c>
      <c r="B2306">
        <v>12</v>
      </c>
      <c r="C2306" t="s">
        <v>100</v>
      </c>
      <c r="D2306">
        <v>6</v>
      </c>
      <c r="E2306">
        <v>0.1</v>
      </c>
    </row>
    <row r="2307" spans="1:5" x14ac:dyDescent="0.25">
      <c r="A2307">
        <v>2013</v>
      </c>
      <c r="B2307">
        <v>12</v>
      </c>
      <c r="C2307" t="s">
        <v>99</v>
      </c>
      <c r="D2307">
        <v>2</v>
      </c>
      <c r="E2307">
        <v>0</v>
      </c>
    </row>
    <row r="2308" spans="1:5" x14ac:dyDescent="0.25">
      <c r="A2308">
        <v>2013</v>
      </c>
      <c r="B2308">
        <v>12</v>
      </c>
      <c r="C2308" t="s">
        <v>102</v>
      </c>
      <c r="D2308">
        <v>3</v>
      </c>
      <c r="E2308">
        <v>0</v>
      </c>
    </row>
    <row r="2309" spans="1:5" x14ac:dyDescent="0.25">
      <c r="A2309">
        <v>2013</v>
      </c>
      <c r="B2309">
        <v>12</v>
      </c>
      <c r="C2309" t="s">
        <v>110</v>
      </c>
      <c r="D2309">
        <v>1</v>
      </c>
      <c r="E2309">
        <v>0</v>
      </c>
    </row>
    <row r="2310" spans="1:5" x14ac:dyDescent="0.25">
      <c r="A2310">
        <v>2013</v>
      </c>
      <c r="B2310">
        <v>12</v>
      </c>
      <c r="C2310" t="s">
        <v>109</v>
      </c>
      <c r="D2310">
        <v>0</v>
      </c>
      <c r="E2310">
        <v>0</v>
      </c>
    </row>
    <row r="2311" spans="1:5" x14ac:dyDescent="0.25">
      <c r="A2311">
        <v>2013</v>
      </c>
      <c r="B2311">
        <v>12</v>
      </c>
      <c r="C2311" t="s">
        <v>112</v>
      </c>
      <c r="D2311">
        <v>0</v>
      </c>
      <c r="E2311">
        <v>0</v>
      </c>
    </row>
    <row r="2312" spans="1:5" x14ac:dyDescent="0.25">
      <c r="A2312">
        <v>2013</v>
      </c>
      <c r="B2312">
        <v>12</v>
      </c>
      <c r="C2312" t="s">
        <v>125</v>
      </c>
      <c r="D2312">
        <v>0</v>
      </c>
      <c r="E2312">
        <v>0</v>
      </c>
    </row>
    <row r="2313" spans="1:5" x14ac:dyDescent="0.25">
      <c r="A2313">
        <v>2013</v>
      </c>
      <c r="B2313">
        <v>12</v>
      </c>
      <c r="C2313" t="s">
        <v>108</v>
      </c>
      <c r="D2313">
        <v>0</v>
      </c>
      <c r="E2313">
        <v>0</v>
      </c>
    </row>
    <row r="2314" spans="1:5" x14ac:dyDescent="0.25">
      <c r="A2314">
        <v>2013</v>
      </c>
      <c r="B2314">
        <v>12</v>
      </c>
      <c r="C2314" t="s">
        <v>116</v>
      </c>
      <c r="D2314">
        <v>0</v>
      </c>
      <c r="E2314">
        <v>0</v>
      </c>
    </row>
    <row r="2315" spans="1:5" x14ac:dyDescent="0.25">
      <c r="A2315">
        <v>2013</v>
      </c>
      <c r="B2315">
        <v>12</v>
      </c>
      <c r="C2315" t="s">
        <v>118</v>
      </c>
      <c r="D2315">
        <v>0</v>
      </c>
      <c r="E2315">
        <v>0</v>
      </c>
    </row>
    <row r="2316" spans="1:5" x14ac:dyDescent="0.25">
      <c r="A2316">
        <v>2013</v>
      </c>
      <c r="B2316">
        <v>12</v>
      </c>
      <c r="C2316" t="s">
        <v>104</v>
      </c>
      <c r="D2316">
        <v>0</v>
      </c>
      <c r="E2316">
        <v>0</v>
      </c>
    </row>
    <row r="2317" spans="1:5" x14ac:dyDescent="0.25">
      <c r="A2317">
        <v>2013</v>
      </c>
      <c r="B2317">
        <v>12</v>
      </c>
      <c r="C2317" t="s">
        <v>96</v>
      </c>
      <c r="D2317">
        <v>0</v>
      </c>
      <c r="E2317">
        <v>0</v>
      </c>
    </row>
    <row r="2318" spans="1:5" x14ac:dyDescent="0.25">
      <c r="A2318">
        <v>2013</v>
      </c>
      <c r="B2318">
        <v>12</v>
      </c>
      <c r="C2318" t="s">
        <v>130</v>
      </c>
      <c r="D2318">
        <v>1</v>
      </c>
      <c r="E2318">
        <v>0</v>
      </c>
    </row>
    <row r="2319" spans="1:5" x14ac:dyDescent="0.25">
      <c r="A2319">
        <v>2013</v>
      </c>
      <c r="B2319">
        <v>12</v>
      </c>
      <c r="C2319" t="s">
        <v>97</v>
      </c>
      <c r="D2319">
        <v>0</v>
      </c>
      <c r="E2319">
        <v>0</v>
      </c>
    </row>
    <row r="2320" spans="1:5" x14ac:dyDescent="0.25">
      <c r="A2320">
        <v>2013</v>
      </c>
      <c r="B2320">
        <v>12</v>
      </c>
      <c r="C2320" t="s">
        <v>126</v>
      </c>
      <c r="D2320">
        <v>0</v>
      </c>
      <c r="E2320">
        <v>0</v>
      </c>
    </row>
    <row r="2321" spans="1:5" x14ac:dyDescent="0.25">
      <c r="A2321">
        <v>2013</v>
      </c>
      <c r="B2321">
        <v>12</v>
      </c>
      <c r="C2321" t="s">
        <v>132</v>
      </c>
      <c r="D2321">
        <v>0</v>
      </c>
      <c r="E2321">
        <v>0</v>
      </c>
    </row>
    <row r="2322" spans="1:5" x14ac:dyDescent="0.25">
      <c r="A2322">
        <v>2013</v>
      </c>
      <c r="B2322">
        <v>12</v>
      </c>
      <c r="C2322" t="s">
        <v>120</v>
      </c>
      <c r="D2322">
        <v>0</v>
      </c>
      <c r="E2322">
        <v>0</v>
      </c>
    </row>
    <row r="2323" spans="1:5" x14ac:dyDescent="0.25">
      <c r="A2323">
        <v>2013</v>
      </c>
      <c r="B2323">
        <v>12</v>
      </c>
      <c r="C2323" t="s">
        <v>131</v>
      </c>
      <c r="D2323">
        <v>0</v>
      </c>
      <c r="E2323">
        <v>0</v>
      </c>
    </row>
    <row r="2324" spans="1:5" x14ac:dyDescent="0.25">
      <c r="A2324">
        <v>2013</v>
      </c>
      <c r="B2324">
        <v>12</v>
      </c>
      <c r="D2324">
        <v>0</v>
      </c>
      <c r="E2324">
        <v>0</v>
      </c>
    </row>
    <row r="2325" spans="1:5" x14ac:dyDescent="0.25">
      <c r="A2325">
        <v>2013</v>
      </c>
      <c r="B2325">
        <v>12</v>
      </c>
      <c r="C2325" t="s">
        <v>119</v>
      </c>
      <c r="D2325">
        <v>0</v>
      </c>
      <c r="E2325">
        <v>0</v>
      </c>
    </row>
    <row r="2326" spans="1:5" x14ac:dyDescent="0.25">
      <c r="A2326">
        <v>2013</v>
      </c>
      <c r="B2326">
        <v>12</v>
      </c>
      <c r="C2326" t="s">
        <v>117</v>
      </c>
      <c r="D2326">
        <v>0</v>
      </c>
      <c r="E2326">
        <v>0</v>
      </c>
    </row>
    <row r="2327" spans="1:5" x14ac:dyDescent="0.25">
      <c r="A2327">
        <v>2013</v>
      </c>
      <c r="B2327">
        <v>12</v>
      </c>
      <c r="C2327" t="s">
        <v>113</v>
      </c>
      <c r="D2327">
        <v>0</v>
      </c>
      <c r="E2327">
        <v>0</v>
      </c>
    </row>
    <row r="2328" spans="1:5" x14ac:dyDescent="0.25">
      <c r="A2328">
        <v>2013</v>
      </c>
      <c r="B2328">
        <v>12</v>
      </c>
      <c r="C2328" t="s">
        <v>111</v>
      </c>
      <c r="D2328">
        <v>0</v>
      </c>
      <c r="E2328">
        <v>0</v>
      </c>
    </row>
    <row r="2329" spans="1:5" x14ac:dyDescent="0.25">
      <c r="A2329">
        <v>2013</v>
      </c>
      <c r="B2329">
        <v>12</v>
      </c>
      <c r="C2329" t="s">
        <v>127</v>
      </c>
      <c r="D2329">
        <v>0</v>
      </c>
      <c r="E2329">
        <v>0</v>
      </c>
    </row>
    <row r="2330" spans="1:5" x14ac:dyDescent="0.25">
      <c r="A2330">
        <v>2013</v>
      </c>
      <c r="B2330">
        <v>12</v>
      </c>
      <c r="C2330" t="s">
        <v>128</v>
      </c>
      <c r="D2330">
        <v>0</v>
      </c>
      <c r="E2330">
        <v>0</v>
      </c>
    </row>
    <row r="2331" spans="1:5" x14ac:dyDescent="0.25">
      <c r="A2331">
        <v>2013</v>
      </c>
      <c r="B2331">
        <v>12</v>
      </c>
      <c r="C2331" t="s">
        <v>129</v>
      </c>
      <c r="D2331">
        <v>0</v>
      </c>
      <c r="E2331">
        <v>0</v>
      </c>
    </row>
    <row r="2332" spans="1:5" x14ac:dyDescent="0.25">
      <c r="A2332">
        <v>2014</v>
      </c>
      <c r="B2332">
        <v>1</v>
      </c>
      <c r="C2332" t="s">
        <v>72</v>
      </c>
      <c r="D2332">
        <v>1501</v>
      </c>
      <c r="E2332">
        <v>13.2</v>
      </c>
    </row>
    <row r="2333" spans="1:5" x14ac:dyDescent="0.25">
      <c r="A2333">
        <v>2014</v>
      </c>
      <c r="B2333">
        <v>1</v>
      </c>
      <c r="C2333" t="s">
        <v>73</v>
      </c>
      <c r="D2333">
        <v>1360</v>
      </c>
      <c r="E2333">
        <v>11.9</v>
      </c>
    </row>
    <row r="2334" spans="1:5" x14ac:dyDescent="0.25">
      <c r="A2334">
        <v>2014</v>
      </c>
      <c r="B2334">
        <v>1</v>
      </c>
      <c r="C2334" t="s">
        <v>83</v>
      </c>
      <c r="D2334">
        <v>919</v>
      </c>
      <c r="E2334">
        <v>8.1</v>
      </c>
    </row>
    <row r="2335" spans="1:5" x14ac:dyDescent="0.25">
      <c r="A2335">
        <v>2014</v>
      </c>
      <c r="B2335">
        <v>1</v>
      </c>
      <c r="C2335" t="s">
        <v>79</v>
      </c>
      <c r="D2335">
        <v>872</v>
      </c>
      <c r="E2335">
        <v>7.7</v>
      </c>
    </row>
    <row r="2336" spans="1:5" x14ac:dyDescent="0.25">
      <c r="A2336">
        <v>2014</v>
      </c>
      <c r="B2336">
        <v>1</v>
      </c>
      <c r="C2336" t="s">
        <v>75</v>
      </c>
      <c r="D2336">
        <v>661</v>
      </c>
      <c r="E2336">
        <v>5.8</v>
      </c>
    </row>
    <row r="2337" spans="1:5" x14ac:dyDescent="0.25">
      <c r="A2337">
        <v>2014</v>
      </c>
      <c r="B2337">
        <v>1</v>
      </c>
      <c r="C2337" t="s">
        <v>76</v>
      </c>
      <c r="D2337">
        <v>654</v>
      </c>
      <c r="E2337">
        <v>5.7</v>
      </c>
    </row>
    <row r="2338" spans="1:5" x14ac:dyDescent="0.25">
      <c r="A2338">
        <v>2014</v>
      </c>
      <c r="B2338">
        <v>1</v>
      </c>
      <c r="C2338" t="s">
        <v>78</v>
      </c>
      <c r="D2338">
        <v>633</v>
      </c>
      <c r="E2338">
        <v>5.6</v>
      </c>
    </row>
    <row r="2339" spans="1:5" x14ac:dyDescent="0.25">
      <c r="A2339">
        <v>2014</v>
      </c>
      <c r="B2339">
        <v>1</v>
      </c>
      <c r="C2339" t="s">
        <v>86</v>
      </c>
      <c r="D2339">
        <v>610</v>
      </c>
      <c r="E2339">
        <v>5.4</v>
      </c>
    </row>
    <row r="2340" spans="1:5" x14ac:dyDescent="0.25">
      <c r="A2340">
        <v>2014</v>
      </c>
      <c r="B2340">
        <v>1</v>
      </c>
      <c r="C2340" t="s">
        <v>74</v>
      </c>
      <c r="D2340">
        <v>601</v>
      </c>
      <c r="E2340">
        <v>5.3</v>
      </c>
    </row>
    <row r="2341" spans="1:5" x14ac:dyDescent="0.25">
      <c r="A2341">
        <v>2014</v>
      </c>
      <c r="B2341">
        <v>1</v>
      </c>
      <c r="C2341" t="s">
        <v>80</v>
      </c>
      <c r="D2341">
        <v>531</v>
      </c>
      <c r="E2341">
        <v>4.7</v>
      </c>
    </row>
    <row r="2342" spans="1:5" x14ac:dyDescent="0.25">
      <c r="A2342">
        <v>2014</v>
      </c>
      <c r="B2342">
        <v>1</v>
      </c>
      <c r="C2342" t="s">
        <v>77</v>
      </c>
      <c r="D2342">
        <v>521</v>
      </c>
      <c r="E2342">
        <v>4.5999999999999996</v>
      </c>
    </row>
    <row r="2343" spans="1:5" x14ac:dyDescent="0.25">
      <c r="A2343">
        <v>2014</v>
      </c>
      <c r="B2343">
        <v>1</v>
      </c>
      <c r="C2343" t="s">
        <v>82</v>
      </c>
      <c r="D2343">
        <v>401</v>
      </c>
      <c r="E2343">
        <v>3.5</v>
      </c>
    </row>
    <row r="2344" spans="1:5" x14ac:dyDescent="0.25">
      <c r="A2344">
        <v>2014</v>
      </c>
      <c r="B2344">
        <v>1</v>
      </c>
      <c r="C2344" t="s">
        <v>89</v>
      </c>
      <c r="D2344">
        <v>389</v>
      </c>
      <c r="E2344">
        <v>3.4</v>
      </c>
    </row>
    <row r="2345" spans="1:5" x14ac:dyDescent="0.25">
      <c r="A2345">
        <v>2014</v>
      </c>
      <c r="B2345">
        <v>1</v>
      </c>
      <c r="C2345" t="s">
        <v>81</v>
      </c>
      <c r="D2345">
        <v>263</v>
      </c>
      <c r="E2345">
        <v>2.2999999999999998</v>
      </c>
    </row>
    <row r="2346" spans="1:5" x14ac:dyDescent="0.25">
      <c r="A2346">
        <v>2014</v>
      </c>
      <c r="B2346">
        <v>1</v>
      </c>
      <c r="C2346" t="s">
        <v>91</v>
      </c>
      <c r="D2346">
        <v>236</v>
      </c>
      <c r="E2346">
        <v>2.1</v>
      </c>
    </row>
    <row r="2347" spans="1:5" x14ac:dyDescent="0.25">
      <c r="A2347">
        <v>2014</v>
      </c>
      <c r="B2347">
        <v>1</v>
      </c>
      <c r="C2347" t="s">
        <v>84</v>
      </c>
      <c r="D2347">
        <v>217</v>
      </c>
      <c r="E2347">
        <v>1.9</v>
      </c>
    </row>
    <row r="2348" spans="1:5" x14ac:dyDescent="0.25">
      <c r="A2348">
        <v>2014</v>
      </c>
      <c r="B2348">
        <v>1</v>
      </c>
      <c r="C2348" t="s">
        <v>85</v>
      </c>
      <c r="D2348">
        <v>187</v>
      </c>
      <c r="E2348">
        <v>1.6</v>
      </c>
    </row>
    <row r="2349" spans="1:5" x14ac:dyDescent="0.25">
      <c r="A2349">
        <v>2014</v>
      </c>
      <c r="B2349">
        <v>1</v>
      </c>
      <c r="C2349" t="s">
        <v>87</v>
      </c>
      <c r="D2349">
        <v>187</v>
      </c>
      <c r="E2349">
        <v>1.6</v>
      </c>
    </row>
    <row r="2350" spans="1:5" x14ac:dyDescent="0.25">
      <c r="A2350">
        <v>2014</v>
      </c>
      <c r="B2350">
        <v>1</v>
      </c>
      <c r="C2350" t="s">
        <v>115</v>
      </c>
      <c r="D2350">
        <v>132</v>
      </c>
      <c r="E2350">
        <v>1.2</v>
      </c>
    </row>
    <row r="2351" spans="1:5" x14ac:dyDescent="0.25">
      <c r="A2351">
        <v>2014</v>
      </c>
      <c r="B2351">
        <v>1</v>
      </c>
      <c r="C2351" t="s">
        <v>88</v>
      </c>
      <c r="D2351">
        <v>91</v>
      </c>
      <c r="E2351">
        <v>0.8</v>
      </c>
    </row>
    <row r="2352" spans="1:5" x14ac:dyDescent="0.25">
      <c r="A2352">
        <v>2014</v>
      </c>
      <c r="B2352">
        <v>1</v>
      </c>
      <c r="C2352" t="s">
        <v>101</v>
      </c>
      <c r="D2352">
        <v>79</v>
      </c>
      <c r="E2352">
        <v>0.7</v>
      </c>
    </row>
    <row r="2353" spans="1:5" x14ac:dyDescent="0.25">
      <c r="A2353">
        <v>2014</v>
      </c>
      <c r="B2353">
        <v>1</v>
      </c>
      <c r="C2353" t="s">
        <v>92</v>
      </c>
      <c r="D2353">
        <v>74</v>
      </c>
      <c r="E2353">
        <v>0.6</v>
      </c>
    </row>
    <row r="2354" spans="1:5" x14ac:dyDescent="0.25">
      <c r="A2354">
        <v>2014</v>
      </c>
      <c r="B2354">
        <v>1</v>
      </c>
      <c r="C2354" t="s">
        <v>94</v>
      </c>
      <c r="D2354">
        <v>66</v>
      </c>
      <c r="E2354">
        <v>0.6</v>
      </c>
    </row>
    <row r="2355" spans="1:5" x14ac:dyDescent="0.25">
      <c r="A2355">
        <v>2014</v>
      </c>
      <c r="B2355">
        <v>1</v>
      </c>
      <c r="C2355" t="s">
        <v>95</v>
      </c>
      <c r="D2355">
        <v>66</v>
      </c>
      <c r="E2355">
        <v>0.6</v>
      </c>
    </row>
    <row r="2356" spans="1:5" x14ac:dyDescent="0.25">
      <c r="A2356">
        <v>2014</v>
      </c>
      <c r="B2356">
        <v>1</v>
      </c>
      <c r="C2356" t="s">
        <v>98</v>
      </c>
      <c r="D2356">
        <v>47</v>
      </c>
      <c r="E2356">
        <v>0.4</v>
      </c>
    </row>
    <row r="2357" spans="1:5" x14ac:dyDescent="0.25">
      <c r="A2357">
        <v>2014</v>
      </c>
      <c r="B2357">
        <v>1</v>
      </c>
      <c r="C2357" t="s">
        <v>90</v>
      </c>
      <c r="D2357">
        <v>31</v>
      </c>
      <c r="E2357">
        <v>0.3</v>
      </c>
    </row>
    <row r="2358" spans="1:5" x14ac:dyDescent="0.25">
      <c r="A2358">
        <v>2014</v>
      </c>
      <c r="B2358">
        <v>1</v>
      </c>
      <c r="C2358" t="s">
        <v>107</v>
      </c>
      <c r="D2358">
        <v>26</v>
      </c>
      <c r="E2358">
        <v>0.2</v>
      </c>
    </row>
    <row r="2359" spans="1:5" x14ac:dyDescent="0.25">
      <c r="A2359">
        <v>2014</v>
      </c>
      <c r="B2359">
        <v>1</v>
      </c>
      <c r="C2359" t="s">
        <v>99</v>
      </c>
      <c r="D2359">
        <v>9</v>
      </c>
      <c r="E2359">
        <v>0.1</v>
      </c>
    </row>
    <row r="2360" spans="1:5" x14ac:dyDescent="0.25">
      <c r="A2360">
        <v>2014</v>
      </c>
      <c r="B2360">
        <v>1</v>
      </c>
      <c r="C2360" t="s">
        <v>121</v>
      </c>
      <c r="D2360">
        <v>7</v>
      </c>
      <c r="E2360">
        <v>0.1</v>
      </c>
    </row>
    <row r="2361" spans="1:5" x14ac:dyDescent="0.25">
      <c r="A2361">
        <v>2014</v>
      </c>
      <c r="B2361">
        <v>1</v>
      </c>
      <c r="C2361" t="s">
        <v>100</v>
      </c>
      <c r="D2361">
        <v>7</v>
      </c>
      <c r="E2361">
        <v>0.1</v>
      </c>
    </row>
    <row r="2362" spans="1:5" x14ac:dyDescent="0.25">
      <c r="A2362">
        <v>2014</v>
      </c>
      <c r="B2362">
        <v>1</v>
      </c>
      <c r="C2362" t="s">
        <v>93</v>
      </c>
      <c r="D2362">
        <v>5</v>
      </c>
      <c r="E2362">
        <v>0</v>
      </c>
    </row>
    <row r="2363" spans="1:5" x14ac:dyDescent="0.25">
      <c r="A2363">
        <v>2014</v>
      </c>
      <c r="B2363">
        <v>1</v>
      </c>
      <c r="C2363" t="s">
        <v>102</v>
      </c>
      <c r="D2363">
        <v>2</v>
      </c>
      <c r="E2363">
        <v>0</v>
      </c>
    </row>
    <row r="2364" spans="1:5" x14ac:dyDescent="0.25">
      <c r="A2364">
        <v>2014</v>
      </c>
      <c r="B2364">
        <v>1</v>
      </c>
      <c r="C2364" t="s">
        <v>109</v>
      </c>
      <c r="D2364">
        <v>0</v>
      </c>
      <c r="E2364">
        <v>0</v>
      </c>
    </row>
    <row r="2365" spans="1:5" x14ac:dyDescent="0.25">
      <c r="A2365">
        <v>2014</v>
      </c>
      <c r="B2365">
        <v>1</v>
      </c>
      <c r="C2365" t="s">
        <v>110</v>
      </c>
      <c r="D2365">
        <v>0</v>
      </c>
      <c r="E2365">
        <v>0</v>
      </c>
    </row>
    <row r="2366" spans="1:5" x14ac:dyDescent="0.25">
      <c r="A2366">
        <v>2014</v>
      </c>
      <c r="B2366">
        <v>1</v>
      </c>
      <c r="C2366" t="s">
        <v>112</v>
      </c>
      <c r="D2366">
        <v>0</v>
      </c>
      <c r="E2366">
        <v>0</v>
      </c>
    </row>
    <row r="2367" spans="1:5" x14ac:dyDescent="0.25">
      <c r="A2367">
        <v>2014</v>
      </c>
      <c r="B2367">
        <v>2</v>
      </c>
      <c r="C2367" t="s">
        <v>72</v>
      </c>
      <c r="D2367">
        <v>1352</v>
      </c>
      <c r="E2367">
        <v>12</v>
      </c>
    </row>
    <row r="2368" spans="1:5" x14ac:dyDescent="0.25">
      <c r="A2368">
        <v>2014</v>
      </c>
      <c r="B2368">
        <v>2</v>
      </c>
      <c r="C2368" t="s">
        <v>73</v>
      </c>
      <c r="D2368">
        <v>1379</v>
      </c>
      <c r="E2368">
        <v>12.3</v>
      </c>
    </row>
    <row r="2369" spans="1:5" x14ac:dyDescent="0.25">
      <c r="A2369">
        <v>2014</v>
      </c>
      <c r="B2369">
        <v>2</v>
      </c>
      <c r="C2369" t="s">
        <v>83</v>
      </c>
      <c r="D2369">
        <v>896</v>
      </c>
      <c r="E2369">
        <v>8</v>
      </c>
    </row>
    <row r="2370" spans="1:5" x14ac:dyDescent="0.25">
      <c r="A2370">
        <v>2014</v>
      </c>
      <c r="B2370">
        <v>2</v>
      </c>
      <c r="C2370" t="s">
        <v>79</v>
      </c>
      <c r="D2370">
        <v>861</v>
      </c>
      <c r="E2370">
        <v>7.7</v>
      </c>
    </row>
    <row r="2371" spans="1:5" x14ac:dyDescent="0.25">
      <c r="A2371">
        <v>2014</v>
      </c>
      <c r="B2371">
        <v>2</v>
      </c>
      <c r="C2371" t="s">
        <v>76</v>
      </c>
      <c r="D2371">
        <v>723</v>
      </c>
      <c r="E2371">
        <v>6.4</v>
      </c>
    </row>
    <row r="2372" spans="1:5" x14ac:dyDescent="0.25">
      <c r="A2372">
        <v>2014</v>
      </c>
      <c r="B2372">
        <v>2</v>
      </c>
      <c r="C2372" t="s">
        <v>75</v>
      </c>
      <c r="D2372">
        <v>608</v>
      </c>
      <c r="E2372">
        <v>5.4</v>
      </c>
    </row>
    <row r="2373" spans="1:5" x14ac:dyDescent="0.25">
      <c r="A2373">
        <v>2014</v>
      </c>
      <c r="B2373">
        <v>2</v>
      </c>
      <c r="C2373" t="s">
        <v>78</v>
      </c>
      <c r="D2373">
        <v>543</v>
      </c>
      <c r="E2373">
        <v>4.8</v>
      </c>
    </row>
    <row r="2374" spans="1:5" x14ac:dyDescent="0.25">
      <c r="A2374">
        <v>2014</v>
      </c>
      <c r="B2374">
        <v>2</v>
      </c>
      <c r="C2374" t="s">
        <v>74</v>
      </c>
      <c r="D2374">
        <v>524</v>
      </c>
      <c r="E2374">
        <v>4.7</v>
      </c>
    </row>
    <row r="2375" spans="1:5" x14ac:dyDescent="0.25">
      <c r="A2375">
        <v>2014</v>
      </c>
      <c r="B2375">
        <v>2</v>
      </c>
      <c r="C2375" t="s">
        <v>77</v>
      </c>
      <c r="D2375">
        <v>566</v>
      </c>
      <c r="E2375">
        <v>5</v>
      </c>
    </row>
    <row r="2376" spans="1:5" x14ac:dyDescent="0.25">
      <c r="A2376">
        <v>2014</v>
      </c>
      <c r="B2376">
        <v>2</v>
      </c>
      <c r="C2376" t="s">
        <v>80</v>
      </c>
      <c r="D2376">
        <v>495</v>
      </c>
      <c r="E2376">
        <v>4.4000000000000004</v>
      </c>
    </row>
    <row r="2377" spans="1:5" x14ac:dyDescent="0.25">
      <c r="A2377">
        <v>2014</v>
      </c>
      <c r="B2377">
        <v>2</v>
      </c>
      <c r="C2377" t="s">
        <v>86</v>
      </c>
      <c r="D2377">
        <v>372</v>
      </c>
      <c r="E2377">
        <v>3.3</v>
      </c>
    </row>
    <row r="2378" spans="1:5" x14ac:dyDescent="0.25">
      <c r="A2378">
        <v>2014</v>
      </c>
      <c r="B2378">
        <v>2</v>
      </c>
      <c r="C2378" t="s">
        <v>89</v>
      </c>
      <c r="D2378">
        <v>451</v>
      </c>
      <c r="E2378">
        <v>4</v>
      </c>
    </row>
    <row r="2379" spans="1:5" x14ac:dyDescent="0.25">
      <c r="A2379">
        <v>2014</v>
      </c>
      <c r="B2379">
        <v>2</v>
      </c>
      <c r="C2379" t="s">
        <v>82</v>
      </c>
      <c r="D2379">
        <v>288</v>
      </c>
      <c r="E2379">
        <v>2.6</v>
      </c>
    </row>
    <row r="2380" spans="1:5" x14ac:dyDescent="0.25">
      <c r="A2380">
        <v>2014</v>
      </c>
      <c r="B2380">
        <v>2</v>
      </c>
      <c r="C2380" t="s">
        <v>91</v>
      </c>
      <c r="D2380">
        <v>335</v>
      </c>
      <c r="E2380">
        <v>3</v>
      </c>
    </row>
    <row r="2381" spans="1:5" x14ac:dyDescent="0.25">
      <c r="A2381">
        <v>2014</v>
      </c>
      <c r="B2381">
        <v>2</v>
      </c>
      <c r="C2381" t="s">
        <v>115</v>
      </c>
      <c r="D2381">
        <v>431</v>
      </c>
      <c r="E2381">
        <v>3.8</v>
      </c>
    </row>
    <row r="2382" spans="1:5" x14ac:dyDescent="0.25">
      <c r="A2382">
        <v>2014</v>
      </c>
      <c r="B2382">
        <v>2</v>
      </c>
      <c r="C2382" t="s">
        <v>81</v>
      </c>
      <c r="D2382">
        <v>293</v>
      </c>
      <c r="E2382">
        <v>2.6</v>
      </c>
    </row>
    <row r="2383" spans="1:5" x14ac:dyDescent="0.25">
      <c r="A2383">
        <v>2014</v>
      </c>
      <c r="B2383">
        <v>2</v>
      </c>
      <c r="C2383" t="s">
        <v>84</v>
      </c>
      <c r="D2383">
        <v>211</v>
      </c>
      <c r="E2383">
        <v>1.9</v>
      </c>
    </row>
    <row r="2384" spans="1:5" x14ac:dyDescent="0.25">
      <c r="A2384">
        <v>2014</v>
      </c>
      <c r="B2384">
        <v>2</v>
      </c>
      <c r="C2384" t="s">
        <v>87</v>
      </c>
      <c r="D2384">
        <v>200</v>
      </c>
      <c r="E2384">
        <v>1.8</v>
      </c>
    </row>
    <row r="2385" spans="1:5" x14ac:dyDescent="0.25">
      <c r="A2385">
        <v>2014</v>
      </c>
      <c r="B2385">
        <v>2</v>
      </c>
      <c r="C2385" t="s">
        <v>85</v>
      </c>
      <c r="D2385">
        <v>168</v>
      </c>
      <c r="E2385">
        <v>1.5</v>
      </c>
    </row>
    <row r="2386" spans="1:5" x14ac:dyDescent="0.25">
      <c r="A2386">
        <v>2014</v>
      </c>
      <c r="B2386">
        <v>2</v>
      </c>
      <c r="C2386" t="s">
        <v>88</v>
      </c>
      <c r="D2386">
        <v>175</v>
      </c>
      <c r="E2386">
        <v>1.6</v>
      </c>
    </row>
    <row r="2387" spans="1:5" x14ac:dyDescent="0.25">
      <c r="A2387">
        <v>2014</v>
      </c>
      <c r="B2387">
        <v>2</v>
      </c>
      <c r="C2387" t="s">
        <v>101</v>
      </c>
      <c r="D2387">
        <v>68</v>
      </c>
      <c r="E2387">
        <v>0.6</v>
      </c>
    </row>
    <row r="2388" spans="1:5" x14ac:dyDescent="0.25">
      <c r="A2388">
        <v>2014</v>
      </c>
      <c r="B2388">
        <v>2</v>
      </c>
      <c r="C2388" t="s">
        <v>92</v>
      </c>
      <c r="D2388">
        <v>59</v>
      </c>
      <c r="E2388">
        <v>0.5</v>
      </c>
    </row>
    <row r="2389" spans="1:5" x14ac:dyDescent="0.25">
      <c r="A2389">
        <v>2014</v>
      </c>
      <c r="B2389">
        <v>2</v>
      </c>
      <c r="C2389" t="s">
        <v>95</v>
      </c>
      <c r="D2389">
        <v>58</v>
      </c>
      <c r="E2389">
        <v>0.5</v>
      </c>
    </row>
    <row r="2390" spans="1:5" x14ac:dyDescent="0.25">
      <c r="A2390">
        <v>2014</v>
      </c>
      <c r="B2390">
        <v>2</v>
      </c>
      <c r="C2390" t="s">
        <v>94</v>
      </c>
      <c r="D2390">
        <v>47</v>
      </c>
      <c r="E2390">
        <v>0.4</v>
      </c>
    </row>
    <row r="2391" spans="1:5" x14ac:dyDescent="0.25">
      <c r="A2391">
        <v>2014</v>
      </c>
      <c r="B2391">
        <v>2</v>
      </c>
      <c r="C2391" t="s">
        <v>98</v>
      </c>
      <c r="D2391">
        <v>60</v>
      </c>
      <c r="E2391">
        <v>0.5</v>
      </c>
    </row>
    <row r="2392" spans="1:5" x14ac:dyDescent="0.25">
      <c r="A2392">
        <v>2014</v>
      </c>
      <c r="B2392">
        <v>2</v>
      </c>
      <c r="C2392" t="s">
        <v>90</v>
      </c>
      <c r="D2392">
        <v>29</v>
      </c>
      <c r="E2392">
        <v>0.3</v>
      </c>
    </row>
    <row r="2393" spans="1:5" x14ac:dyDescent="0.25">
      <c r="A2393">
        <v>2014</v>
      </c>
      <c r="B2393">
        <v>2</v>
      </c>
      <c r="C2393" t="s">
        <v>107</v>
      </c>
      <c r="D2393">
        <v>16</v>
      </c>
      <c r="E2393">
        <v>0.1</v>
      </c>
    </row>
    <row r="2394" spans="1:5" x14ac:dyDescent="0.25">
      <c r="A2394">
        <v>2014</v>
      </c>
      <c r="B2394">
        <v>2</v>
      </c>
      <c r="C2394" t="s">
        <v>121</v>
      </c>
      <c r="D2394">
        <v>11</v>
      </c>
      <c r="E2394">
        <v>0.1</v>
      </c>
    </row>
    <row r="2395" spans="1:5" x14ac:dyDescent="0.25">
      <c r="A2395">
        <v>2014</v>
      </c>
      <c r="B2395">
        <v>2</v>
      </c>
      <c r="C2395" t="s">
        <v>99</v>
      </c>
      <c r="D2395">
        <v>6</v>
      </c>
      <c r="E2395">
        <v>0.1</v>
      </c>
    </row>
    <row r="2396" spans="1:5" x14ac:dyDescent="0.25">
      <c r="A2396">
        <v>2014</v>
      </c>
      <c r="B2396">
        <v>2</v>
      </c>
      <c r="C2396" t="s">
        <v>100</v>
      </c>
      <c r="D2396">
        <v>8</v>
      </c>
      <c r="E2396">
        <v>0.1</v>
      </c>
    </row>
    <row r="2397" spans="1:5" x14ac:dyDescent="0.25">
      <c r="A2397">
        <v>2014</v>
      </c>
      <c r="B2397">
        <v>2</v>
      </c>
      <c r="C2397" t="s">
        <v>93</v>
      </c>
      <c r="D2397">
        <v>5</v>
      </c>
      <c r="E2397">
        <v>0</v>
      </c>
    </row>
    <row r="2398" spans="1:5" x14ac:dyDescent="0.25">
      <c r="A2398">
        <v>2014</v>
      </c>
      <c r="B2398">
        <v>2</v>
      </c>
      <c r="C2398" t="s">
        <v>109</v>
      </c>
      <c r="D2398">
        <v>4</v>
      </c>
      <c r="E2398">
        <v>0</v>
      </c>
    </row>
    <row r="2399" spans="1:5" x14ac:dyDescent="0.25">
      <c r="A2399">
        <v>2014</v>
      </c>
      <c r="B2399">
        <v>2</v>
      </c>
      <c r="C2399" t="s">
        <v>102</v>
      </c>
      <c r="D2399">
        <v>2</v>
      </c>
      <c r="E2399">
        <v>0</v>
      </c>
    </row>
    <row r="2400" spans="1:5" x14ac:dyDescent="0.25">
      <c r="A2400">
        <v>2014</v>
      </c>
      <c r="B2400">
        <v>2</v>
      </c>
      <c r="C2400" t="s">
        <v>132</v>
      </c>
      <c r="D2400">
        <v>2</v>
      </c>
      <c r="E2400">
        <v>0</v>
      </c>
    </row>
    <row r="2401" spans="1:5" x14ac:dyDescent="0.25">
      <c r="A2401">
        <v>2014</v>
      </c>
      <c r="B2401">
        <v>2</v>
      </c>
      <c r="C2401" t="s">
        <v>116</v>
      </c>
      <c r="D2401">
        <v>0</v>
      </c>
      <c r="E2401">
        <v>0</v>
      </c>
    </row>
    <row r="2402" spans="1:5" x14ac:dyDescent="0.25">
      <c r="A2402">
        <v>2014</v>
      </c>
      <c r="B2402">
        <v>2</v>
      </c>
      <c r="C2402" t="s">
        <v>118</v>
      </c>
      <c r="D2402">
        <v>0</v>
      </c>
      <c r="E2402">
        <v>0</v>
      </c>
    </row>
    <row r="2403" spans="1:5" x14ac:dyDescent="0.25">
      <c r="A2403">
        <v>2014</v>
      </c>
      <c r="B2403">
        <v>2</v>
      </c>
      <c r="C2403" t="s">
        <v>126</v>
      </c>
      <c r="D2403">
        <v>0</v>
      </c>
      <c r="E2403">
        <v>0</v>
      </c>
    </row>
    <row r="2404" spans="1:5" x14ac:dyDescent="0.25">
      <c r="A2404">
        <v>2014</v>
      </c>
      <c r="B2404">
        <v>2</v>
      </c>
      <c r="C2404" t="s">
        <v>125</v>
      </c>
      <c r="D2404">
        <v>0</v>
      </c>
      <c r="E2404">
        <v>0</v>
      </c>
    </row>
    <row r="2405" spans="1:5" x14ac:dyDescent="0.25">
      <c r="A2405">
        <v>2014</v>
      </c>
      <c r="B2405">
        <v>2</v>
      </c>
      <c r="C2405" t="s">
        <v>96</v>
      </c>
      <c r="D2405">
        <v>0</v>
      </c>
      <c r="E2405">
        <v>0</v>
      </c>
    </row>
    <row r="2406" spans="1:5" x14ac:dyDescent="0.25">
      <c r="A2406">
        <v>2014</v>
      </c>
      <c r="B2406">
        <v>2</v>
      </c>
      <c r="C2406" t="s">
        <v>110</v>
      </c>
      <c r="D2406">
        <v>0</v>
      </c>
      <c r="E2406">
        <v>0</v>
      </c>
    </row>
    <row r="2407" spans="1:5" x14ac:dyDescent="0.25">
      <c r="A2407">
        <v>2014</v>
      </c>
      <c r="B2407">
        <v>2</v>
      </c>
      <c r="C2407" t="s">
        <v>112</v>
      </c>
      <c r="D2407">
        <v>0</v>
      </c>
      <c r="E2407">
        <v>0</v>
      </c>
    </row>
    <row r="2408" spans="1:5" x14ac:dyDescent="0.25">
      <c r="A2408">
        <v>2014</v>
      </c>
      <c r="B2408">
        <v>3</v>
      </c>
      <c r="C2408" t="s">
        <v>73</v>
      </c>
      <c r="D2408">
        <v>1722</v>
      </c>
      <c r="E2408">
        <v>12.4</v>
      </c>
    </row>
    <row r="2409" spans="1:5" x14ac:dyDescent="0.25">
      <c r="A2409">
        <v>2014</v>
      </c>
      <c r="B2409">
        <v>3</v>
      </c>
      <c r="C2409" t="s">
        <v>72</v>
      </c>
      <c r="D2409">
        <v>1441</v>
      </c>
      <c r="E2409">
        <v>10.4</v>
      </c>
    </row>
    <row r="2410" spans="1:5" x14ac:dyDescent="0.25">
      <c r="A2410">
        <v>2014</v>
      </c>
      <c r="B2410">
        <v>3</v>
      </c>
      <c r="C2410" t="s">
        <v>83</v>
      </c>
      <c r="D2410">
        <v>1016</v>
      </c>
      <c r="E2410">
        <v>7.3</v>
      </c>
    </row>
    <row r="2411" spans="1:5" x14ac:dyDescent="0.25">
      <c r="A2411">
        <v>2014</v>
      </c>
      <c r="B2411">
        <v>3</v>
      </c>
      <c r="C2411" t="s">
        <v>79</v>
      </c>
      <c r="D2411">
        <v>924</v>
      </c>
      <c r="E2411">
        <v>6.7</v>
      </c>
    </row>
    <row r="2412" spans="1:5" x14ac:dyDescent="0.25">
      <c r="A2412">
        <v>2014</v>
      </c>
      <c r="B2412">
        <v>3</v>
      </c>
      <c r="C2412" t="s">
        <v>76</v>
      </c>
      <c r="D2412">
        <v>915</v>
      </c>
      <c r="E2412">
        <v>6.6</v>
      </c>
    </row>
    <row r="2413" spans="1:5" x14ac:dyDescent="0.25">
      <c r="A2413">
        <v>2014</v>
      </c>
      <c r="B2413">
        <v>3</v>
      </c>
      <c r="C2413" t="s">
        <v>115</v>
      </c>
      <c r="D2413">
        <v>1493</v>
      </c>
      <c r="E2413">
        <v>10.8</v>
      </c>
    </row>
    <row r="2414" spans="1:5" x14ac:dyDescent="0.25">
      <c r="A2414">
        <v>2014</v>
      </c>
      <c r="B2414">
        <v>3</v>
      </c>
      <c r="C2414" t="s">
        <v>74</v>
      </c>
      <c r="D2414">
        <v>700</v>
      </c>
      <c r="E2414">
        <v>5.0999999999999996</v>
      </c>
    </row>
    <row r="2415" spans="1:5" x14ac:dyDescent="0.25">
      <c r="A2415">
        <v>2014</v>
      </c>
      <c r="B2415">
        <v>3</v>
      </c>
      <c r="C2415" t="s">
        <v>75</v>
      </c>
      <c r="D2415">
        <v>490</v>
      </c>
      <c r="E2415">
        <v>3.5</v>
      </c>
    </row>
    <row r="2416" spans="1:5" x14ac:dyDescent="0.25">
      <c r="A2416">
        <v>2014</v>
      </c>
      <c r="B2416">
        <v>3</v>
      </c>
      <c r="C2416" t="s">
        <v>78</v>
      </c>
      <c r="D2416">
        <v>570</v>
      </c>
      <c r="E2416">
        <v>4.0999999999999996</v>
      </c>
    </row>
    <row r="2417" spans="1:5" x14ac:dyDescent="0.25">
      <c r="A2417">
        <v>2014</v>
      </c>
      <c r="B2417">
        <v>3</v>
      </c>
      <c r="C2417" t="s">
        <v>77</v>
      </c>
      <c r="D2417">
        <v>543</v>
      </c>
      <c r="E2417">
        <v>3.9</v>
      </c>
    </row>
    <row r="2418" spans="1:5" x14ac:dyDescent="0.25">
      <c r="A2418">
        <v>2014</v>
      </c>
      <c r="B2418">
        <v>3</v>
      </c>
      <c r="C2418" t="s">
        <v>80</v>
      </c>
      <c r="D2418">
        <v>523</v>
      </c>
      <c r="E2418">
        <v>3.8</v>
      </c>
    </row>
    <row r="2419" spans="1:5" x14ac:dyDescent="0.25">
      <c r="A2419">
        <v>2014</v>
      </c>
      <c r="B2419">
        <v>3</v>
      </c>
      <c r="C2419" t="s">
        <v>86</v>
      </c>
      <c r="D2419">
        <v>555</v>
      </c>
      <c r="E2419">
        <v>4</v>
      </c>
    </row>
    <row r="2420" spans="1:5" x14ac:dyDescent="0.25">
      <c r="A2420">
        <v>2014</v>
      </c>
      <c r="B2420">
        <v>3</v>
      </c>
      <c r="C2420" t="s">
        <v>89</v>
      </c>
      <c r="D2420">
        <v>560</v>
      </c>
      <c r="E2420">
        <v>4</v>
      </c>
    </row>
    <row r="2421" spans="1:5" x14ac:dyDescent="0.25">
      <c r="A2421">
        <v>2014</v>
      </c>
      <c r="B2421">
        <v>3</v>
      </c>
      <c r="C2421" t="s">
        <v>82</v>
      </c>
      <c r="D2421">
        <v>238</v>
      </c>
      <c r="E2421">
        <v>1.7</v>
      </c>
    </row>
    <row r="2422" spans="1:5" x14ac:dyDescent="0.25">
      <c r="A2422">
        <v>2014</v>
      </c>
      <c r="B2422">
        <v>3</v>
      </c>
      <c r="C2422" t="s">
        <v>81</v>
      </c>
      <c r="D2422">
        <v>334</v>
      </c>
      <c r="E2422">
        <v>2.4</v>
      </c>
    </row>
    <row r="2423" spans="1:5" x14ac:dyDescent="0.25">
      <c r="A2423">
        <v>2014</v>
      </c>
      <c r="B2423">
        <v>3</v>
      </c>
      <c r="C2423" t="s">
        <v>91</v>
      </c>
      <c r="D2423">
        <v>307</v>
      </c>
      <c r="E2423">
        <v>2.2000000000000002</v>
      </c>
    </row>
    <row r="2424" spans="1:5" x14ac:dyDescent="0.25">
      <c r="A2424">
        <v>2014</v>
      </c>
      <c r="B2424">
        <v>3</v>
      </c>
      <c r="C2424" t="s">
        <v>85</v>
      </c>
      <c r="D2424">
        <v>270</v>
      </c>
      <c r="E2424">
        <v>1.9</v>
      </c>
    </row>
    <row r="2425" spans="1:5" x14ac:dyDescent="0.25">
      <c r="A2425">
        <v>2014</v>
      </c>
      <c r="B2425">
        <v>3</v>
      </c>
      <c r="C2425" t="s">
        <v>84</v>
      </c>
      <c r="D2425">
        <v>195</v>
      </c>
      <c r="E2425">
        <v>1.4</v>
      </c>
    </row>
    <row r="2426" spans="1:5" x14ac:dyDescent="0.25">
      <c r="A2426">
        <v>2014</v>
      </c>
      <c r="B2426">
        <v>3</v>
      </c>
      <c r="C2426" t="s">
        <v>87</v>
      </c>
      <c r="D2426">
        <v>236</v>
      </c>
      <c r="E2426">
        <v>1.7</v>
      </c>
    </row>
    <row r="2427" spans="1:5" x14ac:dyDescent="0.25">
      <c r="A2427">
        <v>2014</v>
      </c>
      <c r="B2427">
        <v>3</v>
      </c>
      <c r="C2427" t="s">
        <v>88</v>
      </c>
      <c r="D2427">
        <v>236</v>
      </c>
      <c r="E2427">
        <v>1.7</v>
      </c>
    </row>
    <row r="2428" spans="1:5" x14ac:dyDescent="0.25">
      <c r="A2428">
        <v>2014</v>
      </c>
      <c r="B2428">
        <v>3</v>
      </c>
      <c r="C2428" t="s">
        <v>92</v>
      </c>
      <c r="D2428">
        <v>240</v>
      </c>
      <c r="E2428">
        <v>1.7</v>
      </c>
    </row>
    <row r="2429" spans="1:5" x14ac:dyDescent="0.25">
      <c r="A2429">
        <v>2014</v>
      </c>
      <c r="B2429">
        <v>3</v>
      </c>
      <c r="C2429" t="s">
        <v>101</v>
      </c>
      <c r="D2429">
        <v>92</v>
      </c>
      <c r="E2429">
        <v>0.7</v>
      </c>
    </row>
    <row r="2430" spans="1:5" x14ac:dyDescent="0.25">
      <c r="A2430">
        <v>2014</v>
      </c>
      <c r="B2430">
        <v>3</v>
      </c>
      <c r="C2430" t="s">
        <v>95</v>
      </c>
      <c r="D2430">
        <v>79</v>
      </c>
      <c r="E2430">
        <v>0.6</v>
      </c>
    </row>
    <row r="2431" spans="1:5" x14ac:dyDescent="0.25">
      <c r="A2431">
        <v>2014</v>
      </c>
      <c r="B2431">
        <v>3</v>
      </c>
      <c r="C2431" t="s">
        <v>98</v>
      </c>
      <c r="D2431">
        <v>49</v>
      </c>
      <c r="E2431">
        <v>0.4</v>
      </c>
    </row>
    <row r="2432" spans="1:5" x14ac:dyDescent="0.25">
      <c r="A2432">
        <v>2014</v>
      </c>
      <c r="B2432">
        <v>3</v>
      </c>
      <c r="C2432" t="s">
        <v>94</v>
      </c>
      <c r="D2432">
        <v>35</v>
      </c>
      <c r="E2432">
        <v>0.3</v>
      </c>
    </row>
    <row r="2433" spans="1:5" x14ac:dyDescent="0.25">
      <c r="A2433">
        <v>2014</v>
      </c>
      <c r="B2433">
        <v>3</v>
      </c>
      <c r="C2433" t="s">
        <v>90</v>
      </c>
      <c r="D2433">
        <v>38</v>
      </c>
      <c r="E2433">
        <v>0.3</v>
      </c>
    </row>
    <row r="2434" spans="1:5" x14ac:dyDescent="0.25">
      <c r="A2434">
        <v>2014</v>
      </c>
      <c r="B2434">
        <v>3</v>
      </c>
      <c r="C2434" t="s">
        <v>107</v>
      </c>
      <c r="D2434">
        <v>17</v>
      </c>
      <c r="E2434">
        <v>0.1</v>
      </c>
    </row>
    <row r="2435" spans="1:5" x14ac:dyDescent="0.25">
      <c r="A2435">
        <v>2014</v>
      </c>
      <c r="B2435">
        <v>3</v>
      </c>
      <c r="C2435" t="s">
        <v>121</v>
      </c>
      <c r="D2435">
        <v>23</v>
      </c>
      <c r="E2435">
        <v>0.2</v>
      </c>
    </row>
    <row r="2436" spans="1:5" x14ac:dyDescent="0.25">
      <c r="A2436">
        <v>2014</v>
      </c>
      <c r="B2436">
        <v>3</v>
      </c>
      <c r="C2436" t="s">
        <v>93</v>
      </c>
      <c r="D2436">
        <v>11</v>
      </c>
      <c r="E2436">
        <v>0.1</v>
      </c>
    </row>
    <row r="2437" spans="1:5" x14ac:dyDescent="0.25">
      <c r="A2437">
        <v>2014</v>
      </c>
      <c r="B2437">
        <v>3</v>
      </c>
      <c r="C2437" t="s">
        <v>99</v>
      </c>
      <c r="D2437">
        <v>4</v>
      </c>
      <c r="E2437">
        <v>0</v>
      </c>
    </row>
    <row r="2438" spans="1:5" x14ac:dyDescent="0.25">
      <c r="A2438">
        <v>2014</v>
      </c>
      <c r="B2438">
        <v>3</v>
      </c>
      <c r="C2438" t="s">
        <v>100</v>
      </c>
      <c r="D2438">
        <v>4</v>
      </c>
      <c r="E2438">
        <v>0</v>
      </c>
    </row>
    <row r="2439" spans="1:5" x14ac:dyDescent="0.25">
      <c r="A2439">
        <v>2014</v>
      </c>
      <c r="B2439">
        <v>3</v>
      </c>
      <c r="C2439" t="s">
        <v>109</v>
      </c>
      <c r="D2439">
        <v>0</v>
      </c>
      <c r="E2439">
        <v>0</v>
      </c>
    </row>
    <row r="2440" spans="1:5" x14ac:dyDescent="0.25">
      <c r="A2440">
        <v>2014</v>
      </c>
      <c r="B2440">
        <v>3</v>
      </c>
      <c r="C2440" t="s">
        <v>102</v>
      </c>
      <c r="D2440">
        <v>0</v>
      </c>
      <c r="E2440">
        <v>0</v>
      </c>
    </row>
    <row r="2441" spans="1:5" x14ac:dyDescent="0.25">
      <c r="A2441">
        <v>2014</v>
      </c>
      <c r="B2441">
        <v>3</v>
      </c>
      <c r="C2441" t="s">
        <v>132</v>
      </c>
      <c r="D2441">
        <v>1</v>
      </c>
      <c r="E2441">
        <v>0</v>
      </c>
    </row>
    <row r="2442" spans="1:5" x14ac:dyDescent="0.25">
      <c r="A2442">
        <v>2014</v>
      </c>
      <c r="B2442">
        <v>3</v>
      </c>
      <c r="C2442" t="s">
        <v>116</v>
      </c>
      <c r="D2442">
        <v>0</v>
      </c>
      <c r="E2442">
        <v>0</v>
      </c>
    </row>
    <row r="2443" spans="1:5" x14ac:dyDescent="0.25">
      <c r="A2443">
        <v>2014</v>
      </c>
      <c r="B2443">
        <v>3</v>
      </c>
      <c r="C2443" t="s">
        <v>118</v>
      </c>
      <c r="D2443">
        <v>0</v>
      </c>
      <c r="E2443">
        <v>0</v>
      </c>
    </row>
    <row r="2444" spans="1:5" x14ac:dyDescent="0.25">
      <c r="A2444">
        <v>2014</v>
      </c>
      <c r="B2444">
        <v>3</v>
      </c>
      <c r="C2444" t="s">
        <v>126</v>
      </c>
      <c r="D2444">
        <v>0</v>
      </c>
      <c r="E2444">
        <v>0</v>
      </c>
    </row>
    <row r="2445" spans="1:5" x14ac:dyDescent="0.25">
      <c r="A2445">
        <v>2014</v>
      </c>
      <c r="B2445">
        <v>3</v>
      </c>
      <c r="C2445" t="s">
        <v>125</v>
      </c>
      <c r="D2445">
        <v>0</v>
      </c>
      <c r="E2445">
        <v>0</v>
      </c>
    </row>
    <row r="2446" spans="1:5" x14ac:dyDescent="0.25">
      <c r="A2446">
        <v>2014</v>
      </c>
      <c r="B2446">
        <v>3</v>
      </c>
      <c r="C2446" t="s">
        <v>96</v>
      </c>
      <c r="D2446">
        <v>0</v>
      </c>
      <c r="E2446">
        <v>0</v>
      </c>
    </row>
    <row r="2447" spans="1:5" x14ac:dyDescent="0.25">
      <c r="A2447">
        <v>2014</v>
      </c>
      <c r="B2447">
        <v>3</v>
      </c>
      <c r="C2447" t="s">
        <v>110</v>
      </c>
      <c r="D2447">
        <v>0</v>
      </c>
      <c r="E2447">
        <v>0</v>
      </c>
    </row>
    <row r="2448" spans="1:5" x14ac:dyDescent="0.25">
      <c r="A2448">
        <v>2014</v>
      </c>
      <c r="B2448">
        <v>3</v>
      </c>
      <c r="C2448" t="s">
        <v>112</v>
      </c>
      <c r="D2448">
        <v>0</v>
      </c>
      <c r="E2448">
        <v>0</v>
      </c>
    </row>
    <row r="2449" spans="1:5" x14ac:dyDescent="0.25">
      <c r="A2449">
        <v>2014</v>
      </c>
      <c r="B2449">
        <v>4</v>
      </c>
      <c r="C2449" t="s">
        <v>73</v>
      </c>
      <c r="D2449">
        <v>1893</v>
      </c>
      <c r="E2449">
        <v>15.6</v>
      </c>
    </row>
    <row r="2450" spans="1:5" x14ac:dyDescent="0.25">
      <c r="A2450">
        <v>2014</v>
      </c>
      <c r="B2450">
        <v>4</v>
      </c>
      <c r="C2450" t="s">
        <v>72</v>
      </c>
      <c r="D2450">
        <v>1229</v>
      </c>
      <c r="E2450">
        <v>10.1</v>
      </c>
    </row>
    <row r="2451" spans="1:5" x14ac:dyDescent="0.25">
      <c r="A2451">
        <v>2014</v>
      </c>
      <c r="B2451">
        <v>4</v>
      </c>
      <c r="C2451" t="s">
        <v>83</v>
      </c>
      <c r="D2451">
        <v>946</v>
      </c>
      <c r="E2451">
        <v>7.8</v>
      </c>
    </row>
    <row r="2452" spans="1:5" x14ac:dyDescent="0.25">
      <c r="A2452">
        <v>2014</v>
      </c>
      <c r="B2452">
        <v>4</v>
      </c>
      <c r="C2452" t="s">
        <v>79</v>
      </c>
      <c r="D2452">
        <v>859</v>
      </c>
      <c r="E2452">
        <v>7.1</v>
      </c>
    </row>
    <row r="2453" spans="1:5" x14ac:dyDescent="0.25">
      <c r="A2453">
        <v>2014</v>
      </c>
      <c r="B2453">
        <v>4</v>
      </c>
      <c r="C2453" t="s">
        <v>76</v>
      </c>
      <c r="D2453">
        <v>816</v>
      </c>
      <c r="E2453">
        <v>6.7</v>
      </c>
    </row>
    <row r="2454" spans="1:5" x14ac:dyDescent="0.25">
      <c r="A2454">
        <v>2014</v>
      </c>
      <c r="B2454">
        <v>4</v>
      </c>
      <c r="C2454" t="s">
        <v>74</v>
      </c>
      <c r="D2454">
        <v>803</v>
      </c>
      <c r="E2454">
        <v>6.6</v>
      </c>
    </row>
    <row r="2455" spans="1:5" x14ac:dyDescent="0.25">
      <c r="A2455">
        <v>2014</v>
      </c>
      <c r="B2455">
        <v>4</v>
      </c>
      <c r="C2455" t="s">
        <v>78</v>
      </c>
      <c r="D2455">
        <v>704</v>
      </c>
      <c r="E2455">
        <v>5.8</v>
      </c>
    </row>
    <row r="2456" spans="1:5" x14ac:dyDescent="0.25">
      <c r="A2456">
        <v>2014</v>
      </c>
      <c r="B2456">
        <v>4</v>
      </c>
      <c r="C2456" t="s">
        <v>77</v>
      </c>
      <c r="D2456">
        <v>672</v>
      </c>
      <c r="E2456">
        <v>5.5</v>
      </c>
    </row>
    <row r="2457" spans="1:5" x14ac:dyDescent="0.25">
      <c r="A2457">
        <v>2014</v>
      </c>
      <c r="B2457">
        <v>4</v>
      </c>
      <c r="C2457" t="s">
        <v>75</v>
      </c>
      <c r="D2457">
        <v>531</v>
      </c>
      <c r="E2457">
        <v>4.4000000000000004</v>
      </c>
    </row>
    <row r="2458" spans="1:5" x14ac:dyDescent="0.25">
      <c r="A2458">
        <v>2014</v>
      </c>
      <c r="B2458">
        <v>4</v>
      </c>
      <c r="C2458" t="s">
        <v>115</v>
      </c>
      <c r="D2458">
        <v>171</v>
      </c>
      <c r="E2458">
        <v>1.4</v>
      </c>
    </row>
    <row r="2459" spans="1:5" x14ac:dyDescent="0.25">
      <c r="A2459">
        <v>2014</v>
      </c>
      <c r="B2459">
        <v>4</v>
      </c>
      <c r="C2459" t="s">
        <v>80</v>
      </c>
      <c r="D2459">
        <v>546</v>
      </c>
      <c r="E2459">
        <v>4.5</v>
      </c>
    </row>
    <row r="2460" spans="1:5" x14ac:dyDescent="0.25">
      <c r="A2460">
        <v>2014</v>
      </c>
      <c r="B2460">
        <v>4</v>
      </c>
      <c r="C2460" t="s">
        <v>86</v>
      </c>
      <c r="D2460">
        <v>390</v>
      </c>
      <c r="E2460">
        <v>3.2</v>
      </c>
    </row>
    <row r="2461" spans="1:5" x14ac:dyDescent="0.25">
      <c r="A2461">
        <v>2014</v>
      </c>
      <c r="B2461">
        <v>4</v>
      </c>
      <c r="C2461" t="s">
        <v>89</v>
      </c>
      <c r="D2461">
        <v>498</v>
      </c>
      <c r="E2461">
        <v>4.0999999999999996</v>
      </c>
    </row>
    <row r="2462" spans="1:5" x14ac:dyDescent="0.25">
      <c r="A2462">
        <v>2014</v>
      </c>
      <c r="B2462">
        <v>4</v>
      </c>
      <c r="C2462" t="s">
        <v>91</v>
      </c>
      <c r="D2462">
        <v>384</v>
      </c>
      <c r="E2462">
        <v>3.2</v>
      </c>
    </row>
    <row r="2463" spans="1:5" x14ac:dyDescent="0.25">
      <c r="A2463">
        <v>2014</v>
      </c>
      <c r="B2463">
        <v>4</v>
      </c>
      <c r="C2463" t="s">
        <v>82</v>
      </c>
      <c r="D2463">
        <v>237</v>
      </c>
      <c r="E2463">
        <v>2</v>
      </c>
    </row>
    <row r="2464" spans="1:5" x14ac:dyDescent="0.25">
      <c r="A2464">
        <v>2014</v>
      </c>
      <c r="B2464">
        <v>4</v>
      </c>
      <c r="C2464" t="s">
        <v>81</v>
      </c>
      <c r="D2464">
        <v>227</v>
      </c>
      <c r="E2464">
        <v>1.9</v>
      </c>
    </row>
    <row r="2465" spans="1:5" x14ac:dyDescent="0.25">
      <c r="A2465">
        <v>2014</v>
      </c>
      <c r="B2465">
        <v>4</v>
      </c>
      <c r="C2465" t="s">
        <v>87</v>
      </c>
      <c r="D2465">
        <v>213</v>
      </c>
      <c r="E2465">
        <v>1.8</v>
      </c>
    </row>
    <row r="2466" spans="1:5" x14ac:dyDescent="0.25">
      <c r="A2466">
        <v>2014</v>
      </c>
      <c r="B2466">
        <v>4</v>
      </c>
      <c r="C2466" t="s">
        <v>84</v>
      </c>
      <c r="D2466">
        <v>200</v>
      </c>
      <c r="E2466">
        <v>1.7</v>
      </c>
    </row>
    <row r="2467" spans="1:5" x14ac:dyDescent="0.25">
      <c r="A2467">
        <v>2014</v>
      </c>
      <c r="B2467">
        <v>4</v>
      </c>
      <c r="C2467" t="s">
        <v>85</v>
      </c>
      <c r="D2467">
        <v>164</v>
      </c>
      <c r="E2467">
        <v>1.4</v>
      </c>
    </row>
    <row r="2468" spans="1:5" x14ac:dyDescent="0.25">
      <c r="A2468">
        <v>2014</v>
      </c>
      <c r="B2468">
        <v>4</v>
      </c>
      <c r="C2468" t="s">
        <v>88</v>
      </c>
      <c r="D2468">
        <v>188</v>
      </c>
      <c r="E2468">
        <v>1.6</v>
      </c>
    </row>
    <row r="2469" spans="1:5" x14ac:dyDescent="0.25">
      <c r="A2469">
        <v>2014</v>
      </c>
      <c r="B2469">
        <v>4</v>
      </c>
      <c r="C2469" t="s">
        <v>92</v>
      </c>
      <c r="D2469">
        <v>144</v>
      </c>
      <c r="E2469">
        <v>1.2</v>
      </c>
    </row>
    <row r="2470" spans="1:5" x14ac:dyDescent="0.25">
      <c r="A2470">
        <v>2014</v>
      </c>
      <c r="B2470">
        <v>4</v>
      </c>
      <c r="C2470" t="s">
        <v>95</v>
      </c>
      <c r="D2470">
        <v>82</v>
      </c>
      <c r="E2470">
        <v>0.7</v>
      </c>
    </row>
    <row r="2471" spans="1:5" x14ac:dyDescent="0.25">
      <c r="A2471">
        <v>2014</v>
      </c>
      <c r="B2471">
        <v>4</v>
      </c>
      <c r="C2471" t="s">
        <v>101</v>
      </c>
      <c r="D2471">
        <v>43</v>
      </c>
      <c r="E2471">
        <v>0.4</v>
      </c>
    </row>
    <row r="2472" spans="1:5" x14ac:dyDescent="0.25">
      <c r="A2472">
        <v>2014</v>
      </c>
      <c r="B2472">
        <v>4</v>
      </c>
      <c r="C2472" t="s">
        <v>94</v>
      </c>
      <c r="D2472">
        <v>43</v>
      </c>
      <c r="E2472">
        <v>0.4</v>
      </c>
    </row>
    <row r="2473" spans="1:5" x14ac:dyDescent="0.25">
      <c r="A2473">
        <v>2014</v>
      </c>
      <c r="B2473">
        <v>4</v>
      </c>
      <c r="C2473" t="s">
        <v>98</v>
      </c>
      <c r="D2473">
        <v>25</v>
      </c>
      <c r="E2473">
        <v>0.2</v>
      </c>
    </row>
    <row r="2474" spans="1:5" x14ac:dyDescent="0.25">
      <c r="A2474">
        <v>2014</v>
      </c>
      <c r="B2474">
        <v>4</v>
      </c>
      <c r="C2474" t="s">
        <v>90</v>
      </c>
      <c r="D2474">
        <v>36</v>
      </c>
      <c r="E2474">
        <v>0.3</v>
      </c>
    </row>
    <row r="2475" spans="1:5" x14ac:dyDescent="0.25">
      <c r="A2475">
        <v>2014</v>
      </c>
      <c r="B2475">
        <v>4</v>
      </c>
      <c r="C2475" t="s">
        <v>107</v>
      </c>
      <c r="D2475">
        <v>45</v>
      </c>
      <c r="E2475">
        <v>0.4</v>
      </c>
    </row>
    <row r="2476" spans="1:5" x14ac:dyDescent="0.25">
      <c r="A2476">
        <v>2014</v>
      </c>
      <c r="B2476">
        <v>4</v>
      </c>
      <c r="C2476" t="s">
        <v>121</v>
      </c>
      <c r="D2476">
        <v>11</v>
      </c>
      <c r="E2476">
        <v>0.1</v>
      </c>
    </row>
    <row r="2477" spans="1:5" x14ac:dyDescent="0.25">
      <c r="A2477">
        <v>2014</v>
      </c>
      <c r="B2477">
        <v>4</v>
      </c>
      <c r="C2477" t="s">
        <v>93</v>
      </c>
      <c r="D2477">
        <v>6</v>
      </c>
      <c r="E2477">
        <v>0</v>
      </c>
    </row>
    <row r="2478" spans="1:5" x14ac:dyDescent="0.25">
      <c r="A2478">
        <v>2014</v>
      </c>
      <c r="B2478">
        <v>4</v>
      </c>
      <c r="C2478" t="s">
        <v>100</v>
      </c>
      <c r="D2478">
        <v>6</v>
      </c>
      <c r="E2478">
        <v>0</v>
      </c>
    </row>
    <row r="2479" spans="1:5" x14ac:dyDescent="0.25">
      <c r="A2479">
        <v>2014</v>
      </c>
      <c r="B2479">
        <v>4</v>
      </c>
      <c r="C2479" t="s">
        <v>99</v>
      </c>
      <c r="D2479">
        <v>3</v>
      </c>
      <c r="E2479">
        <v>0</v>
      </c>
    </row>
    <row r="2480" spans="1:5" x14ac:dyDescent="0.25">
      <c r="A2480">
        <v>2014</v>
      </c>
      <c r="B2480">
        <v>4</v>
      </c>
      <c r="C2480" t="s">
        <v>109</v>
      </c>
      <c r="D2480">
        <v>0</v>
      </c>
      <c r="E2480">
        <v>0</v>
      </c>
    </row>
    <row r="2481" spans="1:5" x14ac:dyDescent="0.25">
      <c r="A2481">
        <v>2014</v>
      </c>
      <c r="B2481">
        <v>4</v>
      </c>
      <c r="C2481" t="s">
        <v>102</v>
      </c>
      <c r="D2481">
        <v>0</v>
      </c>
      <c r="E2481">
        <v>0</v>
      </c>
    </row>
    <row r="2482" spans="1:5" x14ac:dyDescent="0.25">
      <c r="A2482">
        <v>2014</v>
      </c>
      <c r="B2482">
        <v>4</v>
      </c>
      <c r="C2482" t="s">
        <v>132</v>
      </c>
      <c r="D2482">
        <v>0</v>
      </c>
      <c r="E2482">
        <v>0</v>
      </c>
    </row>
    <row r="2483" spans="1:5" x14ac:dyDescent="0.25">
      <c r="A2483">
        <v>2014</v>
      </c>
      <c r="B2483">
        <v>4</v>
      </c>
      <c r="C2483" t="s">
        <v>116</v>
      </c>
      <c r="D2483">
        <v>0</v>
      </c>
      <c r="E2483">
        <v>0</v>
      </c>
    </row>
    <row r="2484" spans="1:5" x14ac:dyDescent="0.25">
      <c r="A2484">
        <v>2014</v>
      </c>
      <c r="B2484">
        <v>4</v>
      </c>
      <c r="C2484" t="s">
        <v>118</v>
      </c>
      <c r="D2484">
        <v>0</v>
      </c>
      <c r="E2484">
        <v>0</v>
      </c>
    </row>
    <row r="2485" spans="1:5" x14ac:dyDescent="0.25">
      <c r="A2485">
        <v>2014</v>
      </c>
      <c r="B2485">
        <v>4</v>
      </c>
      <c r="C2485" t="s">
        <v>104</v>
      </c>
      <c r="D2485">
        <v>0</v>
      </c>
      <c r="E2485">
        <v>0</v>
      </c>
    </row>
    <row r="2486" spans="1:5" x14ac:dyDescent="0.25">
      <c r="A2486">
        <v>2014</v>
      </c>
      <c r="B2486">
        <v>4</v>
      </c>
      <c r="C2486" t="s">
        <v>126</v>
      </c>
      <c r="D2486">
        <v>0</v>
      </c>
      <c r="E2486">
        <v>0</v>
      </c>
    </row>
    <row r="2487" spans="1:5" x14ac:dyDescent="0.25">
      <c r="A2487">
        <v>2014</v>
      </c>
      <c r="B2487">
        <v>4</v>
      </c>
      <c r="C2487" t="s">
        <v>125</v>
      </c>
      <c r="D2487">
        <v>0</v>
      </c>
      <c r="E2487">
        <v>0</v>
      </c>
    </row>
    <row r="2488" spans="1:5" x14ac:dyDescent="0.25">
      <c r="A2488">
        <v>2014</v>
      </c>
      <c r="B2488">
        <v>4</v>
      </c>
      <c r="C2488" t="s">
        <v>108</v>
      </c>
      <c r="D2488">
        <v>0</v>
      </c>
      <c r="E2488">
        <v>0</v>
      </c>
    </row>
    <row r="2489" spans="1:5" x14ac:dyDescent="0.25">
      <c r="A2489">
        <v>2014</v>
      </c>
      <c r="B2489">
        <v>4</v>
      </c>
      <c r="C2489" t="s">
        <v>96</v>
      </c>
      <c r="D2489">
        <v>0</v>
      </c>
      <c r="E2489">
        <v>0</v>
      </c>
    </row>
    <row r="2490" spans="1:5" x14ac:dyDescent="0.25">
      <c r="A2490">
        <v>2014</v>
      </c>
      <c r="B2490">
        <v>4</v>
      </c>
      <c r="C2490" t="s">
        <v>110</v>
      </c>
      <c r="D2490">
        <v>0</v>
      </c>
      <c r="E2490">
        <v>0</v>
      </c>
    </row>
    <row r="2491" spans="1:5" x14ac:dyDescent="0.25">
      <c r="A2491">
        <v>2014</v>
      </c>
      <c r="B2491">
        <v>4</v>
      </c>
      <c r="C2491" t="s">
        <v>112</v>
      </c>
      <c r="D2491">
        <v>0</v>
      </c>
      <c r="E2491">
        <v>0</v>
      </c>
    </row>
    <row r="2492" spans="1:5" x14ac:dyDescent="0.25">
      <c r="A2492">
        <v>2014</v>
      </c>
      <c r="B2492">
        <v>5</v>
      </c>
      <c r="C2492" t="s">
        <v>73</v>
      </c>
      <c r="D2492">
        <v>1716</v>
      </c>
      <c r="E2492">
        <v>13.9</v>
      </c>
    </row>
    <row r="2493" spans="1:5" x14ac:dyDescent="0.25">
      <c r="A2493">
        <v>2014</v>
      </c>
      <c r="B2493">
        <v>5</v>
      </c>
      <c r="C2493" t="s">
        <v>72</v>
      </c>
      <c r="D2493">
        <v>1458</v>
      </c>
      <c r="E2493">
        <v>11.8</v>
      </c>
    </row>
    <row r="2494" spans="1:5" x14ac:dyDescent="0.25">
      <c r="A2494">
        <v>2014</v>
      </c>
      <c r="B2494">
        <v>5</v>
      </c>
      <c r="C2494" t="s">
        <v>83</v>
      </c>
      <c r="D2494">
        <v>733</v>
      </c>
      <c r="E2494">
        <v>5.9</v>
      </c>
    </row>
    <row r="2495" spans="1:5" x14ac:dyDescent="0.25">
      <c r="A2495">
        <v>2014</v>
      </c>
      <c r="B2495">
        <v>5</v>
      </c>
      <c r="C2495" t="s">
        <v>79</v>
      </c>
      <c r="D2495">
        <v>766</v>
      </c>
      <c r="E2495">
        <v>6.2</v>
      </c>
    </row>
    <row r="2496" spans="1:5" x14ac:dyDescent="0.25">
      <c r="A2496">
        <v>2014</v>
      </c>
      <c r="B2496">
        <v>5</v>
      </c>
      <c r="C2496" t="s">
        <v>76</v>
      </c>
      <c r="D2496">
        <v>859</v>
      </c>
      <c r="E2496">
        <v>7</v>
      </c>
    </row>
    <row r="2497" spans="1:5" x14ac:dyDescent="0.25">
      <c r="A2497">
        <v>2014</v>
      </c>
      <c r="B2497">
        <v>5</v>
      </c>
      <c r="C2497" t="s">
        <v>74</v>
      </c>
      <c r="D2497">
        <v>626</v>
      </c>
      <c r="E2497">
        <v>5.0999999999999996</v>
      </c>
    </row>
    <row r="2498" spans="1:5" x14ac:dyDescent="0.25">
      <c r="A2498">
        <v>2014</v>
      </c>
      <c r="B2498">
        <v>5</v>
      </c>
      <c r="C2498" t="s">
        <v>78</v>
      </c>
      <c r="D2498">
        <v>721</v>
      </c>
      <c r="E2498">
        <v>5.8</v>
      </c>
    </row>
    <row r="2499" spans="1:5" x14ac:dyDescent="0.25">
      <c r="A2499">
        <v>2014</v>
      </c>
      <c r="B2499">
        <v>5</v>
      </c>
      <c r="C2499" t="s">
        <v>77</v>
      </c>
      <c r="D2499">
        <v>692</v>
      </c>
      <c r="E2499">
        <v>5.6</v>
      </c>
    </row>
    <row r="2500" spans="1:5" x14ac:dyDescent="0.25">
      <c r="A2500">
        <v>2014</v>
      </c>
      <c r="B2500">
        <v>5</v>
      </c>
      <c r="C2500" t="s">
        <v>75</v>
      </c>
      <c r="D2500">
        <v>474</v>
      </c>
      <c r="E2500">
        <v>3.8</v>
      </c>
    </row>
    <row r="2501" spans="1:5" x14ac:dyDescent="0.25">
      <c r="A2501">
        <v>2014</v>
      </c>
      <c r="B2501">
        <v>5</v>
      </c>
      <c r="C2501" t="s">
        <v>80</v>
      </c>
      <c r="D2501">
        <v>555</v>
      </c>
      <c r="E2501">
        <v>4.5</v>
      </c>
    </row>
    <row r="2502" spans="1:5" x14ac:dyDescent="0.25">
      <c r="A2502">
        <v>2014</v>
      </c>
      <c r="B2502">
        <v>5</v>
      </c>
      <c r="C2502" t="s">
        <v>115</v>
      </c>
      <c r="D2502">
        <v>373</v>
      </c>
      <c r="E2502">
        <v>3</v>
      </c>
    </row>
    <row r="2503" spans="1:5" x14ac:dyDescent="0.25">
      <c r="A2503">
        <v>2014</v>
      </c>
      <c r="B2503">
        <v>5</v>
      </c>
      <c r="C2503" t="s">
        <v>86</v>
      </c>
      <c r="D2503">
        <v>575</v>
      </c>
      <c r="E2503">
        <v>4.7</v>
      </c>
    </row>
    <row r="2504" spans="1:5" x14ac:dyDescent="0.25">
      <c r="A2504">
        <v>2014</v>
      </c>
      <c r="B2504">
        <v>5</v>
      </c>
      <c r="C2504" t="s">
        <v>89</v>
      </c>
      <c r="D2504">
        <v>440</v>
      </c>
      <c r="E2504">
        <v>3.6</v>
      </c>
    </row>
    <row r="2505" spans="1:5" x14ac:dyDescent="0.25">
      <c r="A2505">
        <v>2014</v>
      </c>
      <c r="B2505">
        <v>5</v>
      </c>
      <c r="C2505" t="s">
        <v>91</v>
      </c>
      <c r="D2505">
        <v>426</v>
      </c>
      <c r="E2505">
        <v>3.5</v>
      </c>
    </row>
    <row r="2506" spans="1:5" x14ac:dyDescent="0.25">
      <c r="A2506">
        <v>2014</v>
      </c>
      <c r="B2506">
        <v>5</v>
      </c>
      <c r="C2506" t="s">
        <v>82</v>
      </c>
      <c r="D2506">
        <v>230</v>
      </c>
      <c r="E2506">
        <v>1.9</v>
      </c>
    </row>
    <row r="2507" spans="1:5" x14ac:dyDescent="0.25">
      <c r="A2507">
        <v>2014</v>
      </c>
      <c r="B2507">
        <v>5</v>
      </c>
      <c r="C2507" t="s">
        <v>81</v>
      </c>
      <c r="D2507">
        <v>275</v>
      </c>
      <c r="E2507">
        <v>2.2000000000000002</v>
      </c>
    </row>
    <row r="2508" spans="1:5" x14ac:dyDescent="0.25">
      <c r="A2508">
        <v>2014</v>
      </c>
      <c r="B2508">
        <v>5</v>
      </c>
      <c r="C2508" t="s">
        <v>84</v>
      </c>
      <c r="D2508">
        <v>270</v>
      </c>
      <c r="E2508">
        <v>2.2000000000000002</v>
      </c>
    </row>
    <row r="2509" spans="1:5" x14ac:dyDescent="0.25">
      <c r="A2509">
        <v>2014</v>
      </c>
      <c r="B2509">
        <v>5</v>
      </c>
      <c r="C2509" t="s">
        <v>85</v>
      </c>
      <c r="D2509">
        <v>288</v>
      </c>
      <c r="E2509">
        <v>2.2999999999999998</v>
      </c>
    </row>
    <row r="2510" spans="1:5" x14ac:dyDescent="0.25">
      <c r="A2510">
        <v>2014</v>
      </c>
      <c r="B2510">
        <v>5</v>
      </c>
      <c r="C2510" t="s">
        <v>87</v>
      </c>
      <c r="D2510">
        <v>159</v>
      </c>
      <c r="E2510">
        <v>1.3</v>
      </c>
    </row>
    <row r="2511" spans="1:5" x14ac:dyDescent="0.25">
      <c r="A2511">
        <v>2014</v>
      </c>
      <c r="B2511">
        <v>5</v>
      </c>
      <c r="C2511" t="s">
        <v>88</v>
      </c>
      <c r="D2511">
        <v>235</v>
      </c>
      <c r="E2511">
        <v>1.9</v>
      </c>
    </row>
    <row r="2512" spans="1:5" x14ac:dyDescent="0.25">
      <c r="A2512">
        <v>2014</v>
      </c>
      <c r="B2512">
        <v>5</v>
      </c>
      <c r="C2512" t="s">
        <v>92</v>
      </c>
      <c r="D2512">
        <v>116</v>
      </c>
      <c r="E2512">
        <v>0.9</v>
      </c>
    </row>
    <row r="2513" spans="1:5" x14ac:dyDescent="0.25">
      <c r="A2513">
        <v>2014</v>
      </c>
      <c r="B2513">
        <v>5</v>
      </c>
      <c r="C2513" t="s">
        <v>95</v>
      </c>
      <c r="D2513">
        <v>72</v>
      </c>
      <c r="E2513">
        <v>0.6</v>
      </c>
    </row>
    <row r="2514" spans="1:5" x14ac:dyDescent="0.25">
      <c r="A2514">
        <v>2014</v>
      </c>
      <c r="B2514">
        <v>5</v>
      </c>
      <c r="C2514" t="s">
        <v>101</v>
      </c>
      <c r="D2514">
        <v>33</v>
      </c>
      <c r="E2514">
        <v>0.3</v>
      </c>
    </row>
    <row r="2515" spans="1:5" x14ac:dyDescent="0.25">
      <c r="A2515">
        <v>2014</v>
      </c>
      <c r="B2515">
        <v>5</v>
      </c>
      <c r="C2515" t="s">
        <v>94</v>
      </c>
      <c r="D2515">
        <v>57</v>
      </c>
      <c r="E2515">
        <v>0.5</v>
      </c>
    </row>
    <row r="2516" spans="1:5" x14ac:dyDescent="0.25">
      <c r="A2516">
        <v>2014</v>
      </c>
      <c r="B2516">
        <v>5</v>
      </c>
      <c r="C2516" t="s">
        <v>98</v>
      </c>
      <c r="D2516">
        <v>29</v>
      </c>
      <c r="E2516">
        <v>0.2</v>
      </c>
    </row>
    <row r="2517" spans="1:5" x14ac:dyDescent="0.25">
      <c r="A2517">
        <v>2014</v>
      </c>
      <c r="B2517">
        <v>5</v>
      </c>
      <c r="C2517" t="s">
        <v>90</v>
      </c>
      <c r="D2517">
        <v>50</v>
      </c>
      <c r="E2517">
        <v>0.4</v>
      </c>
    </row>
    <row r="2518" spans="1:5" x14ac:dyDescent="0.25">
      <c r="A2518">
        <v>2014</v>
      </c>
      <c r="B2518">
        <v>5</v>
      </c>
      <c r="C2518" t="s">
        <v>107</v>
      </c>
      <c r="D2518">
        <v>56</v>
      </c>
      <c r="E2518">
        <v>0.5</v>
      </c>
    </row>
    <row r="2519" spans="1:5" x14ac:dyDescent="0.25">
      <c r="A2519">
        <v>2014</v>
      </c>
      <c r="B2519">
        <v>5</v>
      </c>
      <c r="C2519" t="s">
        <v>121</v>
      </c>
      <c r="D2519">
        <v>18</v>
      </c>
      <c r="E2519">
        <v>0.1</v>
      </c>
    </row>
    <row r="2520" spans="1:5" x14ac:dyDescent="0.25">
      <c r="A2520">
        <v>2014</v>
      </c>
      <c r="B2520">
        <v>5</v>
      </c>
      <c r="C2520" t="s">
        <v>100</v>
      </c>
      <c r="D2520">
        <v>13</v>
      </c>
      <c r="E2520">
        <v>0.1</v>
      </c>
    </row>
    <row r="2521" spans="1:5" x14ac:dyDescent="0.25">
      <c r="A2521">
        <v>2014</v>
      </c>
      <c r="B2521">
        <v>5</v>
      </c>
      <c r="C2521" t="s">
        <v>93</v>
      </c>
      <c r="D2521">
        <v>8</v>
      </c>
      <c r="E2521">
        <v>0.1</v>
      </c>
    </row>
    <row r="2522" spans="1:5" x14ac:dyDescent="0.25">
      <c r="A2522">
        <v>2014</v>
      </c>
      <c r="B2522">
        <v>5</v>
      </c>
      <c r="C2522" t="s">
        <v>99</v>
      </c>
      <c r="D2522">
        <v>4</v>
      </c>
      <c r="E2522">
        <v>0</v>
      </c>
    </row>
    <row r="2523" spans="1:5" x14ac:dyDescent="0.25">
      <c r="A2523">
        <v>2014</v>
      </c>
      <c r="B2523">
        <v>5</v>
      </c>
      <c r="C2523" t="s">
        <v>109</v>
      </c>
      <c r="D2523">
        <v>5</v>
      </c>
      <c r="E2523">
        <v>0</v>
      </c>
    </row>
    <row r="2524" spans="1:5" x14ac:dyDescent="0.25">
      <c r="A2524">
        <v>2014</v>
      </c>
      <c r="B2524">
        <v>5</v>
      </c>
      <c r="C2524" t="s">
        <v>132</v>
      </c>
      <c r="D2524">
        <v>2</v>
      </c>
      <c r="E2524">
        <v>0</v>
      </c>
    </row>
    <row r="2525" spans="1:5" x14ac:dyDescent="0.25">
      <c r="A2525">
        <v>2014</v>
      </c>
      <c r="B2525">
        <v>5</v>
      </c>
      <c r="C2525" t="s">
        <v>102</v>
      </c>
      <c r="D2525">
        <v>1</v>
      </c>
      <c r="E2525">
        <v>0</v>
      </c>
    </row>
    <row r="2526" spans="1:5" x14ac:dyDescent="0.25">
      <c r="A2526">
        <v>2014</v>
      </c>
      <c r="B2526">
        <v>5</v>
      </c>
      <c r="C2526" t="s">
        <v>104</v>
      </c>
      <c r="D2526">
        <v>1</v>
      </c>
      <c r="E2526">
        <v>0</v>
      </c>
    </row>
    <row r="2527" spans="1:5" x14ac:dyDescent="0.25">
      <c r="A2527">
        <v>2014</v>
      </c>
      <c r="B2527">
        <v>5</v>
      </c>
      <c r="C2527" t="s">
        <v>108</v>
      </c>
      <c r="D2527">
        <v>1</v>
      </c>
      <c r="E2527">
        <v>0</v>
      </c>
    </row>
    <row r="2528" spans="1:5" x14ac:dyDescent="0.25">
      <c r="A2528">
        <v>2014</v>
      </c>
      <c r="B2528">
        <v>5</v>
      </c>
      <c r="C2528" t="s">
        <v>116</v>
      </c>
      <c r="D2528">
        <v>0</v>
      </c>
      <c r="E2528">
        <v>0</v>
      </c>
    </row>
    <row r="2529" spans="1:5" x14ac:dyDescent="0.25">
      <c r="A2529">
        <v>2014</v>
      </c>
      <c r="B2529">
        <v>5</v>
      </c>
      <c r="C2529" t="s">
        <v>118</v>
      </c>
      <c r="D2529">
        <v>0</v>
      </c>
      <c r="E2529">
        <v>0</v>
      </c>
    </row>
    <row r="2530" spans="1:5" x14ac:dyDescent="0.25">
      <c r="A2530">
        <v>2014</v>
      </c>
      <c r="B2530">
        <v>5</v>
      </c>
      <c r="C2530" t="s">
        <v>97</v>
      </c>
      <c r="D2530">
        <v>0</v>
      </c>
      <c r="E2530">
        <v>0</v>
      </c>
    </row>
    <row r="2531" spans="1:5" x14ac:dyDescent="0.25">
      <c r="A2531">
        <v>2014</v>
      </c>
      <c r="B2531">
        <v>5</v>
      </c>
      <c r="C2531" t="s">
        <v>126</v>
      </c>
      <c r="D2531">
        <v>0</v>
      </c>
      <c r="E2531">
        <v>0</v>
      </c>
    </row>
    <row r="2532" spans="1:5" x14ac:dyDescent="0.25">
      <c r="A2532">
        <v>2014</v>
      </c>
      <c r="B2532">
        <v>5</v>
      </c>
      <c r="C2532" t="s">
        <v>125</v>
      </c>
      <c r="D2532">
        <v>0</v>
      </c>
      <c r="E2532">
        <v>0</v>
      </c>
    </row>
    <row r="2533" spans="1:5" x14ac:dyDescent="0.25">
      <c r="A2533">
        <v>2014</v>
      </c>
      <c r="B2533">
        <v>5</v>
      </c>
      <c r="C2533" t="s">
        <v>96</v>
      </c>
      <c r="D2533">
        <v>0</v>
      </c>
      <c r="E2533">
        <v>0</v>
      </c>
    </row>
    <row r="2534" spans="1:5" x14ac:dyDescent="0.25">
      <c r="A2534">
        <v>2014</v>
      </c>
      <c r="B2534">
        <v>5</v>
      </c>
      <c r="C2534" t="s">
        <v>110</v>
      </c>
      <c r="D2534">
        <v>0</v>
      </c>
      <c r="E2534">
        <v>0</v>
      </c>
    </row>
    <row r="2535" spans="1:5" x14ac:dyDescent="0.25">
      <c r="A2535">
        <v>2014</v>
      </c>
      <c r="B2535">
        <v>5</v>
      </c>
      <c r="C2535" t="s">
        <v>112</v>
      </c>
      <c r="D2535">
        <v>0</v>
      </c>
      <c r="E2535">
        <v>0</v>
      </c>
    </row>
    <row r="2536" spans="1:5" x14ac:dyDescent="0.25">
      <c r="A2536">
        <v>2014</v>
      </c>
      <c r="B2536">
        <v>6</v>
      </c>
      <c r="C2536" t="s">
        <v>73</v>
      </c>
      <c r="D2536">
        <v>1620</v>
      </c>
      <c r="E2536">
        <v>14.2</v>
      </c>
    </row>
    <row r="2537" spans="1:5" x14ac:dyDescent="0.25">
      <c r="A2537">
        <v>2014</v>
      </c>
      <c r="B2537">
        <v>6</v>
      </c>
      <c r="C2537" t="s">
        <v>72</v>
      </c>
      <c r="D2537">
        <v>1306</v>
      </c>
      <c r="E2537">
        <v>11.4</v>
      </c>
    </row>
    <row r="2538" spans="1:5" x14ac:dyDescent="0.25">
      <c r="A2538">
        <v>2014</v>
      </c>
      <c r="B2538">
        <v>6</v>
      </c>
      <c r="C2538" t="s">
        <v>83</v>
      </c>
      <c r="D2538">
        <v>644</v>
      </c>
      <c r="E2538">
        <v>5.6</v>
      </c>
    </row>
    <row r="2539" spans="1:5" x14ac:dyDescent="0.25">
      <c r="A2539">
        <v>2014</v>
      </c>
      <c r="B2539">
        <v>6</v>
      </c>
      <c r="C2539" t="s">
        <v>79</v>
      </c>
      <c r="D2539">
        <v>586</v>
      </c>
      <c r="E2539">
        <v>5.0999999999999996</v>
      </c>
    </row>
    <row r="2540" spans="1:5" x14ac:dyDescent="0.25">
      <c r="A2540">
        <v>2014</v>
      </c>
      <c r="B2540">
        <v>6</v>
      </c>
      <c r="C2540" t="s">
        <v>76</v>
      </c>
      <c r="D2540">
        <v>852</v>
      </c>
      <c r="E2540">
        <v>7.4</v>
      </c>
    </row>
    <row r="2541" spans="1:5" x14ac:dyDescent="0.25">
      <c r="A2541">
        <v>2014</v>
      </c>
      <c r="B2541">
        <v>6</v>
      </c>
      <c r="C2541" t="s">
        <v>74</v>
      </c>
      <c r="D2541">
        <v>787</v>
      </c>
      <c r="E2541">
        <v>6.9</v>
      </c>
    </row>
    <row r="2542" spans="1:5" x14ac:dyDescent="0.25">
      <c r="A2542">
        <v>2014</v>
      </c>
      <c r="B2542">
        <v>6</v>
      </c>
      <c r="C2542" t="s">
        <v>78</v>
      </c>
      <c r="D2542">
        <v>548</v>
      </c>
      <c r="E2542">
        <v>4.8</v>
      </c>
    </row>
    <row r="2543" spans="1:5" x14ac:dyDescent="0.25">
      <c r="A2543">
        <v>2014</v>
      </c>
      <c r="B2543">
        <v>6</v>
      </c>
      <c r="C2543" t="s">
        <v>77</v>
      </c>
      <c r="D2543">
        <v>577</v>
      </c>
      <c r="E2543">
        <v>5</v>
      </c>
    </row>
    <row r="2544" spans="1:5" x14ac:dyDescent="0.25">
      <c r="A2544">
        <v>2014</v>
      </c>
      <c r="B2544">
        <v>6</v>
      </c>
      <c r="C2544" t="s">
        <v>75</v>
      </c>
      <c r="D2544">
        <v>515</v>
      </c>
      <c r="E2544">
        <v>4.5</v>
      </c>
    </row>
    <row r="2545" spans="1:5" x14ac:dyDescent="0.25">
      <c r="A2545">
        <v>2014</v>
      </c>
      <c r="B2545">
        <v>6</v>
      </c>
      <c r="C2545" t="s">
        <v>115</v>
      </c>
      <c r="D2545">
        <v>536</v>
      </c>
      <c r="E2545">
        <v>4.7</v>
      </c>
    </row>
    <row r="2546" spans="1:5" x14ac:dyDescent="0.25">
      <c r="A2546">
        <v>2014</v>
      </c>
      <c r="B2546">
        <v>6</v>
      </c>
      <c r="C2546" t="s">
        <v>80</v>
      </c>
      <c r="D2546">
        <v>450</v>
      </c>
      <c r="E2546">
        <v>3.9</v>
      </c>
    </row>
    <row r="2547" spans="1:5" x14ac:dyDescent="0.25">
      <c r="A2547">
        <v>2014</v>
      </c>
      <c r="B2547">
        <v>6</v>
      </c>
      <c r="C2547" t="s">
        <v>86</v>
      </c>
      <c r="D2547">
        <v>491</v>
      </c>
      <c r="E2547">
        <v>4.3</v>
      </c>
    </row>
    <row r="2548" spans="1:5" x14ac:dyDescent="0.25">
      <c r="A2548">
        <v>2014</v>
      </c>
      <c r="B2548">
        <v>6</v>
      </c>
      <c r="C2548" t="s">
        <v>89</v>
      </c>
      <c r="D2548">
        <v>399</v>
      </c>
      <c r="E2548">
        <v>3.5</v>
      </c>
    </row>
    <row r="2549" spans="1:5" x14ac:dyDescent="0.25">
      <c r="A2549">
        <v>2014</v>
      </c>
      <c r="B2549">
        <v>6</v>
      </c>
      <c r="C2549" t="s">
        <v>91</v>
      </c>
      <c r="D2549">
        <v>375</v>
      </c>
      <c r="E2549">
        <v>3.3</v>
      </c>
    </row>
    <row r="2550" spans="1:5" x14ac:dyDescent="0.25">
      <c r="A2550">
        <v>2014</v>
      </c>
      <c r="B2550">
        <v>6</v>
      </c>
      <c r="C2550" t="s">
        <v>81</v>
      </c>
      <c r="D2550">
        <v>241</v>
      </c>
      <c r="E2550">
        <v>2.1</v>
      </c>
    </row>
    <row r="2551" spans="1:5" x14ac:dyDescent="0.25">
      <c r="A2551">
        <v>2014</v>
      </c>
      <c r="B2551">
        <v>6</v>
      </c>
      <c r="C2551" t="s">
        <v>82</v>
      </c>
      <c r="D2551">
        <v>167</v>
      </c>
      <c r="E2551">
        <v>1.5</v>
      </c>
    </row>
    <row r="2552" spans="1:5" x14ac:dyDescent="0.25">
      <c r="A2552">
        <v>2014</v>
      </c>
      <c r="B2552">
        <v>6</v>
      </c>
      <c r="C2552" t="s">
        <v>85</v>
      </c>
      <c r="D2552">
        <v>303</v>
      </c>
      <c r="E2552">
        <v>2.6</v>
      </c>
    </row>
    <row r="2553" spans="1:5" x14ac:dyDescent="0.25">
      <c r="A2553">
        <v>2014</v>
      </c>
      <c r="B2553">
        <v>6</v>
      </c>
      <c r="C2553" t="s">
        <v>84</v>
      </c>
      <c r="D2553">
        <v>223</v>
      </c>
      <c r="E2553">
        <v>1.9</v>
      </c>
    </row>
    <row r="2554" spans="1:5" x14ac:dyDescent="0.25">
      <c r="A2554">
        <v>2014</v>
      </c>
      <c r="B2554">
        <v>6</v>
      </c>
      <c r="C2554" t="s">
        <v>88</v>
      </c>
      <c r="D2554">
        <v>229</v>
      </c>
      <c r="E2554">
        <v>2</v>
      </c>
    </row>
    <row r="2555" spans="1:5" x14ac:dyDescent="0.25">
      <c r="A2555">
        <v>2014</v>
      </c>
      <c r="B2555">
        <v>6</v>
      </c>
      <c r="C2555" t="s">
        <v>87</v>
      </c>
      <c r="D2555">
        <v>147</v>
      </c>
      <c r="E2555">
        <v>1.3</v>
      </c>
    </row>
    <row r="2556" spans="1:5" x14ac:dyDescent="0.25">
      <c r="A2556">
        <v>2014</v>
      </c>
      <c r="B2556">
        <v>6</v>
      </c>
      <c r="C2556" t="s">
        <v>92</v>
      </c>
      <c r="D2556">
        <v>120</v>
      </c>
      <c r="E2556">
        <v>1</v>
      </c>
    </row>
    <row r="2557" spans="1:5" x14ac:dyDescent="0.25">
      <c r="A2557">
        <v>2014</v>
      </c>
      <c r="B2557">
        <v>6</v>
      </c>
      <c r="C2557" t="s">
        <v>95</v>
      </c>
      <c r="D2557">
        <v>78</v>
      </c>
      <c r="E2557">
        <v>0.7</v>
      </c>
    </row>
    <row r="2558" spans="1:5" x14ac:dyDescent="0.25">
      <c r="A2558">
        <v>2014</v>
      </c>
      <c r="B2558">
        <v>6</v>
      </c>
      <c r="C2558" t="s">
        <v>101</v>
      </c>
      <c r="D2558">
        <v>35</v>
      </c>
      <c r="E2558">
        <v>0.3</v>
      </c>
    </row>
    <row r="2559" spans="1:5" x14ac:dyDescent="0.25">
      <c r="A2559">
        <v>2014</v>
      </c>
      <c r="B2559">
        <v>6</v>
      </c>
      <c r="C2559" t="s">
        <v>94</v>
      </c>
      <c r="D2559">
        <v>39</v>
      </c>
      <c r="E2559">
        <v>0.3</v>
      </c>
    </row>
    <row r="2560" spans="1:5" x14ac:dyDescent="0.25">
      <c r="A2560">
        <v>2014</v>
      </c>
      <c r="B2560">
        <v>6</v>
      </c>
      <c r="C2560" t="s">
        <v>98</v>
      </c>
      <c r="D2560">
        <v>29</v>
      </c>
      <c r="E2560">
        <v>0.3</v>
      </c>
    </row>
    <row r="2561" spans="1:5" x14ac:dyDescent="0.25">
      <c r="A2561">
        <v>2014</v>
      </c>
      <c r="B2561">
        <v>6</v>
      </c>
      <c r="C2561" t="s">
        <v>90</v>
      </c>
      <c r="D2561">
        <v>35</v>
      </c>
      <c r="E2561">
        <v>0.3</v>
      </c>
    </row>
    <row r="2562" spans="1:5" x14ac:dyDescent="0.25">
      <c r="A2562">
        <v>2014</v>
      </c>
      <c r="B2562">
        <v>6</v>
      </c>
      <c r="C2562" t="s">
        <v>107</v>
      </c>
      <c r="D2562">
        <v>49</v>
      </c>
      <c r="E2562">
        <v>0.4</v>
      </c>
    </row>
    <row r="2563" spans="1:5" x14ac:dyDescent="0.25">
      <c r="A2563">
        <v>2014</v>
      </c>
      <c r="B2563">
        <v>6</v>
      </c>
      <c r="C2563" t="s">
        <v>121</v>
      </c>
      <c r="D2563">
        <v>10</v>
      </c>
      <c r="E2563">
        <v>0.1</v>
      </c>
    </row>
    <row r="2564" spans="1:5" x14ac:dyDescent="0.25">
      <c r="A2564">
        <v>2014</v>
      </c>
      <c r="B2564">
        <v>6</v>
      </c>
      <c r="C2564" t="s">
        <v>100</v>
      </c>
      <c r="D2564">
        <v>39</v>
      </c>
      <c r="E2564">
        <v>0.3</v>
      </c>
    </row>
    <row r="2565" spans="1:5" x14ac:dyDescent="0.25">
      <c r="A2565">
        <v>2014</v>
      </c>
      <c r="B2565">
        <v>6</v>
      </c>
      <c r="C2565" t="s">
        <v>93</v>
      </c>
      <c r="D2565">
        <v>4</v>
      </c>
      <c r="E2565">
        <v>0</v>
      </c>
    </row>
    <row r="2566" spans="1:5" x14ac:dyDescent="0.25">
      <c r="A2566">
        <v>2014</v>
      </c>
      <c r="B2566">
        <v>6</v>
      </c>
      <c r="C2566" t="s">
        <v>99</v>
      </c>
      <c r="D2566">
        <v>2</v>
      </c>
      <c r="E2566">
        <v>0</v>
      </c>
    </row>
    <row r="2567" spans="1:5" x14ac:dyDescent="0.25">
      <c r="A2567">
        <v>2014</v>
      </c>
      <c r="B2567">
        <v>6</v>
      </c>
      <c r="C2567" t="s">
        <v>109</v>
      </c>
      <c r="D2567">
        <v>0</v>
      </c>
      <c r="E2567">
        <v>0</v>
      </c>
    </row>
    <row r="2568" spans="1:5" x14ac:dyDescent="0.25">
      <c r="A2568">
        <v>2014</v>
      </c>
      <c r="B2568">
        <v>6</v>
      </c>
      <c r="C2568" t="s">
        <v>132</v>
      </c>
      <c r="D2568">
        <v>3</v>
      </c>
      <c r="E2568">
        <v>0</v>
      </c>
    </row>
    <row r="2569" spans="1:5" x14ac:dyDescent="0.25">
      <c r="A2569">
        <v>2014</v>
      </c>
      <c r="B2569">
        <v>6</v>
      </c>
      <c r="C2569" t="s">
        <v>102</v>
      </c>
      <c r="D2569">
        <v>1</v>
      </c>
      <c r="E2569">
        <v>0</v>
      </c>
    </row>
    <row r="2570" spans="1:5" x14ac:dyDescent="0.25">
      <c r="A2570">
        <v>2014</v>
      </c>
      <c r="B2570">
        <v>6</v>
      </c>
      <c r="C2570" t="s">
        <v>104</v>
      </c>
      <c r="D2570">
        <v>0</v>
      </c>
      <c r="E2570">
        <v>0</v>
      </c>
    </row>
    <row r="2571" spans="1:5" x14ac:dyDescent="0.25">
      <c r="A2571">
        <v>2014</v>
      </c>
      <c r="B2571">
        <v>6</v>
      </c>
      <c r="C2571" t="s">
        <v>111</v>
      </c>
      <c r="D2571">
        <v>1</v>
      </c>
      <c r="E2571">
        <v>0</v>
      </c>
    </row>
    <row r="2572" spans="1:5" x14ac:dyDescent="0.25">
      <c r="A2572">
        <v>2014</v>
      </c>
      <c r="B2572">
        <v>6</v>
      </c>
      <c r="C2572" t="s">
        <v>108</v>
      </c>
      <c r="D2572">
        <v>0</v>
      </c>
      <c r="E2572">
        <v>0</v>
      </c>
    </row>
    <row r="2573" spans="1:5" x14ac:dyDescent="0.25">
      <c r="A2573">
        <v>2014</v>
      </c>
      <c r="B2573">
        <v>6</v>
      </c>
      <c r="C2573" t="s">
        <v>116</v>
      </c>
      <c r="D2573">
        <v>0</v>
      </c>
      <c r="E2573">
        <v>0</v>
      </c>
    </row>
    <row r="2574" spans="1:5" x14ac:dyDescent="0.25">
      <c r="A2574">
        <v>2014</v>
      </c>
      <c r="B2574">
        <v>6</v>
      </c>
      <c r="C2574" t="s">
        <v>118</v>
      </c>
      <c r="D2574">
        <v>0</v>
      </c>
      <c r="E2574">
        <v>0</v>
      </c>
    </row>
    <row r="2575" spans="1:5" x14ac:dyDescent="0.25">
      <c r="A2575">
        <v>2014</v>
      </c>
      <c r="B2575">
        <v>6</v>
      </c>
      <c r="C2575" t="s">
        <v>97</v>
      </c>
      <c r="D2575">
        <v>0</v>
      </c>
      <c r="E2575">
        <v>0</v>
      </c>
    </row>
    <row r="2576" spans="1:5" x14ac:dyDescent="0.25">
      <c r="A2576">
        <v>2014</v>
      </c>
      <c r="B2576">
        <v>6</v>
      </c>
      <c r="C2576" t="s">
        <v>126</v>
      </c>
      <c r="D2576">
        <v>0</v>
      </c>
      <c r="E2576">
        <v>0</v>
      </c>
    </row>
    <row r="2577" spans="1:5" x14ac:dyDescent="0.25">
      <c r="A2577">
        <v>2014</v>
      </c>
      <c r="B2577">
        <v>6</v>
      </c>
      <c r="C2577" t="s">
        <v>125</v>
      </c>
      <c r="D2577">
        <v>0</v>
      </c>
      <c r="E2577">
        <v>0</v>
      </c>
    </row>
    <row r="2578" spans="1:5" x14ac:dyDescent="0.25">
      <c r="A2578">
        <v>2014</v>
      </c>
      <c r="B2578">
        <v>6</v>
      </c>
      <c r="C2578" t="s">
        <v>96</v>
      </c>
      <c r="D2578">
        <v>0</v>
      </c>
      <c r="E2578">
        <v>0</v>
      </c>
    </row>
    <row r="2579" spans="1:5" x14ac:dyDescent="0.25">
      <c r="A2579">
        <v>2014</v>
      </c>
      <c r="B2579">
        <v>6</v>
      </c>
      <c r="C2579" t="s">
        <v>110</v>
      </c>
      <c r="D2579">
        <v>0</v>
      </c>
      <c r="E2579">
        <v>0</v>
      </c>
    </row>
    <row r="2580" spans="1:5" x14ac:dyDescent="0.25">
      <c r="A2580">
        <v>2014</v>
      </c>
      <c r="B2580">
        <v>6</v>
      </c>
      <c r="C2580" t="s">
        <v>112</v>
      </c>
      <c r="D2580">
        <v>0</v>
      </c>
      <c r="E2580">
        <v>0</v>
      </c>
    </row>
    <row r="2581" spans="1:5" x14ac:dyDescent="0.25">
      <c r="A2581">
        <v>2014</v>
      </c>
      <c r="B2581">
        <v>7</v>
      </c>
      <c r="C2581" t="s">
        <v>73</v>
      </c>
      <c r="D2581">
        <v>2197</v>
      </c>
      <c r="E2581">
        <v>18.8</v>
      </c>
    </row>
    <row r="2582" spans="1:5" x14ac:dyDescent="0.25">
      <c r="A2582">
        <v>2014</v>
      </c>
      <c r="B2582">
        <v>7</v>
      </c>
      <c r="C2582" t="s">
        <v>72</v>
      </c>
      <c r="D2582">
        <v>1270</v>
      </c>
      <c r="E2582">
        <v>10.9</v>
      </c>
    </row>
    <row r="2583" spans="1:5" x14ac:dyDescent="0.25">
      <c r="A2583">
        <v>2014</v>
      </c>
      <c r="B2583">
        <v>7</v>
      </c>
      <c r="C2583" t="s">
        <v>83</v>
      </c>
      <c r="D2583">
        <v>670</v>
      </c>
      <c r="E2583">
        <v>5.7</v>
      </c>
    </row>
    <row r="2584" spans="1:5" x14ac:dyDescent="0.25">
      <c r="A2584">
        <v>2014</v>
      </c>
      <c r="B2584">
        <v>7</v>
      </c>
      <c r="C2584" t="s">
        <v>76</v>
      </c>
      <c r="D2584">
        <v>930</v>
      </c>
      <c r="E2584">
        <v>8</v>
      </c>
    </row>
    <row r="2585" spans="1:5" x14ac:dyDescent="0.25">
      <c r="A2585">
        <v>2014</v>
      </c>
      <c r="B2585">
        <v>7</v>
      </c>
      <c r="C2585" t="s">
        <v>79</v>
      </c>
      <c r="D2585">
        <v>677</v>
      </c>
      <c r="E2585">
        <v>5.8</v>
      </c>
    </row>
    <row r="2586" spans="1:5" x14ac:dyDescent="0.25">
      <c r="A2586">
        <v>2014</v>
      </c>
      <c r="B2586">
        <v>7</v>
      </c>
      <c r="C2586" t="s">
        <v>74</v>
      </c>
      <c r="D2586">
        <v>645</v>
      </c>
      <c r="E2586">
        <v>5.5</v>
      </c>
    </row>
    <row r="2587" spans="1:5" x14ac:dyDescent="0.25">
      <c r="A2587">
        <v>2014</v>
      </c>
      <c r="B2587">
        <v>7</v>
      </c>
      <c r="C2587" t="s">
        <v>78</v>
      </c>
      <c r="D2587">
        <v>609</v>
      </c>
      <c r="E2587">
        <v>5.2</v>
      </c>
    </row>
    <row r="2588" spans="1:5" x14ac:dyDescent="0.25">
      <c r="A2588">
        <v>2014</v>
      </c>
      <c r="B2588">
        <v>7</v>
      </c>
      <c r="C2588" t="s">
        <v>77</v>
      </c>
      <c r="D2588">
        <v>632</v>
      </c>
      <c r="E2588">
        <v>5.4</v>
      </c>
    </row>
    <row r="2589" spans="1:5" x14ac:dyDescent="0.25">
      <c r="A2589">
        <v>2014</v>
      </c>
      <c r="B2589">
        <v>7</v>
      </c>
      <c r="C2589" t="s">
        <v>75</v>
      </c>
      <c r="D2589">
        <v>432</v>
      </c>
      <c r="E2589">
        <v>3.7</v>
      </c>
    </row>
    <row r="2590" spans="1:5" x14ac:dyDescent="0.25">
      <c r="A2590">
        <v>2014</v>
      </c>
      <c r="B2590">
        <v>7</v>
      </c>
      <c r="C2590" t="s">
        <v>80</v>
      </c>
      <c r="D2590">
        <v>542</v>
      </c>
      <c r="E2590">
        <v>4.5999999999999996</v>
      </c>
    </row>
    <row r="2591" spans="1:5" x14ac:dyDescent="0.25">
      <c r="A2591">
        <v>2014</v>
      </c>
      <c r="B2591">
        <v>7</v>
      </c>
      <c r="C2591" t="s">
        <v>86</v>
      </c>
      <c r="D2591">
        <v>565</v>
      </c>
      <c r="E2591">
        <v>4.8</v>
      </c>
    </row>
    <row r="2592" spans="1:5" x14ac:dyDescent="0.25">
      <c r="A2592">
        <v>2014</v>
      </c>
      <c r="B2592">
        <v>7</v>
      </c>
      <c r="C2592" t="s">
        <v>115</v>
      </c>
      <c r="D2592">
        <v>114</v>
      </c>
      <c r="E2592">
        <v>1</v>
      </c>
    </row>
    <row r="2593" spans="1:5" x14ac:dyDescent="0.25">
      <c r="A2593">
        <v>2014</v>
      </c>
      <c r="B2593">
        <v>7</v>
      </c>
      <c r="C2593" t="s">
        <v>89</v>
      </c>
      <c r="D2593">
        <v>438</v>
      </c>
      <c r="E2593">
        <v>3.7</v>
      </c>
    </row>
    <row r="2594" spans="1:5" x14ac:dyDescent="0.25">
      <c r="A2594">
        <v>2014</v>
      </c>
      <c r="B2594">
        <v>7</v>
      </c>
      <c r="C2594" t="s">
        <v>91</v>
      </c>
      <c r="D2594">
        <v>397</v>
      </c>
      <c r="E2594">
        <v>3.4</v>
      </c>
    </row>
    <row r="2595" spans="1:5" x14ac:dyDescent="0.25">
      <c r="A2595">
        <v>2014</v>
      </c>
      <c r="B2595">
        <v>7</v>
      </c>
      <c r="C2595" t="s">
        <v>81</v>
      </c>
      <c r="D2595">
        <v>239</v>
      </c>
      <c r="E2595">
        <v>2</v>
      </c>
    </row>
    <row r="2596" spans="1:5" x14ac:dyDescent="0.25">
      <c r="A2596">
        <v>2014</v>
      </c>
      <c r="B2596">
        <v>7</v>
      </c>
      <c r="C2596" t="s">
        <v>82</v>
      </c>
      <c r="D2596">
        <v>219</v>
      </c>
      <c r="E2596">
        <v>1.9</v>
      </c>
    </row>
    <row r="2597" spans="1:5" x14ac:dyDescent="0.25">
      <c r="A2597">
        <v>2014</v>
      </c>
      <c r="B2597">
        <v>7</v>
      </c>
      <c r="C2597" t="s">
        <v>85</v>
      </c>
      <c r="D2597">
        <v>195</v>
      </c>
      <c r="E2597">
        <v>1.7</v>
      </c>
    </row>
    <row r="2598" spans="1:5" x14ac:dyDescent="0.25">
      <c r="A2598">
        <v>2014</v>
      </c>
      <c r="B2598">
        <v>7</v>
      </c>
      <c r="C2598" t="s">
        <v>84</v>
      </c>
      <c r="D2598">
        <v>159</v>
      </c>
      <c r="E2598">
        <v>1.4</v>
      </c>
    </row>
    <row r="2599" spans="1:5" x14ac:dyDescent="0.25">
      <c r="A2599">
        <v>2014</v>
      </c>
      <c r="B2599">
        <v>7</v>
      </c>
      <c r="C2599" t="s">
        <v>87</v>
      </c>
      <c r="D2599">
        <v>177</v>
      </c>
      <c r="E2599">
        <v>1.5</v>
      </c>
    </row>
    <row r="2600" spans="1:5" x14ac:dyDescent="0.25">
      <c r="A2600">
        <v>2014</v>
      </c>
      <c r="B2600">
        <v>7</v>
      </c>
      <c r="C2600" t="s">
        <v>88</v>
      </c>
      <c r="D2600">
        <v>138</v>
      </c>
      <c r="E2600">
        <v>1.2</v>
      </c>
    </row>
    <row r="2601" spans="1:5" x14ac:dyDescent="0.25">
      <c r="A2601">
        <v>2014</v>
      </c>
      <c r="B2601">
        <v>7</v>
      </c>
      <c r="C2601" t="s">
        <v>92</v>
      </c>
      <c r="D2601">
        <v>130</v>
      </c>
      <c r="E2601">
        <v>1.1000000000000001</v>
      </c>
    </row>
    <row r="2602" spans="1:5" x14ac:dyDescent="0.25">
      <c r="A2602">
        <v>2014</v>
      </c>
      <c r="B2602">
        <v>7</v>
      </c>
      <c r="C2602" t="s">
        <v>95</v>
      </c>
      <c r="D2602">
        <v>79</v>
      </c>
      <c r="E2602">
        <v>0.7</v>
      </c>
    </row>
    <row r="2603" spans="1:5" x14ac:dyDescent="0.25">
      <c r="A2603">
        <v>2014</v>
      </c>
      <c r="B2603">
        <v>7</v>
      </c>
      <c r="C2603" t="s">
        <v>101</v>
      </c>
      <c r="D2603">
        <v>29</v>
      </c>
      <c r="E2603">
        <v>0.2</v>
      </c>
    </row>
    <row r="2604" spans="1:5" x14ac:dyDescent="0.25">
      <c r="A2604">
        <v>2014</v>
      </c>
      <c r="B2604">
        <v>7</v>
      </c>
      <c r="C2604" t="s">
        <v>94</v>
      </c>
      <c r="D2604">
        <v>43</v>
      </c>
      <c r="E2604">
        <v>0.4</v>
      </c>
    </row>
    <row r="2605" spans="1:5" x14ac:dyDescent="0.25">
      <c r="A2605">
        <v>2014</v>
      </c>
      <c r="B2605">
        <v>7</v>
      </c>
      <c r="C2605" t="s">
        <v>98</v>
      </c>
      <c r="D2605">
        <v>37</v>
      </c>
      <c r="E2605">
        <v>0.3</v>
      </c>
    </row>
    <row r="2606" spans="1:5" x14ac:dyDescent="0.25">
      <c r="A2606">
        <v>2014</v>
      </c>
      <c r="B2606">
        <v>7</v>
      </c>
      <c r="C2606" t="s">
        <v>90</v>
      </c>
      <c r="D2606">
        <v>29</v>
      </c>
      <c r="E2606">
        <v>0.2</v>
      </c>
    </row>
    <row r="2607" spans="1:5" x14ac:dyDescent="0.25">
      <c r="A2607">
        <v>2014</v>
      </c>
      <c r="B2607">
        <v>7</v>
      </c>
      <c r="C2607" t="s">
        <v>107</v>
      </c>
      <c r="D2607">
        <v>34</v>
      </c>
      <c r="E2607">
        <v>0.3</v>
      </c>
    </row>
    <row r="2608" spans="1:5" x14ac:dyDescent="0.25">
      <c r="A2608">
        <v>2014</v>
      </c>
      <c r="B2608">
        <v>7</v>
      </c>
      <c r="C2608" t="s">
        <v>100</v>
      </c>
      <c r="D2608">
        <v>29</v>
      </c>
      <c r="E2608">
        <v>0.2</v>
      </c>
    </row>
    <row r="2609" spans="1:5" x14ac:dyDescent="0.25">
      <c r="A2609">
        <v>2014</v>
      </c>
      <c r="B2609">
        <v>7</v>
      </c>
      <c r="C2609" t="s">
        <v>121</v>
      </c>
      <c r="D2609">
        <v>14</v>
      </c>
      <c r="E2609">
        <v>0.1</v>
      </c>
    </row>
    <row r="2610" spans="1:5" x14ac:dyDescent="0.25">
      <c r="A2610">
        <v>2014</v>
      </c>
      <c r="B2610">
        <v>7</v>
      </c>
      <c r="C2610" t="s">
        <v>93</v>
      </c>
      <c r="D2610">
        <v>12</v>
      </c>
      <c r="E2610">
        <v>0.1</v>
      </c>
    </row>
    <row r="2611" spans="1:5" x14ac:dyDescent="0.25">
      <c r="A2611">
        <v>2014</v>
      </c>
      <c r="B2611">
        <v>7</v>
      </c>
      <c r="C2611" t="s">
        <v>99</v>
      </c>
      <c r="D2611">
        <v>3</v>
      </c>
      <c r="E2611">
        <v>0</v>
      </c>
    </row>
    <row r="2612" spans="1:5" x14ac:dyDescent="0.25">
      <c r="A2612">
        <v>2014</v>
      </c>
      <c r="B2612">
        <v>7</v>
      </c>
      <c r="C2612" t="s">
        <v>132</v>
      </c>
      <c r="D2612">
        <v>2</v>
      </c>
      <c r="E2612">
        <v>0</v>
      </c>
    </row>
    <row r="2613" spans="1:5" x14ac:dyDescent="0.25">
      <c r="A2613">
        <v>2014</v>
      </c>
      <c r="B2613">
        <v>7</v>
      </c>
      <c r="C2613" t="s">
        <v>109</v>
      </c>
      <c r="D2613">
        <v>0</v>
      </c>
      <c r="E2613">
        <v>0</v>
      </c>
    </row>
    <row r="2614" spans="1:5" x14ac:dyDescent="0.25">
      <c r="A2614">
        <v>2014</v>
      </c>
      <c r="B2614">
        <v>7</v>
      </c>
      <c r="C2614" t="s">
        <v>102</v>
      </c>
      <c r="D2614">
        <v>1</v>
      </c>
      <c r="E2614">
        <v>0</v>
      </c>
    </row>
    <row r="2615" spans="1:5" x14ac:dyDescent="0.25">
      <c r="A2615">
        <v>2014</v>
      </c>
      <c r="B2615">
        <v>7</v>
      </c>
      <c r="C2615" t="s">
        <v>131</v>
      </c>
      <c r="D2615">
        <v>2</v>
      </c>
      <c r="E2615">
        <v>0</v>
      </c>
    </row>
    <row r="2616" spans="1:5" x14ac:dyDescent="0.25">
      <c r="A2616">
        <v>2014</v>
      </c>
      <c r="B2616">
        <v>7</v>
      </c>
      <c r="C2616" t="s">
        <v>104</v>
      </c>
      <c r="D2616">
        <v>0</v>
      </c>
      <c r="E2616">
        <v>0</v>
      </c>
    </row>
    <row r="2617" spans="1:5" x14ac:dyDescent="0.25">
      <c r="A2617">
        <v>2014</v>
      </c>
      <c r="B2617">
        <v>7</v>
      </c>
      <c r="C2617" t="s">
        <v>117</v>
      </c>
      <c r="D2617">
        <v>1</v>
      </c>
      <c r="E2617">
        <v>0</v>
      </c>
    </row>
    <row r="2618" spans="1:5" x14ac:dyDescent="0.25">
      <c r="A2618">
        <v>2014</v>
      </c>
      <c r="B2618">
        <v>7</v>
      </c>
      <c r="C2618" t="s">
        <v>111</v>
      </c>
      <c r="D2618">
        <v>0</v>
      </c>
      <c r="E2618">
        <v>0</v>
      </c>
    </row>
    <row r="2619" spans="1:5" x14ac:dyDescent="0.25">
      <c r="A2619">
        <v>2014</v>
      </c>
      <c r="B2619">
        <v>7</v>
      </c>
      <c r="C2619" t="s">
        <v>108</v>
      </c>
      <c r="D2619">
        <v>0</v>
      </c>
      <c r="E2619">
        <v>0</v>
      </c>
    </row>
    <row r="2620" spans="1:5" x14ac:dyDescent="0.25">
      <c r="A2620">
        <v>2014</v>
      </c>
      <c r="B2620">
        <v>7</v>
      </c>
      <c r="C2620" t="s">
        <v>116</v>
      </c>
      <c r="D2620">
        <v>0</v>
      </c>
      <c r="E2620">
        <v>0</v>
      </c>
    </row>
    <row r="2621" spans="1:5" x14ac:dyDescent="0.25">
      <c r="A2621">
        <v>2014</v>
      </c>
      <c r="B2621">
        <v>7</v>
      </c>
      <c r="C2621" t="s">
        <v>118</v>
      </c>
      <c r="D2621">
        <v>0</v>
      </c>
      <c r="E2621">
        <v>0</v>
      </c>
    </row>
    <row r="2622" spans="1:5" x14ac:dyDescent="0.25">
      <c r="A2622">
        <v>2014</v>
      </c>
      <c r="B2622">
        <v>7</v>
      </c>
      <c r="C2622" t="s">
        <v>97</v>
      </c>
      <c r="D2622">
        <v>0</v>
      </c>
      <c r="E2622">
        <v>0</v>
      </c>
    </row>
    <row r="2623" spans="1:5" x14ac:dyDescent="0.25">
      <c r="A2623">
        <v>2014</v>
      </c>
      <c r="B2623">
        <v>7</v>
      </c>
      <c r="C2623" t="s">
        <v>126</v>
      </c>
      <c r="D2623">
        <v>0</v>
      </c>
      <c r="E2623">
        <v>0</v>
      </c>
    </row>
    <row r="2624" spans="1:5" x14ac:dyDescent="0.25">
      <c r="A2624">
        <v>2014</v>
      </c>
      <c r="B2624">
        <v>7</v>
      </c>
      <c r="C2624" t="s">
        <v>125</v>
      </c>
      <c r="D2624">
        <v>0</v>
      </c>
      <c r="E2624">
        <v>0</v>
      </c>
    </row>
    <row r="2625" spans="1:5" x14ac:dyDescent="0.25">
      <c r="A2625">
        <v>2014</v>
      </c>
      <c r="B2625">
        <v>7</v>
      </c>
      <c r="C2625" t="s">
        <v>96</v>
      </c>
      <c r="D2625">
        <v>0</v>
      </c>
      <c r="E2625">
        <v>0</v>
      </c>
    </row>
    <row r="2626" spans="1:5" x14ac:dyDescent="0.25">
      <c r="A2626">
        <v>2014</v>
      </c>
      <c r="B2626">
        <v>7</v>
      </c>
      <c r="C2626" t="s">
        <v>110</v>
      </c>
      <c r="D2626">
        <v>0</v>
      </c>
      <c r="E2626">
        <v>0</v>
      </c>
    </row>
    <row r="2627" spans="1:5" x14ac:dyDescent="0.25">
      <c r="A2627">
        <v>2014</v>
      </c>
      <c r="B2627">
        <v>7</v>
      </c>
      <c r="C2627" t="s">
        <v>112</v>
      </c>
      <c r="D2627">
        <v>0</v>
      </c>
      <c r="E2627">
        <v>0</v>
      </c>
    </row>
    <row r="2628" spans="1:5" x14ac:dyDescent="0.25">
      <c r="A2628">
        <v>2014</v>
      </c>
      <c r="B2628">
        <v>8</v>
      </c>
      <c r="C2628" t="s">
        <v>73</v>
      </c>
      <c r="D2628">
        <v>2065</v>
      </c>
      <c r="E2628">
        <v>18</v>
      </c>
    </row>
    <row r="2629" spans="1:5" x14ac:dyDescent="0.25">
      <c r="A2629">
        <v>2014</v>
      </c>
      <c r="B2629">
        <v>8</v>
      </c>
      <c r="C2629" t="s">
        <v>72</v>
      </c>
      <c r="D2629">
        <v>1233</v>
      </c>
      <c r="E2629">
        <v>10.8</v>
      </c>
    </row>
    <row r="2630" spans="1:5" x14ac:dyDescent="0.25">
      <c r="A2630">
        <v>2014</v>
      </c>
      <c r="B2630">
        <v>8</v>
      </c>
      <c r="C2630" t="s">
        <v>83</v>
      </c>
      <c r="D2630">
        <v>816</v>
      </c>
      <c r="E2630">
        <v>7.1</v>
      </c>
    </row>
    <row r="2631" spans="1:5" x14ac:dyDescent="0.25">
      <c r="A2631">
        <v>2014</v>
      </c>
      <c r="B2631">
        <v>8</v>
      </c>
      <c r="C2631" t="s">
        <v>76</v>
      </c>
      <c r="D2631">
        <v>614</v>
      </c>
      <c r="E2631">
        <v>5.4</v>
      </c>
    </row>
    <row r="2632" spans="1:5" x14ac:dyDescent="0.25">
      <c r="A2632">
        <v>2014</v>
      </c>
      <c r="B2632">
        <v>8</v>
      </c>
      <c r="C2632" t="s">
        <v>79</v>
      </c>
      <c r="D2632">
        <v>750</v>
      </c>
      <c r="E2632">
        <v>6.6</v>
      </c>
    </row>
    <row r="2633" spans="1:5" x14ac:dyDescent="0.25">
      <c r="A2633">
        <v>2014</v>
      </c>
      <c r="B2633">
        <v>8</v>
      </c>
      <c r="C2633" t="s">
        <v>74</v>
      </c>
      <c r="D2633">
        <v>604</v>
      </c>
      <c r="E2633">
        <v>5.3</v>
      </c>
    </row>
    <row r="2634" spans="1:5" x14ac:dyDescent="0.25">
      <c r="A2634">
        <v>2014</v>
      </c>
      <c r="B2634">
        <v>8</v>
      </c>
      <c r="C2634" t="s">
        <v>78</v>
      </c>
      <c r="D2634">
        <v>575</v>
      </c>
      <c r="E2634">
        <v>5</v>
      </c>
    </row>
    <row r="2635" spans="1:5" x14ac:dyDescent="0.25">
      <c r="A2635">
        <v>2014</v>
      </c>
      <c r="B2635">
        <v>8</v>
      </c>
      <c r="C2635" t="s">
        <v>77</v>
      </c>
      <c r="D2635">
        <v>653</v>
      </c>
      <c r="E2635">
        <v>5.7</v>
      </c>
    </row>
    <row r="2636" spans="1:5" x14ac:dyDescent="0.25">
      <c r="A2636">
        <v>2014</v>
      </c>
      <c r="B2636">
        <v>8</v>
      </c>
      <c r="C2636" t="s">
        <v>75</v>
      </c>
      <c r="D2636">
        <v>642</v>
      </c>
      <c r="E2636">
        <v>5.6</v>
      </c>
    </row>
    <row r="2637" spans="1:5" x14ac:dyDescent="0.25">
      <c r="A2637">
        <v>2014</v>
      </c>
      <c r="B2637">
        <v>8</v>
      </c>
      <c r="C2637" t="s">
        <v>86</v>
      </c>
      <c r="D2637">
        <v>600</v>
      </c>
      <c r="E2637">
        <v>5.2</v>
      </c>
    </row>
    <row r="2638" spans="1:5" x14ac:dyDescent="0.25">
      <c r="A2638">
        <v>2014</v>
      </c>
      <c r="B2638">
        <v>8</v>
      </c>
      <c r="C2638" t="s">
        <v>80</v>
      </c>
      <c r="D2638">
        <v>438</v>
      </c>
      <c r="E2638">
        <v>3.8</v>
      </c>
    </row>
    <row r="2639" spans="1:5" x14ac:dyDescent="0.25">
      <c r="A2639">
        <v>2014</v>
      </c>
      <c r="B2639">
        <v>8</v>
      </c>
      <c r="C2639" t="s">
        <v>89</v>
      </c>
      <c r="D2639">
        <v>457</v>
      </c>
      <c r="E2639">
        <v>4</v>
      </c>
    </row>
    <row r="2640" spans="1:5" x14ac:dyDescent="0.25">
      <c r="A2640">
        <v>2014</v>
      </c>
      <c r="B2640">
        <v>8</v>
      </c>
      <c r="C2640" t="s">
        <v>115</v>
      </c>
      <c r="D2640">
        <v>183</v>
      </c>
      <c r="E2640">
        <v>1.6</v>
      </c>
    </row>
    <row r="2641" spans="1:5" x14ac:dyDescent="0.25">
      <c r="A2641">
        <v>2014</v>
      </c>
      <c r="B2641">
        <v>8</v>
      </c>
      <c r="C2641" t="s">
        <v>91</v>
      </c>
      <c r="D2641">
        <v>291</v>
      </c>
      <c r="E2641">
        <v>2.5</v>
      </c>
    </row>
    <row r="2642" spans="1:5" x14ac:dyDescent="0.25">
      <c r="A2642">
        <v>2014</v>
      </c>
      <c r="B2642">
        <v>8</v>
      </c>
      <c r="C2642" t="s">
        <v>81</v>
      </c>
      <c r="D2642">
        <v>184</v>
      </c>
      <c r="E2642">
        <v>1.6</v>
      </c>
    </row>
    <row r="2643" spans="1:5" x14ac:dyDescent="0.25">
      <c r="A2643">
        <v>2014</v>
      </c>
      <c r="B2643">
        <v>8</v>
      </c>
      <c r="C2643" t="s">
        <v>82</v>
      </c>
      <c r="D2643">
        <v>193</v>
      </c>
      <c r="E2643">
        <v>1.7</v>
      </c>
    </row>
    <row r="2644" spans="1:5" x14ac:dyDescent="0.25">
      <c r="A2644">
        <v>2014</v>
      </c>
      <c r="B2644">
        <v>8</v>
      </c>
      <c r="C2644" t="s">
        <v>85</v>
      </c>
      <c r="D2644">
        <v>232</v>
      </c>
      <c r="E2644">
        <v>2</v>
      </c>
    </row>
    <row r="2645" spans="1:5" x14ac:dyDescent="0.25">
      <c r="A2645">
        <v>2014</v>
      </c>
      <c r="B2645">
        <v>8</v>
      </c>
      <c r="C2645" t="s">
        <v>84</v>
      </c>
      <c r="D2645">
        <v>143</v>
      </c>
      <c r="E2645">
        <v>1.2</v>
      </c>
    </row>
    <row r="2646" spans="1:5" x14ac:dyDescent="0.25">
      <c r="A2646">
        <v>2014</v>
      </c>
      <c r="B2646">
        <v>8</v>
      </c>
      <c r="C2646" t="s">
        <v>87</v>
      </c>
      <c r="D2646">
        <v>186</v>
      </c>
      <c r="E2646">
        <v>1.6</v>
      </c>
    </row>
    <row r="2647" spans="1:5" x14ac:dyDescent="0.25">
      <c r="A2647">
        <v>2014</v>
      </c>
      <c r="B2647">
        <v>8</v>
      </c>
      <c r="C2647" t="s">
        <v>88</v>
      </c>
      <c r="D2647">
        <v>142</v>
      </c>
      <c r="E2647">
        <v>1.2</v>
      </c>
    </row>
    <row r="2648" spans="1:5" x14ac:dyDescent="0.25">
      <c r="A2648">
        <v>2014</v>
      </c>
      <c r="B2648">
        <v>8</v>
      </c>
      <c r="C2648" t="s">
        <v>92</v>
      </c>
      <c r="D2648">
        <v>122</v>
      </c>
      <c r="E2648">
        <v>1.1000000000000001</v>
      </c>
    </row>
    <row r="2649" spans="1:5" x14ac:dyDescent="0.25">
      <c r="A2649">
        <v>2014</v>
      </c>
      <c r="B2649">
        <v>8</v>
      </c>
      <c r="C2649" t="s">
        <v>95</v>
      </c>
      <c r="D2649">
        <v>82</v>
      </c>
      <c r="E2649">
        <v>0.7</v>
      </c>
    </row>
    <row r="2650" spans="1:5" x14ac:dyDescent="0.25">
      <c r="A2650">
        <v>2014</v>
      </c>
      <c r="B2650">
        <v>8</v>
      </c>
      <c r="C2650" t="s">
        <v>101</v>
      </c>
      <c r="D2650">
        <v>36</v>
      </c>
      <c r="E2650">
        <v>0.3</v>
      </c>
    </row>
    <row r="2651" spans="1:5" x14ac:dyDescent="0.25">
      <c r="A2651">
        <v>2014</v>
      </c>
      <c r="B2651">
        <v>8</v>
      </c>
      <c r="C2651" t="s">
        <v>94</v>
      </c>
      <c r="D2651">
        <v>53</v>
      </c>
      <c r="E2651">
        <v>0.5</v>
      </c>
    </row>
    <row r="2652" spans="1:5" x14ac:dyDescent="0.25">
      <c r="A2652">
        <v>2014</v>
      </c>
      <c r="B2652">
        <v>8</v>
      </c>
      <c r="C2652" t="s">
        <v>98</v>
      </c>
      <c r="D2652">
        <v>26</v>
      </c>
      <c r="E2652">
        <v>0.2</v>
      </c>
    </row>
    <row r="2653" spans="1:5" x14ac:dyDescent="0.25">
      <c r="A2653">
        <v>2014</v>
      </c>
      <c r="B2653">
        <v>8</v>
      </c>
      <c r="C2653" t="s">
        <v>90</v>
      </c>
      <c r="D2653">
        <v>36</v>
      </c>
      <c r="E2653">
        <v>0.3</v>
      </c>
    </row>
    <row r="2654" spans="1:5" x14ac:dyDescent="0.25">
      <c r="A2654">
        <v>2014</v>
      </c>
      <c r="B2654">
        <v>8</v>
      </c>
      <c r="C2654" t="s">
        <v>107</v>
      </c>
      <c r="D2654">
        <v>29</v>
      </c>
      <c r="E2654">
        <v>0.3</v>
      </c>
    </row>
    <row r="2655" spans="1:5" x14ac:dyDescent="0.25">
      <c r="A2655">
        <v>2014</v>
      </c>
      <c r="B2655">
        <v>8</v>
      </c>
      <c r="C2655" t="s">
        <v>100</v>
      </c>
      <c r="D2655">
        <v>25</v>
      </c>
      <c r="E2655">
        <v>0.2</v>
      </c>
    </row>
    <row r="2656" spans="1:5" x14ac:dyDescent="0.25">
      <c r="A2656">
        <v>2014</v>
      </c>
      <c r="B2656">
        <v>8</v>
      </c>
      <c r="C2656" t="s">
        <v>121</v>
      </c>
      <c r="D2656">
        <v>8</v>
      </c>
      <c r="E2656">
        <v>0.1</v>
      </c>
    </row>
    <row r="2657" spans="1:5" x14ac:dyDescent="0.25">
      <c r="A2657">
        <v>2014</v>
      </c>
      <c r="B2657">
        <v>8</v>
      </c>
      <c r="C2657" t="s">
        <v>93</v>
      </c>
      <c r="D2657">
        <v>15</v>
      </c>
      <c r="E2657">
        <v>0.1</v>
      </c>
    </row>
    <row r="2658" spans="1:5" x14ac:dyDescent="0.25">
      <c r="A2658">
        <v>2014</v>
      </c>
      <c r="B2658">
        <v>8</v>
      </c>
      <c r="C2658" t="s">
        <v>99</v>
      </c>
      <c r="D2658">
        <v>5</v>
      </c>
      <c r="E2658">
        <v>0</v>
      </c>
    </row>
    <row r="2659" spans="1:5" x14ac:dyDescent="0.25">
      <c r="A2659">
        <v>2014</v>
      </c>
      <c r="B2659">
        <v>8</v>
      </c>
      <c r="C2659" t="s">
        <v>132</v>
      </c>
      <c r="D2659">
        <v>3</v>
      </c>
      <c r="E2659">
        <v>0</v>
      </c>
    </row>
    <row r="2660" spans="1:5" x14ac:dyDescent="0.25">
      <c r="A2660">
        <v>2014</v>
      </c>
      <c r="B2660">
        <v>8</v>
      </c>
      <c r="C2660" t="s">
        <v>109</v>
      </c>
      <c r="D2660">
        <v>0</v>
      </c>
      <c r="E2660">
        <v>0</v>
      </c>
    </row>
    <row r="2661" spans="1:5" x14ac:dyDescent="0.25">
      <c r="A2661">
        <v>2014</v>
      </c>
      <c r="B2661">
        <v>8</v>
      </c>
      <c r="C2661" t="s">
        <v>102</v>
      </c>
      <c r="D2661">
        <v>2</v>
      </c>
      <c r="E2661">
        <v>0</v>
      </c>
    </row>
    <row r="2662" spans="1:5" x14ac:dyDescent="0.25">
      <c r="A2662">
        <v>2014</v>
      </c>
      <c r="B2662">
        <v>8</v>
      </c>
      <c r="C2662" t="s">
        <v>108</v>
      </c>
      <c r="D2662">
        <v>1</v>
      </c>
      <c r="E2662">
        <v>0</v>
      </c>
    </row>
    <row r="2663" spans="1:5" x14ac:dyDescent="0.25">
      <c r="A2663">
        <v>2014</v>
      </c>
      <c r="B2663">
        <v>8</v>
      </c>
      <c r="C2663" t="s">
        <v>131</v>
      </c>
      <c r="D2663">
        <v>0</v>
      </c>
      <c r="E2663">
        <v>0</v>
      </c>
    </row>
    <row r="2664" spans="1:5" x14ac:dyDescent="0.25">
      <c r="A2664">
        <v>2014</v>
      </c>
      <c r="B2664">
        <v>8</v>
      </c>
      <c r="C2664" t="s">
        <v>104</v>
      </c>
      <c r="D2664">
        <v>0</v>
      </c>
      <c r="E2664">
        <v>0</v>
      </c>
    </row>
    <row r="2665" spans="1:5" x14ac:dyDescent="0.25">
      <c r="A2665">
        <v>2014</v>
      </c>
      <c r="B2665">
        <v>8</v>
      </c>
      <c r="C2665" t="s">
        <v>117</v>
      </c>
      <c r="D2665">
        <v>0</v>
      </c>
      <c r="E2665">
        <v>0</v>
      </c>
    </row>
    <row r="2666" spans="1:5" x14ac:dyDescent="0.25">
      <c r="A2666">
        <v>2014</v>
      </c>
      <c r="B2666">
        <v>8</v>
      </c>
      <c r="C2666" t="s">
        <v>111</v>
      </c>
      <c r="D2666">
        <v>0</v>
      </c>
      <c r="E2666">
        <v>0</v>
      </c>
    </row>
    <row r="2667" spans="1:5" x14ac:dyDescent="0.25">
      <c r="A2667">
        <v>2014</v>
      </c>
      <c r="B2667">
        <v>8</v>
      </c>
      <c r="C2667" t="s">
        <v>116</v>
      </c>
      <c r="D2667">
        <v>0</v>
      </c>
      <c r="E2667">
        <v>0</v>
      </c>
    </row>
    <row r="2668" spans="1:5" x14ac:dyDescent="0.25">
      <c r="A2668">
        <v>2014</v>
      </c>
      <c r="B2668">
        <v>8</v>
      </c>
      <c r="C2668" t="s">
        <v>118</v>
      </c>
      <c r="D2668">
        <v>0</v>
      </c>
      <c r="E2668">
        <v>0</v>
      </c>
    </row>
    <row r="2669" spans="1:5" x14ac:dyDescent="0.25">
      <c r="A2669">
        <v>2014</v>
      </c>
      <c r="B2669">
        <v>8</v>
      </c>
      <c r="C2669" t="s">
        <v>97</v>
      </c>
      <c r="D2669">
        <v>0</v>
      </c>
      <c r="E2669">
        <v>0</v>
      </c>
    </row>
    <row r="2670" spans="1:5" x14ac:dyDescent="0.25">
      <c r="A2670">
        <v>2014</v>
      </c>
      <c r="B2670">
        <v>8</v>
      </c>
      <c r="C2670" t="s">
        <v>126</v>
      </c>
      <c r="D2670">
        <v>0</v>
      </c>
      <c r="E2670">
        <v>0</v>
      </c>
    </row>
    <row r="2671" spans="1:5" x14ac:dyDescent="0.25">
      <c r="A2671">
        <v>2014</v>
      </c>
      <c r="B2671">
        <v>8</v>
      </c>
      <c r="C2671" t="s">
        <v>125</v>
      </c>
      <c r="D2671">
        <v>0</v>
      </c>
      <c r="E2671">
        <v>0</v>
      </c>
    </row>
    <row r="2672" spans="1:5" x14ac:dyDescent="0.25">
      <c r="A2672">
        <v>2014</v>
      </c>
      <c r="B2672">
        <v>8</v>
      </c>
      <c r="C2672" t="s">
        <v>96</v>
      </c>
      <c r="D2672">
        <v>0</v>
      </c>
      <c r="E2672">
        <v>0</v>
      </c>
    </row>
    <row r="2673" spans="1:5" x14ac:dyDescent="0.25">
      <c r="A2673">
        <v>2014</v>
      </c>
      <c r="B2673">
        <v>8</v>
      </c>
      <c r="C2673" t="s">
        <v>110</v>
      </c>
      <c r="D2673">
        <v>0</v>
      </c>
      <c r="E2673">
        <v>0</v>
      </c>
    </row>
    <row r="2674" spans="1:5" x14ac:dyDescent="0.25">
      <c r="A2674">
        <v>2014</v>
      </c>
      <c r="B2674">
        <v>8</v>
      </c>
      <c r="C2674" t="s">
        <v>112</v>
      </c>
      <c r="D2674">
        <v>0</v>
      </c>
      <c r="E2674">
        <v>0</v>
      </c>
    </row>
    <row r="2675" spans="1:5" x14ac:dyDescent="0.25">
      <c r="A2675">
        <v>2014</v>
      </c>
      <c r="B2675">
        <v>9</v>
      </c>
      <c r="C2675" t="s">
        <v>73</v>
      </c>
      <c r="D2675">
        <v>1707</v>
      </c>
      <c r="E2675">
        <v>14.7</v>
      </c>
    </row>
    <row r="2676" spans="1:5" x14ac:dyDescent="0.25">
      <c r="A2676">
        <v>2014</v>
      </c>
      <c r="B2676">
        <v>9</v>
      </c>
      <c r="C2676" t="s">
        <v>72</v>
      </c>
      <c r="D2676">
        <v>1463</v>
      </c>
      <c r="E2676">
        <v>12.6</v>
      </c>
    </row>
    <row r="2677" spans="1:5" x14ac:dyDescent="0.25">
      <c r="A2677">
        <v>2014</v>
      </c>
      <c r="B2677">
        <v>9</v>
      </c>
      <c r="C2677" t="s">
        <v>83</v>
      </c>
      <c r="D2677">
        <v>670</v>
      </c>
      <c r="E2677">
        <v>5.8</v>
      </c>
    </row>
    <row r="2678" spans="1:5" x14ac:dyDescent="0.25">
      <c r="A2678">
        <v>2014</v>
      </c>
      <c r="B2678">
        <v>9</v>
      </c>
      <c r="C2678" t="s">
        <v>76</v>
      </c>
      <c r="D2678">
        <v>901</v>
      </c>
      <c r="E2678">
        <v>7.8</v>
      </c>
    </row>
    <row r="2679" spans="1:5" x14ac:dyDescent="0.25">
      <c r="A2679">
        <v>2014</v>
      </c>
      <c r="B2679">
        <v>9</v>
      </c>
      <c r="C2679" t="s">
        <v>79</v>
      </c>
      <c r="D2679">
        <v>709</v>
      </c>
      <c r="E2679">
        <v>6.1</v>
      </c>
    </row>
    <row r="2680" spans="1:5" x14ac:dyDescent="0.25">
      <c r="A2680">
        <v>2014</v>
      </c>
      <c r="B2680">
        <v>9</v>
      </c>
      <c r="C2680" t="s">
        <v>74</v>
      </c>
      <c r="D2680">
        <v>597</v>
      </c>
      <c r="E2680">
        <v>5.2</v>
      </c>
    </row>
    <row r="2681" spans="1:5" x14ac:dyDescent="0.25">
      <c r="A2681">
        <v>2014</v>
      </c>
      <c r="B2681">
        <v>9</v>
      </c>
      <c r="C2681" t="s">
        <v>77</v>
      </c>
      <c r="D2681">
        <v>554</v>
      </c>
      <c r="E2681">
        <v>4.8</v>
      </c>
    </row>
    <row r="2682" spans="1:5" x14ac:dyDescent="0.25">
      <c r="A2682">
        <v>2014</v>
      </c>
      <c r="B2682">
        <v>9</v>
      </c>
      <c r="C2682" t="s">
        <v>78</v>
      </c>
      <c r="D2682">
        <v>448</v>
      </c>
      <c r="E2682">
        <v>3.9</v>
      </c>
    </row>
    <row r="2683" spans="1:5" x14ac:dyDescent="0.25">
      <c r="A2683">
        <v>2014</v>
      </c>
      <c r="B2683">
        <v>9</v>
      </c>
      <c r="C2683" t="s">
        <v>75</v>
      </c>
      <c r="D2683">
        <v>568</v>
      </c>
      <c r="E2683">
        <v>4.9000000000000004</v>
      </c>
    </row>
    <row r="2684" spans="1:5" x14ac:dyDescent="0.25">
      <c r="A2684">
        <v>2014</v>
      </c>
      <c r="B2684">
        <v>9</v>
      </c>
      <c r="C2684" t="s">
        <v>86</v>
      </c>
      <c r="D2684">
        <v>593</v>
      </c>
      <c r="E2684">
        <v>5.0999999999999996</v>
      </c>
    </row>
    <row r="2685" spans="1:5" x14ac:dyDescent="0.25">
      <c r="A2685">
        <v>2014</v>
      </c>
      <c r="B2685">
        <v>9</v>
      </c>
      <c r="C2685" t="s">
        <v>80</v>
      </c>
      <c r="D2685">
        <v>500</v>
      </c>
      <c r="E2685">
        <v>4.3</v>
      </c>
    </row>
    <row r="2686" spans="1:5" x14ac:dyDescent="0.25">
      <c r="A2686">
        <v>2014</v>
      </c>
      <c r="B2686">
        <v>9</v>
      </c>
      <c r="C2686" t="s">
        <v>89</v>
      </c>
      <c r="D2686">
        <v>486</v>
      </c>
      <c r="E2686">
        <v>4.2</v>
      </c>
    </row>
    <row r="2687" spans="1:5" x14ac:dyDescent="0.25">
      <c r="A2687">
        <v>2014</v>
      </c>
      <c r="B2687">
        <v>9</v>
      </c>
      <c r="C2687" t="s">
        <v>115</v>
      </c>
      <c r="D2687">
        <v>104</v>
      </c>
      <c r="E2687">
        <v>0.9</v>
      </c>
    </row>
    <row r="2688" spans="1:5" x14ac:dyDescent="0.25">
      <c r="A2688">
        <v>2014</v>
      </c>
      <c r="B2688">
        <v>9</v>
      </c>
      <c r="C2688" t="s">
        <v>91</v>
      </c>
      <c r="D2688">
        <v>448</v>
      </c>
      <c r="E2688">
        <v>3.9</v>
      </c>
    </row>
    <row r="2689" spans="1:5" x14ac:dyDescent="0.25">
      <c r="A2689">
        <v>2014</v>
      </c>
      <c r="B2689">
        <v>9</v>
      </c>
      <c r="C2689" t="s">
        <v>81</v>
      </c>
      <c r="D2689">
        <v>260</v>
      </c>
      <c r="E2689">
        <v>2.2000000000000002</v>
      </c>
    </row>
    <row r="2690" spans="1:5" x14ac:dyDescent="0.25">
      <c r="A2690">
        <v>2014</v>
      </c>
      <c r="B2690">
        <v>9</v>
      </c>
      <c r="C2690" t="s">
        <v>82</v>
      </c>
      <c r="D2690">
        <v>259</v>
      </c>
      <c r="E2690">
        <v>2.2000000000000002</v>
      </c>
    </row>
    <row r="2691" spans="1:5" x14ac:dyDescent="0.25">
      <c r="A2691">
        <v>2014</v>
      </c>
      <c r="B2691">
        <v>9</v>
      </c>
      <c r="C2691" t="s">
        <v>85</v>
      </c>
      <c r="D2691">
        <v>173</v>
      </c>
      <c r="E2691">
        <v>1.5</v>
      </c>
    </row>
    <row r="2692" spans="1:5" x14ac:dyDescent="0.25">
      <c r="A2692">
        <v>2014</v>
      </c>
      <c r="B2692">
        <v>9</v>
      </c>
      <c r="C2692" t="s">
        <v>84</v>
      </c>
      <c r="D2692">
        <v>211</v>
      </c>
      <c r="E2692">
        <v>1.8</v>
      </c>
    </row>
    <row r="2693" spans="1:5" x14ac:dyDescent="0.25">
      <c r="A2693">
        <v>2014</v>
      </c>
      <c r="B2693">
        <v>9</v>
      </c>
      <c r="C2693" t="s">
        <v>87</v>
      </c>
      <c r="D2693">
        <v>287</v>
      </c>
      <c r="E2693">
        <v>2.5</v>
      </c>
    </row>
    <row r="2694" spans="1:5" x14ac:dyDescent="0.25">
      <c r="A2694">
        <v>2014</v>
      </c>
      <c r="B2694">
        <v>9</v>
      </c>
      <c r="C2694" t="s">
        <v>88</v>
      </c>
      <c r="D2694">
        <v>191</v>
      </c>
      <c r="E2694">
        <v>1.6</v>
      </c>
    </row>
    <row r="2695" spans="1:5" x14ac:dyDescent="0.25">
      <c r="A2695">
        <v>2014</v>
      </c>
      <c r="B2695">
        <v>9</v>
      </c>
      <c r="C2695" t="s">
        <v>92</v>
      </c>
      <c r="D2695">
        <v>119</v>
      </c>
      <c r="E2695">
        <v>1</v>
      </c>
    </row>
    <row r="2696" spans="1:5" x14ac:dyDescent="0.25">
      <c r="A2696">
        <v>2014</v>
      </c>
      <c r="B2696">
        <v>9</v>
      </c>
      <c r="C2696" t="s">
        <v>95</v>
      </c>
      <c r="D2696">
        <v>98</v>
      </c>
      <c r="E2696">
        <v>0.8</v>
      </c>
    </row>
    <row r="2697" spans="1:5" x14ac:dyDescent="0.25">
      <c r="A2697">
        <v>2014</v>
      </c>
      <c r="B2697">
        <v>9</v>
      </c>
      <c r="C2697" t="s">
        <v>94</v>
      </c>
      <c r="D2697">
        <v>92</v>
      </c>
      <c r="E2697">
        <v>0.8</v>
      </c>
    </row>
    <row r="2698" spans="1:5" x14ac:dyDescent="0.25">
      <c r="A2698">
        <v>2014</v>
      </c>
      <c r="B2698">
        <v>9</v>
      </c>
      <c r="C2698" t="s">
        <v>101</v>
      </c>
      <c r="D2698">
        <v>26</v>
      </c>
      <c r="E2698">
        <v>0.2</v>
      </c>
    </row>
    <row r="2699" spans="1:5" x14ac:dyDescent="0.25">
      <c r="A2699">
        <v>2014</v>
      </c>
      <c r="B2699">
        <v>9</v>
      </c>
      <c r="C2699" t="s">
        <v>98</v>
      </c>
      <c r="D2699">
        <v>41</v>
      </c>
      <c r="E2699">
        <v>0.4</v>
      </c>
    </row>
    <row r="2700" spans="1:5" x14ac:dyDescent="0.25">
      <c r="A2700">
        <v>2014</v>
      </c>
      <c r="B2700">
        <v>9</v>
      </c>
      <c r="C2700" t="s">
        <v>90</v>
      </c>
      <c r="D2700">
        <v>19</v>
      </c>
      <c r="E2700">
        <v>0.2</v>
      </c>
    </row>
    <row r="2701" spans="1:5" x14ac:dyDescent="0.25">
      <c r="A2701">
        <v>2014</v>
      </c>
      <c r="B2701">
        <v>9</v>
      </c>
      <c r="C2701" t="s">
        <v>107</v>
      </c>
      <c r="D2701">
        <v>23</v>
      </c>
      <c r="E2701">
        <v>0.2</v>
      </c>
    </row>
    <row r="2702" spans="1:5" x14ac:dyDescent="0.25">
      <c r="A2702">
        <v>2014</v>
      </c>
      <c r="B2702">
        <v>9</v>
      </c>
      <c r="C2702" t="s">
        <v>100</v>
      </c>
      <c r="D2702">
        <v>17</v>
      </c>
      <c r="E2702">
        <v>0.1</v>
      </c>
    </row>
    <row r="2703" spans="1:5" x14ac:dyDescent="0.25">
      <c r="A2703">
        <v>2014</v>
      </c>
      <c r="B2703">
        <v>9</v>
      </c>
      <c r="C2703" t="s">
        <v>121</v>
      </c>
      <c r="D2703">
        <v>7</v>
      </c>
      <c r="E2703">
        <v>0.1</v>
      </c>
    </row>
    <row r="2704" spans="1:5" x14ac:dyDescent="0.25">
      <c r="A2704">
        <v>2014</v>
      </c>
      <c r="B2704">
        <v>9</v>
      </c>
      <c r="C2704" t="s">
        <v>93</v>
      </c>
      <c r="D2704">
        <v>8</v>
      </c>
      <c r="E2704">
        <v>0.1</v>
      </c>
    </row>
    <row r="2705" spans="1:5" x14ac:dyDescent="0.25">
      <c r="A2705">
        <v>2014</v>
      </c>
      <c r="B2705">
        <v>9</v>
      </c>
      <c r="C2705" t="s">
        <v>99</v>
      </c>
      <c r="D2705">
        <v>4</v>
      </c>
      <c r="E2705">
        <v>0</v>
      </c>
    </row>
    <row r="2706" spans="1:5" x14ac:dyDescent="0.25">
      <c r="A2706">
        <v>2014</v>
      </c>
      <c r="B2706">
        <v>9</v>
      </c>
      <c r="C2706" t="s">
        <v>132</v>
      </c>
      <c r="D2706">
        <v>0</v>
      </c>
      <c r="E2706">
        <v>0</v>
      </c>
    </row>
    <row r="2707" spans="1:5" x14ac:dyDescent="0.25">
      <c r="A2707">
        <v>2014</v>
      </c>
      <c r="B2707">
        <v>9</v>
      </c>
      <c r="C2707" t="s">
        <v>109</v>
      </c>
      <c r="D2707">
        <v>0</v>
      </c>
      <c r="E2707">
        <v>0</v>
      </c>
    </row>
    <row r="2708" spans="1:5" x14ac:dyDescent="0.25">
      <c r="A2708">
        <v>2014</v>
      </c>
      <c r="B2708">
        <v>9</v>
      </c>
      <c r="C2708" t="s">
        <v>102</v>
      </c>
      <c r="D2708">
        <v>0</v>
      </c>
      <c r="E2708">
        <v>0</v>
      </c>
    </row>
    <row r="2709" spans="1:5" x14ac:dyDescent="0.25">
      <c r="A2709">
        <v>2014</v>
      </c>
      <c r="B2709">
        <v>9</v>
      </c>
      <c r="C2709" t="s">
        <v>111</v>
      </c>
      <c r="D2709">
        <v>1</v>
      </c>
      <c r="E2709">
        <v>0</v>
      </c>
    </row>
    <row r="2710" spans="1:5" x14ac:dyDescent="0.25">
      <c r="A2710">
        <v>2014</v>
      </c>
      <c r="B2710">
        <v>9</v>
      </c>
      <c r="C2710" t="s">
        <v>108</v>
      </c>
      <c r="D2710">
        <v>0</v>
      </c>
      <c r="E2710">
        <v>0</v>
      </c>
    </row>
    <row r="2711" spans="1:5" x14ac:dyDescent="0.25">
      <c r="A2711">
        <v>2014</v>
      </c>
      <c r="B2711">
        <v>9</v>
      </c>
      <c r="C2711" t="s">
        <v>131</v>
      </c>
      <c r="D2711">
        <v>0</v>
      </c>
      <c r="E2711">
        <v>0</v>
      </c>
    </row>
    <row r="2712" spans="1:5" x14ac:dyDescent="0.25">
      <c r="A2712">
        <v>2014</v>
      </c>
      <c r="B2712">
        <v>9</v>
      </c>
      <c r="C2712" t="s">
        <v>104</v>
      </c>
      <c r="D2712">
        <v>0</v>
      </c>
      <c r="E2712">
        <v>0</v>
      </c>
    </row>
    <row r="2713" spans="1:5" x14ac:dyDescent="0.25">
      <c r="A2713">
        <v>2014</v>
      </c>
      <c r="B2713">
        <v>9</v>
      </c>
      <c r="C2713" t="s">
        <v>117</v>
      </c>
      <c r="D2713">
        <v>0</v>
      </c>
      <c r="E2713">
        <v>0</v>
      </c>
    </row>
    <row r="2714" spans="1:5" x14ac:dyDescent="0.25">
      <c r="A2714">
        <v>2014</v>
      </c>
      <c r="B2714">
        <v>9</v>
      </c>
      <c r="C2714" t="s">
        <v>110</v>
      </c>
      <c r="D2714">
        <v>1</v>
      </c>
      <c r="E2714">
        <v>0</v>
      </c>
    </row>
    <row r="2715" spans="1:5" x14ac:dyDescent="0.25">
      <c r="A2715">
        <v>2014</v>
      </c>
      <c r="B2715">
        <v>9</v>
      </c>
      <c r="C2715" t="s">
        <v>116</v>
      </c>
      <c r="D2715">
        <v>0</v>
      </c>
      <c r="E2715">
        <v>0</v>
      </c>
    </row>
    <row r="2716" spans="1:5" x14ac:dyDescent="0.25">
      <c r="A2716">
        <v>2014</v>
      </c>
      <c r="B2716">
        <v>9</v>
      </c>
      <c r="C2716" t="s">
        <v>118</v>
      </c>
      <c r="D2716">
        <v>0</v>
      </c>
      <c r="E2716">
        <v>0</v>
      </c>
    </row>
    <row r="2717" spans="1:5" x14ac:dyDescent="0.25">
      <c r="A2717">
        <v>2014</v>
      </c>
      <c r="B2717">
        <v>9</v>
      </c>
      <c r="C2717" t="s">
        <v>97</v>
      </c>
      <c r="D2717">
        <v>0</v>
      </c>
      <c r="E2717">
        <v>0</v>
      </c>
    </row>
    <row r="2718" spans="1:5" x14ac:dyDescent="0.25">
      <c r="A2718">
        <v>2014</v>
      </c>
      <c r="B2718">
        <v>9</v>
      </c>
      <c r="C2718" t="s">
        <v>126</v>
      </c>
      <c r="D2718">
        <v>0</v>
      </c>
      <c r="E2718">
        <v>0</v>
      </c>
    </row>
    <row r="2719" spans="1:5" x14ac:dyDescent="0.25">
      <c r="A2719">
        <v>2014</v>
      </c>
      <c r="B2719">
        <v>9</v>
      </c>
      <c r="C2719" t="s">
        <v>125</v>
      </c>
      <c r="D2719">
        <v>0</v>
      </c>
      <c r="E2719">
        <v>0</v>
      </c>
    </row>
    <row r="2720" spans="1:5" x14ac:dyDescent="0.25">
      <c r="A2720">
        <v>2014</v>
      </c>
      <c r="B2720">
        <v>9</v>
      </c>
      <c r="C2720" t="s">
        <v>96</v>
      </c>
      <c r="D2720">
        <v>0</v>
      </c>
      <c r="E2720">
        <v>0</v>
      </c>
    </row>
    <row r="2721" spans="1:5" x14ac:dyDescent="0.25">
      <c r="A2721">
        <v>2014</v>
      </c>
      <c r="B2721">
        <v>9</v>
      </c>
      <c r="C2721" t="s">
        <v>112</v>
      </c>
      <c r="D2721">
        <v>0</v>
      </c>
      <c r="E2721">
        <v>0</v>
      </c>
    </row>
    <row r="2722" spans="1:5" x14ac:dyDescent="0.25">
      <c r="A2722">
        <v>2014</v>
      </c>
      <c r="B2722">
        <v>9</v>
      </c>
      <c r="D2722">
        <v>0</v>
      </c>
      <c r="E2722">
        <v>0</v>
      </c>
    </row>
    <row r="2723" spans="1:5" x14ac:dyDescent="0.25">
      <c r="A2723">
        <v>2014</v>
      </c>
      <c r="B2723">
        <v>10</v>
      </c>
      <c r="C2723" t="s">
        <v>73</v>
      </c>
      <c r="D2723">
        <v>2061</v>
      </c>
      <c r="E2723">
        <v>15.9</v>
      </c>
    </row>
    <row r="2724" spans="1:5" x14ac:dyDescent="0.25">
      <c r="A2724">
        <v>2014</v>
      </c>
      <c r="B2724">
        <v>10</v>
      </c>
      <c r="C2724" t="s">
        <v>72</v>
      </c>
      <c r="D2724">
        <v>1451</v>
      </c>
      <c r="E2724">
        <v>11.2</v>
      </c>
    </row>
    <row r="2725" spans="1:5" x14ac:dyDescent="0.25">
      <c r="A2725">
        <v>2014</v>
      </c>
      <c r="B2725">
        <v>10</v>
      </c>
      <c r="C2725" t="s">
        <v>76</v>
      </c>
      <c r="D2725">
        <v>1039</v>
      </c>
      <c r="E2725">
        <v>8</v>
      </c>
    </row>
    <row r="2726" spans="1:5" x14ac:dyDescent="0.25">
      <c r="A2726">
        <v>2014</v>
      </c>
      <c r="B2726">
        <v>10</v>
      </c>
      <c r="C2726" t="s">
        <v>83</v>
      </c>
      <c r="D2726">
        <v>778</v>
      </c>
      <c r="E2726">
        <v>6</v>
      </c>
    </row>
    <row r="2727" spans="1:5" x14ac:dyDescent="0.25">
      <c r="A2727">
        <v>2014</v>
      </c>
      <c r="B2727">
        <v>10</v>
      </c>
      <c r="C2727" t="s">
        <v>79</v>
      </c>
      <c r="D2727">
        <v>867</v>
      </c>
      <c r="E2727">
        <v>6.7</v>
      </c>
    </row>
    <row r="2728" spans="1:5" x14ac:dyDescent="0.25">
      <c r="A2728">
        <v>2014</v>
      </c>
      <c r="B2728">
        <v>10</v>
      </c>
      <c r="C2728" t="s">
        <v>74</v>
      </c>
      <c r="D2728">
        <v>691</v>
      </c>
      <c r="E2728">
        <v>5.3</v>
      </c>
    </row>
    <row r="2729" spans="1:5" x14ac:dyDescent="0.25">
      <c r="A2729">
        <v>2014</v>
      </c>
      <c r="B2729">
        <v>10</v>
      </c>
      <c r="C2729" t="s">
        <v>77</v>
      </c>
      <c r="D2729">
        <v>790</v>
      </c>
      <c r="E2729">
        <v>6.1</v>
      </c>
    </row>
    <row r="2730" spans="1:5" x14ac:dyDescent="0.25">
      <c r="A2730">
        <v>2014</v>
      </c>
      <c r="B2730">
        <v>10</v>
      </c>
      <c r="C2730" t="s">
        <v>78</v>
      </c>
      <c r="D2730">
        <v>606</v>
      </c>
      <c r="E2730">
        <v>4.7</v>
      </c>
    </row>
    <row r="2731" spans="1:5" x14ac:dyDescent="0.25">
      <c r="A2731">
        <v>2014</v>
      </c>
      <c r="B2731">
        <v>10</v>
      </c>
      <c r="C2731" t="s">
        <v>75</v>
      </c>
      <c r="D2731">
        <v>601</v>
      </c>
      <c r="E2731">
        <v>4.5999999999999996</v>
      </c>
    </row>
    <row r="2732" spans="1:5" x14ac:dyDescent="0.25">
      <c r="A2732">
        <v>2014</v>
      </c>
      <c r="B2732">
        <v>10</v>
      </c>
      <c r="C2732" t="s">
        <v>86</v>
      </c>
      <c r="D2732">
        <v>525</v>
      </c>
      <c r="E2732">
        <v>4</v>
      </c>
    </row>
    <row r="2733" spans="1:5" x14ac:dyDescent="0.25">
      <c r="A2733">
        <v>2014</v>
      </c>
      <c r="B2733">
        <v>10</v>
      </c>
      <c r="C2733" t="s">
        <v>80</v>
      </c>
      <c r="D2733">
        <v>622</v>
      </c>
      <c r="E2733">
        <v>4.8</v>
      </c>
    </row>
    <row r="2734" spans="1:5" x14ac:dyDescent="0.25">
      <c r="A2734">
        <v>2014</v>
      </c>
      <c r="B2734">
        <v>10</v>
      </c>
      <c r="C2734" t="s">
        <v>89</v>
      </c>
      <c r="D2734">
        <v>452</v>
      </c>
      <c r="E2734">
        <v>3.5</v>
      </c>
    </row>
    <row r="2735" spans="1:5" x14ac:dyDescent="0.25">
      <c r="A2735">
        <v>2014</v>
      </c>
      <c r="B2735">
        <v>10</v>
      </c>
      <c r="C2735" t="s">
        <v>91</v>
      </c>
      <c r="D2735">
        <v>408</v>
      </c>
      <c r="E2735">
        <v>3.1</v>
      </c>
    </row>
    <row r="2736" spans="1:5" x14ac:dyDescent="0.25">
      <c r="A2736">
        <v>2014</v>
      </c>
      <c r="B2736">
        <v>10</v>
      </c>
      <c r="C2736" t="s">
        <v>115</v>
      </c>
      <c r="D2736">
        <v>36</v>
      </c>
      <c r="E2736">
        <v>0.3</v>
      </c>
    </row>
    <row r="2737" spans="1:5" x14ac:dyDescent="0.25">
      <c r="A2737">
        <v>2014</v>
      </c>
      <c r="B2737">
        <v>10</v>
      </c>
      <c r="C2737" t="s">
        <v>81</v>
      </c>
      <c r="D2737">
        <v>258</v>
      </c>
      <c r="E2737">
        <v>2</v>
      </c>
    </row>
    <row r="2738" spans="1:5" x14ac:dyDescent="0.25">
      <c r="A2738">
        <v>2014</v>
      </c>
      <c r="B2738">
        <v>10</v>
      </c>
      <c r="C2738" t="s">
        <v>82</v>
      </c>
      <c r="D2738">
        <v>273</v>
      </c>
      <c r="E2738">
        <v>2.1</v>
      </c>
    </row>
    <row r="2739" spans="1:5" x14ac:dyDescent="0.25">
      <c r="A2739">
        <v>2014</v>
      </c>
      <c r="B2739">
        <v>10</v>
      </c>
      <c r="C2739" t="s">
        <v>85</v>
      </c>
      <c r="D2739">
        <v>347</v>
      </c>
      <c r="E2739">
        <v>2.7</v>
      </c>
    </row>
    <row r="2740" spans="1:5" x14ac:dyDescent="0.25">
      <c r="A2740">
        <v>2014</v>
      </c>
      <c r="B2740">
        <v>10</v>
      </c>
      <c r="C2740" t="s">
        <v>87</v>
      </c>
      <c r="D2740">
        <v>262</v>
      </c>
      <c r="E2740">
        <v>2</v>
      </c>
    </row>
    <row r="2741" spans="1:5" x14ac:dyDescent="0.25">
      <c r="A2741">
        <v>2014</v>
      </c>
      <c r="B2741">
        <v>10</v>
      </c>
      <c r="C2741" t="s">
        <v>84</v>
      </c>
      <c r="D2741">
        <v>150</v>
      </c>
      <c r="E2741">
        <v>1.2</v>
      </c>
    </row>
    <row r="2742" spans="1:5" x14ac:dyDescent="0.25">
      <c r="A2742">
        <v>2014</v>
      </c>
      <c r="B2742">
        <v>10</v>
      </c>
      <c r="C2742" t="s">
        <v>88</v>
      </c>
      <c r="D2742">
        <v>181</v>
      </c>
      <c r="E2742">
        <v>1.4</v>
      </c>
    </row>
    <row r="2743" spans="1:5" x14ac:dyDescent="0.25">
      <c r="A2743">
        <v>2014</v>
      </c>
      <c r="B2743">
        <v>10</v>
      </c>
      <c r="C2743" t="s">
        <v>92</v>
      </c>
      <c r="D2743">
        <v>195</v>
      </c>
      <c r="E2743">
        <v>1.5</v>
      </c>
    </row>
    <row r="2744" spans="1:5" x14ac:dyDescent="0.25">
      <c r="A2744">
        <v>2014</v>
      </c>
      <c r="B2744">
        <v>10</v>
      </c>
      <c r="C2744" t="s">
        <v>95</v>
      </c>
      <c r="D2744">
        <v>92</v>
      </c>
      <c r="E2744">
        <v>0.7</v>
      </c>
    </row>
    <row r="2745" spans="1:5" x14ac:dyDescent="0.25">
      <c r="A2745">
        <v>2014</v>
      </c>
      <c r="B2745">
        <v>10</v>
      </c>
      <c r="C2745" t="s">
        <v>94</v>
      </c>
      <c r="D2745">
        <v>123</v>
      </c>
      <c r="E2745">
        <v>0.9</v>
      </c>
    </row>
    <row r="2746" spans="1:5" x14ac:dyDescent="0.25">
      <c r="A2746">
        <v>2014</v>
      </c>
      <c r="B2746">
        <v>10</v>
      </c>
      <c r="C2746" t="s">
        <v>101</v>
      </c>
      <c r="D2746">
        <v>25</v>
      </c>
      <c r="E2746">
        <v>0.2</v>
      </c>
    </row>
    <row r="2747" spans="1:5" x14ac:dyDescent="0.25">
      <c r="A2747">
        <v>2014</v>
      </c>
      <c r="B2747">
        <v>10</v>
      </c>
      <c r="C2747" t="s">
        <v>98</v>
      </c>
      <c r="D2747">
        <v>15</v>
      </c>
      <c r="E2747">
        <v>0.1</v>
      </c>
    </row>
    <row r="2748" spans="1:5" x14ac:dyDescent="0.25">
      <c r="A2748">
        <v>2014</v>
      </c>
      <c r="B2748">
        <v>10</v>
      </c>
      <c r="C2748" t="s">
        <v>107</v>
      </c>
      <c r="D2748">
        <v>42</v>
      </c>
      <c r="E2748">
        <v>0.3</v>
      </c>
    </row>
    <row r="2749" spans="1:5" x14ac:dyDescent="0.25">
      <c r="A2749">
        <v>2014</v>
      </c>
      <c r="B2749">
        <v>10</v>
      </c>
      <c r="C2749" t="s">
        <v>90</v>
      </c>
      <c r="D2749">
        <v>26</v>
      </c>
      <c r="E2749">
        <v>0.2</v>
      </c>
    </row>
    <row r="2750" spans="1:5" x14ac:dyDescent="0.25">
      <c r="A2750">
        <v>2014</v>
      </c>
      <c r="B2750">
        <v>10</v>
      </c>
      <c r="C2750" t="s">
        <v>100</v>
      </c>
      <c r="D2750">
        <v>19</v>
      </c>
      <c r="E2750">
        <v>0.1</v>
      </c>
    </row>
    <row r="2751" spans="1:5" x14ac:dyDescent="0.25">
      <c r="A2751">
        <v>2014</v>
      </c>
      <c r="B2751">
        <v>10</v>
      </c>
      <c r="C2751" t="s">
        <v>121</v>
      </c>
      <c r="D2751">
        <v>11</v>
      </c>
      <c r="E2751">
        <v>0.1</v>
      </c>
    </row>
    <row r="2752" spans="1:5" x14ac:dyDescent="0.25">
      <c r="A2752">
        <v>2014</v>
      </c>
      <c r="B2752">
        <v>10</v>
      </c>
      <c r="C2752" t="s">
        <v>93</v>
      </c>
      <c r="D2752">
        <v>7</v>
      </c>
      <c r="E2752">
        <v>0.1</v>
      </c>
    </row>
    <row r="2753" spans="1:5" x14ac:dyDescent="0.25">
      <c r="A2753">
        <v>2014</v>
      </c>
      <c r="B2753">
        <v>10</v>
      </c>
      <c r="C2753" t="s">
        <v>99</v>
      </c>
      <c r="D2753">
        <v>3</v>
      </c>
      <c r="E2753">
        <v>0</v>
      </c>
    </row>
    <row r="2754" spans="1:5" x14ac:dyDescent="0.25">
      <c r="A2754">
        <v>2014</v>
      </c>
      <c r="B2754">
        <v>10</v>
      </c>
      <c r="C2754" t="s">
        <v>132</v>
      </c>
      <c r="D2754">
        <v>3</v>
      </c>
      <c r="E2754">
        <v>0</v>
      </c>
    </row>
    <row r="2755" spans="1:5" x14ac:dyDescent="0.25">
      <c r="A2755">
        <v>2014</v>
      </c>
      <c r="B2755">
        <v>10</v>
      </c>
      <c r="C2755" t="s">
        <v>102</v>
      </c>
      <c r="D2755">
        <v>1</v>
      </c>
      <c r="E2755">
        <v>0</v>
      </c>
    </row>
    <row r="2756" spans="1:5" x14ac:dyDescent="0.25">
      <c r="A2756">
        <v>2014</v>
      </c>
      <c r="B2756">
        <v>10</v>
      </c>
      <c r="C2756" t="s">
        <v>109</v>
      </c>
      <c r="D2756">
        <v>0</v>
      </c>
      <c r="E2756">
        <v>0</v>
      </c>
    </row>
    <row r="2757" spans="1:5" x14ac:dyDescent="0.25">
      <c r="A2757">
        <v>2014</v>
      </c>
      <c r="B2757">
        <v>10</v>
      </c>
      <c r="C2757" t="s">
        <v>104</v>
      </c>
      <c r="D2757">
        <v>1</v>
      </c>
      <c r="E2757">
        <v>0</v>
      </c>
    </row>
    <row r="2758" spans="1:5" x14ac:dyDescent="0.25">
      <c r="A2758">
        <v>2014</v>
      </c>
      <c r="B2758">
        <v>10</v>
      </c>
      <c r="C2758" t="s">
        <v>117</v>
      </c>
      <c r="D2758">
        <v>1</v>
      </c>
      <c r="E2758">
        <v>0</v>
      </c>
    </row>
    <row r="2759" spans="1:5" x14ac:dyDescent="0.25">
      <c r="A2759">
        <v>2014</v>
      </c>
      <c r="B2759">
        <v>10</v>
      </c>
      <c r="C2759" t="s">
        <v>111</v>
      </c>
      <c r="D2759">
        <v>0</v>
      </c>
      <c r="E2759">
        <v>0</v>
      </c>
    </row>
    <row r="2760" spans="1:5" x14ac:dyDescent="0.25">
      <c r="A2760">
        <v>2014</v>
      </c>
      <c r="B2760">
        <v>10</v>
      </c>
      <c r="C2760" t="s">
        <v>108</v>
      </c>
      <c r="D2760">
        <v>0</v>
      </c>
      <c r="E2760">
        <v>0</v>
      </c>
    </row>
    <row r="2761" spans="1:5" x14ac:dyDescent="0.25">
      <c r="A2761">
        <v>2014</v>
      </c>
      <c r="B2761">
        <v>10</v>
      </c>
      <c r="C2761" t="s">
        <v>110</v>
      </c>
      <c r="D2761">
        <v>1</v>
      </c>
      <c r="E2761">
        <v>0</v>
      </c>
    </row>
    <row r="2762" spans="1:5" x14ac:dyDescent="0.25">
      <c r="A2762">
        <v>2014</v>
      </c>
      <c r="B2762">
        <v>10</v>
      </c>
      <c r="C2762" t="s">
        <v>131</v>
      </c>
      <c r="D2762">
        <v>0</v>
      </c>
      <c r="E2762">
        <v>0</v>
      </c>
    </row>
    <row r="2763" spans="1:5" x14ac:dyDescent="0.25">
      <c r="A2763">
        <v>2014</v>
      </c>
      <c r="B2763">
        <v>10</v>
      </c>
      <c r="C2763" t="s">
        <v>116</v>
      </c>
      <c r="D2763">
        <v>0</v>
      </c>
      <c r="E2763">
        <v>0</v>
      </c>
    </row>
    <row r="2764" spans="1:5" x14ac:dyDescent="0.25">
      <c r="A2764">
        <v>2014</v>
      </c>
      <c r="B2764">
        <v>10</v>
      </c>
      <c r="C2764" t="s">
        <v>118</v>
      </c>
      <c r="D2764">
        <v>0</v>
      </c>
      <c r="E2764">
        <v>0</v>
      </c>
    </row>
    <row r="2765" spans="1:5" x14ac:dyDescent="0.25">
      <c r="A2765">
        <v>2014</v>
      </c>
      <c r="B2765">
        <v>10</v>
      </c>
      <c r="C2765" t="s">
        <v>97</v>
      </c>
      <c r="D2765">
        <v>0</v>
      </c>
      <c r="E2765">
        <v>0</v>
      </c>
    </row>
    <row r="2766" spans="1:5" x14ac:dyDescent="0.25">
      <c r="A2766">
        <v>2014</v>
      </c>
      <c r="B2766">
        <v>10</v>
      </c>
      <c r="C2766" t="s">
        <v>126</v>
      </c>
      <c r="D2766">
        <v>0</v>
      </c>
      <c r="E2766">
        <v>0</v>
      </c>
    </row>
    <row r="2767" spans="1:5" x14ac:dyDescent="0.25">
      <c r="A2767">
        <v>2014</v>
      </c>
      <c r="B2767">
        <v>10</v>
      </c>
      <c r="C2767" t="s">
        <v>125</v>
      </c>
      <c r="D2767">
        <v>0</v>
      </c>
      <c r="E2767">
        <v>0</v>
      </c>
    </row>
    <row r="2768" spans="1:5" x14ac:dyDescent="0.25">
      <c r="A2768">
        <v>2014</v>
      </c>
      <c r="B2768">
        <v>10</v>
      </c>
      <c r="C2768" t="s">
        <v>96</v>
      </c>
      <c r="D2768">
        <v>0</v>
      </c>
      <c r="E2768">
        <v>0</v>
      </c>
    </row>
    <row r="2769" spans="1:5" x14ac:dyDescent="0.25">
      <c r="A2769">
        <v>2014</v>
      </c>
      <c r="B2769">
        <v>10</v>
      </c>
      <c r="C2769" t="s">
        <v>112</v>
      </c>
      <c r="D2769">
        <v>0</v>
      </c>
      <c r="E2769">
        <v>0</v>
      </c>
    </row>
    <row r="2770" spans="1:5" x14ac:dyDescent="0.25">
      <c r="A2770">
        <v>2014</v>
      </c>
      <c r="B2770">
        <v>10</v>
      </c>
      <c r="D2770">
        <v>0</v>
      </c>
      <c r="E2770">
        <v>0</v>
      </c>
    </row>
    <row r="2771" spans="1:5" x14ac:dyDescent="0.25">
      <c r="A2771">
        <v>2014</v>
      </c>
      <c r="B2771">
        <v>11</v>
      </c>
      <c r="C2771" t="s">
        <v>73</v>
      </c>
      <c r="D2771">
        <v>1920</v>
      </c>
      <c r="E2771">
        <v>16.7</v>
      </c>
    </row>
    <row r="2772" spans="1:5" x14ac:dyDescent="0.25">
      <c r="A2772">
        <v>2014</v>
      </c>
      <c r="B2772">
        <v>11</v>
      </c>
      <c r="C2772" t="s">
        <v>72</v>
      </c>
      <c r="D2772">
        <v>1241</v>
      </c>
      <c r="E2772">
        <v>10.8</v>
      </c>
    </row>
    <row r="2773" spans="1:5" x14ac:dyDescent="0.25">
      <c r="A2773">
        <v>2014</v>
      </c>
      <c r="B2773">
        <v>11</v>
      </c>
      <c r="C2773" t="s">
        <v>76</v>
      </c>
      <c r="D2773">
        <v>950</v>
      </c>
      <c r="E2773">
        <v>8.3000000000000007</v>
      </c>
    </row>
    <row r="2774" spans="1:5" x14ac:dyDescent="0.25">
      <c r="A2774">
        <v>2014</v>
      </c>
      <c r="B2774">
        <v>11</v>
      </c>
      <c r="C2774" t="s">
        <v>83</v>
      </c>
      <c r="D2774">
        <v>710</v>
      </c>
      <c r="E2774">
        <v>6.2</v>
      </c>
    </row>
    <row r="2775" spans="1:5" x14ac:dyDescent="0.25">
      <c r="A2775">
        <v>2014</v>
      </c>
      <c r="B2775">
        <v>11</v>
      </c>
      <c r="C2775" t="s">
        <v>79</v>
      </c>
      <c r="D2775">
        <v>687</v>
      </c>
      <c r="E2775">
        <v>6</v>
      </c>
    </row>
    <row r="2776" spans="1:5" x14ac:dyDescent="0.25">
      <c r="A2776">
        <v>2014</v>
      </c>
      <c r="B2776">
        <v>11</v>
      </c>
      <c r="C2776" t="s">
        <v>74</v>
      </c>
      <c r="D2776">
        <v>562</v>
      </c>
      <c r="E2776">
        <v>4.9000000000000004</v>
      </c>
    </row>
    <row r="2777" spans="1:5" x14ac:dyDescent="0.25">
      <c r="A2777">
        <v>2014</v>
      </c>
      <c r="B2777">
        <v>11</v>
      </c>
      <c r="C2777" t="s">
        <v>77</v>
      </c>
      <c r="D2777">
        <v>585</v>
      </c>
      <c r="E2777">
        <v>5.0999999999999996</v>
      </c>
    </row>
    <row r="2778" spans="1:5" x14ac:dyDescent="0.25">
      <c r="A2778">
        <v>2014</v>
      </c>
      <c r="B2778">
        <v>11</v>
      </c>
      <c r="C2778" t="s">
        <v>78</v>
      </c>
      <c r="D2778">
        <v>516</v>
      </c>
      <c r="E2778">
        <v>4.5</v>
      </c>
    </row>
    <row r="2779" spans="1:5" x14ac:dyDescent="0.25">
      <c r="A2779">
        <v>2014</v>
      </c>
      <c r="B2779">
        <v>11</v>
      </c>
      <c r="C2779" t="s">
        <v>75</v>
      </c>
      <c r="D2779">
        <v>506</v>
      </c>
      <c r="E2779">
        <v>4.4000000000000004</v>
      </c>
    </row>
    <row r="2780" spans="1:5" x14ac:dyDescent="0.25">
      <c r="A2780">
        <v>2014</v>
      </c>
      <c r="B2780">
        <v>11</v>
      </c>
      <c r="C2780" t="s">
        <v>80</v>
      </c>
      <c r="D2780">
        <v>639</v>
      </c>
      <c r="E2780">
        <v>5.6</v>
      </c>
    </row>
    <row r="2781" spans="1:5" x14ac:dyDescent="0.25">
      <c r="A2781">
        <v>2014</v>
      </c>
      <c r="B2781">
        <v>11</v>
      </c>
      <c r="C2781" t="s">
        <v>86</v>
      </c>
      <c r="D2781">
        <v>533</v>
      </c>
      <c r="E2781">
        <v>4.5999999999999996</v>
      </c>
    </row>
    <row r="2782" spans="1:5" x14ac:dyDescent="0.25">
      <c r="A2782">
        <v>2014</v>
      </c>
      <c r="B2782">
        <v>11</v>
      </c>
      <c r="C2782" t="s">
        <v>89</v>
      </c>
      <c r="D2782">
        <v>351</v>
      </c>
      <c r="E2782">
        <v>3.1</v>
      </c>
    </row>
    <row r="2783" spans="1:5" x14ac:dyDescent="0.25">
      <c r="A2783">
        <v>2014</v>
      </c>
      <c r="B2783">
        <v>11</v>
      </c>
      <c r="C2783" t="s">
        <v>91</v>
      </c>
      <c r="D2783">
        <v>443</v>
      </c>
      <c r="E2783">
        <v>3.9</v>
      </c>
    </row>
    <row r="2784" spans="1:5" x14ac:dyDescent="0.25">
      <c r="A2784">
        <v>2014</v>
      </c>
      <c r="B2784">
        <v>11</v>
      </c>
      <c r="C2784" t="s">
        <v>115</v>
      </c>
      <c r="D2784">
        <v>202</v>
      </c>
      <c r="E2784">
        <v>1.8</v>
      </c>
    </row>
    <row r="2785" spans="1:5" x14ac:dyDescent="0.25">
      <c r="A2785">
        <v>2014</v>
      </c>
      <c r="B2785">
        <v>11</v>
      </c>
      <c r="C2785" t="s">
        <v>81</v>
      </c>
      <c r="D2785">
        <v>182</v>
      </c>
      <c r="E2785">
        <v>1.6</v>
      </c>
    </row>
    <row r="2786" spans="1:5" x14ac:dyDescent="0.25">
      <c r="A2786">
        <v>2014</v>
      </c>
      <c r="B2786">
        <v>11</v>
      </c>
      <c r="C2786" t="s">
        <v>82</v>
      </c>
      <c r="D2786">
        <v>200</v>
      </c>
      <c r="E2786">
        <v>1.7</v>
      </c>
    </row>
    <row r="2787" spans="1:5" x14ac:dyDescent="0.25">
      <c r="A2787">
        <v>2014</v>
      </c>
      <c r="B2787">
        <v>11</v>
      </c>
      <c r="C2787" t="s">
        <v>85</v>
      </c>
      <c r="D2787">
        <v>215</v>
      </c>
      <c r="E2787">
        <v>1.9</v>
      </c>
    </row>
    <row r="2788" spans="1:5" x14ac:dyDescent="0.25">
      <c r="A2788">
        <v>2014</v>
      </c>
      <c r="B2788">
        <v>11</v>
      </c>
      <c r="C2788" t="s">
        <v>87</v>
      </c>
      <c r="D2788">
        <v>207</v>
      </c>
      <c r="E2788">
        <v>1.8</v>
      </c>
    </row>
    <row r="2789" spans="1:5" x14ac:dyDescent="0.25">
      <c r="A2789">
        <v>2014</v>
      </c>
      <c r="B2789">
        <v>11</v>
      </c>
      <c r="C2789" t="s">
        <v>84</v>
      </c>
      <c r="D2789">
        <v>131</v>
      </c>
      <c r="E2789">
        <v>1.1000000000000001</v>
      </c>
    </row>
    <row r="2790" spans="1:5" x14ac:dyDescent="0.25">
      <c r="A2790">
        <v>2014</v>
      </c>
      <c r="B2790">
        <v>11</v>
      </c>
      <c r="C2790" t="s">
        <v>88</v>
      </c>
      <c r="D2790">
        <v>162</v>
      </c>
      <c r="E2790">
        <v>1.4</v>
      </c>
    </row>
    <row r="2791" spans="1:5" x14ac:dyDescent="0.25">
      <c r="A2791">
        <v>2014</v>
      </c>
      <c r="B2791">
        <v>11</v>
      </c>
      <c r="C2791" t="s">
        <v>92</v>
      </c>
      <c r="D2791">
        <v>153</v>
      </c>
      <c r="E2791">
        <v>1.3</v>
      </c>
    </row>
    <row r="2792" spans="1:5" x14ac:dyDescent="0.25">
      <c r="A2792">
        <v>2014</v>
      </c>
      <c r="B2792">
        <v>11</v>
      </c>
      <c r="C2792" t="s">
        <v>95</v>
      </c>
      <c r="D2792">
        <v>84</v>
      </c>
      <c r="E2792">
        <v>0.7</v>
      </c>
    </row>
    <row r="2793" spans="1:5" x14ac:dyDescent="0.25">
      <c r="A2793">
        <v>2014</v>
      </c>
      <c r="B2793">
        <v>11</v>
      </c>
      <c r="C2793" t="s">
        <v>94</v>
      </c>
      <c r="D2793">
        <v>135</v>
      </c>
      <c r="E2793">
        <v>1.2</v>
      </c>
    </row>
    <row r="2794" spans="1:5" x14ac:dyDescent="0.25">
      <c r="A2794">
        <v>2014</v>
      </c>
      <c r="B2794">
        <v>11</v>
      </c>
      <c r="C2794" t="s">
        <v>101</v>
      </c>
      <c r="D2794">
        <v>53</v>
      </c>
      <c r="E2794">
        <v>0.5</v>
      </c>
    </row>
    <row r="2795" spans="1:5" x14ac:dyDescent="0.25">
      <c r="A2795">
        <v>2014</v>
      </c>
      <c r="B2795">
        <v>11</v>
      </c>
      <c r="C2795" t="s">
        <v>98</v>
      </c>
      <c r="D2795">
        <v>13</v>
      </c>
      <c r="E2795">
        <v>0.1</v>
      </c>
    </row>
    <row r="2796" spans="1:5" x14ac:dyDescent="0.25">
      <c r="A2796">
        <v>2014</v>
      </c>
      <c r="B2796">
        <v>11</v>
      </c>
      <c r="C2796" t="s">
        <v>107</v>
      </c>
      <c r="D2796">
        <v>31</v>
      </c>
      <c r="E2796">
        <v>0.3</v>
      </c>
    </row>
    <row r="2797" spans="1:5" x14ac:dyDescent="0.25">
      <c r="A2797">
        <v>2014</v>
      </c>
      <c r="B2797">
        <v>11</v>
      </c>
      <c r="C2797" t="s">
        <v>90</v>
      </c>
      <c r="D2797">
        <v>26</v>
      </c>
      <c r="E2797">
        <v>0.2</v>
      </c>
    </row>
    <row r="2798" spans="1:5" x14ac:dyDescent="0.25">
      <c r="A2798">
        <v>2014</v>
      </c>
      <c r="B2798">
        <v>11</v>
      </c>
      <c r="C2798" t="s">
        <v>100</v>
      </c>
      <c r="D2798">
        <v>14</v>
      </c>
      <c r="E2798">
        <v>0.1</v>
      </c>
    </row>
    <row r="2799" spans="1:5" x14ac:dyDescent="0.25">
      <c r="A2799">
        <v>2014</v>
      </c>
      <c r="B2799">
        <v>11</v>
      </c>
      <c r="C2799" t="s">
        <v>121</v>
      </c>
      <c r="D2799">
        <v>24</v>
      </c>
      <c r="E2799">
        <v>0.2</v>
      </c>
    </row>
    <row r="2800" spans="1:5" x14ac:dyDescent="0.25">
      <c r="A2800">
        <v>2014</v>
      </c>
      <c r="B2800">
        <v>11</v>
      </c>
      <c r="C2800" t="s">
        <v>93</v>
      </c>
      <c r="D2800">
        <v>2</v>
      </c>
      <c r="E2800">
        <v>0</v>
      </c>
    </row>
    <row r="2801" spans="1:5" x14ac:dyDescent="0.25">
      <c r="A2801">
        <v>2014</v>
      </c>
      <c r="B2801">
        <v>11</v>
      </c>
      <c r="C2801" t="s">
        <v>99</v>
      </c>
      <c r="D2801">
        <v>4</v>
      </c>
      <c r="E2801">
        <v>0</v>
      </c>
    </row>
    <row r="2802" spans="1:5" x14ac:dyDescent="0.25">
      <c r="A2802">
        <v>2014</v>
      </c>
      <c r="B2802">
        <v>11</v>
      </c>
      <c r="C2802" t="s">
        <v>132</v>
      </c>
      <c r="D2802">
        <v>1</v>
      </c>
      <c r="E2802">
        <v>0</v>
      </c>
    </row>
    <row r="2803" spans="1:5" x14ac:dyDescent="0.25">
      <c r="A2803">
        <v>2014</v>
      </c>
      <c r="B2803">
        <v>11</v>
      </c>
      <c r="C2803" t="s">
        <v>109</v>
      </c>
      <c r="D2803">
        <v>4</v>
      </c>
      <c r="E2803">
        <v>0</v>
      </c>
    </row>
    <row r="2804" spans="1:5" x14ac:dyDescent="0.25">
      <c r="A2804">
        <v>2014</v>
      </c>
      <c r="B2804">
        <v>11</v>
      </c>
      <c r="C2804" t="s">
        <v>102</v>
      </c>
      <c r="D2804">
        <v>0</v>
      </c>
      <c r="E2804">
        <v>0</v>
      </c>
    </row>
    <row r="2805" spans="1:5" x14ac:dyDescent="0.25">
      <c r="A2805">
        <v>2014</v>
      </c>
      <c r="B2805">
        <v>11</v>
      </c>
      <c r="C2805" t="s">
        <v>104</v>
      </c>
      <c r="D2805">
        <v>0</v>
      </c>
      <c r="E2805">
        <v>0</v>
      </c>
    </row>
    <row r="2806" spans="1:5" x14ac:dyDescent="0.25">
      <c r="A2806">
        <v>2014</v>
      </c>
      <c r="B2806">
        <v>11</v>
      </c>
      <c r="C2806" t="s">
        <v>117</v>
      </c>
      <c r="D2806">
        <v>0</v>
      </c>
      <c r="E2806">
        <v>0</v>
      </c>
    </row>
    <row r="2807" spans="1:5" x14ac:dyDescent="0.25">
      <c r="A2807">
        <v>2014</v>
      </c>
      <c r="B2807">
        <v>11</v>
      </c>
      <c r="C2807" t="s">
        <v>111</v>
      </c>
      <c r="D2807">
        <v>0</v>
      </c>
      <c r="E2807">
        <v>0</v>
      </c>
    </row>
    <row r="2808" spans="1:5" x14ac:dyDescent="0.25">
      <c r="A2808">
        <v>2014</v>
      </c>
      <c r="B2808">
        <v>11</v>
      </c>
      <c r="C2808" t="s">
        <v>108</v>
      </c>
      <c r="D2808">
        <v>0</v>
      </c>
      <c r="E2808">
        <v>0</v>
      </c>
    </row>
    <row r="2809" spans="1:5" x14ac:dyDescent="0.25">
      <c r="A2809">
        <v>2014</v>
      </c>
      <c r="B2809">
        <v>11</v>
      </c>
      <c r="C2809" t="s">
        <v>110</v>
      </c>
      <c r="D2809">
        <v>0</v>
      </c>
      <c r="E2809">
        <v>0</v>
      </c>
    </row>
    <row r="2810" spans="1:5" x14ac:dyDescent="0.25">
      <c r="A2810">
        <v>2014</v>
      </c>
      <c r="B2810">
        <v>11</v>
      </c>
      <c r="C2810" t="s">
        <v>131</v>
      </c>
      <c r="D2810">
        <v>0</v>
      </c>
      <c r="E2810">
        <v>0</v>
      </c>
    </row>
    <row r="2811" spans="1:5" x14ac:dyDescent="0.25">
      <c r="A2811">
        <v>2014</v>
      </c>
      <c r="B2811">
        <v>11</v>
      </c>
      <c r="C2811" t="s">
        <v>116</v>
      </c>
      <c r="D2811">
        <v>0</v>
      </c>
      <c r="E2811">
        <v>0</v>
      </c>
    </row>
    <row r="2812" spans="1:5" x14ac:dyDescent="0.25">
      <c r="A2812">
        <v>2014</v>
      </c>
      <c r="B2812">
        <v>11</v>
      </c>
      <c r="C2812" t="s">
        <v>118</v>
      </c>
      <c r="D2812">
        <v>0</v>
      </c>
      <c r="E2812">
        <v>0</v>
      </c>
    </row>
    <row r="2813" spans="1:5" x14ac:dyDescent="0.25">
      <c r="A2813">
        <v>2014</v>
      </c>
      <c r="B2813">
        <v>11</v>
      </c>
      <c r="C2813" t="s">
        <v>97</v>
      </c>
      <c r="D2813">
        <v>0</v>
      </c>
      <c r="E2813">
        <v>0</v>
      </c>
    </row>
    <row r="2814" spans="1:5" x14ac:dyDescent="0.25">
      <c r="A2814">
        <v>2014</v>
      </c>
      <c r="B2814">
        <v>11</v>
      </c>
      <c r="C2814" t="s">
        <v>126</v>
      </c>
      <c r="D2814">
        <v>0</v>
      </c>
      <c r="E2814">
        <v>0</v>
      </c>
    </row>
    <row r="2815" spans="1:5" x14ac:dyDescent="0.25">
      <c r="A2815">
        <v>2014</v>
      </c>
      <c r="B2815">
        <v>11</v>
      </c>
      <c r="C2815" t="s">
        <v>125</v>
      </c>
      <c r="D2815">
        <v>0</v>
      </c>
      <c r="E2815">
        <v>0</v>
      </c>
    </row>
    <row r="2816" spans="1:5" x14ac:dyDescent="0.25">
      <c r="A2816">
        <v>2014</v>
      </c>
      <c r="B2816">
        <v>11</v>
      </c>
      <c r="C2816" t="s">
        <v>96</v>
      </c>
      <c r="D2816">
        <v>0</v>
      </c>
      <c r="E2816">
        <v>0</v>
      </c>
    </row>
    <row r="2817" spans="1:5" x14ac:dyDescent="0.25">
      <c r="A2817">
        <v>2014</v>
      </c>
      <c r="B2817">
        <v>11</v>
      </c>
      <c r="C2817" t="s">
        <v>120</v>
      </c>
      <c r="D2817">
        <v>0</v>
      </c>
      <c r="E2817">
        <v>0</v>
      </c>
    </row>
    <row r="2818" spans="1:5" x14ac:dyDescent="0.25">
      <c r="A2818">
        <v>2014</v>
      </c>
      <c r="B2818">
        <v>11</v>
      </c>
      <c r="C2818" t="s">
        <v>112</v>
      </c>
      <c r="D2818">
        <v>0</v>
      </c>
      <c r="E2818">
        <v>0</v>
      </c>
    </row>
    <row r="2819" spans="1:5" x14ac:dyDescent="0.25">
      <c r="A2819">
        <v>2014</v>
      </c>
      <c r="B2819">
        <v>11</v>
      </c>
      <c r="D2819">
        <v>0</v>
      </c>
      <c r="E2819">
        <v>0</v>
      </c>
    </row>
    <row r="2820" spans="1:5" x14ac:dyDescent="0.25">
      <c r="A2820">
        <v>2014</v>
      </c>
      <c r="B2820">
        <v>12</v>
      </c>
      <c r="C2820" t="s">
        <v>73</v>
      </c>
      <c r="D2820">
        <v>2019</v>
      </c>
      <c r="E2820">
        <v>16</v>
      </c>
    </row>
    <row r="2821" spans="1:5" x14ac:dyDescent="0.25">
      <c r="A2821">
        <v>2014</v>
      </c>
      <c r="B2821">
        <v>12</v>
      </c>
      <c r="C2821" t="s">
        <v>72</v>
      </c>
      <c r="D2821">
        <v>1055</v>
      </c>
      <c r="E2821">
        <v>8.3000000000000007</v>
      </c>
    </row>
    <row r="2822" spans="1:5" x14ac:dyDescent="0.25">
      <c r="A2822">
        <v>2014</v>
      </c>
      <c r="B2822">
        <v>12</v>
      </c>
      <c r="C2822" t="s">
        <v>76</v>
      </c>
      <c r="D2822">
        <v>2072</v>
      </c>
      <c r="E2822">
        <v>16.399999999999999</v>
      </c>
    </row>
    <row r="2823" spans="1:5" x14ac:dyDescent="0.25">
      <c r="A2823">
        <v>2014</v>
      </c>
      <c r="B2823">
        <v>12</v>
      </c>
      <c r="C2823" t="s">
        <v>83</v>
      </c>
      <c r="D2823">
        <v>804</v>
      </c>
      <c r="E2823">
        <v>6.4</v>
      </c>
    </row>
    <row r="2824" spans="1:5" x14ac:dyDescent="0.25">
      <c r="A2824">
        <v>2014</v>
      </c>
      <c r="B2824">
        <v>12</v>
      </c>
      <c r="C2824" t="s">
        <v>79</v>
      </c>
      <c r="D2824">
        <v>634</v>
      </c>
      <c r="E2824">
        <v>5</v>
      </c>
    </row>
    <row r="2825" spans="1:5" x14ac:dyDescent="0.25">
      <c r="A2825">
        <v>2014</v>
      </c>
      <c r="B2825">
        <v>12</v>
      </c>
      <c r="C2825" t="s">
        <v>74</v>
      </c>
      <c r="D2825">
        <v>681</v>
      </c>
      <c r="E2825">
        <v>5.4</v>
      </c>
    </row>
    <row r="2826" spans="1:5" x14ac:dyDescent="0.25">
      <c r="A2826">
        <v>2014</v>
      </c>
      <c r="B2826">
        <v>12</v>
      </c>
      <c r="C2826" t="s">
        <v>77</v>
      </c>
      <c r="D2826">
        <v>666</v>
      </c>
      <c r="E2826">
        <v>5.3</v>
      </c>
    </row>
    <row r="2827" spans="1:5" x14ac:dyDescent="0.25">
      <c r="A2827">
        <v>2014</v>
      </c>
      <c r="B2827">
        <v>12</v>
      </c>
      <c r="C2827" t="s">
        <v>78</v>
      </c>
      <c r="D2827">
        <v>604</v>
      </c>
      <c r="E2827">
        <v>4.8</v>
      </c>
    </row>
    <row r="2828" spans="1:5" x14ac:dyDescent="0.25">
      <c r="A2828">
        <v>2014</v>
      </c>
      <c r="B2828">
        <v>12</v>
      </c>
      <c r="C2828" t="s">
        <v>80</v>
      </c>
      <c r="D2828">
        <v>762</v>
      </c>
      <c r="E2828">
        <v>6</v>
      </c>
    </row>
    <row r="2829" spans="1:5" x14ac:dyDescent="0.25">
      <c r="A2829">
        <v>2014</v>
      </c>
      <c r="B2829">
        <v>12</v>
      </c>
      <c r="C2829" t="s">
        <v>75</v>
      </c>
      <c r="D2829">
        <v>527</v>
      </c>
      <c r="E2829">
        <v>4.2</v>
      </c>
    </row>
    <row r="2830" spans="1:5" x14ac:dyDescent="0.25">
      <c r="A2830">
        <v>2014</v>
      </c>
      <c r="B2830">
        <v>12</v>
      </c>
      <c r="C2830" t="s">
        <v>86</v>
      </c>
      <c r="D2830">
        <v>310</v>
      </c>
      <c r="E2830">
        <v>2.5</v>
      </c>
    </row>
    <row r="2831" spans="1:5" x14ac:dyDescent="0.25">
      <c r="A2831">
        <v>2014</v>
      </c>
      <c r="B2831">
        <v>12</v>
      </c>
      <c r="C2831" t="s">
        <v>89</v>
      </c>
      <c r="D2831">
        <v>317</v>
      </c>
      <c r="E2831">
        <v>2.5</v>
      </c>
    </row>
    <row r="2832" spans="1:5" x14ac:dyDescent="0.25">
      <c r="A2832">
        <v>2014</v>
      </c>
      <c r="B2832">
        <v>12</v>
      </c>
      <c r="C2832" t="s">
        <v>91</v>
      </c>
      <c r="D2832">
        <v>359</v>
      </c>
      <c r="E2832">
        <v>2.8</v>
      </c>
    </row>
    <row r="2833" spans="1:5" x14ac:dyDescent="0.25">
      <c r="A2833">
        <v>2014</v>
      </c>
      <c r="B2833">
        <v>12</v>
      </c>
      <c r="C2833" t="s">
        <v>115</v>
      </c>
      <c r="D2833">
        <v>267</v>
      </c>
      <c r="E2833">
        <v>2.1</v>
      </c>
    </row>
    <row r="2834" spans="1:5" x14ac:dyDescent="0.25">
      <c r="A2834">
        <v>2014</v>
      </c>
      <c r="B2834">
        <v>12</v>
      </c>
      <c r="C2834" t="s">
        <v>81</v>
      </c>
      <c r="D2834">
        <v>191</v>
      </c>
      <c r="E2834">
        <v>1.5</v>
      </c>
    </row>
    <row r="2835" spans="1:5" x14ac:dyDescent="0.25">
      <c r="A2835">
        <v>2014</v>
      </c>
      <c r="B2835">
        <v>12</v>
      </c>
      <c r="C2835" t="s">
        <v>82</v>
      </c>
      <c r="D2835">
        <v>143</v>
      </c>
      <c r="E2835">
        <v>1.1000000000000001</v>
      </c>
    </row>
    <row r="2836" spans="1:5" x14ac:dyDescent="0.25">
      <c r="A2836">
        <v>2014</v>
      </c>
      <c r="B2836">
        <v>12</v>
      </c>
      <c r="C2836" t="s">
        <v>85</v>
      </c>
      <c r="D2836">
        <v>209</v>
      </c>
      <c r="E2836">
        <v>1.7</v>
      </c>
    </row>
    <row r="2837" spans="1:5" x14ac:dyDescent="0.25">
      <c r="A2837">
        <v>2014</v>
      </c>
      <c r="B2837">
        <v>12</v>
      </c>
      <c r="C2837" t="s">
        <v>87</v>
      </c>
      <c r="D2837">
        <v>217</v>
      </c>
      <c r="E2837">
        <v>1.7</v>
      </c>
    </row>
    <row r="2838" spans="1:5" x14ac:dyDescent="0.25">
      <c r="A2838">
        <v>2014</v>
      </c>
      <c r="B2838">
        <v>12</v>
      </c>
      <c r="C2838" t="s">
        <v>84</v>
      </c>
      <c r="D2838">
        <v>133</v>
      </c>
      <c r="E2838">
        <v>1.1000000000000001</v>
      </c>
    </row>
    <row r="2839" spans="1:5" x14ac:dyDescent="0.25">
      <c r="A2839">
        <v>2014</v>
      </c>
      <c r="B2839">
        <v>12</v>
      </c>
      <c r="C2839" t="s">
        <v>88</v>
      </c>
      <c r="D2839">
        <v>159</v>
      </c>
      <c r="E2839">
        <v>1.3</v>
      </c>
    </row>
    <row r="2840" spans="1:5" x14ac:dyDescent="0.25">
      <c r="A2840">
        <v>2014</v>
      </c>
      <c r="B2840">
        <v>12</v>
      </c>
      <c r="C2840" t="s">
        <v>92</v>
      </c>
      <c r="D2840">
        <v>161</v>
      </c>
      <c r="E2840">
        <v>1.3</v>
      </c>
    </row>
    <row r="2841" spans="1:5" x14ac:dyDescent="0.25">
      <c r="A2841">
        <v>2014</v>
      </c>
      <c r="B2841">
        <v>12</v>
      </c>
      <c r="C2841" t="s">
        <v>95</v>
      </c>
      <c r="D2841">
        <v>70</v>
      </c>
      <c r="E2841">
        <v>0.6</v>
      </c>
    </row>
    <row r="2842" spans="1:5" x14ac:dyDescent="0.25">
      <c r="A2842">
        <v>2014</v>
      </c>
      <c r="B2842">
        <v>12</v>
      </c>
      <c r="C2842" t="s">
        <v>94</v>
      </c>
      <c r="D2842">
        <v>59</v>
      </c>
      <c r="E2842">
        <v>0.5</v>
      </c>
    </row>
    <row r="2843" spans="1:5" x14ac:dyDescent="0.25">
      <c r="A2843">
        <v>2014</v>
      </c>
      <c r="B2843">
        <v>12</v>
      </c>
      <c r="C2843" t="s">
        <v>101</v>
      </c>
      <c r="D2843">
        <v>59</v>
      </c>
      <c r="E2843">
        <v>0.5</v>
      </c>
    </row>
    <row r="2844" spans="1:5" x14ac:dyDescent="0.25">
      <c r="A2844">
        <v>2014</v>
      </c>
      <c r="B2844">
        <v>12</v>
      </c>
      <c r="C2844" t="s">
        <v>98</v>
      </c>
      <c r="D2844">
        <v>54</v>
      </c>
      <c r="E2844">
        <v>0.4</v>
      </c>
    </row>
    <row r="2845" spans="1:5" x14ac:dyDescent="0.25">
      <c r="A2845">
        <v>2014</v>
      </c>
      <c r="B2845">
        <v>12</v>
      </c>
      <c r="C2845" t="s">
        <v>107</v>
      </c>
      <c r="D2845">
        <v>49</v>
      </c>
      <c r="E2845">
        <v>0.4</v>
      </c>
    </row>
    <row r="2846" spans="1:5" x14ac:dyDescent="0.25">
      <c r="A2846">
        <v>2014</v>
      </c>
      <c r="B2846">
        <v>12</v>
      </c>
      <c r="C2846" t="s">
        <v>90</v>
      </c>
      <c r="D2846">
        <v>26</v>
      </c>
      <c r="E2846">
        <v>0.2</v>
      </c>
    </row>
    <row r="2847" spans="1:5" x14ac:dyDescent="0.25">
      <c r="A2847">
        <v>2014</v>
      </c>
      <c r="B2847">
        <v>12</v>
      </c>
      <c r="C2847" t="s">
        <v>100</v>
      </c>
      <c r="D2847">
        <v>27</v>
      </c>
      <c r="E2847">
        <v>0.2</v>
      </c>
    </row>
    <row r="2848" spans="1:5" x14ac:dyDescent="0.25">
      <c r="A2848">
        <v>2014</v>
      </c>
      <c r="B2848">
        <v>12</v>
      </c>
      <c r="C2848" t="s">
        <v>121</v>
      </c>
      <c r="D2848">
        <v>9</v>
      </c>
      <c r="E2848">
        <v>0.1</v>
      </c>
    </row>
    <row r="2849" spans="1:5" x14ac:dyDescent="0.25">
      <c r="A2849">
        <v>2014</v>
      </c>
      <c r="B2849">
        <v>12</v>
      </c>
      <c r="C2849" t="s">
        <v>93</v>
      </c>
      <c r="D2849">
        <v>1</v>
      </c>
      <c r="E2849">
        <v>0</v>
      </c>
    </row>
    <row r="2850" spans="1:5" x14ac:dyDescent="0.25">
      <c r="A2850">
        <v>2014</v>
      </c>
      <c r="B2850">
        <v>12</v>
      </c>
      <c r="C2850" t="s">
        <v>99</v>
      </c>
      <c r="D2850">
        <v>2</v>
      </c>
      <c r="E2850">
        <v>0</v>
      </c>
    </row>
    <row r="2851" spans="1:5" x14ac:dyDescent="0.25">
      <c r="A2851">
        <v>2014</v>
      </c>
      <c r="B2851">
        <v>12</v>
      </c>
      <c r="C2851" t="s">
        <v>132</v>
      </c>
      <c r="D2851">
        <v>2</v>
      </c>
      <c r="E2851">
        <v>0</v>
      </c>
    </row>
    <row r="2852" spans="1:5" x14ac:dyDescent="0.25">
      <c r="A2852">
        <v>2014</v>
      </c>
      <c r="B2852">
        <v>12</v>
      </c>
      <c r="C2852" t="s">
        <v>109</v>
      </c>
      <c r="D2852">
        <v>1</v>
      </c>
      <c r="E2852">
        <v>0</v>
      </c>
    </row>
    <row r="2853" spans="1:5" x14ac:dyDescent="0.25">
      <c r="A2853">
        <v>2014</v>
      </c>
      <c r="B2853">
        <v>12</v>
      </c>
      <c r="C2853" t="s">
        <v>102</v>
      </c>
      <c r="D2853">
        <v>0</v>
      </c>
      <c r="E2853">
        <v>0</v>
      </c>
    </row>
    <row r="2854" spans="1:5" x14ac:dyDescent="0.25">
      <c r="A2854">
        <v>2014</v>
      </c>
      <c r="B2854">
        <v>12</v>
      </c>
      <c r="C2854" t="s">
        <v>104</v>
      </c>
      <c r="D2854">
        <v>0</v>
      </c>
      <c r="E2854">
        <v>0</v>
      </c>
    </row>
    <row r="2855" spans="1:5" x14ac:dyDescent="0.25">
      <c r="A2855">
        <v>2014</v>
      </c>
      <c r="B2855">
        <v>12</v>
      </c>
      <c r="C2855" t="s">
        <v>117</v>
      </c>
      <c r="D2855">
        <v>0</v>
      </c>
      <c r="E2855">
        <v>0</v>
      </c>
    </row>
    <row r="2856" spans="1:5" x14ac:dyDescent="0.25">
      <c r="A2856">
        <v>2014</v>
      </c>
      <c r="B2856">
        <v>12</v>
      </c>
      <c r="C2856" t="s">
        <v>111</v>
      </c>
      <c r="D2856">
        <v>0</v>
      </c>
      <c r="E2856">
        <v>0</v>
      </c>
    </row>
    <row r="2857" spans="1:5" x14ac:dyDescent="0.25">
      <c r="A2857">
        <v>2014</v>
      </c>
      <c r="B2857">
        <v>12</v>
      </c>
      <c r="C2857" t="s">
        <v>108</v>
      </c>
      <c r="D2857">
        <v>0</v>
      </c>
      <c r="E2857">
        <v>0</v>
      </c>
    </row>
    <row r="2858" spans="1:5" x14ac:dyDescent="0.25">
      <c r="A2858">
        <v>2014</v>
      </c>
      <c r="B2858">
        <v>12</v>
      </c>
      <c r="C2858" t="s">
        <v>110</v>
      </c>
      <c r="D2858">
        <v>0</v>
      </c>
      <c r="E2858">
        <v>0</v>
      </c>
    </row>
    <row r="2859" spans="1:5" x14ac:dyDescent="0.25">
      <c r="A2859">
        <v>2014</v>
      </c>
      <c r="B2859">
        <v>12</v>
      </c>
      <c r="C2859" t="s">
        <v>131</v>
      </c>
      <c r="D2859">
        <v>0</v>
      </c>
      <c r="E2859">
        <v>0</v>
      </c>
    </row>
    <row r="2860" spans="1:5" x14ac:dyDescent="0.25">
      <c r="A2860">
        <v>2014</v>
      </c>
      <c r="B2860">
        <v>12</v>
      </c>
      <c r="C2860" t="s">
        <v>116</v>
      </c>
      <c r="D2860">
        <v>0</v>
      </c>
      <c r="E2860">
        <v>0</v>
      </c>
    </row>
    <row r="2861" spans="1:5" x14ac:dyDescent="0.25">
      <c r="A2861">
        <v>2014</v>
      </c>
      <c r="B2861">
        <v>12</v>
      </c>
      <c r="C2861" t="s">
        <v>118</v>
      </c>
      <c r="D2861">
        <v>0</v>
      </c>
      <c r="E2861">
        <v>0</v>
      </c>
    </row>
    <row r="2862" spans="1:5" x14ac:dyDescent="0.25">
      <c r="A2862">
        <v>2014</v>
      </c>
      <c r="B2862">
        <v>12</v>
      </c>
      <c r="C2862" t="s">
        <v>130</v>
      </c>
      <c r="D2862">
        <v>0</v>
      </c>
      <c r="E2862">
        <v>0</v>
      </c>
    </row>
    <row r="2863" spans="1:5" x14ac:dyDescent="0.25">
      <c r="A2863">
        <v>2014</v>
      </c>
      <c r="B2863">
        <v>12</v>
      </c>
      <c r="C2863" t="s">
        <v>97</v>
      </c>
      <c r="D2863">
        <v>0</v>
      </c>
      <c r="E2863">
        <v>0</v>
      </c>
    </row>
    <row r="2864" spans="1:5" x14ac:dyDescent="0.25">
      <c r="A2864">
        <v>2014</v>
      </c>
      <c r="B2864">
        <v>12</v>
      </c>
      <c r="C2864" t="s">
        <v>126</v>
      </c>
      <c r="D2864">
        <v>0</v>
      </c>
      <c r="E2864">
        <v>0</v>
      </c>
    </row>
    <row r="2865" spans="1:5" x14ac:dyDescent="0.25">
      <c r="A2865">
        <v>2014</v>
      </c>
      <c r="B2865">
        <v>12</v>
      </c>
      <c r="C2865" t="s">
        <v>125</v>
      </c>
      <c r="D2865">
        <v>0</v>
      </c>
      <c r="E2865">
        <v>0</v>
      </c>
    </row>
    <row r="2866" spans="1:5" x14ac:dyDescent="0.25">
      <c r="A2866">
        <v>2014</v>
      </c>
      <c r="B2866">
        <v>12</v>
      </c>
      <c r="C2866" t="s">
        <v>96</v>
      </c>
      <c r="D2866">
        <v>0</v>
      </c>
      <c r="E2866">
        <v>0</v>
      </c>
    </row>
    <row r="2867" spans="1:5" x14ac:dyDescent="0.25">
      <c r="A2867">
        <v>2014</v>
      </c>
      <c r="B2867">
        <v>12</v>
      </c>
      <c r="C2867" t="s">
        <v>120</v>
      </c>
      <c r="D2867">
        <v>0</v>
      </c>
      <c r="E2867">
        <v>0</v>
      </c>
    </row>
    <row r="2868" spans="1:5" x14ac:dyDescent="0.25">
      <c r="A2868">
        <v>2014</v>
      </c>
      <c r="B2868">
        <v>12</v>
      </c>
      <c r="C2868" t="s">
        <v>112</v>
      </c>
      <c r="D2868">
        <v>0</v>
      </c>
      <c r="E2868">
        <v>0</v>
      </c>
    </row>
    <row r="2869" spans="1:5" x14ac:dyDescent="0.25">
      <c r="A2869">
        <v>2014</v>
      </c>
      <c r="B2869">
        <v>12</v>
      </c>
      <c r="D2869">
        <v>0</v>
      </c>
      <c r="E2869">
        <v>0</v>
      </c>
    </row>
    <row r="2870" spans="1:5" x14ac:dyDescent="0.25">
      <c r="A2870">
        <v>2015</v>
      </c>
      <c r="B2870">
        <v>1</v>
      </c>
      <c r="C2870" t="s">
        <v>73</v>
      </c>
      <c r="D2870">
        <v>2057</v>
      </c>
      <c r="E2870">
        <v>19.5</v>
      </c>
    </row>
    <row r="2871" spans="1:5" x14ac:dyDescent="0.25">
      <c r="A2871">
        <v>2015</v>
      </c>
      <c r="B2871">
        <v>1</v>
      </c>
      <c r="C2871" t="s">
        <v>72</v>
      </c>
      <c r="D2871">
        <v>1372</v>
      </c>
      <c r="E2871">
        <v>13</v>
      </c>
    </row>
    <row r="2872" spans="1:5" x14ac:dyDescent="0.25">
      <c r="A2872">
        <v>2015</v>
      </c>
      <c r="B2872">
        <v>1</v>
      </c>
      <c r="C2872" t="s">
        <v>79</v>
      </c>
      <c r="D2872">
        <v>848</v>
      </c>
      <c r="E2872">
        <v>8.1</v>
      </c>
    </row>
    <row r="2873" spans="1:5" x14ac:dyDescent="0.25">
      <c r="A2873">
        <v>2015</v>
      </c>
      <c r="B2873">
        <v>1</v>
      </c>
      <c r="C2873" t="s">
        <v>83</v>
      </c>
      <c r="D2873">
        <v>649</v>
      </c>
      <c r="E2873">
        <v>6.2</v>
      </c>
    </row>
    <row r="2874" spans="1:5" x14ac:dyDescent="0.25">
      <c r="A2874">
        <v>2015</v>
      </c>
      <c r="B2874">
        <v>1</v>
      </c>
      <c r="C2874" t="s">
        <v>74</v>
      </c>
      <c r="D2874">
        <v>593</v>
      </c>
      <c r="E2874">
        <v>5.6</v>
      </c>
    </row>
    <row r="2875" spans="1:5" x14ac:dyDescent="0.25">
      <c r="A2875">
        <v>2015</v>
      </c>
      <c r="B2875">
        <v>1</v>
      </c>
      <c r="C2875" t="s">
        <v>80</v>
      </c>
      <c r="D2875">
        <v>543</v>
      </c>
      <c r="E2875">
        <v>5.2</v>
      </c>
    </row>
    <row r="2876" spans="1:5" x14ac:dyDescent="0.25">
      <c r="A2876">
        <v>2015</v>
      </c>
      <c r="B2876">
        <v>1</v>
      </c>
      <c r="C2876" t="s">
        <v>89</v>
      </c>
      <c r="D2876">
        <v>502</v>
      </c>
      <c r="E2876">
        <v>4.8</v>
      </c>
    </row>
    <row r="2877" spans="1:5" x14ac:dyDescent="0.25">
      <c r="A2877">
        <v>2015</v>
      </c>
      <c r="B2877">
        <v>1</v>
      </c>
      <c r="C2877" t="s">
        <v>77</v>
      </c>
      <c r="D2877">
        <v>473</v>
      </c>
      <c r="E2877">
        <v>4.5</v>
      </c>
    </row>
    <row r="2878" spans="1:5" x14ac:dyDescent="0.25">
      <c r="A2878">
        <v>2015</v>
      </c>
      <c r="B2878">
        <v>1</v>
      </c>
      <c r="C2878" t="s">
        <v>86</v>
      </c>
      <c r="D2878">
        <v>393</v>
      </c>
      <c r="E2878">
        <v>3.7</v>
      </c>
    </row>
    <row r="2879" spans="1:5" x14ac:dyDescent="0.25">
      <c r="A2879">
        <v>2015</v>
      </c>
      <c r="B2879">
        <v>1</v>
      </c>
      <c r="C2879" t="s">
        <v>75</v>
      </c>
      <c r="D2879">
        <v>373</v>
      </c>
      <c r="E2879">
        <v>3.5</v>
      </c>
    </row>
    <row r="2880" spans="1:5" x14ac:dyDescent="0.25">
      <c r="A2880">
        <v>2015</v>
      </c>
      <c r="B2880">
        <v>1</v>
      </c>
      <c r="C2880" t="s">
        <v>76</v>
      </c>
      <c r="D2880">
        <v>321</v>
      </c>
      <c r="E2880">
        <v>3.1</v>
      </c>
    </row>
    <row r="2881" spans="1:5" x14ac:dyDescent="0.25">
      <c r="A2881">
        <v>2015</v>
      </c>
      <c r="B2881">
        <v>1</v>
      </c>
      <c r="C2881" t="s">
        <v>91</v>
      </c>
      <c r="D2881">
        <v>315</v>
      </c>
      <c r="E2881">
        <v>3</v>
      </c>
    </row>
    <row r="2882" spans="1:5" x14ac:dyDescent="0.25">
      <c r="A2882">
        <v>2015</v>
      </c>
      <c r="B2882">
        <v>1</v>
      </c>
      <c r="C2882" t="s">
        <v>78</v>
      </c>
      <c r="D2882">
        <v>302</v>
      </c>
      <c r="E2882">
        <v>2.9</v>
      </c>
    </row>
    <row r="2883" spans="1:5" x14ac:dyDescent="0.25">
      <c r="A2883">
        <v>2015</v>
      </c>
      <c r="B2883">
        <v>1</v>
      </c>
      <c r="C2883" t="s">
        <v>82</v>
      </c>
      <c r="D2883">
        <v>284</v>
      </c>
      <c r="E2883">
        <v>2.7</v>
      </c>
    </row>
    <row r="2884" spans="1:5" x14ac:dyDescent="0.25">
      <c r="A2884">
        <v>2015</v>
      </c>
      <c r="B2884">
        <v>1</v>
      </c>
      <c r="C2884" t="s">
        <v>84</v>
      </c>
      <c r="D2884">
        <v>283</v>
      </c>
      <c r="E2884">
        <v>2.7</v>
      </c>
    </row>
    <row r="2885" spans="1:5" x14ac:dyDescent="0.25">
      <c r="A2885">
        <v>2015</v>
      </c>
      <c r="B2885">
        <v>1</v>
      </c>
      <c r="C2885" t="s">
        <v>81</v>
      </c>
      <c r="D2885">
        <v>273</v>
      </c>
      <c r="E2885">
        <v>2.6</v>
      </c>
    </row>
    <row r="2886" spans="1:5" x14ac:dyDescent="0.25">
      <c r="A2886">
        <v>2015</v>
      </c>
      <c r="B2886">
        <v>1</v>
      </c>
      <c r="C2886" t="s">
        <v>85</v>
      </c>
      <c r="D2886">
        <v>202</v>
      </c>
      <c r="E2886">
        <v>1.9</v>
      </c>
    </row>
    <row r="2887" spans="1:5" x14ac:dyDescent="0.25">
      <c r="A2887">
        <v>2015</v>
      </c>
      <c r="B2887">
        <v>1</v>
      </c>
      <c r="C2887" t="s">
        <v>94</v>
      </c>
      <c r="D2887">
        <v>137</v>
      </c>
      <c r="E2887">
        <v>1.3</v>
      </c>
    </row>
    <row r="2888" spans="1:5" x14ac:dyDescent="0.25">
      <c r="A2888">
        <v>2015</v>
      </c>
      <c r="B2888">
        <v>1</v>
      </c>
      <c r="C2888" t="s">
        <v>92</v>
      </c>
      <c r="D2888">
        <v>127</v>
      </c>
      <c r="E2888">
        <v>1.2</v>
      </c>
    </row>
    <row r="2889" spans="1:5" x14ac:dyDescent="0.25">
      <c r="A2889">
        <v>2015</v>
      </c>
      <c r="B2889">
        <v>1</v>
      </c>
      <c r="C2889" t="s">
        <v>88</v>
      </c>
      <c r="D2889">
        <v>118</v>
      </c>
      <c r="E2889">
        <v>1.1000000000000001</v>
      </c>
    </row>
    <row r="2890" spans="1:5" x14ac:dyDescent="0.25">
      <c r="A2890">
        <v>2015</v>
      </c>
      <c r="B2890">
        <v>1</v>
      </c>
      <c r="C2890" t="s">
        <v>87</v>
      </c>
      <c r="D2890">
        <v>95</v>
      </c>
      <c r="E2890">
        <v>0.9</v>
      </c>
    </row>
    <row r="2891" spans="1:5" x14ac:dyDescent="0.25">
      <c r="A2891">
        <v>2015</v>
      </c>
      <c r="B2891">
        <v>1</v>
      </c>
      <c r="C2891" t="s">
        <v>115</v>
      </c>
      <c r="D2891">
        <v>71</v>
      </c>
      <c r="E2891">
        <v>0.7</v>
      </c>
    </row>
    <row r="2892" spans="1:5" x14ac:dyDescent="0.25">
      <c r="A2892">
        <v>2015</v>
      </c>
      <c r="B2892">
        <v>1</v>
      </c>
      <c r="C2892" t="s">
        <v>95</v>
      </c>
      <c r="D2892">
        <v>62</v>
      </c>
      <c r="E2892">
        <v>0.6</v>
      </c>
    </row>
    <row r="2893" spans="1:5" x14ac:dyDescent="0.25">
      <c r="A2893">
        <v>2015</v>
      </c>
      <c r="B2893">
        <v>1</v>
      </c>
      <c r="C2893" t="s">
        <v>101</v>
      </c>
      <c r="D2893">
        <v>32</v>
      </c>
      <c r="E2893">
        <v>0.3</v>
      </c>
    </row>
    <row r="2894" spans="1:5" x14ac:dyDescent="0.25">
      <c r="A2894">
        <v>2015</v>
      </c>
      <c r="B2894">
        <v>1</v>
      </c>
      <c r="C2894" t="s">
        <v>107</v>
      </c>
      <c r="D2894">
        <v>28</v>
      </c>
      <c r="E2894">
        <v>0.3</v>
      </c>
    </row>
    <row r="2895" spans="1:5" x14ac:dyDescent="0.25">
      <c r="A2895">
        <v>2015</v>
      </c>
      <c r="B2895">
        <v>1</v>
      </c>
      <c r="C2895" t="s">
        <v>100</v>
      </c>
      <c r="D2895">
        <v>25</v>
      </c>
      <c r="E2895">
        <v>0.2</v>
      </c>
    </row>
    <row r="2896" spans="1:5" x14ac:dyDescent="0.25">
      <c r="A2896">
        <v>2015</v>
      </c>
      <c r="B2896">
        <v>1</v>
      </c>
      <c r="C2896" t="s">
        <v>90</v>
      </c>
      <c r="D2896">
        <v>15</v>
      </c>
      <c r="E2896">
        <v>0.1</v>
      </c>
    </row>
    <row r="2897" spans="1:5" x14ac:dyDescent="0.25">
      <c r="A2897">
        <v>2015</v>
      </c>
      <c r="B2897">
        <v>1</v>
      </c>
      <c r="C2897" t="s">
        <v>121</v>
      </c>
      <c r="D2897">
        <v>13</v>
      </c>
      <c r="E2897">
        <v>0.1</v>
      </c>
    </row>
    <row r="2898" spans="1:5" x14ac:dyDescent="0.25">
      <c r="A2898">
        <v>2015</v>
      </c>
      <c r="B2898">
        <v>1</v>
      </c>
      <c r="C2898" t="s">
        <v>93</v>
      </c>
      <c r="D2898">
        <v>9</v>
      </c>
      <c r="E2898">
        <v>0.1</v>
      </c>
    </row>
    <row r="2899" spans="1:5" x14ac:dyDescent="0.25">
      <c r="A2899">
        <v>2015</v>
      </c>
      <c r="B2899">
        <v>1</v>
      </c>
      <c r="C2899" t="s">
        <v>99</v>
      </c>
      <c r="D2899">
        <v>8</v>
      </c>
      <c r="E2899">
        <v>0.1</v>
      </c>
    </row>
    <row r="2900" spans="1:5" x14ac:dyDescent="0.25">
      <c r="A2900">
        <v>2015</v>
      </c>
      <c r="B2900">
        <v>1</v>
      </c>
      <c r="C2900" t="s">
        <v>98</v>
      </c>
      <c r="D2900">
        <v>0</v>
      </c>
      <c r="E2900">
        <v>0</v>
      </c>
    </row>
    <row r="2901" spans="1:5" x14ac:dyDescent="0.25">
      <c r="A2901">
        <v>2015</v>
      </c>
      <c r="B2901">
        <v>1</v>
      </c>
      <c r="C2901" t="s">
        <v>102</v>
      </c>
      <c r="D2901">
        <v>0</v>
      </c>
      <c r="E2901">
        <v>0</v>
      </c>
    </row>
    <row r="2902" spans="1:5" x14ac:dyDescent="0.25">
      <c r="A2902">
        <v>2015</v>
      </c>
      <c r="B2902">
        <v>2</v>
      </c>
      <c r="C2902" t="s">
        <v>73</v>
      </c>
      <c r="D2902">
        <v>1895</v>
      </c>
      <c r="E2902">
        <v>17.7</v>
      </c>
    </row>
    <row r="2903" spans="1:5" x14ac:dyDescent="0.25">
      <c r="A2903">
        <v>2015</v>
      </c>
      <c r="B2903">
        <v>2</v>
      </c>
      <c r="C2903" t="s">
        <v>72</v>
      </c>
      <c r="D2903">
        <v>1436</v>
      </c>
      <c r="E2903">
        <v>13.4</v>
      </c>
    </row>
    <row r="2904" spans="1:5" x14ac:dyDescent="0.25">
      <c r="A2904">
        <v>2015</v>
      </c>
      <c r="B2904">
        <v>2</v>
      </c>
      <c r="C2904" t="s">
        <v>79</v>
      </c>
      <c r="D2904">
        <v>761</v>
      </c>
      <c r="E2904">
        <v>7.1</v>
      </c>
    </row>
    <row r="2905" spans="1:5" x14ac:dyDescent="0.25">
      <c r="A2905">
        <v>2015</v>
      </c>
      <c r="B2905">
        <v>2</v>
      </c>
      <c r="C2905" t="s">
        <v>83</v>
      </c>
      <c r="D2905">
        <v>636</v>
      </c>
      <c r="E2905">
        <v>6</v>
      </c>
    </row>
    <row r="2906" spans="1:5" x14ac:dyDescent="0.25">
      <c r="A2906">
        <v>2015</v>
      </c>
      <c r="B2906">
        <v>2</v>
      </c>
      <c r="C2906" t="s">
        <v>74</v>
      </c>
      <c r="D2906">
        <v>666</v>
      </c>
      <c r="E2906">
        <v>6.2</v>
      </c>
    </row>
    <row r="2907" spans="1:5" x14ac:dyDescent="0.25">
      <c r="A2907">
        <v>2015</v>
      </c>
      <c r="B2907">
        <v>2</v>
      </c>
      <c r="C2907" t="s">
        <v>80</v>
      </c>
      <c r="D2907">
        <v>537</v>
      </c>
      <c r="E2907">
        <v>5</v>
      </c>
    </row>
    <row r="2908" spans="1:5" x14ac:dyDescent="0.25">
      <c r="A2908">
        <v>2015</v>
      </c>
      <c r="B2908">
        <v>2</v>
      </c>
      <c r="C2908" t="s">
        <v>77</v>
      </c>
      <c r="D2908">
        <v>539</v>
      </c>
      <c r="E2908">
        <v>5</v>
      </c>
    </row>
    <row r="2909" spans="1:5" x14ac:dyDescent="0.25">
      <c r="A2909">
        <v>2015</v>
      </c>
      <c r="B2909">
        <v>2</v>
      </c>
      <c r="C2909" t="s">
        <v>89</v>
      </c>
      <c r="D2909">
        <v>302</v>
      </c>
      <c r="E2909">
        <v>2.8</v>
      </c>
    </row>
    <row r="2910" spans="1:5" x14ac:dyDescent="0.25">
      <c r="A2910">
        <v>2015</v>
      </c>
      <c r="B2910">
        <v>2</v>
      </c>
      <c r="C2910" t="s">
        <v>78</v>
      </c>
      <c r="D2910">
        <v>474</v>
      </c>
      <c r="E2910">
        <v>4.4000000000000004</v>
      </c>
    </row>
    <row r="2911" spans="1:5" x14ac:dyDescent="0.25">
      <c r="A2911">
        <v>2015</v>
      </c>
      <c r="B2911">
        <v>2</v>
      </c>
      <c r="C2911" t="s">
        <v>75</v>
      </c>
      <c r="D2911">
        <v>401</v>
      </c>
      <c r="E2911">
        <v>3.8</v>
      </c>
    </row>
    <row r="2912" spans="1:5" x14ac:dyDescent="0.25">
      <c r="A2912">
        <v>2015</v>
      </c>
      <c r="B2912">
        <v>2</v>
      </c>
      <c r="C2912" t="s">
        <v>76</v>
      </c>
      <c r="D2912">
        <v>438</v>
      </c>
      <c r="E2912">
        <v>4.0999999999999996</v>
      </c>
    </row>
    <row r="2913" spans="1:5" x14ac:dyDescent="0.25">
      <c r="A2913">
        <v>2015</v>
      </c>
      <c r="B2913">
        <v>2</v>
      </c>
      <c r="C2913" t="s">
        <v>86</v>
      </c>
      <c r="D2913">
        <v>357</v>
      </c>
      <c r="E2913">
        <v>3.3</v>
      </c>
    </row>
    <row r="2914" spans="1:5" x14ac:dyDescent="0.25">
      <c r="A2914">
        <v>2015</v>
      </c>
      <c r="B2914">
        <v>2</v>
      </c>
      <c r="C2914" t="s">
        <v>91</v>
      </c>
      <c r="D2914">
        <v>315</v>
      </c>
      <c r="E2914">
        <v>2.9</v>
      </c>
    </row>
    <row r="2915" spans="1:5" x14ac:dyDescent="0.25">
      <c r="A2915">
        <v>2015</v>
      </c>
      <c r="B2915">
        <v>2</v>
      </c>
      <c r="C2915" t="s">
        <v>82</v>
      </c>
      <c r="D2915">
        <v>249</v>
      </c>
      <c r="E2915">
        <v>2.2999999999999998</v>
      </c>
    </row>
    <row r="2916" spans="1:5" x14ac:dyDescent="0.25">
      <c r="A2916">
        <v>2015</v>
      </c>
      <c r="B2916">
        <v>2</v>
      </c>
      <c r="C2916" t="s">
        <v>81</v>
      </c>
      <c r="D2916">
        <v>241</v>
      </c>
      <c r="E2916">
        <v>2.2999999999999998</v>
      </c>
    </row>
    <row r="2917" spans="1:5" x14ac:dyDescent="0.25">
      <c r="A2917">
        <v>2015</v>
      </c>
      <c r="B2917">
        <v>2</v>
      </c>
      <c r="C2917" t="s">
        <v>84</v>
      </c>
      <c r="D2917">
        <v>148</v>
      </c>
      <c r="E2917">
        <v>1.4</v>
      </c>
    </row>
    <row r="2918" spans="1:5" x14ac:dyDescent="0.25">
      <c r="A2918">
        <v>2015</v>
      </c>
      <c r="B2918">
        <v>2</v>
      </c>
      <c r="C2918" t="s">
        <v>115</v>
      </c>
      <c r="D2918">
        <v>321</v>
      </c>
      <c r="E2918">
        <v>3</v>
      </c>
    </row>
    <row r="2919" spans="1:5" x14ac:dyDescent="0.25">
      <c r="A2919">
        <v>2015</v>
      </c>
      <c r="B2919">
        <v>2</v>
      </c>
      <c r="C2919" t="s">
        <v>87</v>
      </c>
      <c r="D2919">
        <v>224</v>
      </c>
      <c r="E2919">
        <v>2.1</v>
      </c>
    </row>
    <row r="2920" spans="1:5" x14ac:dyDescent="0.25">
      <c r="A2920">
        <v>2015</v>
      </c>
      <c r="B2920">
        <v>2</v>
      </c>
      <c r="C2920" t="s">
        <v>85</v>
      </c>
      <c r="D2920">
        <v>112</v>
      </c>
      <c r="E2920">
        <v>1</v>
      </c>
    </row>
    <row r="2921" spans="1:5" x14ac:dyDescent="0.25">
      <c r="A2921">
        <v>2015</v>
      </c>
      <c r="B2921">
        <v>2</v>
      </c>
      <c r="C2921" t="s">
        <v>88</v>
      </c>
      <c r="D2921">
        <v>163</v>
      </c>
      <c r="E2921">
        <v>1.5</v>
      </c>
    </row>
    <row r="2922" spans="1:5" x14ac:dyDescent="0.25">
      <c r="A2922">
        <v>2015</v>
      </c>
      <c r="B2922">
        <v>2</v>
      </c>
      <c r="C2922" t="s">
        <v>92</v>
      </c>
      <c r="D2922">
        <v>147</v>
      </c>
      <c r="E2922">
        <v>1.4</v>
      </c>
    </row>
    <row r="2923" spans="1:5" x14ac:dyDescent="0.25">
      <c r="A2923">
        <v>2015</v>
      </c>
      <c r="B2923">
        <v>2</v>
      </c>
      <c r="C2923" t="s">
        <v>94</v>
      </c>
      <c r="D2923">
        <v>106</v>
      </c>
      <c r="E2923">
        <v>1</v>
      </c>
    </row>
    <row r="2924" spans="1:5" x14ac:dyDescent="0.25">
      <c r="A2924">
        <v>2015</v>
      </c>
      <c r="B2924">
        <v>2</v>
      </c>
      <c r="C2924" t="s">
        <v>95</v>
      </c>
      <c r="D2924">
        <v>57</v>
      </c>
      <c r="E2924">
        <v>0.5</v>
      </c>
    </row>
    <row r="2925" spans="1:5" x14ac:dyDescent="0.25">
      <c r="A2925">
        <v>2015</v>
      </c>
      <c r="B2925">
        <v>2</v>
      </c>
      <c r="C2925" t="s">
        <v>101</v>
      </c>
      <c r="D2925">
        <v>44</v>
      </c>
      <c r="E2925">
        <v>0.4</v>
      </c>
    </row>
    <row r="2926" spans="1:5" x14ac:dyDescent="0.25">
      <c r="A2926">
        <v>2015</v>
      </c>
      <c r="B2926">
        <v>2</v>
      </c>
      <c r="C2926" t="s">
        <v>107</v>
      </c>
      <c r="D2926">
        <v>37</v>
      </c>
      <c r="E2926">
        <v>0.3</v>
      </c>
    </row>
    <row r="2927" spans="1:5" x14ac:dyDescent="0.25">
      <c r="A2927">
        <v>2015</v>
      </c>
      <c r="B2927">
        <v>2</v>
      </c>
      <c r="C2927" t="s">
        <v>100</v>
      </c>
      <c r="D2927">
        <v>19</v>
      </c>
      <c r="E2927">
        <v>0.2</v>
      </c>
    </row>
    <row r="2928" spans="1:5" x14ac:dyDescent="0.25">
      <c r="A2928">
        <v>2015</v>
      </c>
      <c r="B2928">
        <v>2</v>
      </c>
      <c r="C2928" t="s">
        <v>121</v>
      </c>
      <c r="D2928">
        <v>22</v>
      </c>
      <c r="E2928">
        <v>0.2</v>
      </c>
    </row>
    <row r="2929" spans="1:5" x14ac:dyDescent="0.25">
      <c r="A2929">
        <v>2015</v>
      </c>
      <c r="B2929">
        <v>2</v>
      </c>
      <c r="C2929" t="s">
        <v>90</v>
      </c>
      <c r="D2929">
        <v>13</v>
      </c>
      <c r="E2929">
        <v>0.1</v>
      </c>
    </row>
    <row r="2930" spans="1:5" x14ac:dyDescent="0.25">
      <c r="A2930">
        <v>2015</v>
      </c>
      <c r="B2930">
        <v>2</v>
      </c>
      <c r="C2930" t="s">
        <v>133</v>
      </c>
      <c r="D2930">
        <v>19</v>
      </c>
      <c r="E2930">
        <v>0.2</v>
      </c>
    </row>
    <row r="2931" spans="1:5" x14ac:dyDescent="0.25">
      <c r="A2931">
        <v>2015</v>
      </c>
      <c r="B2931">
        <v>2</v>
      </c>
      <c r="C2931" t="s">
        <v>93</v>
      </c>
      <c r="D2931">
        <v>1</v>
      </c>
      <c r="E2931">
        <v>0</v>
      </c>
    </row>
    <row r="2932" spans="1:5" x14ac:dyDescent="0.25">
      <c r="A2932">
        <v>2015</v>
      </c>
      <c r="B2932">
        <v>2</v>
      </c>
      <c r="C2932" t="s">
        <v>99</v>
      </c>
      <c r="D2932">
        <v>2</v>
      </c>
      <c r="E2932">
        <v>0</v>
      </c>
    </row>
    <row r="2933" spans="1:5" x14ac:dyDescent="0.25">
      <c r="A2933">
        <v>2015</v>
      </c>
      <c r="B2933">
        <v>2</v>
      </c>
      <c r="C2933" t="s">
        <v>102</v>
      </c>
      <c r="D2933">
        <v>3</v>
      </c>
      <c r="E2933">
        <v>0</v>
      </c>
    </row>
    <row r="2934" spans="1:5" x14ac:dyDescent="0.25">
      <c r="A2934">
        <v>2015</v>
      </c>
      <c r="B2934">
        <v>2</v>
      </c>
      <c r="C2934" t="s">
        <v>98</v>
      </c>
      <c r="D2934">
        <v>0</v>
      </c>
      <c r="E2934">
        <v>0</v>
      </c>
    </row>
    <row r="2935" spans="1:5" x14ac:dyDescent="0.25">
      <c r="A2935">
        <v>2015</v>
      </c>
      <c r="B2935">
        <v>2</v>
      </c>
      <c r="C2935" t="s">
        <v>132</v>
      </c>
      <c r="D2935">
        <v>0</v>
      </c>
      <c r="E2935">
        <v>0</v>
      </c>
    </row>
    <row r="2936" spans="1:5" x14ac:dyDescent="0.25">
      <c r="A2936">
        <v>2015</v>
      </c>
      <c r="B2936">
        <v>2</v>
      </c>
      <c r="C2936" t="s">
        <v>109</v>
      </c>
      <c r="D2936">
        <v>0</v>
      </c>
      <c r="E2936">
        <v>0</v>
      </c>
    </row>
    <row r="2937" spans="1:5" x14ac:dyDescent="0.25">
      <c r="A2937">
        <v>2015</v>
      </c>
      <c r="B2937">
        <v>3</v>
      </c>
      <c r="C2937" t="s">
        <v>73</v>
      </c>
      <c r="D2937">
        <v>2274</v>
      </c>
      <c r="E2937">
        <v>16.100000000000001</v>
      </c>
    </row>
    <row r="2938" spans="1:5" x14ac:dyDescent="0.25">
      <c r="A2938">
        <v>2015</v>
      </c>
      <c r="B2938">
        <v>3</v>
      </c>
      <c r="C2938" t="s">
        <v>72</v>
      </c>
      <c r="D2938">
        <v>1509</v>
      </c>
      <c r="E2938">
        <v>10.7</v>
      </c>
    </row>
    <row r="2939" spans="1:5" x14ac:dyDescent="0.25">
      <c r="A2939">
        <v>2015</v>
      </c>
      <c r="B2939">
        <v>3</v>
      </c>
      <c r="C2939" t="s">
        <v>79</v>
      </c>
      <c r="D2939">
        <v>1057</v>
      </c>
      <c r="E2939">
        <v>7.5</v>
      </c>
    </row>
    <row r="2940" spans="1:5" x14ac:dyDescent="0.25">
      <c r="A2940">
        <v>2015</v>
      </c>
      <c r="B2940">
        <v>3</v>
      </c>
      <c r="C2940" t="s">
        <v>74</v>
      </c>
      <c r="D2940">
        <v>829</v>
      </c>
      <c r="E2940">
        <v>5.9</v>
      </c>
    </row>
    <row r="2941" spans="1:5" x14ac:dyDescent="0.25">
      <c r="A2941">
        <v>2015</v>
      </c>
      <c r="B2941">
        <v>3</v>
      </c>
      <c r="C2941" t="s">
        <v>83</v>
      </c>
      <c r="D2941">
        <v>785</v>
      </c>
      <c r="E2941">
        <v>5.5</v>
      </c>
    </row>
    <row r="2942" spans="1:5" x14ac:dyDescent="0.25">
      <c r="A2942">
        <v>2015</v>
      </c>
      <c r="B2942">
        <v>3</v>
      </c>
      <c r="C2942" t="s">
        <v>77</v>
      </c>
      <c r="D2942">
        <v>679</v>
      </c>
      <c r="E2942">
        <v>4.8</v>
      </c>
    </row>
    <row r="2943" spans="1:5" x14ac:dyDescent="0.25">
      <c r="A2943">
        <v>2015</v>
      </c>
      <c r="B2943">
        <v>3</v>
      </c>
      <c r="C2943" t="s">
        <v>76</v>
      </c>
      <c r="D2943">
        <v>875</v>
      </c>
      <c r="E2943">
        <v>6.2</v>
      </c>
    </row>
    <row r="2944" spans="1:5" x14ac:dyDescent="0.25">
      <c r="A2944">
        <v>2015</v>
      </c>
      <c r="B2944">
        <v>3</v>
      </c>
      <c r="C2944" t="s">
        <v>80</v>
      </c>
      <c r="D2944">
        <v>492</v>
      </c>
      <c r="E2944">
        <v>3.5</v>
      </c>
    </row>
    <row r="2945" spans="1:5" x14ac:dyDescent="0.25">
      <c r="A2945">
        <v>2015</v>
      </c>
      <c r="B2945">
        <v>3</v>
      </c>
      <c r="C2945" t="s">
        <v>115</v>
      </c>
      <c r="D2945">
        <v>1140</v>
      </c>
      <c r="E2945">
        <v>8.1</v>
      </c>
    </row>
    <row r="2946" spans="1:5" x14ac:dyDescent="0.25">
      <c r="A2946">
        <v>2015</v>
      </c>
      <c r="B2946">
        <v>3</v>
      </c>
      <c r="C2946" t="s">
        <v>78</v>
      </c>
      <c r="D2946">
        <v>598</v>
      </c>
      <c r="E2946">
        <v>4.2</v>
      </c>
    </row>
    <row r="2947" spans="1:5" x14ac:dyDescent="0.25">
      <c r="A2947">
        <v>2015</v>
      </c>
      <c r="B2947">
        <v>3</v>
      </c>
      <c r="C2947" t="s">
        <v>75</v>
      </c>
      <c r="D2947">
        <v>525</v>
      </c>
      <c r="E2947">
        <v>3.7</v>
      </c>
    </row>
    <row r="2948" spans="1:5" x14ac:dyDescent="0.25">
      <c r="A2948">
        <v>2015</v>
      </c>
      <c r="B2948">
        <v>3</v>
      </c>
      <c r="C2948" t="s">
        <v>89</v>
      </c>
      <c r="D2948">
        <v>374</v>
      </c>
      <c r="E2948">
        <v>2.6</v>
      </c>
    </row>
    <row r="2949" spans="1:5" x14ac:dyDescent="0.25">
      <c r="A2949">
        <v>2015</v>
      </c>
      <c r="B2949">
        <v>3</v>
      </c>
      <c r="C2949" t="s">
        <v>86</v>
      </c>
      <c r="D2949">
        <v>390</v>
      </c>
      <c r="E2949">
        <v>2.8</v>
      </c>
    </row>
    <row r="2950" spans="1:5" x14ac:dyDescent="0.25">
      <c r="A2950">
        <v>2015</v>
      </c>
      <c r="B2950">
        <v>3</v>
      </c>
      <c r="C2950" t="s">
        <v>91</v>
      </c>
      <c r="D2950">
        <v>376</v>
      </c>
      <c r="E2950">
        <v>2.7</v>
      </c>
    </row>
    <row r="2951" spans="1:5" x14ac:dyDescent="0.25">
      <c r="A2951">
        <v>2015</v>
      </c>
      <c r="B2951">
        <v>3</v>
      </c>
      <c r="C2951" t="s">
        <v>81</v>
      </c>
      <c r="D2951">
        <v>344</v>
      </c>
      <c r="E2951">
        <v>2.4</v>
      </c>
    </row>
    <row r="2952" spans="1:5" x14ac:dyDescent="0.25">
      <c r="A2952">
        <v>2015</v>
      </c>
      <c r="B2952">
        <v>3</v>
      </c>
      <c r="C2952" t="s">
        <v>82</v>
      </c>
      <c r="D2952">
        <v>311</v>
      </c>
      <c r="E2952">
        <v>2.2000000000000002</v>
      </c>
    </row>
    <row r="2953" spans="1:5" x14ac:dyDescent="0.25">
      <c r="A2953">
        <v>2015</v>
      </c>
      <c r="B2953">
        <v>3</v>
      </c>
      <c r="C2953" t="s">
        <v>84</v>
      </c>
      <c r="D2953">
        <v>202</v>
      </c>
      <c r="E2953">
        <v>1.4</v>
      </c>
    </row>
    <row r="2954" spans="1:5" x14ac:dyDescent="0.25">
      <c r="A2954">
        <v>2015</v>
      </c>
      <c r="B2954">
        <v>3</v>
      </c>
      <c r="C2954" t="s">
        <v>87</v>
      </c>
      <c r="D2954">
        <v>294</v>
      </c>
      <c r="E2954">
        <v>2.1</v>
      </c>
    </row>
    <row r="2955" spans="1:5" x14ac:dyDescent="0.25">
      <c r="A2955">
        <v>2015</v>
      </c>
      <c r="B2955">
        <v>3</v>
      </c>
      <c r="C2955" t="s">
        <v>92</v>
      </c>
      <c r="D2955">
        <v>296</v>
      </c>
      <c r="E2955">
        <v>2.1</v>
      </c>
    </row>
    <row r="2956" spans="1:5" x14ac:dyDescent="0.25">
      <c r="A2956">
        <v>2015</v>
      </c>
      <c r="B2956">
        <v>3</v>
      </c>
      <c r="C2956" t="s">
        <v>88</v>
      </c>
      <c r="D2956">
        <v>271</v>
      </c>
      <c r="E2956">
        <v>1.9</v>
      </c>
    </row>
    <row r="2957" spans="1:5" x14ac:dyDescent="0.25">
      <c r="A2957">
        <v>2015</v>
      </c>
      <c r="B2957">
        <v>3</v>
      </c>
      <c r="C2957" t="s">
        <v>85</v>
      </c>
      <c r="D2957">
        <v>186</v>
      </c>
      <c r="E2957">
        <v>1.3</v>
      </c>
    </row>
    <row r="2958" spans="1:5" x14ac:dyDescent="0.25">
      <c r="A2958">
        <v>2015</v>
      </c>
      <c r="B2958">
        <v>3</v>
      </c>
      <c r="C2958" t="s">
        <v>94</v>
      </c>
      <c r="D2958">
        <v>97</v>
      </c>
      <c r="E2958">
        <v>0.7</v>
      </c>
    </row>
    <row r="2959" spans="1:5" x14ac:dyDescent="0.25">
      <c r="A2959">
        <v>2015</v>
      </c>
      <c r="B2959">
        <v>3</v>
      </c>
      <c r="C2959" t="s">
        <v>95</v>
      </c>
      <c r="D2959">
        <v>72</v>
      </c>
      <c r="E2959">
        <v>0.5</v>
      </c>
    </row>
    <row r="2960" spans="1:5" x14ac:dyDescent="0.25">
      <c r="A2960">
        <v>2015</v>
      </c>
      <c r="B2960">
        <v>3</v>
      </c>
      <c r="C2960" t="s">
        <v>101</v>
      </c>
      <c r="D2960">
        <v>79</v>
      </c>
      <c r="E2960">
        <v>0.6</v>
      </c>
    </row>
    <row r="2961" spans="1:5" x14ac:dyDescent="0.25">
      <c r="A2961">
        <v>2015</v>
      </c>
      <c r="B2961">
        <v>3</v>
      </c>
      <c r="C2961" t="s">
        <v>107</v>
      </c>
      <c r="D2961">
        <v>28</v>
      </c>
      <c r="E2961">
        <v>0.2</v>
      </c>
    </row>
    <row r="2962" spans="1:5" x14ac:dyDescent="0.25">
      <c r="A2962">
        <v>2015</v>
      </c>
      <c r="B2962">
        <v>3</v>
      </c>
      <c r="C2962" t="s">
        <v>100</v>
      </c>
      <c r="D2962">
        <v>19</v>
      </c>
      <c r="E2962">
        <v>0.1</v>
      </c>
    </row>
    <row r="2963" spans="1:5" x14ac:dyDescent="0.25">
      <c r="A2963">
        <v>2015</v>
      </c>
      <c r="B2963">
        <v>3</v>
      </c>
      <c r="C2963" t="s">
        <v>121</v>
      </c>
      <c r="D2963">
        <v>23</v>
      </c>
      <c r="E2963">
        <v>0.2</v>
      </c>
    </row>
    <row r="2964" spans="1:5" x14ac:dyDescent="0.25">
      <c r="A2964">
        <v>2015</v>
      </c>
      <c r="B2964">
        <v>3</v>
      </c>
      <c r="C2964" t="s">
        <v>90</v>
      </c>
      <c r="D2964">
        <v>22</v>
      </c>
      <c r="E2964">
        <v>0.2</v>
      </c>
    </row>
    <row r="2965" spans="1:5" x14ac:dyDescent="0.25">
      <c r="A2965">
        <v>2015</v>
      </c>
      <c r="B2965">
        <v>3</v>
      </c>
      <c r="C2965" t="s">
        <v>133</v>
      </c>
      <c r="D2965">
        <v>0</v>
      </c>
      <c r="E2965">
        <v>0</v>
      </c>
    </row>
    <row r="2966" spans="1:5" x14ac:dyDescent="0.25">
      <c r="A2966">
        <v>2015</v>
      </c>
      <c r="B2966">
        <v>3</v>
      </c>
      <c r="C2966" t="s">
        <v>93</v>
      </c>
      <c r="D2966">
        <v>3</v>
      </c>
      <c r="E2966">
        <v>0</v>
      </c>
    </row>
    <row r="2967" spans="1:5" x14ac:dyDescent="0.25">
      <c r="A2967">
        <v>2015</v>
      </c>
      <c r="B2967">
        <v>3</v>
      </c>
      <c r="C2967" t="s">
        <v>99</v>
      </c>
      <c r="D2967">
        <v>1</v>
      </c>
      <c r="E2967">
        <v>0</v>
      </c>
    </row>
    <row r="2968" spans="1:5" x14ac:dyDescent="0.25">
      <c r="A2968">
        <v>2015</v>
      </c>
      <c r="B2968">
        <v>3</v>
      </c>
      <c r="C2968" t="s">
        <v>102</v>
      </c>
      <c r="D2968">
        <v>3</v>
      </c>
      <c r="E2968">
        <v>0</v>
      </c>
    </row>
    <row r="2969" spans="1:5" x14ac:dyDescent="0.25">
      <c r="A2969">
        <v>2015</v>
      </c>
      <c r="B2969">
        <v>3</v>
      </c>
      <c r="C2969" t="s">
        <v>98</v>
      </c>
      <c r="D2969">
        <v>2</v>
      </c>
      <c r="E2969">
        <v>0</v>
      </c>
    </row>
    <row r="2970" spans="1:5" x14ac:dyDescent="0.25">
      <c r="A2970">
        <v>2015</v>
      </c>
      <c r="B2970">
        <v>3</v>
      </c>
      <c r="C2970" t="s">
        <v>132</v>
      </c>
      <c r="D2970">
        <v>2</v>
      </c>
      <c r="E2970">
        <v>0</v>
      </c>
    </row>
    <row r="2971" spans="1:5" x14ac:dyDescent="0.25">
      <c r="A2971">
        <v>2015</v>
      </c>
      <c r="B2971">
        <v>3</v>
      </c>
      <c r="C2971" t="s">
        <v>117</v>
      </c>
      <c r="D2971">
        <v>1</v>
      </c>
      <c r="E2971">
        <v>0</v>
      </c>
    </row>
    <row r="2972" spans="1:5" x14ac:dyDescent="0.25">
      <c r="A2972">
        <v>2015</v>
      </c>
      <c r="B2972">
        <v>3</v>
      </c>
      <c r="C2972" t="s">
        <v>109</v>
      </c>
      <c r="D2972">
        <v>0</v>
      </c>
      <c r="E2972">
        <v>0</v>
      </c>
    </row>
    <row r="2973" spans="1:5" x14ac:dyDescent="0.25">
      <c r="A2973">
        <v>2015</v>
      </c>
      <c r="B2973">
        <v>4</v>
      </c>
      <c r="C2973" t="s">
        <v>73</v>
      </c>
      <c r="D2973">
        <v>2667</v>
      </c>
      <c r="E2973">
        <v>20.9</v>
      </c>
    </row>
    <row r="2974" spans="1:5" x14ac:dyDescent="0.25">
      <c r="A2974">
        <v>2015</v>
      </c>
      <c r="B2974">
        <v>4</v>
      </c>
      <c r="C2974" t="s">
        <v>72</v>
      </c>
      <c r="D2974">
        <v>1274</v>
      </c>
      <c r="E2974">
        <v>10</v>
      </c>
    </row>
    <row r="2975" spans="1:5" x14ac:dyDescent="0.25">
      <c r="A2975">
        <v>2015</v>
      </c>
      <c r="B2975">
        <v>4</v>
      </c>
      <c r="C2975" t="s">
        <v>79</v>
      </c>
      <c r="D2975">
        <v>543</v>
      </c>
      <c r="E2975">
        <v>4.2</v>
      </c>
    </row>
    <row r="2976" spans="1:5" x14ac:dyDescent="0.25">
      <c r="A2976">
        <v>2015</v>
      </c>
      <c r="B2976">
        <v>4</v>
      </c>
      <c r="C2976" t="s">
        <v>83</v>
      </c>
      <c r="D2976">
        <v>733</v>
      </c>
      <c r="E2976">
        <v>5.7</v>
      </c>
    </row>
    <row r="2977" spans="1:5" x14ac:dyDescent="0.25">
      <c r="A2977">
        <v>2015</v>
      </c>
      <c r="B2977">
        <v>4</v>
      </c>
      <c r="C2977" t="s">
        <v>74</v>
      </c>
      <c r="D2977">
        <v>634</v>
      </c>
      <c r="E2977">
        <v>5</v>
      </c>
    </row>
    <row r="2978" spans="1:5" x14ac:dyDescent="0.25">
      <c r="A2978">
        <v>2015</v>
      </c>
      <c r="B2978">
        <v>4</v>
      </c>
      <c r="C2978" t="s">
        <v>77</v>
      </c>
      <c r="D2978">
        <v>725</v>
      </c>
      <c r="E2978">
        <v>5.7</v>
      </c>
    </row>
    <row r="2979" spans="1:5" x14ac:dyDescent="0.25">
      <c r="A2979">
        <v>2015</v>
      </c>
      <c r="B2979">
        <v>4</v>
      </c>
      <c r="C2979" t="s">
        <v>76</v>
      </c>
      <c r="D2979">
        <v>729</v>
      </c>
      <c r="E2979">
        <v>5.7</v>
      </c>
    </row>
    <row r="2980" spans="1:5" x14ac:dyDescent="0.25">
      <c r="A2980">
        <v>2015</v>
      </c>
      <c r="B2980">
        <v>4</v>
      </c>
      <c r="C2980" t="s">
        <v>80</v>
      </c>
      <c r="D2980">
        <v>646</v>
      </c>
      <c r="E2980">
        <v>5.0999999999999996</v>
      </c>
    </row>
    <row r="2981" spans="1:5" x14ac:dyDescent="0.25">
      <c r="A2981">
        <v>2015</v>
      </c>
      <c r="B2981">
        <v>4</v>
      </c>
      <c r="C2981" t="s">
        <v>78</v>
      </c>
      <c r="D2981">
        <v>665</v>
      </c>
      <c r="E2981">
        <v>5.2</v>
      </c>
    </row>
    <row r="2982" spans="1:5" x14ac:dyDescent="0.25">
      <c r="A2982">
        <v>2015</v>
      </c>
      <c r="B2982">
        <v>4</v>
      </c>
      <c r="C2982" t="s">
        <v>75</v>
      </c>
      <c r="D2982">
        <v>541</v>
      </c>
      <c r="E2982">
        <v>4.2</v>
      </c>
    </row>
    <row r="2983" spans="1:5" x14ac:dyDescent="0.25">
      <c r="A2983">
        <v>2015</v>
      </c>
      <c r="B2983">
        <v>4</v>
      </c>
      <c r="C2983" t="s">
        <v>115</v>
      </c>
      <c r="D2983">
        <v>230</v>
      </c>
      <c r="E2983">
        <v>1.8</v>
      </c>
    </row>
    <row r="2984" spans="1:5" x14ac:dyDescent="0.25">
      <c r="A2984">
        <v>2015</v>
      </c>
      <c r="B2984">
        <v>4</v>
      </c>
      <c r="C2984" t="s">
        <v>86</v>
      </c>
      <c r="D2984">
        <v>558</v>
      </c>
      <c r="E2984">
        <v>4.4000000000000004</v>
      </c>
    </row>
    <row r="2985" spans="1:5" x14ac:dyDescent="0.25">
      <c r="A2985">
        <v>2015</v>
      </c>
      <c r="B2985">
        <v>4</v>
      </c>
      <c r="C2985" t="s">
        <v>89</v>
      </c>
      <c r="D2985">
        <v>418</v>
      </c>
      <c r="E2985">
        <v>3.3</v>
      </c>
    </row>
    <row r="2986" spans="1:5" x14ac:dyDescent="0.25">
      <c r="A2986">
        <v>2015</v>
      </c>
      <c r="B2986">
        <v>4</v>
      </c>
      <c r="C2986" t="s">
        <v>91</v>
      </c>
      <c r="D2986">
        <v>354</v>
      </c>
      <c r="E2986">
        <v>2.8</v>
      </c>
    </row>
    <row r="2987" spans="1:5" x14ac:dyDescent="0.25">
      <c r="A2987">
        <v>2015</v>
      </c>
      <c r="B2987">
        <v>4</v>
      </c>
      <c r="C2987" t="s">
        <v>81</v>
      </c>
      <c r="D2987">
        <v>259</v>
      </c>
      <c r="E2987">
        <v>2</v>
      </c>
    </row>
    <row r="2988" spans="1:5" x14ac:dyDescent="0.25">
      <c r="A2988">
        <v>2015</v>
      </c>
      <c r="B2988">
        <v>4</v>
      </c>
      <c r="C2988" t="s">
        <v>82</v>
      </c>
      <c r="D2988">
        <v>214</v>
      </c>
      <c r="E2988">
        <v>1.7</v>
      </c>
    </row>
    <row r="2989" spans="1:5" x14ac:dyDescent="0.25">
      <c r="A2989">
        <v>2015</v>
      </c>
      <c r="B2989">
        <v>4</v>
      </c>
      <c r="C2989" t="s">
        <v>87</v>
      </c>
      <c r="D2989">
        <v>365</v>
      </c>
      <c r="E2989">
        <v>2.9</v>
      </c>
    </row>
    <row r="2990" spans="1:5" x14ac:dyDescent="0.25">
      <c r="A2990">
        <v>2015</v>
      </c>
      <c r="B2990">
        <v>4</v>
      </c>
      <c r="C2990" t="s">
        <v>84</v>
      </c>
      <c r="D2990">
        <v>212</v>
      </c>
      <c r="E2990">
        <v>1.7</v>
      </c>
    </row>
    <row r="2991" spans="1:5" x14ac:dyDescent="0.25">
      <c r="A2991">
        <v>2015</v>
      </c>
      <c r="B2991">
        <v>4</v>
      </c>
      <c r="C2991" t="s">
        <v>85</v>
      </c>
      <c r="D2991">
        <v>305</v>
      </c>
      <c r="E2991">
        <v>2.4</v>
      </c>
    </row>
    <row r="2992" spans="1:5" x14ac:dyDescent="0.25">
      <c r="A2992">
        <v>2015</v>
      </c>
      <c r="B2992">
        <v>4</v>
      </c>
      <c r="C2992" t="s">
        <v>92</v>
      </c>
      <c r="D2992">
        <v>215</v>
      </c>
      <c r="E2992">
        <v>1.7</v>
      </c>
    </row>
    <row r="2993" spans="1:5" x14ac:dyDescent="0.25">
      <c r="A2993">
        <v>2015</v>
      </c>
      <c r="B2993">
        <v>4</v>
      </c>
      <c r="C2993" t="s">
        <v>88</v>
      </c>
      <c r="D2993">
        <v>147</v>
      </c>
      <c r="E2993">
        <v>1.2</v>
      </c>
    </row>
    <row r="2994" spans="1:5" x14ac:dyDescent="0.25">
      <c r="A2994">
        <v>2015</v>
      </c>
      <c r="B2994">
        <v>4</v>
      </c>
      <c r="C2994" t="s">
        <v>94</v>
      </c>
      <c r="D2994">
        <v>73</v>
      </c>
      <c r="E2994">
        <v>0.6</v>
      </c>
    </row>
    <row r="2995" spans="1:5" x14ac:dyDescent="0.25">
      <c r="A2995">
        <v>2015</v>
      </c>
      <c r="B2995">
        <v>4</v>
      </c>
      <c r="C2995" t="s">
        <v>95</v>
      </c>
      <c r="D2995">
        <v>92</v>
      </c>
      <c r="E2995">
        <v>0.7</v>
      </c>
    </row>
    <row r="2996" spans="1:5" x14ac:dyDescent="0.25">
      <c r="A2996">
        <v>2015</v>
      </c>
      <c r="B2996">
        <v>4</v>
      </c>
      <c r="C2996" t="s">
        <v>101</v>
      </c>
      <c r="D2996">
        <v>56</v>
      </c>
      <c r="E2996">
        <v>0.4</v>
      </c>
    </row>
    <row r="2997" spans="1:5" x14ac:dyDescent="0.25">
      <c r="A2997">
        <v>2015</v>
      </c>
      <c r="B2997">
        <v>4</v>
      </c>
      <c r="C2997" t="s">
        <v>107</v>
      </c>
      <c r="D2997">
        <v>39</v>
      </c>
      <c r="E2997">
        <v>0.3</v>
      </c>
    </row>
    <row r="2998" spans="1:5" x14ac:dyDescent="0.25">
      <c r="A2998">
        <v>2015</v>
      </c>
      <c r="B2998">
        <v>4</v>
      </c>
      <c r="C2998" t="s">
        <v>100</v>
      </c>
      <c r="D2998">
        <v>24</v>
      </c>
      <c r="E2998">
        <v>0.2</v>
      </c>
    </row>
    <row r="2999" spans="1:5" x14ac:dyDescent="0.25">
      <c r="A2999">
        <v>2015</v>
      </c>
      <c r="B2999">
        <v>4</v>
      </c>
      <c r="C2999" t="s">
        <v>121</v>
      </c>
      <c r="D2999">
        <v>17</v>
      </c>
      <c r="E2999">
        <v>0.1</v>
      </c>
    </row>
    <row r="3000" spans="1:5" x14ac:dyDescent="0.25">
      <c r="A3000">
        <v>2015</v>
      </c>
      <c r="B3000">
        <v>4</v>
      </c>
      <c r="C3000" t="s">
        <v>90</v>
      </c>
      <c r="D3000">
        <v>25</v>
      </c>
      <c r="E3000">
        <v>0.2</v>
      </c>
    </row>
    <row r="3001" spans="1:5" x14ac:dyDescent="0.25">
      <c r="A3001">
        <v>2015</v>
      </c>
      <c r="B3001">
        <v>4</v>
      </c>
      <c r="C3001" t="s">
        <v>133</v>
      </c>
      <c r="D3001">
        <v>0</v>
      </c>
      <c r="E3001">
        <v>0</v>
      </c>
    </row>
    <row r="3002" spans="1:5" x14ac:dyDescent="0.25">
      <c r="A3002">
        <v>2015</v>
      </c>
      <c r="B3002">
        <v>4</v>
      </c>
      <c r="C3002" t="s">
        <v>93</v>
      </c>
      <c r="D3002">
        <v>3</v>
      </c>
      <c r="E3002">
        <v>0</v>
      </c>
    </row>
    <row r="3003" spans="1:5" x14ac:dyDescent="0.25">
      <c r="A3003">
        <v>2015</v>
      </c>
      <c r="B3003">
        <v>4</v>
      </c>
      <c r="C3003" t="s">
        <v>99</v>
      </c>
      <c r="D3003">
        <v>4</v>
      </c>
      <c r="E3003">
        <v>0</v>
      </c>
    </row>
    <row r="3004" spans="1:5" x14ac:dyDescent="0.25">
      <c r="A3004">
        <v>2015</v>
      </c>
      <c r="B3004">
        <v>4</v>
      </c>
      <c r="C3004" t="s">
        <v>102</v>
      </c>
      <c r="D3004">
        <v>6</v>
      </c>
      <c r="E3004">
        <v>0</v>
      </c>
    </row>
    <row r="3005" spans="1:5" x14ac:dyDescent="0.25">
      <c r="A3005">
        <v>2015</v>
      </c>
      <c r="B3005">
        <v>4</v>
      </c>
      <c r="C3005" t="s">
        <v>109</v>
      </c>
      <c r="D3005">
        <v>5</v>
      </c>
      <c r="E3005">
        <v>0</v>
      </c>
    </row>
    <row r="3006" spans="1:5" x14ac:dyDescent="0.25">
      <c r="A3006">
        <v>2015</v>
      </c>
      <c r="B3006">
        <v>4</v>
      </c>
      <c r="C3006" t="s">
        <v>116</v>
      </c>
      <c r="D3006">
        <v>2</v>
      </c>
      <c r="E3006">
        <v>0</v>
      </c>
    </row>
    <row r="3007" spans="1:5" x14ac:dyDescent="0.25">
      <c r="A3007">
        <v>2015</v>
      </c>
      <c r="B3007">
        <v>4</v>
      </c>
      <c r="C3007" t="s">
        <v>98</v>
      </c>
      <c r="D3007">
        <v>0</v>
      </c>
      <c r="E3007">
        <v>0</v>
      </c>
    </row>
    <row r="3008" spans="1:5" x14ac:dyDescent="0.25">
      <c r="A3008">
        <v>2015</v>
      </c>
      <c r="B3008">
        <v>4</v>
      </c>
      <c r="C3008" t="s">
        <v>132</v>
      </c>
      <c r="D3008">
        <v>0</v>
      </c>
      <c r="E3008">
        <v>0</v>
      </c>
    </row>
    <row r="3009" spans="1:5" x14ac:dyDescent="0.25">
      <c r="A3009">
        <v>2015</v>
      </c>
      <c r="B3009">
        <v>4</v>
      </c>
      <c r="C3009" t="s">
        <v>119</v>
      </c>
      <c r="D3009">
        <v>1</v>
      </c>
      <c r="E3009">
        <v>0</v>
      </c>
    </row>
    <row r="3010" spans="1:5" x14ac:dyDescent="0.25">
      <c r="A3010">
        <v>2015</v>
      </c>
      <c r="B3010">
        <v>4</v>
      </c>
      <c r="C3010" t="s">
        <v>117</v>
      </c>
      <c r="D3010">
        <v>0</v>
      </c>
      <c r="E3010">
        <v>0</v>
      </c>
    </row>
    <row r="3011" spans="1:5" x14ac:dyDescent="0.25">
      <c r="A3011">
        <v>2015</v>
      </c>
      <c r="B3011">
        <v>4</v>
      </c>
      <c r="C3011" t="s">
        <v>94</v>
      </c>
      <c r="D3011">
        <v>1</v>
      </c>
      <c r="E3011">
        <v>0</v>
      </c>
    </row>
    <row r="3012" spans="1:5" x14ac:dyDescent="0.25">
      <c r="A3012">
        <v>2015</v>
      </c>
      <c r="B3012">
        <v>5</v>
      </c>
      <c r="C3012" t="s">
        <v>73</v>
      </c>
      <c r="D3012">
        <v>2076</v>
      </c>
      <c r="E3012">
        <v>17.2</v>
      </c>
    </row>
    <row r="3013" spans="1:5" x14ac:dyDescent="0.25">
      <c r="A3013">
        <v>2015</v>
      </c>
      <c r="B3013">
        <v>5</v>
      </c>
      <c r="C3013" t="s">
        <v>72</v>
      </c>
      <c r="D3013">
        <v>1159</v>
      </c>
      <c r="E3013">
        <v>9.6</v>
      </c>
    </row>
    <row r="3014" spans="1:5" x14ac:dyDescent="0.25">
      <c r="A3014">
        <v>2015</v>
      </c>
      <c r="B3014">
        <v>5</v>
      </c>
      <c r="C3014" t="s">
        <v>79</v>
      </c>
      <c r="D3014">
        <v>514</v>
      </c>
      <c r="E3014">
        <v>4.3</v>
      </c>
    </row>
    <row r="3015" spans="1:5" x14ac:dyDescent="0.25">
      <c r="A3015">
        <v>2015</v>
      </c>
      <c r="B3015">
        <v>5</v>
      </c>
      <c r="C3015" t="s">
        <v>83</v>
      </c>
      <c r="D3015">
        <v>693</v>
      </c>
      <c r="E3015">
        <v>5.8</v>
      </c>
    </row>
    <row r="3016" spans="1:5" x14ac:dyDescent="0.25">
      <c r="A3016">
        <v>2015</v>
      </c>
      <c r="B3016">
        <v>5</v>
      </c>
      <c r="C3016" t="s">
        <v>74</v>
      </c>
      <c r="D3016">
        <v>747</v>
      </c>
      <c r="E3016">
        <v>6.2</v>
      </c>
    </row>
    <row r="3017" spans="1:5" x14ac:dyDescent="0.25">
      <c r="A3017">
        <v>2015</v>
      </c>
      <c r="B3017">
        <v>5</v>
      </c>
      <c r="C3017" t="s">
        <v>76</v>
      </c>
      <c r="D3017">
        <v>942</v>
      </c>
      <c r="E3017">
        <v>7.8</v>
      </c>
    </row>
    <row r="3018" spans="1:5" x14ac:dyDescent="0.25">
      <c r="A3018">
        <v>2015</v>
      </c>
      <c r="B3018">
        <v>5</v>
      </c>
      <c r="C3018" t="s">
        <v>77</v>
      </c>
      <c r="D3018">
        <v>585</v>
      </c>
      <c r="E3018">
        <v>4.9000000000000004</v>
      </c>
    </row>
    <row r="3019" spans="1:5" x14ac:dyDescent="0.25">
      <c r="A3019">
        <v>2015</v>
      </c>
      <c r="B3019">
        <v>5</v>
      </c>
      <c r="C3019" t="s">
        <v>80</v>
      </c>
      <c r="D3019">
        <v>679</v>
      </c>
      <c r="E3019">
        <v>5.6</v>
      </c>
    </row>
    <row r="3020" spans="1:5" x14ac:dyDescent="0.25">
      <c r="A3020">
        <v>2015</v>
      </c>
      <c r="B3020">
        <v>5</v>
      </c>
      <c r="C3020" t="s">
        <v>78</v>
      </c>
      <c r="D3020">
        <v>585</v>
      </c>
      <c r="E3020">
        <v>4.9000000000000004</v>
      </c>
    </row>
    <row r="3021" spans="1:5" x14ac:dyDescent="0.25">
      <c r="A3021">
        <v>2015</v>
      </c>
      <c r="B3021">
        <v>5</v>
      </c>
      <c r="C3021" t="s">
        <v>75</v>
      </c>
      <c r="D3021">
        <v>490</v>
      </c>
      <c r="E3021">
        <v>4.0999999999999996</v>
      </c>
    </row>
    <row r="3022" spans="1:5" x14ac:dyDescent="0.25">
      <c r="A3022">
        <v>2015</v>
      </c>
      <c r="B3022">
        <v>5</v>
      </c>
      <c r="C3022" t="s">
        <v>86</v>
      </c>
      <c r="D3022">
        <v>508</v>
      </c>
      <c r="E3022">
        <v>4.2</v>
      </c>
    </row>
    <row r="3023" spans="1:5" x14ac:dyDescent="0.25">
      <c r="A3023">
        <v>2015</v>
      </c>
      <c r="B3023">
        <v>5</v>
      </c>
      <c r="C3023" t="s">
        <v>89</v>
      </c>
      <c r="D3023">
        <v>577</v>
      </c>
      <c r="E3023">
        <v>4.8</v>
      </c>
    </row>
    <row r="3024" spans="1:5" x14ac:dyDescent="0.25">
      <c r="A3024">
        <v>2015</v>
      </c>
      <c r="B3024">
        <v>5</v>
      </c>
      <c r="C3024" t="s">
        <v>115</v>
      </c>
      <c r="D3024">
        <v>346</v>
      </c>
      <c r="E3024">
        <v>2.9</v>
      </c>
    </row>
    <row r="3025" spans="1:5" x14ac:dyDescent="0.25">
      <c r="A3025">
        <v>2015</v>
      </c>
      <c r="B3025">
        <v>5</v>
      </c>
      <c r="C3025" t="s">
        <v>91</v>
      </c>
      <c r="D3025">
        <v>390</v>
      </c>
      <c r="E3025">
        <v>3.2</v>
      </c>
    </row>
    <row r="3026" spans="1:5" x14ac:dyDescent="0.25">
      <c r="A3026">
        <v>2015</v>
      </c>
      <c r="B3026">
        <v>5</v>
      </c>
      <c r="C3026" t="s">
        <v>81</v>
      </c>
      <c r="D3026">
        <v>275</v>
      </c>
      <c r="E3026">
        <v>2.2999999999999998</v>
      </c>
    </row>
    <row r="3027" spans="1:5" x14ac:dyDescent="0.25">
      <c r="A3027">
        <v>2015</v>
      </c>
      <c r="B3027">
        <v>5</v>
      </c>
      <c r="C3027" t="s">
        <v>82</v>
      </c>
      <c r="D3027">
        <v>253</v>
      </c>
      <c r="E3027">
        <v>2.1</v>
      </c>
    </row>
    <row r="3028" spans="1:5" x14ac:dyDescent="0.25">
      <c r="A3028">
        <v>2015</v>
      </c>
      <c r="B3028">
        <v>5</v>
      </c>
      <c r="C3028" t="s">
        <v>87</v>
      </c>
      <c r="D3028">
        <v>319</v>
      </c>
      <c r="E3028">
        <v>2.7</v>
      </c>
    </row>
    <row r="3029" spans="1:5" x14ac:dyDescent="0.25">
      <c r="A3029">
        <v>2015</v>
      </c>
      <c r="B3029">
        <v>5</v>
      </c>
      <c r="C3029" t="s">
        <v>84</v>
      </c>
      <c r="D3029">
        <v>123</v>
      </c>
      <c r="E3029">
        <v>1</v>
      </c>
    </row>
    <row r="3030" spans="1:5" x14ac:dyDescent="0.25">
      <c r="A3030">
        <v>2015</v>
      </c>
      <c r="B3030">
        <v>5</v>
      </c>
      <c r="C3030" t="s">
        <v>85</v>
      </c>
      <c r="D3030">
        <v>153</v>
      </c>
      <c r="E3030">
        <v>1.3</v>
      </c>
    </row>
    <row r="3031" spans="1:5" x14ac:dyDescent="0.25">
      <c r="A3031">
        <v>2015</v>
      </c>
      <c r="B3031">
        <v>5</v>
      </c>
      <c r="C3031" t="s">
        <v>92</v>
      </c>
      <c r="D3031">
        <v>158</v>
      </c>
      <c r="E3031">
        <v>1.3</v>
      </c>
    </row>
    <row r="3032" spans="1:5" x14ac:dyDescent="0.25">
      <c r="A3032">
        <v>2015</v>
      </c>
      <c r="B3032">
        <v>5</v>
      </c>
      <c r="C3032" t="s">
        <v>88</v>
      </c>
      <c r="D3032">
        <v>143</v>
      </c>
      <c r="E3032">
        <v>1.2</v>
      </c>
    </row>
    <row r="3033" spans="1:5" x14ac:dyDescent="0.25">
      <c r="A3033">
        <v>2015</v>
      </c>
      <c r="B3033">
        <v>5</v>
      </c>
      <c r="C3033" t="s">
        <v>94</v>
      </c>
      <c r="D3033">
        <v>76</v>
      </c>
      <c r="E3033">
        <v>0.6</v>
      </c>
    </row>
    <row r="3034" spans="1:5" x14ac:dyDescent="0.25">
      <c r="A3034">
        <v>2015</v>
      </c>
      <c r="B3034">
        <v>5</v>
      </c>
      <c r="C3034" t="s">
        <v>95</v>
      </c>
      <c r="D3034">
        <v>63</v>
      </c>
      <c r="E3034">
        <v>0.5</v>
      </c>
    </row>
    <row r="3035" spans="1:5" x14ac:dyDescent="0.25">
      <c r="A3035">
        <v>2015</v>
      </c>
      <c r="B3035">
        <v>5</v>
      </c>
      <c r="C3035" t="s">
        <v>101</v>
      </c>
      <c r="D3035">
        <v>51</v>
      </c>
      <c r="E3035">
        <v>0.4</v>
      </c>
    </row>
    <row r="3036" spans="1:5" x14ac:dyDescent="0.25">
      <c r="A3036">
        <v>2015</v>
      </c>
      <c r="B3036">
        <v>5</v>
      </c>
      <c r="C3036" t="s">
        <v>107</v>
      </c>
      <c r="D3036">
        <v>30</v>
      </c>
      <c r="E3036">
        <v>0.2</v>
      </c>
    </row>
    <row r="3037" spans="1:5" x14ac:dyDescent="0.25">
      <c r="A3037">
        <v>2015</v>
      </c>
      <c r="B3037">
        <v>5</v>
      </c>
      <c r="C3037" t="s">
        <v>100</v>
      </c>
      <c r="D3037">
        <v>24</v>
      </c>
      <c r="E3037">
        <v>0.2</v>
      </c>
    </row>
    <row r="3038" spans="1:5" x14ac:dyDescent="0.25">
      <c r="A3038">
        <v>2015</v>
      </c>
      <c r="B3038">
        <v>5</v>
      </c>
      <c r="C3038" t="s">
        <v>90</v>
      </c>
      <c r="D3038">
        <v>34</v>
      </c>
      <c r="E3038">
        <v>0.3</v>
      </c>
    </row>
    <row r="3039" spans="1:5" x14ac:dyDescent="0.25">
      <c r="A3039">
        <v>2015</v>
      </c>
      <c r="B3039">
        <v>5</v>
      </c>
      <c r="C3039" t="s">
        <v>121</v>
      </c>
      <c r="D3039">
        <v>3</v>
      </c>
      <c r="E3039">
        <v>0</v>
      </c>
    </row>
    <row r="3040" spans="1:5" x14ac:dyDescent="0.25">
      <c r="A3040">
        <v>2015</v>
      </c>
      <c r="B3040">
        <v>5</v>
      </c>
      <c r="C3040" t="s">
        <v>102</v>
      </c>
      <c r="D3040">
        <v>26</v>
      </c>
      <c r="E3040">
        <v>0.2</v>
      </c>
    </row>
    <row r="3041" spans="1:5" x14ac:dyDescent="0.25">
      <c r="A3041">
        <v>2015</v>
      </c>
      <c r="B3041">
        <v>5</v>
      </c>
      <c r="C3041" t="s">
        <v>99</v>
      </c>
      <c r="D3041">
        <v>6</v>
      </c>
      <c r="E3041">
        <v>0</v>
      </c>
    </row>
    <row r="3042" spans="1:5" x14ac:dyDescent="0.25">
      <c r="A3042">
        <v>2015</v>
      </c>
      <c r="B3042">
        <v>5</v>
      </c>
      <c r="C3042" t="s">
        <v>93</v>
      </c>
      <c r="D3042">
        <v>3</v>
      </c>
      <c r="E3042">
        <v>0</v>
      </c>
    </row>
    <row r="3043" spans="1:5" x14ac:dyDescent="0.25">
      <c r="A3043">
        <v>2015</v>
      </c>
      <c r="B3043">
        <v>5</v>
      </c>
      <c r="C3043" t="s">
        <v>133</v>
      </c>
      <c r="D3043">
        <v>0</v>
      </c>
      <c r="E3043">
        <v>0</v>
      </c>
    </row>
    <row r="3044" spans="1:5" x14ac:dyDescent="0.25">
      <c r="A3044">
        <v>2015</v>
      </c>
      <c r="B3044">
        <v>5</v>
      </c>
      <c r="C3044" t="s">
        <v>109</v>
      </c>
      <c r="D3044">
        <v>0</v>
      </c>
      <c r="E3044">
        <v>0</v>
      </c>
    </row>
    <row r="3045" spans="1:5" x14ac:dyDescent="0.25">
      <c r="A3045">
        <v>2015</v>
      </c>
      <c r="B3045">
        <v>5</v>
      </c>
      <c r="C3045" t="s">
        <v>116</v>
      </c>
      <c r="D3045">
        <v>2</v>
      </c>
      <c r="E3045">
        <v>0</v>
      </c>
    </row>
    <row r="3046" spans="1:5" x14ac:dyDescent="0.25">
      <c r="A3046">
        <v>2015</v>
      </c>
      <c r="B3046">
        <v>5</v>
      </c>
      <c r="C3046" t="s">
        <v>98</v>
      </c>
      <c r="D3046">
        <v>0</v>
      </c>
      <c r="E3046">
        <v>0</v>
      </c>
    </row>
    <row r="3047" spans="1:5" x14ac:dyDescent="0.25">
      <c r="A3047">
        <v>2015</v>
      </c>
      <c r="B3047">
        <v>5</v>
      </c>
      <c r="C3047" t="s">
        <v>119</v>
      </c>
      <c r="D3047">
        <v>1</v>
      </c>
      <c r="E3047">
        <v>0</v>
      </c>
    </row>
    <row r="3048" spans="1:5" x14ac:dyDescent="0.25">
      <c r="A3048">
        <v>2015</v>
      </c>
      <c r="B3048">
        <v>5</v>
      </c>
      <c r="C3048" t="s">
        <v>132</v>
      </c>
      <c r="D3048">
        <v>0</v>
      </c>
      <c r="E3048">
        <v>0</v>
      </c>
    </row>
    <row r="3049" spans="1:5" x14ac:dyDescent="0.25">
      <c r="A3049">
        <v>2015</v>
      </c>
      <c r="B3049">
        <v>5</v>
      </c>
      <c r="C3049" t="s">
        <v>117</v>
      </c>
      <c r="D3049">
        <v>0</v>
      </c>
      <c r="E3049">
        <v>0</v>
      </c>
    </row>
    <row r="3050" spans="1:5" x14ac:dyDescent="0.25">
      <c r="A3050">
        <v>2015</v>
      </c>
      <c r="B3050">
        <v>5</v>
      </c>
      <c r="C3050" t="s">
        <v>106</v>
      </c>
      <c r="D3050">
        <v>1</v>
      </c>
      <c r="E3050">
        <v>0</v>
      </c>
    </row>
    <row r="3051" spans="1:5" x14ac:dyDescent="0.25">
      <c r="A3051">
        <v>2015</v>
      </c>
      <c r="B3051">
        <v>5</v>
      </c>
      <c r="C3051" t="s">
        <v>94</v>
      </c>
      <c r="D3051">
        <v>0</v>
      </c>
      <c r="E3051">
        <v>0</v>
      </c>
    </row>
    <row r="3052" spans="1:5" x14ac:dyDescent="0.25">
      <c r="A3052">
        <v>2015</v>
      </c>
      <c r="B3052">
        <v>5</v>
      </c>
      <c r="C3052" t="s">
        <v>108</v>
      </c>
      <c r="D3052">
        <v>1</v>
      </c>
      <c r="E3052">
        <v>0</v>
      </c>
    </row>
    <row r="3053" spans="1:5" x14ac:dyDescent="0.25">
      <c r="A3053">
        <v>2015</v>
      </c>
      <c r="B3053">
        <v>5</v>
      </c>
      <c r="C3053" t="s">
        <v>104</v>
      </c>
      <c r="D3053">
        <v>0</v>
      </c>
      <c r="E3053">
        <v>0</v>
      </c>
    </row>
    <row r="3054" spans="1:5" x14ac:dyDescent="0.25">
      <c r="A3054">
        <v>2015</v>
      </c>
      <c r="B3054">
        <v>6</v>
      </c>
      <c r="C3054" t="s">
        <v>73</v>
      </c>
      <c r="D3054">
        <v>2501</v>
      </c>
      <c r="E3054">
        <v>17.600000000000001</v>
      </c>
    </row>
    <row r="3055" spans="1:5" x14ac:dyDescent="0.25">
      <c r="A3055">
        <v>2015</v>
      </c>
      <c r="B3055">
        <v>6</v>
      </c>
      <c r="C3055" t="s">
        <v>72</v>
      </c>
      <c r="D3055">
        <v>1409</v>
      </c>
      <c r="E3055">
        <v>9.9</v>
      </c>
    </row>
    <row r="3056" spans="1:5" x14ac:dyDescent="0.25">
      <c r="A3056">
        <v>2015</v>
      </c>
      <c r="B3056">
        <v>6</v>
      </c>
      <c r="C3056" t="s">
        <v>79</v>
      </c>
      <c r="D3056">
        <v>692</v>
      </c>
      <c r="E3056">
        <v>4.9000000000000004</v>
      </c>
    </row>
    <row r="3057" spans="1:5" x14ac:dyDescent="0.25">
      <c r="A3057">
        <v>2015</v>
      </c>
      <c r="B3057">
        <v>6</v>
      </c>
      <c r="C3057" t="s">
        <v>76</v>
      </c>
      <c r="D3057">
        <v>1099</v>
      </c>
      <c r="E3057">
        <v>7.7</v>
      </c>
    </row>
    <row r="3058" spans="1:5" x14ac:dyDescent="0.25">
      <c r="A3058">
        <v>2015</v>
      </c>
      <c r="B3058">
        <v>6</v>
      </c>
      <c r="C3058" t="s">
        <v>83</v>
      </c>
      <c r="D3058">
        <v>849</v>
      </c>
      <c r="E3058">
        <v>6</v>
      </c>
    </row>
    <row r="3059" spans="1:5" x14ac:dyDescent="0.25">
      <c r="A3059">
        <v>2015</v>
      </c>
      <c r="B3059">
        <v>6</v>
      </c>
      <c r="C3059" t="s">
        <v>74</v>
      </c>
      <c r="D3059">
        <v>670</v>
      </c>
      <c r="E3059">
        <v>4.7</v>
      </c>
    </row>
    <row r="3060" spans="1:5" x14ac:dyDescent="0.25">
      <c r="A3060">
        <v>2015</v>
      </c>
      <c r="B3060">
        <v>6</v>
      </c>
      <c r="C3060" t="s">
        <v>77</v>
      </c>
      <c r="D3060">
        <v>645</v>
      </c>
      <c r="E3060">
        <v>4.5</v>
      </c>
    </row>
    <row r="3061" spans="1:5" x14ac:dyDescent="0.25">
      <c r="A3061">
        <v>2015</v>
      </c>
      <c r="B3061">
        <v>6</v>
      </c>
      <c r="C3061" t="s">
        <v>80</v>
      </c>
      <c r="D3061">
        <v>618</v>
      </c>
      <c r="E3061">
        <v>4.3</v>
      </c>
    </row>
    <row r="3062" spans="1:5" x14ac:dyDescent="0.25">
      <c r="A3062">
        <v>2015</v>
      </c>
      <c r="B3062">
        <v>6</v>
      </c>
      <c r="C3062" t="s">
        <v>78</v>
      </c>
      <c r="D3062">
        <v>640</v>
      </c>
      <c r="E3062">
        <v>4.5</v>
      </c>
    </row>
    <row r="3063" spans="1:5" x14ac:dyDescent="0.25">
      <c r="A3063">
        <v>2015</v>
      </c>
      <c r="B3063">
        <v>6</v>
      </c>
      <c r="C3063" t="s">
        <v>86</v>
      </c>
      <c r="D3063">
        <v>635</v>
      </c>
      <c r="E3063">
        <v>4.5</v>
      </c>
    </row>
    <row r="3064" spans="1:5" x14ac:dyDescent="0.25">
      <c r="A3064">
        <v>2015</v>
      </c>
      <c r="B3064">
        <v>6</v>
      </c>
      <c r="C3064" t="s">
        <v>89</v>
      </c>
      <c r="D3064">
        <v>640</v>
      </c>
      <c r="E3064">
        <v>4.5</v>
      </c>
    </row>
    <row r="3065" spans="1:5" x14ac:dyDescent="0.25">
      <c r="A3065">
        <v>2015</v>
      </c>
      <c r="B3065">
        <v>6</v>
      </c>
      <c r="C3065" t="s">
        <v>75</v>
      </c>
      <c r="D3065">
        <v>472</v>
      </c>
      <c r="E3065">
        <v>3.3</v>
      </c>
    </row>
    <row r="3066" spans="1:5" x14ac:dyDescent="0.25">
      <c r="A3066">
        <v>2015</v>
      </c>
      <c r="B3066">
        <v>6</v>
      </c>
      <c r="C3066" t="s">
        <v>115</v>
      </c>
      <c r="D3066">
        <v>566</v>
      </c>
      <c r="E3066">
        <v>4</v>
      </c>
    </row>
    <row r="3067" spans="1:5" x14ac:dyDescent="0.25">
      <c r="A3067">
        <v>2015</v>
      </c>
      <c r="B3067">
        <v>6</v>
      </c>
      <c r="C3067" t="s">
        <v>91</v>
      </c>
      <c r="D3067">
        <v>419</v>
      </c>
      <c r="E3067">
        <v>2.9</v>
      </c>
    </row>
    <row r="3068" spans="1:5" x14ac:dyDescent="0.25">
      <c r="A3068">
        <v>2015</v>
      </c>
      <c r="B3068">
        <v>6</v>
      </c>
      <c r="C3068" t="s">
        <v>81</v>
      </c>
      <c r="D3068">
        <v>290</v>
      </c>
      <c r="E3068">
        <v>2</v>
      </c>
    </row>
    <row r="3069" spans="1:5" x14ac:dyDescent="0.25">
      <c r="A3069">
        <v>2015</v>
      </c>
      <c r="B3069">
        <v>6</v>
      </c>
      <c r="C3069" t="s">
        <v>87</v>
      </c>
      <c r="D3069">
        <v>316</v>
      </c>
      <c r="E3069">
        <v>2.2000000000000002</v>
      </c>
    </row>
    <row r="3070" spans="1:5" x14ac:dyDescent="0.25">
      <c r="A3070">
        <v>2015</v>
      </c>
      <c r="B3070">
        <v>6</v>
      </c>
      <c r="C3070" t="s">
        <v>82</v>
      </c>
      <c r="D3070">
        <v>228</v>
      </c>
      <c r="E3070">
        <v>1.6</v>
      </c>
    </row>
    <row r="3071" spans="1:5" x14ac:dyDescent="0.25">
      <c r="A3071">
        <v>2015</v>
      </c>
      <c r="B3071">
        <v>6</v>
      </c>
      <c r="C3071" t="s">
        <v>92</v>
      </c>
      <c r="D3071">
        <v>496</v>
      </c>
      <c r="E3071">
        <v>3.5</v>
      </c>
    </row>
    <row r="3072" spans="1:5" x14ac:dyDescent="0.25">
      <c r="A3072">
        <v>2015</v>
      </c>
      <c r="B3072">
        <v>6</v>
      </c>
      <c r="C3072" t="s">
        <v>84</v>
      </c>
      <c r="D3072">
        <v>237</v>
      </c>
      <c r="E3072">
        <v>1.7</v>
      </c>
    </row>
    <row r="3073" spans="1:5" x14ac:dyDescent="0.25">
      <c r="A3073">
        <v>2015</v>
      </c>
      <c r="B3073">
        <v>6</v>
      </c>
      <c r="C3073" t="s">
        <v>85</v>
      </c>
      <c r="D3073">
        <v>198</v>
      </c>
      <c r="E3073">
        <v>1.4</v>
      </c>
    </row>
    <row r="3074" spans="1:5" x14ac:dyDescent="0.25">
      <c r="A3074">
        <v>2015</v>
      </c>
      <c r="B3074">
        <v>6</v>
      </c>
      <c r="C3074" t="s">
        <v>88</v>
      </c>
      <c r="D3074">
        <v>234</v>
      </c>
      <c r="E3074">
        <v>1.6</v>
      </c>
    </row>
    <row r="3075" spans="1:5" x14ac:dyDescent="0.25">
      <c r="A3075">
        <v>2015</v>
      </c>
      <c r="B3075">
        <v>6</v>
      </c>
      <c r="C3075" t="s">
        <v>94</v>
      </c>
      <c r="D3075">
        <v>109</v>
      </c>
      <c r="E3075">
        <v>0.8</v>
      </c>
    </row>
    <row r="3076" spans="1:5" x14ac:dyDescent="0.25">
      <c r="A3076">
        <v>2015</v>
      </c>
      <c r="B3076">
        <v>6</v>
      </c>
      <c r="C3076" t="s">
        <v>95</v>
      </c>
      <c r="D3076">
        <v>65</v>
      </c>
      <c r="E3076">
        <v>0.5</v>
      </c>
    </row>
    <row r="3077" spans="1:5" x14ac:dyDescent="0.25">
      <c r="A3077">
        <v>2015</v>
      </c>
      <c r="B3077">
        <v>6</v>
      </c>
      <c r="C3077" t="s">
        <v>101</v>
      </c>
      <c r="D3077">
        <v>44</v>
      </c>
      <c r="E3077">
        <v>0.3</v>
      </c>
    </row>
    <row r="3078" spans="1:5" x14ac:dyDescent="0.25">
      <c r="A3078">
        <v>2015</v>
      </c>
      <c r="B3078">
        <v>6</v>
      </c>
      <c r="C3078" t="s">
        <v>107</v>
      </c>
      <c r="D3078">
        <v>38</v>
      </c>
      <c r="E3078">
        <v>0.3</v>
      </c>
    </row>
    <row r="3079" spans="1:5" x14ac:dyDescent="0.25">
      <c r="A3079">
        <v>2015</v>
      </c>
      <c r="B3079">
        <v>6</v>
      </c>
      <c r="C3079" t="s">
        <v>90</v>
      </c>
      <c r="D3079">
        <v>22</v>
      </c>
      <c r="E3079">
        <v>0.2</v>
      </c>
    </row>
    <row r="3080" spans="1:5" x14ac:dyDescent="0.25">
      <c r="A3080">
        <v>2015</v>
      </c>
      <c r="B3080">
        <v>6</v>
      </c>
      <c r="C3080" t="s">
        <v>100</v>
      </c>
      <c r="D3080">
        <v>19</v>
      </c>
      <c r="E3080">
        <v>0.1</v>
      </c>
    </row>
    <row r="3081" spans="1:5" x14ac:dyDescent="0.25">
      <c r="A3081">
        <v>2015</v>
      </c>
      <c r="B3081">
        <v>6</v>
      </c>
      <c r="C3081" t="s">
        <v>121</v>
      </c>
      <c r="D3081">
        <v>14</v>
      </c>
      <c r="E3081">
        <v>0.1</v>
      </c>
    </row>
    <row r="3082" spans="1:5" x14ac:dyDescent="0.25">
      <c r="A3082">
        <v>2015</v>
      </c>
      <c r="B3082">
        <v>6</v>
      </c>
      <c r="C3082" t="s">
        <v>102</v>
      </c>
      <c r="D3082">
        <v>16</v>
      </c>
      <c r="E3082">
        <v>0.1</v>
      </c>
    </row>
    <row r="3083" spans="1:5" x14ac:dyDescent="0.25">
      <c r="A3083">
        <v>2015</v>
      </c>
      <c r="B3083">
        <v>6</v>
      </c>
      <c r="C3083" t="s">
        <v>99</v>
      </c>
      <c r="D3083">
        <v>18</v>
      </c>
      <c r="E3083">
        <v>0.1</v>
      </c>
    </row>
    <row r="3084" spans="1:5" x14ac:dyDescent="0.25">
      <c r="A3084">
        <v>2015</v>
      </c>
      <c r="B3084">
        <v>6</v>
      </c>
      <c r="C3084" t="s">
        <v>93</v>
      </c>
      <c r="D3084">
        <v>3</v>
      </c>
      <c r="E3084">
        <v>0</v>
      </c>
    </row>
    <row r="3085" spans="1:5" x14ac:dyDescent="0.25">
      <c r="A3085">
        <v>2015</v>
      </c>
      <c r="B3085">
        <v>6</v>
      </c>
      <c r="C3085" t="s">
        <v>133</v>
      </c>
      <c r="D3085">
        <v>0</v>
      </c>
      <c r="E3085">
        <v>0</v>
      </c>
    </row>
    <row r="3086" spans="1:5" x14ac:dyDescent="0.25">
      <c r="A3086">
        <v>2015</v>
      </c>
      <c r="B3086">
        <v>6</v>
      </c>
      <c r="C3086" t="s">
        <v>109</v>
      </c>
      <c r="D3086">
        <v>2</v>
      </c>
      <c r="E3086">
        <v>0</v>
      </c>
    </row>
    <row r="3087" spans="1:5" x14ac:dyDescent="0.25">
      <c r="A3087">
        <v>2015</v>
      </c>
      <c r="B3087">
        <v>6</v>
      </c>
      <c r="C3087" t="s">
        <v>116</v>
      </c>
      <c r="D3087">
        <v>0</v>
      </c>
      <c r="E3087">
        <v>0</v>
      </c>
    </row>
    <row r="3088" spans="1:5" x14ac:dyDescent="0.25">
      <c r="A3088">
        <v>2015</v>
      </c>
      <c r="B3088">
        <v>6</v>
      </c>
      <c r="C3088" t="s">
        <v>98</v>
      </c>
      <c r="D3088">
        <v>0</v>
      </c>
      <c r="E3088">
        <v>0</v>
      </c>
    </row>
    <row r="3089" spans="1:5" x14ac:dyDescent="0.25">
      <c r="A3089">
        <v>2015</v>
      </c>
      <c r="B3089">
        <v>6</v>
      </c>
      <c r="C3089" t="s">
        <v>119</v>
      </c>
      <c r="D3089">
        <v>0</v>
      </c>
      <c r="E3089">
        <v>0</v>
      </c>
    </row>
    <row r="3090" spans="1:5" x14ac:dyDescent="0.25">
      <c r="A3090">
        <v>2015</v>
      </c>
      <c r="B3090">
        <v>6</v>
      </c>
      <c r="C3090" t="s">
        <v>106</v>
      </c>
      <c r="D3090">
        <v>1</v>
      </c>
      <c r="E3090">
        <v>0</v>
      </c>
    </row>
    <row r="3091" spans="1:5" x14ac:dyDescent="0.25">
      <c r="A3091">
        <v>2015</v>
      </c>
      <c r="B3091">
        <v>6</v>
      </c>
      <c r="C3091" t="s">
        <v>132</v>
      </c>
      <c r="D3091">
        <v>0</v>
      </c>
      <c r="E3091">
        <v>0</v>
      </c>
    </row>
    <row r="3092" spans="1:5" x14ac:dyDescent="0.25">
      <c r="A3092">
        <v>2015</v>
      </c>
      <c r="B3092">
        <v>6</v>
      </c>
      <c r="C3092" t="s">
        <v>117</v>
      </c>
      <c r="D3092">
        <v>0</v>
      </c>
      <c r="E3092">
        <v>0</v>
      </c>
    </row>
    <row r="3093" spans="1:5" x14ac:dyDescent="0.25">
      <c r="A3093">
        <v>2015</v>
      </c>
      <c r="B3093">
        <v>6</v>
      </c>
      <c r="C3093" t="s">
        <v>94</v>
      </c>
      <c r="D3093">
        <v>0</v>
      </c>
      <c r="E3093">
        <v>0</v>
      </c>
    </row>
    <row r="3094" spans="1:5" x14ac:dyDescent="0.25">
      <c r="A3094">
        <v>2015</v>
      </c>
      <c r="B3094">
        <v>6</v>
      </c>
      <c r="C3094" t="s">
        <v>108</v>
      </c>
      <c r="D3094">
        <v>0</v>
      </c>
      <c r="E3094">
        <v>0</v>
      </c>
    </row>
    <row r="3095" spans="1:5" x14ac:dyDescent="0.25">
      <c r="A3095">
        <v>2015</v>
      </c>
      <c r="B3095">
        <v>6</v>
      </c>
      <c r="C3095" t="s">
        <v>120</v>
      </c>
      <c r="D3095">
        <v>1</v>
      </c>
      <c r="E3095">
        <v>0</v>
      </c>
    </row>
    <row r="3096" spans="1:5" x14ac:dyDescent="0.25">
      <c r="A3096">
        <v>2015</v>
      </c>
      <c r="B3096">
        <v>6</v>
      </c>
      <c r="C3096" t="s">
        <v>110</v>
      </c>
      <c r="D3096">
        <v>1</v>
      </c>
      <c r="E3096">
        <v>0</v>
      </c>
    </row>
    <row r="3097" spans="1:5" x14ac:dyDescent="0.25">
      <c r="A3097">
        <v>2015</v>
      </c>
      <c r="B3097">
        <v>6</v>
      </c>
      <c r="C3097" t="s">
        <v>104</v>
      </c>
      <c r="D3097">
        <v>0</v>
      </c>
      <c r="E3097">
        <v>0</v>
      </c>
    </row>
    <row r="3098" spans="1:5" x14ac:dyDescent="0.25">
      <c r="A3098">
        <v>2015</v>
      </c>
      <c r="B3098">
        <v>6</v>
      </c>
      <c r="C3098" t="s">
        <v>111</v>
      </c>
      <c r="D3098">
        <v>0</v>
      </c>
      <c r="E3098">
        <v>0</v>
      </c>
    </row>
    <row r="3099" spans="1:5" x14ac:dyDescent="0.25">
      <c r="A3099">
        <v>2015</v>
      </c>
      <c r="B3099">
        <v>7</v>
      </c>
      <c r="C3099" t="s">
        <v>73</v>
      </c>
      <c r="D3099">
        <v>2415</v>
      </c>
      <c r="E3099">
        <v>19.5</v>
      </c>
    </row>
    <row r="3100" spans="1:5" x14ac:dyDescent="0.25">
      <c r="A3100">
        <v>2015</v>
      </c>
      <c r="B3100">
        <v>7</v>
      </c>
      <c r="C3100" t="s">
        <v>72</v>
      </c>
      <c r="D3100">
        <v>1458</v>
      </c>
      <c r="E3100">
        <v>11.8</v>
      </c>
    </row>
    <row r="3101" spans="1:5" x14ac:dyDescent="0.25">
      <c r="A3101">
        <v>2015</v>
      </c>
      <c r="B3101">
        <v>7</v>
      </c>
      <c r="C3101" t="s">
        <v>76</v>
      </c>
      <c r="D3101">
        <v>826</v>
      </c>
      <c r="E3101">
        <v>6.7</v>
      </c>
    </row>
    <row r="3102" spans="1:5" x14ac:dyDescent="0.25">
      <c r="A3102">
        <v>2015</v>
      </c>
      <c r="B3102">
        <v>7</v>
      </c>
      <c r="C3102" t="s">
        <v>79</v>
      </c>
      <c r="D3102">
        <v>759</v>
      </c>
      <c r="E3102">
        <v>6.1</v>
      </c>
    </row>
    <row r="3103" spans="1:5" x14ac:dyDescent="0.25">
      <c r="A3103">
        <v>2015</v>
      </c>
      <c r="B3103">
        <v>7</v>
      </c>
      <c r="C3103" t="s">
        <v>83</v>
      </c>
      <c r="D3103">
        <v>617</v>
      </c>
      <c r="E3103">
        <v>5</v>
      </c>
    </row>
    <row r="3104" spans="1:5" x14ac:dyDescent="0.25">
      <c r="A3104">
        <v>2015</v>
      </c>
      <c r="B3104">
        <v>7</v>
      </c>
      <c r="C3104" t="s">
        <v>74</v>
      </c>
      <c r="D3104">
        <v>642</v>
      </c>
      <c r="E3104">
        <v>5.2</v>
      </c>
    </row>
    <row r="3105" spans="1:5" x14ac:dyDescent="0.25">
      <c r="A3105">
        <v>2015</v>
      </c>
      <c r="B3105">
        <v>7</v>
      </c>
      <c r="C3105" t="s">
        <v>77</v>
      </c>
      <c r="D3105">
        <v>627</v>
      </c>
      <c r="E3105">
        <v>5.0999999999999996</v>
      </c>
    </row>
    <row r="3106" spans="1:5" x14ac:dyDescent="0.25">
      <c r="A3106">
        <v>2015</v>
      </c>
      <c r="B3106">
        <v>7</v>
      </c>
      <c r="C3106" t="s">
        <v>80</v>
      </c>
      <c r="D3106">
        <v>695</v>
      </c>
      <c r="E3106">
        <v>5.6</v>
      </c>
    </row>
    <row r="3107" spans="1:5" x14ac:dyDescent="0.25">
      <c r="A3107">
        <v>2015</v>
      </c>
      <c r="B3107">
        <v>7</v>
      </c>
      <c r="C3107" t="s">
        <v>78</v>
      </c>
      <c r="D3107">
        <v>754</v>
      </c>
      <c r="E3107">
        <v>6.1</v>
      </c>
    </row>
    <row r="3108" spans="1:5" x14ac:dyDescent="0.25">
      <c r="A3108">
        <v>2015</v>
      </c>
      <c r="B3108">
        <v>7</v>
      </c>
      <c r="C3108" t="s">
        <v>86</v>
      </c>
      <c r="D3108">
        <v>598</v>
      </c>
      <c r="E3108">
        <v>4.8</v>
      </c>
    </row>
    <row r="3109" spans="1:5" x14ac:dyDescent="0.25">
      <c r="A3109">
        <v>2015</v>
      </c>
      <c r="B3109">
        <v>7</v>
      </c>
      <c r="C3109" t="s">
        <v>75</v>
      </c>
      <c r="D3109">
        <v>477</v>
      </c>
      <c r="E3109">
        <v>3.8</v>
      </c>
    </row>
    <row r="3110" spans="1:5" x14ac:dyDescent="0.25">
      <c r="A3110">
        <v>2015</v>
      </c>
      <c r="B3110">
        <v>7</v>
      </c>
      <c r="C3110" t="s">
        <v>89</v>
      </c>
      <c r="D3110">
        <v>290</v>
      </c>
      <c r="E3110">
        <v>2.2999999999999998</v>
      </c>
    </row>
    <row r="3111" spans="1:5" x14ac:dyDescent="0.25">
      <c r="A3111">
        <v>2015</v>
      </c>
      <c r="B3111">
        <v>7</v>
      </c>
      <c r="C3111" t="s">
        <v>115</v>
      </c>
      <c r="D3111">
        <v>222</v>
      </c>
      <c r="E3111">
        <v>1.8</v>
      </c>
    </row>
    <row r="3112" spans="1:5" x14ac:dyDescent="0.25">
      <c r="A3112">
        <v>2015</v>
      </c>
      <c r="B3112">
        <v>7</v>
      </c>
      <c r="C3112" t="s">
        <v>91</v>
      </c>
      <c r="D3112">
        <v>377</v>
      </c>
      <c r="E3112">
        <v>3</v>
      </c>
    </row>
    <row r="3113" spans="1:5" x14ac:dyDescent="0.25">
      <c r="A3113">
        <v>2015</v>
      </c>
      <c r="B3113">
        <v>7</v>
      </c>
      <c r="C3113" t="s">
        <v>87</v>
      </c>
      <c r="D3113">
        <v>328</v>
      </c>
      <c r="E3113">
        <v>2.6</v>
      </c>
    </row>
    <row r="3114" spans="1:5" x14ac:dyDescent="0.25">
      <c r="A3114">
        <v>2015</v>
      </c>
      <c r="B3114">
        <v>7</v>
      </c>
      <c r="C3114" t="s">
        <v>81</v>
      </c>
      <c r="D3114">
        <v>235</v>
      </c>
      <c r="E3114">
        <v>1.9</v>
      </c>
    </row>
    <row r="3115" spans="1:5" x14ac:dyDescent="0.25">
      <c r="A3115">
        <v>2015</v>
      </c>
      <c r="B3115">
        <v>7</v>
      </c>
      <c r="C3115" t="s">
        <v>82</v>
      </c>
      <c r="D3115">
        <v>203</v>
      </c>
      <c r="E3115">
        <v>1.6</v>
      </c>
    </row>
    <row r="3116" spans="1:5" x14ac:dyDescent="0.25">
      <c r="A3116">
        <v>2015</v>
      </c>
      <c r="B3116">
        <v>7</v>
      </c>
      <c r="C3116" t="s">
        <v>92</v>
      </c>
      <c r="D3116">
        <v>136</v>
      </c>
      <c r="E3116">
        <v>1.1000000000000001</v>
      </c>
    </row>
    <row r="3117" spans="1:5" x14ac:dyDescent="0.25">
      <c r="A3117">
        <v>2015</v>
      </c>
      <c r="B3117">
        <v>7</v>
      </c>
      <c r="C3117" t="s">
        <v>84</v>
      </c>
      <c r="D3117">
        <v>181</v>
      </c>
      <c r="E3117">
        <v>1.5</v>
      </c>
    </row>
    <row r="3118" spans="1:5" x14ac:dyDescent="0.25">
      <c r="A3118">
        <v>2015</v>
      </c>
      <c r="B3118">
        <v>7</v>
      </c>
      <c r="C3118" t="s">
        <v>85</v>
      </c>
      <c r="D3118">
        <v>133</v>
      </c>
      <c r="E3118">
        <v>1.1000000000000001</v>
      </c>
    </row>
    <row r="3119" spans="1:5" x14ac:dyDescent="0.25">
      <c r="A3119">
        <v>2015</v>
      </c>
      <c r="B3119">
        <v>7</v>
      </c>
      <c r="C3119" t="s">
        <v>88</v>
      </c>
      <c r="D3119">
        <v>89</v>
      </c>
      <c r="E3119">
        <v>0.7</v>
      </c>
    </row>
    <row r="3120" spans="1:5" x14ac:dyDescent="0.25">
      <c r="A3120">
        <v>2015</v>
      </c>
      <c r="B3120">
        <v>7</v>
      </c>
      <c r="C3120" t="s">
        <v>94</v>
      </c>
      <c r="D3120">
        <v>99</v>
      </c>
      <c r="E3120">
        <v>0.8</v>
      </c>
    </row>
    <row r="3121" spans="1:5" x14ac:dyDescent="0.25">
      <c r="A3121">
        <v>2015</v>
      </c>
      <c r="B3121">
        <v>7</v>
      </c>
      <c r="C3121" t="s">
        <v>95</v>
      </c>
      <c r="D3121">
        <v>102</v>
      </c>
      <c r="E3121">
        <v>0.8</v>
      </c>
    </row>
    <row r="3122" spans="1:5" x14ac:dyDescent="0.25">
      <c r="A3122">
        <v>2015</v>
      </c>
      <c r="B3122">
        <v>7</v>
      </c>
      <c r="C3122" t="s">
        <v>101</v>
      </c>
      <c r="D3122">
        <v>25</v>
      </c>
      <c r="E3122">
        <v>0.2</v>
      </c>
    </row>
    <row r="3123" spans="1:5" x14ac:dyDescent="0.25">
      <c r="A3123">
        <v>2015</v>
      </c>
      <c r="B3123">
        <v>7</v>
      </c>
      <c r="C3123" t="s">
        <v>107</v>
      </c>
      <c r="D3123">
        <v>34</v>
      </c>
      <c r="E3123">
        <v>0.3</v>
      </c>
    </row>
    <row r="3124" spans="1:5" x14ac:dyDescent="0.25">
      <c r="A3124">
        <v>2015</v>
      </c>
      <c r="B3124">
        <v>7</v>
      </c>
      <c r="C3124" t="s">
        <v>100</v>
      </c>
      <c r="D3124">
        <v>20</v>
      </c>
      <c r="E3124">
        <v>0.2</v>
      </c>
    </row>
    <row r="3125" spans="1:5" x14ac:dyDescent="0.25">
      <c r="A3125">
        <v>2015</v>
      </c>
      <c r="B3125">
        <v>7</v>
      </c>
      <c r="C3125" t="s">
        <v>90</v>
      </c>
      <c r="D3125">
        <v>18</v>
      </c>
      <c r="E3125">
        <v>0.1</v>
      </c>
    </row>
    <row r="3126" spans="1:5" x14ac:dyDescent="0.25">
      <c r="A3126">
        <v>2015</v>
      </c>
      <c r="B3126">
        <v>7</v>
      </c>
      <c r="C3126" t="s">
        <v>121</v>
      </c>
      <c r="D3126">
        <v>7</v>
      </c>
      <c r="E3126">
        <v>0.1</v>
      </c>
    </row>
    <row r="3127" spans="1:5" x14ac:dyDescent="0.25">
      <c r="A3127">
        <v>2015</v>
      </c>
      <c r="B3127">
        <v>7</v>
      </c>
      <c r="C3127" t="s">
        <v>102</v>
      </c>
      <c r="D3127">
        <v>8</v>
      </c>
      <c r="E3127">
        <v>0.1</v>
      </c>
    </row>
    <row r="3128" spans="1:5" x14ac:dyDescent="0.25">
      <c r="A3128">
        <v>2015</v>
      </c>
      <c r="B3128">
        <v>7</v>
      </c>
      <c r="C3128" t="s">
        <v>99</v>
      </c>
      <c r="D3128">
        <v>8</v>
      </c>
      <c r="E3128">
        <v>0.1</v>
      </c>
    </row>
    <row r="3129" spans="1:5" x14ac:dyDescent="0.25">
      <c r="A3129">
        <v>2015</v>
      </c>
      <c r="B3129">
        <v>7</v>
      </c>
      <c r="C3129" t="s">
        <v>93</v>
      </c>
      <c r="D3129">
        <v>9</v>
      </c>
      <c r="E3129">
        <v>0.1</v>
      </c>
    </row>
    <row r="3130" spans="1:5" x14ac:dyDescent="0.25">
      <c r="A3130">
        <v>2015</v>
      </c>
      <c r="B3130">
        <v>7</v>
      </c>
      <c r="C3130" t="s">
        <v>133</v>
      </c>
      <c r="D3130">
        <v>0</v>
      </c>
      <c r="E3130">
        <v>0</v>
      </c>
    </row>
    <row r="3131" spans="1:5" x14ac:dyDescent="0.25">
      <c r="A3131">
        <v>2015</v>
      </c>
      <c r="B3131">
        <v>7</v>
      </c>
      <c r="C3131" t="s">
        <v>109</v>
      </c>
      <c r="D3131">
        <v>0</v>
      </c>
      <c r="E3131">
        <v>0</v>
      </c>
    </row>
    <row r="3132" spans="1:5" x14ac:dyDescent="0.25">
      <c r="A3132">
        <v>2015</v>
      </c>
      <c r="B3132">
        <v>7</v>
      </c>
      <c r="C3132" t="s">
        <v>116</v>
      </c>
      <c r="D3132">
        <v>0</v>
      </c>
      <c r="E3132">
        <v>0</v>
      </c>
    </row>
    <row r="3133" spans="1:5" x14ac:dyDescent="0.25">
      <c r="A3133">
        <v>2015</v>
      </c>
      <c r="B3133">
        <v>7</v>
      </c>
      <c r="C3133" t="s">
        <v>98</v>
      </c>
      <c r="D3133">
        <v>0</v>
      </c>
      <c r="E3133">
        <v>0</v>
      </c>
    </row>
    <row r="3134" spans="1:5" x14ac:dyDescent="0.25">
      <c r="A3134">
        <v>2015</v>
      </c>
      <c r="B3134">
        <v>7</v>
      </c>
      <c r="C3134" t="s">
        <v>119</v>
      </c>
      <c r="D3134">
        <v>0</v>
      </c>
      <c r="E3134">
        <v>0</v>
      </c>
    </row>
    <row r="3135" spans="1:5" x14ac:dyDescent="0.25">
      <c r="A3135">
        <v>2015</v>
      </c>
      <c r="B3135">
        <v>7</v>
      </c>
      <c r="C3135" t="s">
        <v>106</v>
      </c>
      <c r="D3135">
        <v>0</v>
      </c>
      <c r="E3135">
        <v>0</v>
      </c>
    </row>
    <row r="3136" spans="1:5" x14ac:dyDescent="0.25">
      <c r="A3136">
        <v>2015</v>
      </c>
      <c r="B3136">
        <v>7</v>
      </c>
      <c r="C3136" t="s">
        <v>132</v>
      </c>
      <c r="D3136">
        <v>0</v>
      </c>
      <c r="E3136">
        <v>0</v>
      </c>
    </row>
    <row r="3137" spans="1:5" x14ac:dyDescent="0.25">
      <c r="A3137">
        <v>2015</v>
      </c>
      <c r="B3137">
        <v>7</v>
      </c>
      <c r="C3137" t="s">
        <v>104</v>
      </c>
      <c r="D3137">
        <v>1</v>
      </c>
      <c r="E3137">
        <v>0</v>
      </c>
    </row>
    <row r="3138" spans="1:5" x14ac:dyDescent="0.25">
      <c r="A3138">
        <v>2015</v>
      </c>
      <c r="B3138">
        <v>7</v>
      </c>
      <c r="C3138" t="s">
        <v>117</v>
      </c>
      <c r="D3138">
        <v>0</v>
      </c>
      <c r="E3138">
        <v>0</v>
      </c>
    </row>
    <row r="3139" spans="1:5" x14ac:dyDescent="0.25">
      <c r="A3139">
        <v>2015</v>
      </c>
      <c r="B3139">
        <v>7</v>
      </c>
      <c r="C3139" t="s">
        <v>94</v>
      </c>
      <c r="D3139">
        <v>0</v>
      </c>
      <c r="E3139">
        <v>0</v>
      </c>
    </row>
    <row r="3140" spans="1:5" x14ac:dyDescent="0.25">
      <c r="A3140">
        <v>2015</v>
      </c>
      <c r="B3140">
        <v>7</v>
      </c>
      <c r="C3140" t="s">
        <v>123</v>
      </c>
      <c r="D3140">
        <v>1</v>
      </c>
      <c r="E3140">
        <v>0</v>
      </c>
    </row>
    <row r="3141" spans="1:5" x14ac:dyDescent="0.25">
      <c r="A3141">
        <v>2015</v>
      </c>
      <c r="B3141">
        <v>7</v>
      </c>
      <c r="C3141" t="s">
        <v>108</v>
      </c>
      <c r="D3141">
        <v>0</v>
      </c>
      <c r="E3141">
        <v>0</v>
      </c>
    </row>
    <row r="3142" spans="1:5" x14ac:dyDescent="0.25">
      <c r="A3142">
        <v>2015</v>
      </c>
      <c r="B3142">
        <v>7</v>
      </c>
      <c r="C3142" t="s">
        <v>120</v>
      </c>
      <c r="D3142">
        <v>0</v>
      </c>
      <c r="E3142">
        <v>0</v>
      </c>
    </row>
    <row r="3143" spans="1:5" x14ac:dyDescent="0.25">
      <c r="A3143">
        <v>2015</v>
      </c>
      <c r="B3143">
        <v>7</v>
      </c>
      <c r="C3143" t="s">
        <v>110</v>
      </c>
      <c r="D3143">
        <v>0</v>
      </c>
      <c r="E3143">
        <v>0</v>
      </c>
    </row>
    <row r="3144" spans="1:5" x14ac:dyDescent="0.25">
      <c r="A3144">
        <v>2015</v>
      </c>
      <c r="B3144">
        <v>7</v>
      </c>
      <c r="C3144" t="s">
        <v>111</v>
      </c>
      <c r="D3144">
        <v>0</v>
      </c>
      <c r="E3144">
        <v>0</v>
      </c>
    </row>
    <row r="3145" spans="1:5" x14ac:dyDescent="0.25">
      <c r="A3145">
        <v>2015</v>
      </c>
      <c r="B3145">
        <v>7</v>
      </c>
      <c r="C3145" t="s">
        <v>131</v>
      </c>
      <c r="D3145">
        <v>0</v>
      </c>
      <c r="E3145">
        <v>0</v>
      </c>
    </row>
    <row r="3146" spans="1:5" x14ac:dyDescent="0.25">
      <c r="A3146">
        <v>2015</v>
      </c>
      <c r="B3146">
        <v>8</v>
      </c>
      <c r="C3146" t="s">
        <v>73</v>
      </c>
      <c r="D3146">
        <v>2254</v>
      </c>
      <c r="E3146">
        <v>17.899999999999999</v>
      </c>
    </row>
    <row r="3147" spans="1:5" x14ac:dyDescent="0.25">
      <c r="A3147">
        <v>2015</v>
      </c>
      <c r="B3147">
        <v>8</v>
      </c>
      <c r="C3147" t="s">
        <v>72</v>
      </c>
      <c r="D3147">
        <v>1461</v>
      </c>
      <c r="E3147">
        <v>11.6</v>
      </c>
    </row>
    <row r="3148" spans="1:5" x14ac:dyDescent="0.25">
      <c r="A3148">
        <v>2015</v>
      </c>
      <c r="B3148">
        <v>8</v>
      </c>
      <c r="C3148" t="s">
        <v>79</v>
      </c>
      <c r="D3148">
        <v>722</v>
      </c>
      <c r="E3148">
        <v>5.7</v>
      </c>
    </row>
    <row r="3149" spans="1:5" x14ac:dyDescent="0.25">
      <c r="A3149">
        <v>2015</v>
      </c>
      <c r="B3149">
        <v>8</v>
      </c>
      <c r="C3149" t="s">
        <v>83</v>
      </c>
      <c r="D3149">
        <v>860</v>
      </c>
      <c r="E3149">
        <v>6.8</v>
      </c>
    </row>
    <row r="3150" spans="1:5" x14ac:dyDescent="0.25">
      <c r="A3150">
        <v>2015</v>
      </c>
      <c r="B3150">
        <v>8</v>
      </c>
      <c r="C3150" t="s">
        <v>76</v>
      </c>
      <c r="D3150">
        <v>518</v>
      </c>
      <c r="E3150">
        <v>4.0999999999999996</v>
      </c>
    </row>
    <row r="3151" spans="1:5" x14ac:dyDescent="0.25">
      <c r="A3151">
        <v>2015</v>
      </c>
      <c r="B3151">
        <v>8</v>
      </c>
      <c r="C3151" t="s">
        <v>74</v>
      </c>
      <c r="D3151">
        <v>866</v>
      </c>
      <c r="E3151">
        <v>6.9</v>
      </c>
    </row>
    <row r="3152" spans="1:5" x14ac:dyDescent="0.25">
      <c r="A3152">
        <v>2015</v>
      </c>
      <c r="B3152">
        <v>8</v>
      </c>
      <c r="C3152" t="s">
        <v>77</v>
      </c>
      <c r="D3152">
        <v>666</v>
      </c>
      <c r="E3152">
        <v>5.3</v>
      </c>
    </row>
    <row r="3153" spans="1:5" x14ac:dyDescent="0.25">
      <c r="A3153">
        <v>2015</v>
      </c>
      <c r="B3153">
        <v>8</v>
      </c>
      <c r="C3153" t="s">
        <v>80</v>
      </c>
      <c r="D3153">
        <v>659</v>
      </c>
      <c r="E3153">
        <v>5.2</v>
      </c>
    </row>
    <row r="3154" spans="1:5" x14ac:dyDescent="0.25">
      <c r="A3154">
        <v>2015</v>
      </c>
      <c r="B3154">
        <v>8</v>
      </c>
      <c r="C3154" t="s">
        <v>78</v>
      </c>
      <c r="D3154">
        <v>541</v>
      </c>
      <c r="E3154">
        <v>4.3</v>
      </c>
    </row>
    <row r="3155" spans="1:5" x14ac:dyDescent="0.25">
      <c r="A3155">
        <v>2015</v>
      </c>
      <c r="B3155">
        <v>8</v>
      </c>
      <c r="C3155" t="s">
        <v>86</v>
      </c>
      <c r="D3155">
        <v>620</v>
      </c>
      <c r="E3155">
        <v>4.9000000000000004</v>
      </c>
    </row>
    <row r="3156" spans="1:5" x14ac:dyDescent="0.25">
      <c r="A3156">
        <v>2015</v>
      </c>
      <c r="B3156">
        <v>8</v>
      </c>
      <c r="C3156" t="s">
        <v>75</v>
      </c>
      <c r="D3156">
        <v>531</v>
      </c>
      <c r="E3156">
        <v>4.2</v>
      </c>
    </row>
    <row r="3157" spans="1:5" x14ac:dyDescent="0.25">
      <c r="A3157">
        <v>2015</v>
      </c>
      <c r="B3157">
        <v>8</v>
      </c>
      <c r="C3157" t="s">
        <v>89</v>
      </c>
      <c r="D3157">
        <v>284</v>
      </c>
      <c r="E3157">
        <v>2.2999999999999998</v>
      </c>
    </row>
    <row r="3158" spans="1:5" x14ac:dyDescent="0.25">
      <c r="A3158">
        <v>2015</v>
      </c>
      <c r="B3158">
        <v>8</v>
      </c>
      <c r="C3158" t="s">
        <v>115</v>
      </c>
      <c r="D3158">
        <v>220</v>
      </c>
      <c r="E3158">
        <v>1.7</v>
      </c>
    </row>
    <row r="3159" spans="1:5" x14ac:dyDescent="0.25">
      <c r="A3159">
        <v>2015</v>
      </c>
      <c r="B3159">
        <v>8</v>
      </c>
      <c r="C3159" t="s">
        <v>91</v>
      </c>
      <c r="D3159">
        <v>505</v>
      </c>
      <c r="E3159">
        <v>4</v>
      </c>
    </row>
    <row r="3160" spans="1:5" x14ac:dyDescent="0.25">
      <c r="A3160">
        <v>2015</v>
      </c>
      <c r="B3160">
        <v>8</v>
      </c>
      <c r="C3160" t="s">
        <v>87</v>
      </c>
      <c r="D3160">
        <v>338</v>
      </c>
      <c r="E3160">
        <v>2.7</v>
      </c>
    </row>
    <row r="3161" spans="1:5" x14ac:dyDescent="0.25">
      <c r="A3161">
        <v>2015</v>
      </c>
      <c r="B3161">
        <v>8</v>
      </c>
      <c r="C3161" t="s">
        <v>81</v>
      </c>
      <c r="D3161">
        <v>287</v>
      </c>
      <c r="E3161">
        <v>2.2999999999999998</v>
      </c>
    </row>
    <row r="3162" spans="1:5" x14ac:dyDescent="0.25">
      <c r="A3162">
        <v>2015</v>
      </c>
      <c r="B3162">
        <v>8</v>
      </c>
      <c r="C3162" t="s">
        <v>82</v>
      </c>
      <c r="D3162">
        <v>332</v>
      </c>
      <c r="E3162">
        <v>2.6</v>
      </c>
    </row>
    <row r="3163" spans="1:5" x14ac:dyDescent="0.25">
      <c r="A3163">
        <v>2015</v>
      </c>
      <c r="B3163">
        <v>8</v>
      </c>
      <c r="C3163" t="s">
        <v>92</v>
      </c>
      <c r="D3163">
        <v>133</v>
      </c>
      <c r="E3163">
        <v>1.1000000000000001</v>
      </c>
    </row>
    <row r="3164" spans="1:5" x14ac:dyDescent="0.25">
      <c r="A3164">
        <v>2015</v>
      </c>
      <c r="B3164">
        <v>8</v>
      </c>
      <c r="C3164" t="s">
        <v>84</v>
      </c>
      <c r="D3164">
        <v>199</v>
      </c>
      <c r="E3164">
        <v>1.6</v>
      </c>
    </row>
    <row r="3165" spans="1:5" x14ac:dyDescent="0.25">
      <c r="A3165">
        <v>2015</v>
      </c>
      <c r="B3165">
        <v>8</v>
      </c>
      <c r="C3165" t="s">
        <v>85</v>
      </c>
      <c r="D3165">
        <v>115</v>
      </c>
      <c r="E3165">
        <v>0.9</v>
      </c>
    </row>
    <row r="3166" spans="1:5" x14ac:dyDescent="0.25">
      <c r="A3166">
        <v>2015</v>
      </c>
      <c r="B3166">
        <v>8</v>
      </c>
      <c r="C3166" t="s">
        <v>88</v>
      </c>
      <c r="D3166">
        <v>151</v>
      </c>
      <c r="E3166">
        <v>1.2</v>
      </c>
    </row>
    <row r="3167" spans="1:5" x14ac:dyDescent="0.25">
      <c r="A3167">
        <v>2015</v>
      </c>
      <c r="B3167">
        <v>8</v>
      </c>
      <c r="C3167" t="s">
        <v>94</v>
      </c>
      <c r="D3167">
        <v>105</v>
      </c>
      <c r="E3167">
        <v>0.8</v>
      </c>
    </row>
    <row r="3168" spans="1:5" x14ac:dyDescent="0.25">
      <c r="A3168">
        <v>2015</v>
      </c>
      <c r="B3168">
        <v>8</v>
      </c>
      <c r="C3168" t="s">
        <v>95</v>
      </c>
      <c r="D3168">
        <v>71</v>
      </c>
      <c r="E3168">
        <v>0.6</v>
      </c>
    </row>
    <row r="3169" spans="1:5" x14ac:dyDescent="0.25">
      <c r="A3169">
        <v>2015</v>
      </c>
      <c r="B3169">
        <v>8</v>
      </c>
      <c r="C3169" t="s">
        <v>101</v>
      </c>
      <c r="D3169">
        <v>44</v>
      </c>
      <c r="E3169">
        <v>0.3</v>
      </c>
    </row>
    <row r="3170" spans="1:5" x14ac:dyDescent="0.25">
      <c r="A3170">
        <v>2015</v>
      </c>
      <c r="B3170">
        <v>8</v>
      </c>
      <c r="C3170" t="s">
        <v>107</v>
      </c>
      <c r="D3170">
        <v>36</v>
      </c>
      <c r="E3170">
        <v>0.3</v>
      </c>
    </row>
    <row r="3171" spans="1:5" x14ac:dyDescent="0.25">
      <c r="A3171">
        <v>2015</v>
      </c>
      <c r="B3171">
        <v>8</v>
      </c>
      <c r="C3171" t="s">
        <v>100</v>
      </c>
      <c r="D3171">
        <v>29</v>
      </c>
      <c r="E3171">
        <v>0.2</v>
      </c>
    </row>
    <row r="3172" spans="1:5" x14ac:dyDescent="0.25">
      <c r="A3172">
        <v>2015</v>
      </c>
      <c r="B3172">
        <v>8</v>
      </c>
      <c r="C3172" t="s">
        <v>90</v>
      </c>
      <c r="D3172">
        <v>22</v>
      </c>
      <c r="E3172">
        <v>0.2</v>
      </c>
    </row>
    <row r="3173" spans="1:5" x14ac:dyDescent="0.25">
      <c r="A3173">
        <v>2015</v>
      </c>
      <c r="B3173">
        <v>8</v>
      </c>
      <c r="C3173" t="s">
        <v>121</v>
      </c>
      <c r="D3173">
        <v>10</v>
      </c>
      <c r="E3173">
        <v>0.1</v>
      </c>
    </row>
    <row r="3174" spans="1:5" x14ac:dyDescent="0.25">
      <c r="A3174">
        <v>2015</v>
      </c>
      <c r="B3174">
        <v>8</v>
      </c>
      <c r="C3174" t="s">
        <v>102</v>
      </c>
      <c r="D3174">
        <v>7</v>
      </c>
      <c r="E3174">
        <v>0.1</v>
      </c>
    </row>
    <row r="3175" spans="1:5" x14ac:dyDescent="0.25">
      <c r="A3175">
        <v>2015</v>
      </c>
      <c r="B3175">
        <v>8</v>
      </c>
      <c r="C3175" t="s">
        <v>99</v>
      </c>
      <c r="D3175">
        <v>11</v>
      </c>
      <c r="E3175">
        <v>0.1</v>
      </c>
    </row>
    <row r="3176" spans="1:5" x14ac:dyDescent="0.25">
      <c r="A3176">
        <v>2015</v>
      </c>
      <c r="B3176">
        <v>8</v>
      </c>
      <c r="C3176" t="s">
        <v>93</v>
      </c>
      <c r="D3176">
        <v>4</v>
      </c>
      <c r="E3176">
        <v>0</v>
      </c>
    </row>
    <row r="3177" spans="1:5" x14ac:dyDescent="0.25">
      <c r="A3177">
        <v>2015</v>
      </c>
      <c r="B3177">
        <v>8</v>
      </c>
      <c r="C3177" t="s">
        <v>133</v>
      </c>
      <c r="D3177">
        <v>0</v>
      </c>
      <c r="E3177">
        <v>0</v>
      </c>
    </row>
    <row r="3178" spans="1:5" x14ac:dyDescent="0.25">
      <c r="A3178">
        <v>2015</v>
      </c>
      <c r="B3178">
        <v>8</v>
      </c>
      <c r="C3178" t="s">
        <v>109</v>
      </c>
      <c r="D3178">
        <v>0</v>
      </c>
      <c r="E3178">
        <v>0</v>
      </c>
    </row>
    <row r="3179" spans="1:5" x14ac:dyDescent="0.25">
      <c r="A3179">
        <v>2015</v>
      </c>
      <c r="B3179">
        <v>8</v>
      </c>
      <c r="C3179" t="s">
        <v>116</v>
      </c>
      <c r="D3179">
        <v>0</v>
      </c>
      <c r="E3179">
        <v>0</v>
      </c>
    </row>
    <row r="3180" spans="1:5" x14ac:dyDescent="0.25">
      <c r="A3180">
        <v>2015</v>
      </c>
      <c r="B3180">
        <v>8</v>
      </c>
      <c r="C3180" t="s">
        <v>132</v>
      </c>
      <c r="D3180">
        <v>1</v>
      </c>
      <c r="E3180">
        <v>0</v>
      </c>
    </row>
    <row r="3181" spans="1:5" x14ac:dyDescent="0.25">
      <c r="A3181">
        <v>2015</v>
      </c>
      <c r="B3181">
        <v>8</v>
      </c>
      <c r="C3181" t="s">
        <v>98</v>
      </c>
      <c r="D3181">
        <v>0</v>
      </c>
      <c r="E3181">
        <v>0</v>
      </c>
    </row>
    <row r="3182" spans="1:5" x14ac:dyDescent="0.25">
      <c r="A3182">
        <v>2015</v>
      </c>
      <c r="B3182">
        <v>8</v>
      </c>
      <c r="C3182" t="s">
        <v>119</v>
      </c>
      <c r="D3182">
        <v>0</v>
      </c>
      <c r="E3182">
        <v>0</v>
      </c>
    </row>
    <row r="3183" spans="1:5" x14ac:dyDescent="0.25">
      <c r="A3183">
        <v>2015</v>
      </c>
      <c r="B3183">
        <v>8</v>
      </c>
      <c r="C3183" t="s">
        <v>106</v>
      </c>
      <c r="D3183">
        <v>0</v>
      </c>
      <c r="E3183">
        <v>0</v>
      </c>
    </row>
    <row r="3184" spans="1:5" x14ac:dyDescent="0.25">
      <c r="A3184">
        <v>2015</v>
      </c>
      <c r="B3184">
        <v>8</v>
      </c>
      <c r="C3184" t="s">
        <v>120</v>
      </c>
      <c r="D3184">
        <v>1</v>
      </c>
      <c r="E3184">
        <v>0</v>
      </c>
    </row>
    <row r="3185" spans="1:5" x14ac:dyDescent="0.25">
      <c r="A3185">
        <v>2015</v>
      </c>
      <c r="B3185">
        <v>8</v>
      </c>
      <c r="C3185" t="s">
        <v>110</v>
      </c>
      <c r="D3185">
        <v>1</v>
      </c>
      <c r="E3185">
        <v>0</v>
      </c>
    </row>
    <row r="3186" spans="1:5" x14ac:dyDescent="0.25">
      <c r="A3186">
        <v>2015</v>
      </c>
      <c r="B3186">
        <v>8</v>
      </c>
      <c r="C3186" t="s">
        <v>104</v>
      </c>
      <c r="D3186">
        <v>0</v>
      </c>
      <c r="E3186">
        <v>0</v>
      </c>
    </row>
    <row r="3187" spans="1:5" x14ac:dyDescent="0.25">
      <c r="A3187">
        <v>2015</v>
      </c>
      <c r="B3187">
        <v>8</v>
      </c>
      <c r="C3187" t="s">
        <v>117</v>
      </c>
      <c r="D3187">
        <v>0</v>
      </c>
      <c r="E3187">
        <v>0</v>
      </c>
    </row>
    <row r="3188" spans="1:5" x14ac:dyDescent="0.25">
      <c r="A3188">
        <v>2015</v>
      </c>
      <c r="B3188">
        <v>8</v>
      </c>
      <c r="C3188" t="s">
        <v>94</v>
      </c>
      <c r="D3188">
        <v>0</v>
      </c>
      <c r="E3188">
        <v>0</v>
      </c>
    </row>
    <row r="3189" spans="1:5" x14ac:dyDescent="0.25">
      <c r="A3189">
        <v>2015</v>
      </c>
      <c r="B3189">
        <v>8</v>
      </c>
      <c r="C3189" t="s">
        <v>123</v>
      </c>
      <c r="D3189">
        <v>0</v>
      </c>
      <c r="E3189">
        <v>0</v>
      </c>
    </row>
    <row r="3190" spans="1:5" x14ac:dyDescent="0.25">
      <c r="A3190">
        <v>2015</v>
      </c>
      <c r="B3190">
        <v>8</v>
      </c>
      <c r="C3190" t="s">
        <v>108</v>
      </c>
      <c r="D3190">
        <v>0</v>
      </c>
      <c r="E3190">
        <v>0</v>
      </c>
    </row>
    <row r="3191" spans="1:5" x14ac:dyDescent="0.25">
      <c r="A3191">
        <v>2015</v>
      </c>
      <c r="B3191">
        <v>8</v>
      </c>
      <c r="C3191" t="s">
        <v>111</v>
      </c>
      <c r="D3191">
        <v>0</v>
      </c>
      <c r="E3191">
        <v>0</v>
      </c>
    </row>
    <row r="3192" spans="1:5" x14ac:dyDescent="0.25">
      <c r="A3192">
        <v>2015</v>
      </c>
      <c r="B3192">
        <v>8</v>
      </c>
      <c r="C3192" t="s">
        <v>131</v>
      </c>
      <c r="D3192">
        <v>0</v>
      </c>
      <c r="E3192">
        <v>0</v>
      </c>
    </row>
    <row r="3193" spans="1:5" x14ac:dyDescent="0.25">
      <c r="A3193">
        <v>2015</v>
      </c>
      <c r="B3193">
        <v>9</v>
      </c>
      <c r="C3193" t="s">
        <v>73</v>
      </c>
      <c r="D3193">
        <v>1768</v>
      </c>
      <c r="E3193">
        <v>14.2</v>
      </c>
    </row>
    <row r="3194" spans="1:5" x14ac:dyDescent="0.25">
      <c r="A3194">
        <v>2015</v>
      </c>
      <c r="B3194">
        <v>9</v>
      </c>
      <c r="C3194" t="s">
        <v>72</v>
      </c>
      <c r="D3194">
        <v>1527</v>
      </c>
      <c r="E3194">
        <v>12.3</v>
      </c>
    </row>
    <row r="3195" spans="1:5" x14ac:dyDescent="0.25">
      <c r="A3195">
        <v>2015</v>
      </c>
      <c r="B3195">
        <v>9</v>
      </c>
      <c r="C3195" t="s">
        <v>79</v>
      </c>
      <c r="D3195">
        <v>977</v>
      </c>
      <c r="E3195">
        <v>7.9</v>
      </c>
    </row>
    <row r="3196" spans="1:5" x14ac:dyDescent="0.25">
      <c r="A3196">
        <v>2015</v>
      </c>
      <c r="B3196">
        <v>9</v>
      </c>
      <c r="C3196" t="s">
        <v>83</v>
      </c>
      <c r="D3196">
        <v>777</v>
      </c>
      <c r="E3196">
        <v>6.3</v>
      </c>
    </row>
    <row r="3197" spans="1:5" x14ac:dyDescent="0.25">
      <c r="A3197">
        <v>2015</v>
      </c>
      <c r="B3197">
        <v>9</v>
      </c>
      <c r="C3197" t="s">
        <v>76</v>
      </c>
      <c r="D3197">
        <v>827</v>
      </c>
      <c r="E3197">
        <v>6.7</v>
      </c>
    </row>
    <row r="3198" spans="1:5" x14ac:dyDescent="0.25">
      <c r="A3198">
        <v>2015</v>
      </c>
      <c r="B3198">
        <v>9</v>
      </c>
      <c r="C3198" t="s">
        <v>74</v>
      </c>
      <c r="D3198">
        <v>648</v>
      </c>
      <c r="E3198">
        <v>5.2</v>
      </c>
    </row>
    <row r="3199" spans="1:5" x14ac:dyDescent="0.25">
      <c r="A3199">
        <v>2015</v>
      </c>
      <c r="B3199">
        <v>9</v>
      </c>
      <c r="C3199" t="s">
        <v>80</v>
      </c>
      <c r="D3199">
        <v>677</v>
      </c>
      <c r="E3199">
        <v>5.5</v>
      </c>
    </row>
    <row r="3200" spans="1:5" x14ac:dyDescent="0.25">
      <c r="A3200">
        <v>2015</v>
      </c>
      <c r="B3200">
        <v>9</v>
      </c>
      <c r="C3200" t="s">
        <v>77</v>
      </c>
      <c r="D3200">
        <v>548</v>
      </c>
      <c r="E3200">
        <v>4.4000000000000004</v>
      </c>
    </row>
    <row r="3201" spans="1:5" x14ac:dyDescent="0.25">
      <c r="A3201">
        <v>2015</v>
      </c>
      <c r="B3201">
        <v>9</v>
      </c>
      <c r="C3201" t="s">
        <v>78</v>
      </c>
      <c r="D3201">
        <v>494</v>
      </c>
      <c r="E3201">
        <v>4</v>
      </c>
    </row>
    <row r="3202" spans="1:5" x14ac:dyDescent="0.25">
      <c r="A3202">
        <v>2015</v>
      </c>
      <c r="B3202">
        <v>9</v>
      </c>
      <c r="C3202" t="s">
        <v>86</v>
      </c>
      <c r="D3202">
        <v>679</v>
      </c>
      <c r="E3202">
        <v>5.5</v>
      </c>
    </row>
    <row r="3203" spans="1:5" x14ac:dyDescent="0.25">
      <c r="A3203">
        <v>2015</v>
      </c>
      <c r="B3203">
        <v>9</v>
      </c>
      <c r="C3203" t="s">
        <v>75</v>
      </c>
      <c r="D3203">
        <v>439</v>
      </c>
      <c r="E3203">
        <v>3.5</v>
      </c>
    </row>
    <row r="3204" spans="1:5" x14ac:dyDescent="0.25">
      <c r="A3204">
        <v>2015</v>
      </c>
      <c r="B3204">
        <v>9</v>
      </c>
      <c r="C3204" t="s">
        <v>89</v>
      </c>
      <c r="D3204">
        <v>437</v>
      </c>
      <c r="E3204">
        <v>3.5</v>
      </c>
    </row>
    <row r="3205" spans="1:5" x14ac:dyDescent="0.25">
      <c r="A3205">
        <v>2015</v>
      </c>
      <c r="B3205">
        <v>9</v>
      </c>
      <c r="C3205" t="s">
        <v>91</v>
      </c>
      <c r="D3205">
        <v>384</v>
      </c>
      <c r="E3205">
        <v>3.1</v>
      </c>
    </row>
    <row r="3206" spans="1:5" x14ac:dyDescent="0.25">
      <c r="A3206">
        <v>2015</v>
      </c>
      <c r="B3206">
        <v>9</v>
      </c>
      <c r="C3206" t="s">
        <v>115</v>
      </c>
      <c r="D3206">
        <v>127</v>
      </c>
      <c r="E3206">
        <v>1</v>
      </c>
    </row>
    <row r="3207" spans="1:5" x14ac:dyDescent="0.25">
      <c r="A3207">
        <v>2015</v>
      </c>
      <c r="B3207">
        <v>9</v>
      </c>
      <c r="C3207" t="s">
        <v>87</v>
      </c>
      <c r="D3207">
        <v>301</v>
      </c>
      <c r="E3207">
        <v>2.4</v>
      </c>
    </row>
    <row r="3208" spans="1:5" x14ac:dyDescent="0.25">
      <c r="A3208">
        <v>2015</v>
      </c>
      <c r="B3208">
        <v>9</v>
      </c>
      <c r="C3208" t="s">
        <v>81</v>
      </c>
      <c r="D3208">
        <v>259</v>
      </c>
      <c r="E3208">
        <v>2.1</v>
      </c>
    </row>
    <row r="3209" spans="1:5" x14ac:dyDescent="0.25">
      <c r="A3209">
        <v>2015</v>
      </c>
      <c r="B3209">
        <v>9</v>
      </c>
      <c r="C3209" t="s">
        <v>82</v>
      </c>
      <c r="D3209">
        <v>311</v>
      </c>
      <c r="E3209">
        <v>2.5</v>
      </c>
    </row>
    <row r="3210" spans="1:5" x14ac:dyDescent="0.25">
      <c r="A3210">
        <v>2015</v>
      </c>
      <c r="B3210">
        <v>9</v>
      </c>
      <c r="C3210" t="s">
        <v>92</v>
      </c>
      <c r="D3210">
        <v>240</v>
      </c>
      <c r="E3210">
        <v>1.9</v>
      </c>
    </row>
    <row r="3211" spans="1:5" x14ac:dyDescent="0.25">
      <c r="A3211">
        <v>2015</v>
      </c>
      <c r="B3211">
        <v>9</v>
      </c>
      <c r="C3211" t="s">
        <v>84</v>
      </c>
      <c r="D3211">
        <v>300</v>
      </c>
      <c r="E3211">
        <v>2.4</v>
      </c>
    </row>
    <row r="3212" spans="1:5" x14ac:dyDescent="0.25">
      <c r="A3212">
        <v>2015</v>
      </c>
      <c r="B3212">
        <v>9</v>
      </c>
      <c r="C3212" t="s">
        <v>85</v>
      </c>
      <c r="D3212">
        <v>149</v>
      </c>
      <c r="E3212">
        <v>1.2</v>
      </c>
    </row>
    <row r="3213" spans="1:5" x14ac:dyDescent="0.25">
      <c r="A3213">
        <v>2015</v>
      </c>
      <c r="B3213">
        <v>9</v>
      </c>
      <c r="C3213" t="s">
        <v>88</v>
      </c>
      <c r="D3213">
        <v>212</v>
      </c>
      <c r="E3213">
        <v>1.7</v>
      </c>
    </row>
    <row r="3214" spans="1:5" x14ac:dyDescent="0.25">
      <c r="A3214">
        <v>2015</v>
      </c>
      <c r="B3214">
        <v>9</v>
      </c>
      <c r="C3214" t="s">
        <v>94</v>
      </c>
      <c r="D3214">
        <v>92</v>
      </c>
      <c r="E3214">
        <v>0.7</v>
      </c>
    </row>
    <row r="3215" spans="1:5" x14ac:dyDescent="0.25">
      <c r="A3215">
        <v>2015</v>
      </c>
      <c r="B3215">
        <v>9</v>
      </c>
      <c r="C3215" t="s">
        <v>95</v>
      </c>
      <c r="D3215">
        <v>82</v>
      </c>
      <c r="E3215">
        <v>0.7</v>
      </c>
    </row>
    <row r="3216" spans="1:5" x14ac:dyDescent="0.25">
      <c r="A3216">
        <v>2015</v>
      </c>
      <c r="B3216">
        <v>9</v>
      </c>
      <c r="C3216" t="s">
        <v>101</v>
      </c>
      <c r="D3216">
        <v>50</v>
      </c>
      <c r="E3216">
        <v>0.4</v>
      </c>
    </row>
    <row r="3217" spans="1:5" x14ac:dyDescent="0.25">
      <c r="A3217">
        <v>2015</v>
      </c>
      <c r="B3217">
        <v>9</v>
      </c>
      <c r="C3217" t="s">
        <v>107</v>
      </c>
      <c r="D3217">
        <v>28</v>
      </c>
      <c r="E3217">
        <v>0.2</v>
      </c>
    </row>
    <row r="3218" spans="1:5" x14ac:dyDescent="0.25">
      <c r="A3218">
        <v>2015</v>
      </c>
      <c r="B3218">
        <v>9</v>
      </c>
      <c r="C3218" t="s">
        <v>100</v>
      </c>
      <c r="D3218">
        <v>15</v>
      </c>
      <c r="E3218">
        <v>0.1</v>
      </c>
    </row>
    <row r="3219" spans="1:5" x14ac:dyDescent="0.25">
      <c r="A3219">
        <v>2015</v>
      </c>
      <c r="B3219">
        <v>9</v>
      </c>
      <c r="C3219" t="s">
        <v>90</v>
      </c>
      <c r="D3219">
        <v>20</v>
      </c>
      <c r="E3219">
        <v>0.2</v>
      </c>
    </row>
    <row r="3220" spans="1:5" x14ac:dyDescent="0.25">
      <c r="A3220">
        <v>2015</v>
      </c>
      <c r="B3220">
        <v>9</v>
      </c>
      <c r="C3220" t="s">
        <v>121</v>
      </c>
      <c r="D3220">
        <v>12</v>
      </c>
      <c r="E3220">
        <v>0.1</v>
      </c>
    </row>
    <row r="3221" spans="1:5" x14ac:dyDescent="0.25">
      <c r="A3221">
        <v>2015</v>
      </c>
      <c r="B3221">
        <v>9</v>
      </c>
      <c r="C3221" t="s">
        <v>102</v>
      </c>
      <c r="D3221">
        <v>17</v>
      </c>
      <c r="E3221">
        <v>0.1</v>
      </c>
    </row>
    <row r="3222" spans="1:5" x14ac:dyDescent="0.25">
      <c r="A3222">
        <v>2015</v>
      </c>
      <c r="B3222">
        <v>9</v>
      </c>
      <c r="C3222" t="s">
        <v>99</v>
      </c>
      <c r="D3222">
        <v>14</v>
      </c>
      <c r="E3222">
        <v>0.1</v>
      </c>
    </row>
    <row r="3223" spans="1:5" x14ac:dyDescent="0.25">
      <c r="A3223">
        <v>2015</v>
      </c>
      <c r="B3223">
        <v>9</v>
      </c>
      <c r="C3223" t="s">
        <v>93</v>
      </c>
      <c r="D3223">
        <v>5</v>
      </c>
      <c r="E3223">
        <v>0</v>
      </c>
    </row>
    <row r="3224" spans="1:5" x14ac:dyDescent="0.25">
      <c r="A3224">
        <v>2015</v>
      </c>
      <c r="B3224">
        <v>9</v>
      </c>
      <c r="C3224" t="s">
        <v>133</v>
      </c>
      <c r="D3224">
        <v>0</v>
      </c>
      <c r="E3224">
        <v>0</v>
      </c>
    </row>
    <row r="3225" spans="1:5" x14ac:dyDescent="0.25">
      <c r="A3225">
        <v>2015</v>
      </c>
      <c r="B3225">
        <v>9</v>
      </c>
      <c r="C3225" t="s">
        <v>109</v>
      </c>
      <c r="D3225">
        <v>4</v>
      </c>
      <c r="E3225">
        <v>0</v>
      </c>
    </row>
    <row r="3226" spans="1:5" x14ac:dyDescent="0.25">
      <c r="A3226">
        <v>2015</v>
      </c>
      <c r="B3226">
        <v>9</v>
      </c>
      <c r="C3226" t="s">
        <v>116</v>
      </c>
      <c r="D3226">
        <v>0</v>
      </c>
      <c r="E3226">
        <v>0</v>
      </c>
    </row>
    <row r="3227" spans="1:5" x14ac:dyDescent="0.25">
      <c r="A3227">
        <v>2015</v>
      </c>
      <c r="B3227">
        <v>9</v>
      </c>
      <c r="C3227" t="s">
        <v>98</v>
      </c>
      <c r="D3227">
        <v>1</v>
      </c>
      <c r="E3227">
        <v>0</v>
      </c>
    </row>
    <row r="3228" spans="1:5" x14ac:dyDescent="0.25">
      <c r="A3228">
        <v>2015</v>
      </c>
      <c r="B3228">
        <v>9</v>
      </c>
      <c r="C3228" t="s">
        <v>132</v>
      </c>
      <c r="D3228">
        <v>0</v>
      </c>
      <c r="E3228">
        <v>0</v>
      </c>
    </row>
    <row r="3229" spans="1:5" x14ac:dyDescent="0.25">
      <c r="A3229">
        <v>2015</v>
      </c>
      <c r="B3229">
        <v>9</v>
      </c>
      <c r="C3229" t="s">
        <v>119</v>
      </c>
      <c r="D3229">
        <v>0</v>
      </c>
      <c r="E3229">
        <v>0</v>
      </c>
    </row>
    <row r="3230" spans="1:5" x14ac:dyDescent="0.25">
      <c r="A3230">
        <v>2015</v>
      </c>
      <c r="B3230">
        <v>9</v>
      </c>
      <c r="C3230" t="s">
        <v>106</v>
      </c>
      <c r="D3230">
        <v>0</v>
      </c>
      <c r="E3230">
        <v>0</v>
      </c>
    </row>
    <row r="3231" spans="1:5" x14ac:dyDescent="0.25">
      <c r="A3231">
        <v>2015</v>
      </c>
      <c r="B3231">
        <v>9</v>
      </c>
      <c r="C3231" t="s">
        <v>120</v>
      </c>
      <c r="D3231">
        <v>0</v>
      </c>
      <c r="E3231">
        <v>0</v>
      </c>
    </row>
    <row r="3232" spans="1:5" x14ac:dyDescent="0.25">
      <c r="A3232">
        <v>2015</v>
      </c>
      <c r="B3232">
        <v>9</v>
      </c>
      <c r="C3232" t="s">
        <v>110</v>
      </c>
      <c r="D3232">
        <v>0</v>
      </c>
      <c r="E3232">
        <v>0</v>
      </c>
    </row>
    <row r="3233" spans="1:5" x14ac:dyDescent="0.25">
      <c r="A3233">
        <v>2015</v>
      </c>
      <c r="B3233">
        <v>9</v>
      </c>
      <c r="C3233" t="s">
        <v>104</v>
      </c>
      <c r="D3233">
        <v>0</v>
      </c>
      <c r="E3233">
        <v>0</v>
      </c>
    </row>
    <row r="3234" spans="1:5" x14ac:dyDescent="0.25">
      <c r="A3234">
        <v>2015</v>
      </c>
      <c r="B3234">
        <v>9</v>
      </c>
      <c r="C3234" t="s">
        <v>117</v>
      </c>
      <c r="D3234">
        <v>0</v>
      </c>
      <c r="E3234">
        <v>0</v>
      </c>
    </row>
    <row r="3235" spans="1:5" x14ac:dyDescent="0.25">
      <c r="A3235">
        <v>2015</v>
      </c>
      <c r="B3235">
        <v>9</v>
      </c>
      <c r="C3235" t="s">
        <v>94</v>
      </c>
      <c r="D3235">
        <v>0</v>
      </c>
      <c r="E3235">
        <v>0</v>
      </c>
    </row>
    <row r="3236" spans="1:5" x14ac:dyDescent="0.25">
      <c r="A3236">
        <v>2015</v>
      </c>
      <c r="B3236">
        <v>9</v>
      </c>
      <c r="C3236" t="s">
        <v>123</v>
      </c>
      <c r="D3236">
        <v>0</v>
      </c>
      <c r="E3236">
        <v>0</v>
      </c>
    </row>
    <row r="3237" spans="1:5" x14ac:dyDescent="0.25">
      <c r="A3237">
        <v>2015</v>
      </c>
      <c r="B3237">
        <v>9</v>
      </c>
      <c r="C3237" t="s">
        <v>108</v>
      </c>
      <c r="D3237">
        <v>0</v>
      </c>
      <c r="E3237">
        <v>0</v>
      </c>
    </row>
    <row r="3238" spans="1:5" x14ac:dyDescent="0.25">
      <c r="A3238">
        <v>2015</v>
      </c>
      <c r="B3238">
        <v>9</v>
      </c>
      <c r="C3238" t="s">
        <v>111</v>
      </c>
      <c r="D3238">
        <v>0</v>
      </c>
      <c r="E3238">
        <v>0</v>
      </c>
    </row>
    <row r="3239" spans="1:5" x14ac:dyDescent="0.25">
      <c r="A3239">
        <v>2015</v>
      </c>
      <c r="B3239">
        <v>9</v>
      </c>
      <c r="C3239" t="s">
        <v>131</v>
      </c>
      <c r="D3239">
        <v>0</v>
      </c>
      <c r="E3239">
        <v>0</v>
      </c>
    </row>
    <row r="3240" spans="1:5" x14ac:dyDescent="0.25">
      <c r="A3240">
        <v>2015</v>
      </c>
      <c r="B3240">
        <v>10</v>
      </c>
      <c r="C3240" t="s">
        <v>73</v>
      </c>
      <c r="D3240">
        <v>2210</v>
      </c>
      <c r="E3240">
        <v>16.7</v>
      </c>
    </row>
    <row r="3241" spans="1:5" x14ac:dyDescent="0.25">
      <c r="A3241">
        <v>2015</v>
      </c>
      <c r="B3241">
        <v>10</v>
      </c>
      <c r="C3241" t="s">
        <v>72</v>
      </c>
      <c r="D3241">
        <v>1443</v>
      </c>
      <c r="E3241">
        <v>10.9</v>
      </c>
    </row>
    <row r="3242" spans="1:5" x14ac:dyDescent="0.25">
      <c r="A3242">
        <v>2015</v>
      </c>
      <c r="B3242">
        <v>10</v>
      </c>
      <c r="C3242" t="s">
        <v>79</v>
      </c>
      <c r="D3242">
        <v>759</v>
      </c>
      <c r="E3242">
        <v>5.8</v>
      </c>
    </row>
    <row r="3243" spans="1:5" x14ac:dyDescent="0.25">
      <c r="A3243">
        <v>2015</v>
      </c>
      <c r="B3243">
        <v>10</v>
      </c>
      <c r="C3243" t="s">
        <v>83</v>
      </c>
      <c r="D3243">
        <v>1010</v>
      </c>
      <c r="E3243">
        <v>7.7</v>
      </c>
    </row>
    <row r="3244" spans="1:5" x14ac:dyDescent="0.25">
      <c r="A3244">
        <v>2015</v>
      </c>
      <c r="B3244">
        <v>10</v>
      </c>
      <c r="C3244" t="s">
        <v>76</v>
      </c>
      <c r="D3244">
        <v>954</v>
      </c>
      <c r="E3244">
        <v>7.2</v>
      </c>
    </row>
    <row r="3245" spans="1:5" x14ac:dyDescent="0.25">
      <c r="A3245">
        <v>2015</v>
      </c>
      <c r="B3245">
        <v>10</v>
      </c>
      <c r="C3245" t="s">
        <v>74</v>
      </c>
      <c r="D3245">
        <v>706</v>
      </c>
      <c r="E3245">
        <v>5.3</v>
      </c>
    </row>
    <row r="3246" spans="1:5" x14ac:dyDescent="0.25">
      <c r="A3246">
        <v>2015</v>
      </c>
      <c r="B3246">
        <v>10</v>
      </c>
      <c r="C3246" t="s">
        <v>77</v>
      </c>
      <c r="D3246">
        <v>717</v>
      </c>
      <c r="E3246">
        <v>5.4</v>
      </c>
    </row>
    <row r="3247" spans="1:5" x14ac:dyDescent="0.25">
      <c r="A3247">
        <v>2015</v>
      </c>
      <c r="B3247">
        <v>10</v>
      </c>
      <c r="C3247" t="s">
        <v>80</v>
      </c>
      <c r="D3247">
        <v>566</v>
      </c>
      <c r="E3247">
        <v>4.3</v>
      </c>
    </row>
    <row r="3248" spans="1:5" x14ac:dyDescent="0.25">
      <c r="A3248">
        <v>2015</v>
      </c>
      <c r="B3248">
        <v>10</v>
      </c>
      <c r="C3248" t="s">
        <v>78</v>
      </c>
      <c r="D3248">
        <v>549</v>
      </c>
      <c r="E3248">
        <v>4.2</v>
      </c>
    </row>
    <row r="3249" spans="1:5" x14ac:dyDescent="0.25">
      <c r="A3249">
        <v>2015</v>
      </c>
      <c r="B3249">
        <v>10</v>
      </c>
      <c r="C3249" t="s">
        <v>86</v>
      </c>
      <c r="D3249">
        <v>635</v>
      </c>
      <c r="E3249">
        <v>4.8</v>
      </c>
    </row>
    <row r="3250" spans="1:5" x14ac:dyDescent="0.25">
      <c r="A3250">
        <v>2015</v>
      </c>
      <c r="B3250">
        <v>10</v>
      </c>
      <c r="C3250" t="s">
        <v>75</v>
      </c>
      <c r="D3250">
        <v>475</v>
      </c>
      <c r="E3250">
        <v>3.6</v>
      </c>
    </row>
    <row r="3251" spans="1:5" x14ac:dyDescent="0.25">
      <c r="A3251">
        <v>2015</v>
      </c>
      <c r="B3251">
        <v>10</v>
      </c>
      <c r="C3251" t="s">
        <v>89</v>
      </c>
      <c r="D3251">
        <v>614</v>
      </c>
      <c r="E3251">
        <v>4.7</v>
      </c>
    </row>
    <row r="3252" spans="1:5" x14ac:dyDescent="0.25">
      <c r="A3252">
        <v>2015</v>
      </c>
      <c r="B3252">
        <v>10</v>
      </c>
      <c r="C3252" t="s">
        <v>91</v>
      </c>
      <c r="D3252">
        <v>363</v>
      </c>
      <c r="E3252">
        <v>2.8</v>
      </c>
    </row>
    <row r="3253" spans="1:5" x14ac:dyDescent="0.25">
      <c r="A3253">
        <v>2015</v>
      </c>
      <c r="B3253">
        <v>10</v>
      </c>
      <c r="C3253" t="s">
        <v>115</v>
      </c>
      <c r="D3253">
        <v>198</v>
      </c>
      <c r="E3253">
        <v>1.5</v>
      </c>
    </row>
    <row r="3254" spans="1:5" x14ac:dyDescent="0.25">
      <c r="A3254">
        <v>2015</v>
      </c>
      <c r="B3254">
        <v>10</v>
      </c>
      <c r="C3254" t="s">
        <v>87</v>
      </c>
      <c r="D3254">
        <v>296</v>
      </c>
      <c r="E3254">
        <v>2.2000000000000002</v>
      </c>
    </row>
    <row r="3255" spans="1:5" x14ac:dyDescent="0.25">
      <c r="A3255">
        <v>2015</v>
      </c>
      <c r="B3255">
        <v>10</v>
      </c>
      <c r="C3255" t="s">
        <v>81</v>
      </c>
      <c r="D3255">
        <v>258</v>
      </c>
      <c r="E3255">
        <v>2</v>
      </c>
    </row>
    <row r="3256" spans="1:5" x14ac:dyDescent="0.25">
      <c r="A3256">
        <v>2015</v>
      </c>
      <c r="B3256">
        <v>10</v>
      </c>
      <c r="C3256" t="s">
        <v>82</v>
      </c>
      <c r="D3256">
        <v>299</v>
      </c>
      <c r="E3256">
        <v>2.2999999999999998</v>
      </c>
    </row>
    <row r="3257" spans="1:5" x14ac:dyDescent="0.25">
      <c r="A3257">
        <v>2015</v>
      </c>
      <c r="B3257">
        <v>10</v>
      </c>
      <c r="C3257" t="s">
        <v>92</v>
      </c>
      <c r="D3257">
        <v>253</v>
      </c>
      <c r="E3257">
        <v>1.9</v>
      </c>
    </row>
    <row r="3258" spans="1:5" x14ac:dyDescent="0.25">
      <c r="A3258">
        <v>2015</v>
      </c>
      <c r="B3258">
        <v>10</v>
      </c>
      <c r="C3258" t="s">
        <v>84</v>
      </c>
      <c r="D3258">
        <v>177</v>
      </c>
      <c r="E3258">
        <v>1.3</v>
      </c>
    </row>
    <row r="3259" spans="1:5" x14ac:dyDescent="0.25">
      <c r="A3259">
        <v>2015</v>
      </c>
      <c r="B3259">
        <v>10</v>
      </c>
      <c r="C3259" t="s">
        <v>85</v>
      </c>
      <c r="D3259">
        <v>216</v>
      </c>
      <c r="E3259">
        <v>1.6</v>
      </c>
    </row>
    <row r="3260" spans="1:5" x14ac:dyDescent="0.25">
      <c r="A3260">
        <v>2015</v>
      </c>
      <c r="B3260">
        <v>10</v>
      </c>
      <c r="C3260" t="s">
        <v>88</v>
      </c>
      <c r="D3260">
        <v>206</v>
      </c>
      <c r="E3260">
        <v>1.6</v>
      </c>
    </row>
    <row r="3261" spans="1:5" x14ac:dyDescent="0.25">
      <c r="A3261">
        <v>2015</v>
      </c>
      <c r="B3261">
        <v>10</v>
      </c>
      <c r="C3261" t="s">
        <v>94</v>
      </c>
      <c r="D3261">
        <v>70</v>
      </c>
      <c r="E3261">
        <v>0.5</v>
      </c>
    </row>
    <row r="3262" spans="1:5" x14ac:dyDescent="0.25">
      <c r="A3262">
        <v>2015</v>
      </c>
      <c r="B3262">
        <v>10</v>
      </c>
      <c r="C3262" t="s">
        <v>95</v>
      </c>
      <c r="D3262">
        <v>58</v>
      </c>
      <c r="E3262">
        <v>0.4</v>
      </c>
    </row>
    <row r="3263" spans="1:5" x14ac:dyDescent="0.25">
      <c r="A3263">
        <v>2015</v>
      </c>
      <c r="B3263">
        <v>10</v>
      </c>
      <c r="C3263" t="s">
        <v>101</v>
      </c>
      <c r="D3263">
        <v>49</v>
      </c>
      <c r="E3263">
        <v>0.4</v>
      </c>
    </row>
    <row r="3264" spans="1:5" x14ac:dyDescent="0.25">
      <c r="A3264">
        <v>2015</v>
      </c>
      <c r="B3264">
        <v>10</v>
      </c>
      <c r="C3264" t="s">
        <v>107</v>
      </c>
      <c r="D3264">
        <v>49</v>
      </c>
      <c r="E3264">
        <v>0.4</v>
      </c>
    </row>
    <row r="3265" spans="1:5" x14ac:dyDescent="0.25">
      <c r="A3265">
        <v>2015</v>
      </c>
      <c r="B3265">
        <v>10</v>
      </c>
      <c r="C3265" t="s">
        <v>90</v>
      </c>
      <c r="D3265">
        <v>17</v>
      </c>
      <c r="E3265">
        <v>0.1</v>
      </c>
    </row>
    <row r="3266" spans="1:5" x14ac:dyDescent="0.25">
      <c r="A3266">
        <v>2015</v>
      </c>
      <c r="B3266">
        <v>10</v>
      </c>
      <c r="C3266" t="s">
        <v>100</v>
      </c>
      <c r="D3266">
        <v>14</v>
      </c>
      <c r="E3266">
        <v>0.1</v>
      </c>
    </row>
    <row r="3267" spans="1:5" x14ac:dyDescent="0.25">
      <c r="A3267">
        <v>2015</v>
      </c>
      <c r="B3267">
        <v>10</v>
      </c>
      <c r="C3267" t="s">
        <v>121</v>
      </c>
      <c r="D3267">
        <v>8</v>
      </c>
      <c r="E3267">
        <v>0.1</v>
      </c>
    </row>
    <row r="3268" spans="1:5" x14ac:dyDescent="0.25">
      <c r="A3268">
        <v>2015</v>
      </c>
      <c r="B3268">
        <v>10</v>
      </c>
      <c r="C3268" t="s">
        <v>102</v>
      </c>
      <c r="D3268">
        <v>8</v>
      </c>
      <c r="E3268">
        <v>0.1</v>
      </c>
    </row>
    <row r="3269" spans="1:5" x14ac:dyDescent="0.25">
      <c r="A3269">
        <v>2015</v>
      </c>
      <c r="B3269">
        <v>10</v>
      </c>
      <c r="C3269" t="s">
        <v>99</v>
      </c>
      <c r="D3269">
        <v>16</v>
      </c>
      <c r="E3269">
        <v>0.1</v>
      </c>
    </row>
    <row r="3270" spans="1:5" x14ac:dyDescent="0.25">
      <c r="A3270">
        <v>2015</v>
      </c>
      <c r="B3270">
        <v>10</v>
      </c>
      <c r="C3270" t="s">
        <v>93</v>
      </c>
      <c r="D3270">
        <v>0</v>
      </c>
      <c r="E3270">
        <v>0</v>
      </c>
    </row>
    <row r="3271" spans="1:5" x14ac:dyDescent="0.25">
      <c r="A3271">
        <v>2015</v>
      </c>
      <c r="B3271">
        <v>10</v>
      </c>
      <c r="C3271" t="s">
        <v>133</v>
      </c>
      <c r="D3271">
        <v>0</v>
      </c>
      <c r="E3271">
        <v>0</v>
      </c>
    </row>
    <row r="3272" spans="1:5" x14ac:dyDescent="0.25">
      <c r="A3272">
        <v>2015</v>
      </c>
      <c r="B3272">
        <v>10</v>
      </c>
      <c r="C3272" t="s">
        <v>109</v>
      </c>
      <c r="D3272">
        <v>0</v>
      </c>
      <c r="E3272">
        <v>0</v>
      </c>
    </row>
    <row r="3273" spans="1:5" x14ac:dyDescent="0.25">
      <c r="A3273">
        <v>2015</v>
      </c>
      <c r="B3273">
        <v>10</v>
      </c>
      <c r="C3273" t="s">
        <v>116</v>
      </c>
      <c r="D3273">
        <v>0</v>
      </c>
      <c r="E3273">
        <v>0</v>
      </c>
    </row>
    <row r="3274" spans="1:5" x14ac:dyDescent="0.25">
      <c r="A3274">
        <v>2015</v>
      </c>
      <c r="B3274">
        <v>10</v>
      </c>
      <c r="C3274" t="s">
        <v>110</v>
      </c>
      <c r="D3274">
        <v>2</v>
      </c>
      <c r="E3274">
        <v>0</v>
      </c>
    </row>
    <row r="3275" spans="1:5" x14ac:dyDescent="0.25">
      <c r="A3275">
        <v>2015</v>
      </c>
      <c r="B3275">
        <v>10</v>
      </c>
      <c r="C3275" t="s">
        <v>98</v>
      </c>
      <c r="D3275">
        <v>0</v>
      </c>
      <c r="E3275">
        <v>0</v>
      </c>
    </row>
    <row r="3276" spans="1:5" x14ac:dyDescent="0.25">
      <c r="A3276">
        <v>2015</v>
      </c>
      <c r="B3276">
        <v>10</v>
      </c>
      <c r="C3276" t="s">
        <v>119</v>
      </c>
      <c r="D3276">
        <v>1</v>
      </c>
      <c r="E3276">
        <v>0</v>
      </c>
    </row>
    <row r="3277" spans="1:5" x14ac:dyDescent="0.25">
      <c r="A3277">
        <v>2015</v>
      </c>
      <c r="B3277">
        <v>10</v>
      </c>
      <c r="C3277" t="s">
        <v>132</v>
      </c>
      <c r="D3277">
        <v>0</v>
      </c>
      <c r="E3277">
        <v>0</v>
      </c>
    </row>
    <row r="3278" spans="1:5" x14ac:dyDescent="0.25">
      <c r="A3278">
        <v>2015</v>
      </c>
      <c r="B3278">
        <v>10</v>
      </c>
      <c r="C3278" t="s">
        <v>106</v>
      </c>
      <c r="D3278">
        <v>0</v>
      </c>
      <c r="E3278">
        <v>0</v>
      </c>
    </row>
    <row r="3279" spans="1:5" x14ac:dyDescent="0.25">
      <c r="A3279">
        <v>2015</v>
      </c>
      <c r="B3279">
        <v>10</v>
      </c>
      <c r="C3279" t="s">
        <v>120</v>
      </c>
      <c r="D3279">
        <v>0</v>
      </c>
      <c r="E3279">
        <v>0</v>
      </c>
    </row>
    <row r="3280" spans="1:5" x14ac:dyDescent="0.25">
      <c r="A3280">
        <v>2015</v>
      </c>
      <c r="B3280">
        <v>10</v>
      </c>
      <c r="C3280" t="s">
        <v>104</v>
      </c>
      <c r="D3280">
        <v>0</v>
      </c>
      <c r="E3280">
        <v>0</v>
      </c>
    </row>
    <row r="3281" spans="1:5" x14ac:dyDescent="0.25">
      <c r="A3281">
        <v>2015</v>
      </c>
      <c r="B3281">
        <v>10</v>
      </c>
      <c r="C3281" t="s">
        <v>117</v>
      </c>
      <c r="D3281">
        <v>0</v>
      </c>
      <c r="E3281">
        <v>0</v>
      </c>
    </row>
    <row r="3282" spans="1:5" x14ac:dyDescent="0.25">
      <c r="A3282">
        <v>2015</v>
      </c>
      <c r="B3282">
        <v>10</v>
      </c>
      <c r="C3282" t="s">
        <v>111</v>
      </c>
      <c r="D3282">
        <v>1</v>
      </c>
      <c r="E3282">
        <v>0</v>
      </c>
    </row>
    <row r="3283" spans="1:5" x14ac:dyDescent="0.25">
      <c r="A3283">
        <v>2015</v>
      </c>
      <c r="B3283">
        <v>10</v>
      </c>
      <c r="C3283" t="s">
        <v>94</v>
      </c>
      <c r="D3283">
        <v>0</v>
      </c>
      <c r="E3283">
        <v>0</v>
      </c>
    </row>
    <row r="3284" spans="1:5" x14ac:dyDescent="0.25">
      <c r="A3284">
        <v>2015</v>
      </c>
      <c r="B3284">
        <v>10</v>
      </c>
      <c r="C3284" t="s">
        <v>123</v>
      </c>
      <c r="D3284">
        <v>0</v>
      </c>
      <c r="E3284">
        <v>0</v>
      </c>
    </row>
    <row r="3285" spans="1:5" x14ac:dyDescent="0.25">
      <c r="A3285">
        <v>2015</v>
      </c>
      <c r="B3285">
        <v>10</v>
      </c>
      <c r="C3285" t="s">
        <v>108</v>
      </c>
      <c r="D3285">
        <v>0</v>
      </c>
      <c r="E3285">
        <v>0</v>
      </c>
    </row>
    <row r="3286" spans="1:5" x14ac:dyDescent="0.25">
      <c r="A3286">
        <v>2015</v>
      </c>
      <c r="B3286">
        <v>10</v>
      </c>
      <c r="C3286" t="s">
        <v>131</v>
      </c>
      <c r="D3286">
        <v>0</v>
      </c>
      <c r="E3286">
        <v>0</v>
      </c>
    </row>
    <row r="3287" spans="1:5" x14ac:dyDescent="0.25">
      <c r="A3287">
        <v>2015</v>
      </c>
      <c r="B3287">
        <v>11</v>
      </c>
      <c r="C3287" t="s">
        <v>73</v>
      </c>
      <c r="D3287">
        <v>2346</v>
      </c>
      <c r="E3287">
        <v>18.600000000000001</v>
      </c>
    </row>
    <row r="3288" spans="1:5" x14ac:dyDescent="0.25">
      <c r="A3288">
        <v>2015</v>
      </c>
      <c r="B3288">
        <v>11</v>
      </c>
      <c r="C3288" t="s">
        <v>72</v>
      </c>
      <c r="D3288">
        <v>1102</v>
      </c>
      <c r="E3288">
        <v>8.6999999999999993</v>
      </c>
    </row>
    <row r="3289" spans="1:5" x14ac:dyDescent="0.25">
      <c r="A3289">
        <v>2015</v>
      </c>
      <c r="B3289">
        <v>11</v>
      </c>
      <c r="C3289" t="s">
        <v>83</v>
      </c>
      <c r="D3289">
        <v>934</v>
      </c>
      <c r="E3289">
        <v>7.4</v>
      </c>
    </row>
    <row r="3290" spans="1:5" x14ac:dyDescent="0.25">
      <c r="A3290">
        <v>2015</v>
      </c>
      <c r="B3290">
        <v>11</v>
      </c>
      <c r="C3290" t="s">
        <v>76</v>
      </c>
      <c r="D3290">
        <v>937</v>
      </c>
      <c r="E3290">
        <v>7.4</v>
      </c>
    </row>
    <row r="3291" spans="1:5" x14ac:dyDescent="0.25">
      <c r="A3291">
        <v>2015</v>
      </c>
      <c r="B3291">
        <v>11</v>
      </c>
      <c r="C3291" t="s">
        <v>79</v>
      </c>
      <c r="D3291">
        <v>455</v>
      </c>
      <c r="E3291">
        <v>3.6</v>
      </c>
    </row>
    <row r="3292" spans="1:5" x14ac:dyDescent="0.25">
      <c r="A3292">
        <v>2015</v>
      </c>
      <c r="B3292">
        <v>11</v>
      </c>
      <c r="C3292" t="s">
        <v>74</v>
      </c>
      <c r="D3292">
        <v>724</v>
      </c>
      <c r="E3292">
        <v>5.7</v>
      </c>
    </row>
    <row r="3293" spans="1:5" x14ac:dyDescent="0.25">
      <c r="A3293">
        <v>2015</v>
      </c>
      <c r="B3293">
        <v>11</v>
      </c>
      <c r="C3293" t="s">
        <v>77</v>
      </c>
      <c r="D3293">
        <v>642</v>
      </c>
      <c r="E3293">
        <v>5.0999999999999996</v>
      </c>
    </row>
    <row r="3294" spans="1:5" x14ac:dyDescent="0.25">
      <c r="A3294">
        <v>2015</v>
      </c>
      <c r="B3294">
        <v>11</v>
      </c>
      <c r="C3294" t="s">
        <v>80</v>
      </c>
      <c r="D3294">
        <v>694</v>
      </c>
      <c r="E3294">
        <v>5.5</v>
      </c>
    </row>
    <row r="3295" spans="1:5" x14ac:dyDescent="0.25">
      <c r="A3295">
        <v>2015</v>
      </c>
      <c r="B3295">
        <v>11</v>
      </c>
      <c r="C3295" t="s">
        <v>78</v>
      </c>
      <c r="D3295">
        <v>592</v>
      </c>
      <c r="E3295">
        <v>4.7</v>
      </c>
    </row>
    <row r="3296" spans="1:5" x14ac:dyDescent="0.25">
      <c r="A3296">
        <v>2015</v>
      </c>
      <c r="B3296">
        <v>11</v>
      </c>
      <c r="C3296" t="s">
        <v>86</v>
      </c>
      <c r="D3296">
        <v>713</v>
      </c>
      <c r="E3296">
        <v>5.7</v>
      </c>
    </row>
    <row r="3297" spans="1:5" x14ac:dyDescent="0.25">
      <c r="A3297">
        <v>2015</v>
      </c>
      <c r="B3297">
        <v>11</v>
      </c>
      <c r="C3297" t="s">
        <v>75</v>
      </c>
      <c r="D3297">
        <v>400</v>
      </c>
      <c r="E3297">
        <v>3.2</v>
      </c>
    </row>
    <row r="3298" spans="1:5" x14ac:dyDescent="0.25">
      <c r="A3298">
        <v>2015</v>
      </c>
      <c r="B3298">
        <v>11</v>
      </c>
      <c r="C3298" t="s">
        <v>89</v>
      </c>
      <c r="D3298">
        <v>679</v>
      </c>
      <c r="E3298">
        <v>5.4</v>
      </c>
    </row>
    <row r="3299" spans="1:5" x14ac:dyDescent="0.25">
      <c r="A3299">
        <v>2015</v>
      </c>
      <c r="B3299">
        <v>11</v>
      </c>
      <c r="C3299" t="s">
        <v>91</v>
      </c>
      <c r="D3299">
        <v>379</v>
      </c>
      <c r="E3299">
        <v>3</v>
      </c>
    </row>
    <row r="3300" spans="1:5" x14ac:dyDescent="0.25">
      <c r="A3300">
        <v>2015</v>
      </c>
      <c r="B3300">
        <v>11</v>
      </c>
      <c r="C3300" t="s">
        <v>115</v>
      </c>
      <c r="D3300">
        <v>225</v>
      </c>
      <c r="E3300">
        <v>1.8</v>
      </c>
    </row>
    <row r="3301" spans="1:5" x14ac:dyDescent="0.25">
      <c r="A3301">
        <v>2015</v>
      </c>
      <c r="B3301">
        <v>11</v>
      </c>
      <c r="C3301" t="s">
        <v>87</v>
      </c>
      <c r="D3301">
        <v>232</v>
      </c>
      <c r="E3301">
        <v>1.8</v>
      </c>
    </row>
    <row r="3302" spans="1:5" x14ac:dyDescent="0.25">
      <c r="A3302">
        <v>2015</v>
      </c>
      <c r="B3302">
        <v>11</v>
      </c>
      <c r="C3302" t="s">
        <v>81</v>
      </c>
      <c r="D3302">
        <v>291</v>
      </c>
      <c r="E3302">
        <v>2.2999999999999998</v>
      </c>
    </row>
    <row r="3303" spans="1:5" x14ac:dyDescent="0.25">
      <c r="A3303">
        <v>2015</v>
      </c>
      <c r="B3303">
        <v>11</v>
      </c>
      <c r="C3303" t="s">
        <v>82</v>
      </c>
      <c r="D3303">
        <v>220</v>
      </c>
      <c r="E3303">
        <v>1.7</v>
      </c>
    </row>
    <row r="3304" spans="1:5" x14ac:dyDescent="0.25">
      <c r="A3304">
        <v>2015</v>
      </c>
      <c r="B3304">
        <v>11</v>
      </c>
      <c r="C3304" t="s">
        <v>92</v>
      </c>
      <c r="D3304">
        <v>171</v>
      </c>
      <c r="E3304">
        <v>1.4</v>
      </c>
    </row>
    <row r="3305" spans="1:5" x14ac:dyDescent="0.25">
      <c r="A3305">
        <v>2015</v>
      </c>
      <c r="B3305">
        <v>11</v>
      </c>
      <c r="C3305" t="s">
        <v>84</v>
      </c>
      <c r="D3305">
        <v>201</v>
      </c>
      <c r="E3305">
        <v>1.6</v>
      </c>
    </row>
    <row r="3306" spans="1:5" x14ac:dyDescent="0.25">
      <c r="A3306">
        <v>2015</v>
      </c>
      <c r="B3306">
        <v>11</v>
      </c>
      <c r="C3306" t="s">
        <v>88</v>
      </c>
      <c r="D3306">
        <v>230</v>
      </c>
      <c r="E3306">
        <v>1.8</v>
      </c>
    </row>
    <row r="3307" spans="1:5" x14ac:dyDescent="0.25">
      <c r="A3307">
        <v>2015</v>
      </c>
      <c r="B3307">
        <v>11</v>
      </c>
      <c r="C3307" t="s">
        <v>85</v>
      </c>
      <c r="D3307">
        <v>191</v>
      </c>
      <c r="E3307">
        <v>1.5</v>
      </c>
    </row>
    <row r="3308" spans="1:5" x14ac:dyDescent="0.25">
      <c r="A3308">
        <v>2015</v>
      </c>
      <c r="B3308">
        <v>11</v>
      </c>
      <c r="C3308" t="s">
        <v>94</v>
      </c>
      <c r="D3308">
        <v>58</v>
      </c>
      <c r="E3308">
        <v>0.5</v>
      </c>
    </row>
    <row r="3309" spans="1:5" x14ac:dyDescent="0.25">
      <c r="A3309">
        <v>2015</v>
      </c>
      <c r="B3309">
        <v>11</v>
      </c>
      <c r="C3309" t="s">
        <v>95</v>
      </c>
      <c r="D3309">
        <v>55</v>
      </c>
      <c r="E3309">
        <v>0.4</v>
      </c>
    </row>
    <row r="3310" spans="1:5" x14ac:dyDescent="0.25">
      <c r="A3310">
        <v>2015</v>
      </c>
      <c r="B3310">
        <v>11</v>
      </c>
      <c r="C3310" t="s">
        <v>101</v>
      </c>
      <c r="D3310">
        <v>53</v>
      </c>
      <c r="E3310">
        <v>0.4</v>
      </c>
    </row>
    <row r="3311" spans="1:5" x14ac:dyDescent="0.25">
      <c r="A3311">
        <v>2015</v>
      </c>
      <c r="B3311">
        <v>11</v>
      </c>
      <c r="C3311" t="s">
        <v>107</v>
      </c>
      <c r="D3311">
        <v>20</v>
      </c>
      <c r="E3311">
        <v>0.2</v>
      </c>
    </row>
    <row r="3312" spans="1:5" x14ac:dyDescent="0.25">
      <c r="A3312">
        <v>2015</v>
      </c>
      <c r="B3312">
        <v>11</v>
      </c>
      <c r="C3312" t="s">
        <v>100</v>
      </c>
      <c r="D3312">
        <v>14</v>
      </c>
      <c r="E3312">
        <v>0.1</v>
      </c>
    </row>
    <row r="3313" spans="1:5" x14ac:dyDescent="0.25">
      <c r="A3313">
        <v>2015</v>
      </c>
      <c r="B3313">
        <v>11</v>
      </c>
      <c r="C3313" t="s">
        <v>90</v>
      </c>
      <c r="D3313">
        <v>12</v>
      </c>
      <c r="E3313">
        <v>0.1</v>
      </c>
    </row>
    <row r="3314" spans="1:5" x14ac:dyDescent="0.25">
      <c r="A3314">
        <v>2015</v>
      </c>
      <c r="B3314">
        <v>11</v>
      </c>
      <c r="C3314" t="s">
        <v>121</v>
      </c>
      <c r="D3314">
        <v>5</v>
      </c>
      <c r="E3314">
        <v>0</v>
      </c>
    </row>
    <row r="3315" spans="1:5" x14ac:dyDescent="0.25">
      <c r="A3315">
        <v>2015</v>
      </c>
      <c r="B3315">
        <v>11</v>
      </c>
      <c r="C3315" t="s">
        <v>102</v>
      </c>
      <c r="D3315">
        <v>9</v>
      </c>
      <c r="E3315">
        <v>0.1</v>
      </c>
    </row>
    <row r="3316" spans="1:5" x14ac:dyDescent="0.25">
      <c r="A3316">
        <v>2015</v>
      </c>
      <c r="B3316">
        <v>11</v>
      </c>
      <c r="C3316" t="s">
        <v>99</v>
      </c>
      <c r="D3316">
        <v>9</v>
      </c>
      <c r="E3316">
        <v>0.1</v>
      </c>
    </row>
    <row r="3317" spans="1:5" x14ac:dyDescent="0.25">
      <c r="A3317">
        <v>2015</v>
      </c>
      <c r="B3317">
        <v>11</v>
      </c>
      <c r="C3317" t="s">
        <v>93</v>
      </c>
      <c r="D3317">
        <v>3</v>
      </c>
      <c r="E3317">
        <v>0</v>
      </c>
    </row>
    <row r="3318" spans="1:5" x14ac:dyDescent="0.25">
      <c r="A3318">
        <v>2015</v>
      </c>
      <c r="B3318">
        <v>11</v>
      </c>
      <c r="C3318" t="s">
        <v>133</v>
      </c>
      <c r="D3318">
        <v>0</v>
      </c>
      <c r="E3318">
        <v>0</v>
      </c>
    </row>
    <row r="3319" spans="1:5" x14ac:dyDescent="0.25">
      <c r="A3319">
        <v>2015</v>
      </c>
      <c r="B3319">
        <v>11</v>
      </c>
      <c r="C3319" t="s">
        <v>109</v>
      </c>
      <c r="D3319">
        <v>4</v>
      </c>
      <c r="E3319">
        <v>0</v>
      </c>
    </row>
    <row r="3320" spans="1:5" x14ac:dyDescent="0.25">
      <c r="A3320">
        <v>2015</v>
      </c>
      <c r="B3320">
        <v>11</v>
      </c>
      <c r="C3320" t="s">
        <v>116</v>
      </c>
      <c r="D3320">
        <v>0</v>
      </c>
      <c r="E3320">
        <v>0</v>
      </c>
    </row>
    <row r="3321" spans="1:5" x14ac:dyDescent="0.25">
      <c r="A3321">
        <v>2015</v>
      </c>
      <c r="B3321">
        <v>11</v>
      </c>
      <c r="C3321" t="s">
        <v>110</v>
      </c>
      <c r="D3321">
        <v>0</v>
      </c>
      <c r="E3321">
        <v>0</v>
      </c>
    </row>
    <row r="3322" spans="1:5" x14ac:dyDescent="0.25">
      <c r="A3322">
        <v>2015</v>
      </c>
      <c r="B3322">
        <v>11</v>
      </c>
      <c r="C3322" t="s">
        <v>98</v>
      </c>
      <c r="D3322">
        <v>0</v>
      </c>
      <c r="E3322">
        <v>0</v>
      </c>
    </row>
    <row r="3323" spans="1:5" x14ac:dyDescent="0.25">
      <c r="A3323">
        <v>2015</v>
      </c>
      <c r="B3323">
        <v>11</v>
      </c>
      <c r="C3323" t="s">
        <v>119</v>
      </c>
      <c r="D3323">
        <v>0</v>
      </c>
      <c r="E3323">
        <v>0</v>
      </c>
    </row>
    <row r="3324" spans="1:5" x14ac:dyDescent="0.25">
      <c r="A3324">
        <v>2015</v>
      </c>
      <c r="B3324">
        <v>11</v>
      </c>
      <c r="C3324" t="s">
        <v>132</v>
      </c>
      <c r="D3324">
        <v>0</v>
      </c>
      <c r="E3324">
        <v>0</v>
      </c>
    </row>
    <row r="3325" spans="1:5" x14ac:dyDescent="0.25">
      <c r="A3325">
        <v>2015</v>
      </c>
      <c r="B3325">
        <v>11</v>
      </c>
      <c r="C3325" t="s">
        <v>106</v>
      </c>
      <c r="D3325">
        <v>0</v>
      </c>
      <c r="E3325">
        <v>0</v>
      </c>
    </row>
    <row r="3326" spans="1:5" x14ac:dyDescent="0.25">
      <c r="A3326">
        <v>2015</v>
      </c>
      <c r="B3326">
        <v>11</v>
      </c>
      <c r="C3326" t="s">
        <v>120</v>
      </c>
      <c r="D3326">
        <v>0</v>
      </c>
      <c r="E3326">
        <v>0</v>
      </c>
    </row>
    <row r="3327" spans="1:5" x14ac:dyDescent="0.25">
      <c r="A3327">
        <v>2015</v>
      </c>
      <c r="B3327">
        <v>11</v>
      </c>
      <c r="C3327" t="s">
        <v>104</v>
      </c>
      <c r="D3327">
        <v>0</v>
      </c>
      <c r="E3327">
        <v>0</v>
      </c>
    </row>
    <row r="3328" spans="1:5" x14ac:dyDescent="0.25">
      <c r="A3328">
        <v>2015</v>
      </c>
      <c r="B3328">
        <v>11</v>
      </c>
      <c r="C3328" t="s">
        <v>117</v>
      </c>
      <c r="D3328">
        <v>0</v>
      </c>
      <c r="E3328">
        <v>0</v>
      </c>
    </row>
    <row r="3329" spans="1:5" x14ac:dyDescent="0.25">
      <c r="A3329">
        <v>2015</v>
      </c>
      <c r="B3329">
        <v>11</v>
      </c>
      <c r="C3329" t="s">
        <v>111</v>
      </c>
      <c r="D3329">
        <v>0</v>
      </c>
      <c r="E3329">
        <v>0</v>
      </c>
    </row>
    <row r="3330" spans="1:5" x14ac:dyDescent="0.25">
      <c r="A3330">
        <v>2015</v>
      </c>
      <c r="B3330">
        <v>11</v>
      </c>
      <c r="C3330" t="s">
        <v>94</v>
      </c>
      <c r="D3330">
        <v>0</v>
      </c>
      <c r="E3330">
        <v>0</v>
      </c>
    </row>
    <row r="3331" spans="1:5" x14ac:dyDescent="0.25">
      <c r="A3331">
        <v>2015</v>
      </c>
      <c r="B3331">
        <v>11</v>
      </c>
      <c r="C3331" t="s">
        <v>123</v>
      </c>
      <c r="D3331">
        <v>0</v>
      </c>
      <c r="E3331">
        <v>0</v>
      </c>
    </row>
    <row r="3332" spans="1:5" x14ac:dyDescent="0.25">
      <c r="A3332">
        <v>2015</v>
      </c>
      <c r="B3332">
        <v>11</v>
      </c>
      <c r="C3332" t="s">
        <v>108</v>
      </c>
      <c r="D3332">
        <v>0</v>
      </c>
      <c r="E3332">
        <v>0</v>
      </c>
    </row>
    <row r="3333" spans="1:5" x14ac:dyDescent="0.25">
      <c r="A3333">
        <v>2015</v>
      </c>
      <c r="B3333">
        <v>11</v>
      </c>
      <c r="C3333" t="s">
        <v>131</v>
      </c>
      <c r="D3333">
        <v>0</v>
      </c>
      <c r="E3333">
        <v>0</v>
      </c>
    </row>
    <row r="3334" spans="1:5" x14ac:dyDescent="0.25">
      <c r="A3334">
        <v>2015</v>
      </c>
      <c r="B3334">
        <v>12</v>
      </c>
      <c r="C3334" t="s">
        <v>73</v>
      </c>
      <c r="D3334">
        <v>1881</v>
      </c>
      <c r="E3334">
        <v>14.4</v>
      </c>
    </row>
    <row r="3335" spans="1:5" x14ac:dyDescent="0.25">
      <c r="A3335">
        <v>2015</v>
      </c>
      <c r="B3335">
        <v>12</v>
      </c>
      <c r="C3335" t="s">
        <v>72</v>
      </c>
      <c r="D3335">
        <v>866</v>
      </c>
      <c r="E3335">
        <v>6.6</v>
      </c>
    </row>
    <row r="3336" spans="1:5" x14ac:dyDescent="0.25">
      <c r="A3336">
        <v>2015</v>
      </c>
      <c r="B3336">
        <v>12</v>
      </c>
      <c r="C3336" t="s">
        <v>76</v>
      </c>
      <c r="D3336">
        <v>1512</v>
      </c>
      <c r="E3336">
        <v>11.6</v>
      </c>
    </row>
    <row r="3337" spans="1:5" x14ac:dyDescent="0.25">
      <c r="A3337">
        <v>2015</v>
      </c>
      <c r="B3337">
        <v>12</v>
      </c>
      <c r="C3337" t="s">
        <v>83</v>
      </c>
      <c r="D3337">
        <v>1024</v>
      </c>
      <c r="E3337">
        <v>7.8</v>
      </c>
    </row>
    <row r="3338" spans="1:5" x14ac:dyDescent="0.25">
      <c r="A3338">
        <v>2015</v>
      </c>
      <c r="B3338">
        <v>12</v>
      </c>
      <c r="C3338" t="s">
        <v>74</v>
      </c>
      <c r="D3338">
        <v>737</v>
      </c>
      <c r="E3338">
        <v>5.6</v>
      </c>
    </row>
    <row r="3339" spans="1:5" x14ac:dyDescent="0.25">
      <c r="A3339">
        <v>2015</v>
      </c>
      <c r="B3339">
        <v>12</v>
      </c>
      <c r="C3339" t="s">
        <v>79</v>
      </c>
      <c r="D3339">
        <v>230</v>
      </c>
      <c r="E3339">
        <v>1.8</v>
      </c>
    </row>
    <row r="3340" spans="1:5" x14ac:dyDescent="0.25">
      <c r="A3340">
        <v>2015</v>
      </c>
      <c r="B3340">
        <v>12</v>
      </c>
      <c r="C3340" t="s">
        <v>80</v>
      </c>
      <c r="D3340">
        <v>872</v>
      </c>
      <c r="E3340">
        <v>6.7</v>
      </c>
    </row>
    <row r="3341" spans="1:5" x14ac:dyDescent="0.25">
      <c r="A3341">
        <v>2015</v>
      </c>
      <c r="B3341">
        <v>12</v>
      </c>
      <c r="C3341" t="s">
        <v>77</v>
      </c>
      <c r="D3341">
        <v>644</v>
      </c>
      <c r="E3341">
        <v>4.9000000000000004</v>
      </c>
    </row>
    <row r="3342" spans="1:5" x14ac:dyDescent="0.25">
      <c r="A3342">
        <v>2015</v>
      </c>
      <c r="B3342">
        <v>12</v>
      </c>
      <c r="C3342" t="s">
        <v>86</v>
      </c>
      <c r="D3342">
        <v>616</v>
      </c>
      <c r="E3342">
        <v>4.7</v>
      </c>
    </row>
    <row r="3343" spans="1:5" x14ac:dyDescent="0.25">
      <c r="A3343">
        <v>2015</v>
      </c>
      <c r="B3343">
        <v>12</v>
      </c>
      <c r="C3343" t="s">
        <v>78</v>
      </c>
      <c r="D3343">
        <v>496</v>
      </c>
      <c r="E3343">
        <v>3.8</v>
      </c>
    </row>
    <row r="3344" spans="1:5" x14ac:dyDescent="0.25">
      <c r="A3344">
        <v>2015</v>
      </c>
      <c r="B3344">
        <v>12</v>
      </c>
      <c r="C3344" t="s">
        <v>89</v>
      </c>
      <c r="D3344">
        <v>673</v>
      </c>
      <c r="E3344">
        <v>5.0999999999999996</v>
      </c>
    </row>
    <row r="3345" spans="1:5" x14ac:dyDescent="0.25">
      <c r="A3345">
        <v>2015</v>
      </c>
      <c r="B3345">
        <v>12</v>
      </c>
      <c r="C3345" t="s">
        <v>75</v>
      </c>
      <c r="D3345">
        <v>418</v>
      </c>
      <c r="E3345">
        <v>3.2</v>
      </c>
    </row>
    <row r="3346" spans="1:5" x14ac:dyDescent="0.25">
      <c r="A3346">
        <v>2015</v>
      </c>
      <c r="B3346">
        <v>12</v>
      </c>
      <c r="C3346" t="s">
        <v>91</v>
      </c>
      <c r="D3346">
        <v>458</v>
      </c>
      <c r="E3346">
        <v>3.5</v>
      </c>
    </row>
    <row r="3347" spans="1:5" x14ac:dyDescent="0.25">
      <c r="A3347">
        <v>2015</v>
      </c>
      <c r="B3347">
        <v>12</v>
      </c>
      <c r="C3347" t="s">
        <v>115</v>
      </c>
      <c r="D3347">
        <v>373</v>
      </c>
      <c r="E3347">
        <v>2.9</v>
      </c>
    </row>
    <row r="3348" spans="1:5" x14ac:dyDescent="0.25">
      <c r="A3348">
        <v>2015</v>
      </c>
      <c r="B3348">
        <v>12</v>
      </c>
      <c r="C3348" t="s">
        <v>87</v>
      </c>
      <c r="D3348">
        <v>646</v>
      </c>
      <c r="E3348">
        <v>4.9000000000000004</v>
      </c>
    </row>
    <row r="3349" spans="1:5" x14ac:dyDescent="0.25">
      <c r="A3349">
        <v>2015</v>
      </c>
      <c r="B3349">
        <v>12</v>
      </c>
      <c r="C3349" t="s">
        <v>81</v>
      </c>
      <c r="D3349">
        <v>305</v>
      </c>
      <c r="E3349">
        <v>2.2999999999999998</v>
      </c>
    </row>
    <row r="3350" spans="1:5" x14ac:dyDescent="0.25">
      <c r="A3350">
        <v>2015</v>
      </c>
      <c r="B3350">
        <v>12</v>
      </c>
      <c r="C3350" t="s">
        <v>82</v>
      </c>
      <c r="D3350">
        <v>183</v>
      </c>
      <c r="E3350">
        <v>1.4</v>
      </c>
    </row>
    <row r="3351" spans="1:5" x14ac:dyDescent="0.25">
      <c r="A3351">
        <v>2015</v>
      </c>
      <c r="B3351">
        <v>12</v>
      </c>
      <c r="C3351" t="s">
        <v>92</v>
      </c>
      <c r="D3351">
        <v>310</v>
      </c>
      <c r="E3351">
        <v>2.4</v>
      </c>
    </row>
    <row r="3352" spans="1:5" x14ac:dyDescent="0.25">
      <c r="A3352">
        <v>2015</v>
      </c>
      <c r="B3352">
        <v>12</v>
      </c>
      <c r="C3352" t="s">
        <v>84</v>
      </c>
      <c r="D3352">
        <v>209</v>
      </c>
      <c r="E3352">
        <v>1.6</v>
      </c>
    </row>
    <row r="3353" spans="1:5" x14ac:dyDescent="0.25">
      <c r="A3353">
        <v>2015</v>
      </c>
      <c r="B3353">
        <v>12</v>
      </c>
      <c r="C3353" t="s">
        <v>88</v>
      </c>
      <c r="D3353">
        <v>163</v>
      </c>
      <c r="E3353">
        <v>1.2</v>
      </c>
    </row>
    <row r="3354" spans="1:5" x14ac:dyDescent="0.25">
      <c r="A3354">
        <v>2015</v>
      </c>
      <c r="B3354">
        <v>12</v>
      </c>
      <c r="C3354" t="s">
        <v>85</v>
      </c>
      <c r="D3354">
        <v>158</v>
      </c>
      <c r="E3354">
        <v>1.2</v>
      </c>
    </row>
    <row r="3355" spans="1:5" x14ac:dyDescent="0.25">
      <c r="A3355">
        <v>2015</v>
      </c>
      <c r="B3355">
        <v>12</v>
      </c>
      <c r="C3355" t="s">
        <v>94</v>
      </c>
      <c r="D3355">
        <v>48</v>
      </c>
      <c r="E3355">
        <v>0.4</v>
      </c>
    </row>
    <row r="3356" spans="1:5" x14ac:dyDescent="0.25">
      <c r="A3356">
        <v>2015</v>
      </c>
      <c r="B3356">
        <v>12</v>
      </c>
      <c r="C3356" t="s">
        <v>95</v>
      </c>
      <c r="D3356">
        <v>62</v>
      </c>
      <c r="E3356">
        <v>0.5</v>
      </c>
    </row>
    <row r="3357" spans="1:5" x14ac:dyDescent="0.25">
      <c r="A3357">
        <v>2015</v>
      </c>
      <c r="B3357">
        <v>12</v>
      </c>
      <c r="C3357" t="s">
        <v>101</v>
      </c>
      <c r="D3357">
        <v>75</v>
      </c>
      <c r="E3357">
        <v>0.6</v>
      </c>
    </row>
    <row r="3358" spans="1:5" x14ac:dyDescent="0.25">
      <c r="A3358">
        <v>2015</v>
      </c>
      <c r="B3358">
        <v>12</v>
      </c>
      <c r="C3358" t="s">
        <v>107</v>
      </c>
      <c r="D3358">
        <v>18</v>
      </c>
      <c r="E3358">
        <v>0.1</v>
      </c>
    </row>
    <row r="3359" spans="1:5" x14ac:dyDescent="0.25">
      <c r="A3359">
        <v>2015</v>
      </c>
      <c r="B3359">
        <v>12</v>
      </c>
      <c r="C3359" t="s">
        <v>90</v>
      </c>
      <c r="D3359">
        <v>44</v>
      </c>
      <c r="E3359">
        <v>0.3</v>
      </c>
    </row>
    <row r="3360" spans="1:5" x14ac:dyDescent="0.25">
      <c r="A3360">
        <v>2015</v>
      </c>
      <c r="B3360">
        <v>12</v>
      </c>
      <c r="C3360" t="s">
        <v>100</v>
      </c>
      <c r="D3360">
        <v>11</v>
      </c>
      <c r="E3360">
        <v>0.1</v>
      </c>
    </row>
    <row r="3361" spans="1:5" x14ac:dyDescent="0.25">
      <c r="A3361">
        <v>2015</v>
      </c>
      <c r="B3361">
        <v>12</v>
      </c>
      <c r="C3361" t="s">
        <v>121</v>
      </c>
      <c r="D3361">
        <v>7</v>
      </c>
      <c r="E3361">
        <v>0.1</v>
      </c>
    </row>
    <row r="3362" spans="1:5" x14ac:dyDescent="0.25">
      <c r="A3362">
        <v>2015</v>
      </c>
      <c r="B3362">
        <v>12</v>
      </c>
      <c r="C3362" t="s">
        <v>102</v>
      </c>
      <c r="D3362">
        <v>16</v>
      </c>
      <c r="E3362">
        <v>0.1</v>
      </c>
    </row>
    <row r="3363" spans="1:5" x14ac:dyDescent="0.25">
      <c r="A3363">
        <v>2015</v>
      </c>
      <c r="B3363">
        <v>12</v>
      </c>
      <c r="C3363" t="s">
        <v>99</v>
      </c>
      <c r="D3363">
        <v>18</v>
      </c>
      <c r="E3363">
        <v>0.1</v>
      </c>
    </row>
    <row r="3364" spans="1:5" x14ac:dyDescent="0.25">
      <c r="A3364">
        <v>2015</v>
      </c>
      <c r="B3364">
        <v>12</v>
      </c>
      <c r="C3364" t="s">
        <v>93</v>
      </c>
      <c r="D3364">
        <v>3</v>
      </c>
      <c r="E3364">
        <v>0</v>
      </c>
    </row>
    <row r="3365" spans="1:5" x14ac:dyDescent="0.25">
      <c r="A3365">
        <v>2015</v>
      </c>
      <c r="B3365">
        <v>12</v>
      </c>
      <c r="C3365" t="s">
        <v>133</v>
      </c>
      <c r="D3365">
        <v>0</v>
      </c>
      <c r="E3365">
        <v>0</v>
      </c>
    </row>
    <row r="3366" spans="1:5" x14ac:dyDescent="0.25">
      <c r="A3366">
        <v>2015</v>
      </c>
      <c r="B3366">
        <v>12</v>
      </c>
      <c r="C3366" t="s">
        <v>109</v>
      </c>
      <c r="D3366">
        <v>0</v>
      </c>
      <c r="E3366">
        <v>0</v>
      </c>
    </row>
    <row r="3367" spans="1:5" x14ac:dyDescent="0.25">
      <c r="A3367">
        <v>2015</v>
      </c>
      <c r="B3367">
        <v>12</v>
      </c>
      <c r="C3367" t="s">
        <v>110</v>
      </c>
      <c r="D3367">
        <v>1</v>
      </c>
      <c r="E3367">
        <v>0</v>
      </c>
    </row>
    <row r="3368" spans="1:5" x14ac:dyDescent="0.25">
      <c r="A3368">
        <v>2015</v>
      </c>
      <c r="B3368">
        <v>12</v>
      </c>
      <c r="C3368" t="s">
        <v>116</v>
      </c>
      <c r="D3368">
        <v>0</v>
      </c>
      <c r="E3368">
        <v>0</v>
      </c>
    </row>
    <row r="3369" spans="1:5" x14ac:dyDescent="0.25">
      <c r="A3369">
        <v>2015</v>
      </c>
      <c r="B3369">
        <v>12</v>
      </c>
      <c r="C3369" t="s">
        <v>98</v>
      </c>
      <c r="D3369">
        <v>0</v>
      </c>
      <c r="E3369">
        <v>0</v>
      </c>
    </row>
    <row r="3370" spans="1:5" x14ac:dyDescent="0.25">
      <c r="A3370">
        <v>2015</v>
      </c>
      <c r="B3370">
        <v>12</v>
      </c>
      <c r="C3370" t="s">
        <v>119</v>
      </c>
      <c r="D3370">
        <v>0</v>
      </c>
      <c r="E3370">
        <v>0</v>
      </c>
    </row>
    <row r="3371" spans="1:5" x14ac:dyDescent="0.25">
      <c r="A3371">
        <v>2015</v>
      </c>
      <c r="B3371">
        <v>12</v>
      </c>
      <c r="C3371" t="s">
        <v>132</v>
      </c>
      <c r="D3371">
        <v>0</v>
      </c>
      <c r="E3371">
        <v>0</v>
      </c>
    </row>
    <row r="3372" spans="1:5" x14ac:dyDescent="0.25">
      <c r="A3372">
        <v>2015</v>
      </c>
      <c r="B3372">
        <v>12</v>
      </c>
      <c r="C3372" t="s">
        <v>106</v>
      </c>
      <c r="D3372">
        <v>0</v>
      </c>
      <c r="E3372">
        <v>0</v>
      </c>
    </row>
    <row r="3373" spans="1:5" x14ac:dyDescent="0.25">
      <c r="A3373">
        <v>2015</v>
      </c>
      <c r="B3373">
        <v>12</v>
      </c>
      <c r="C3373" t="s">
        <v>120</v>
      </c>
      <c r="D3373">
        <v>0</v>
      </c>
      <c r="E3373">
        <v>0</v>
      </c>
    </row>
    <row r="3374" spans="1:5" x14ac:dyDescent="0.25">
      <c r="A3374">
        <v>2015</v>
      </c>
      <c r="B3374">
        <v>12</v>
      </c>
      <c r="C3374" t="s">
        <v>104</v>
      </c>
      <c r="D3374">
        <v>0</v>
      </c>
      <c r="E3374">
        <v>0</v>
      </c>
    </row>
    <row r="3375" spans="1:5" x14ac:dyDescent="0.25">
      <c r="A3375">
        <v>2015</v>
      </c>
      <c r="B3375">
        <v>12</v>
      </c>
      <c r="C3375" t="s">
        <v>134</v>
      </c>
      <c r="D3375">
        <v>1</v>
      </c>
      <c r="E3375">
        <v>0</v>
      </c>
    </row>
    <row r="3376" spans="1:5" x14ac:dyDescent="0.25">
      <c r="A3376">
        <v>2015</v>
      </c>
      <c r="B3376">
        <v>12</v>
      </c>
      <c r="C3376" t="s">
        <v>117</v>
      </c>
      <c r="D3376">
        <v>0</v>
      </c>
      <c r="E3376">
        <v>0</v>
      </c>
    </row>
    <row r="3377" spans="1:5" x14ac:dyDescent="0.25">
      <c r="A3377">
        <v>2015</v>
      </c>
      <c r="B3377">
        <v>12</v>
      </c>
      <c r="C3377" t="s">
        <v>111</v>
      </c>
      <c r="D3377">
        <v>0</v>
      </c>
      <c r="E3377">
        <v>0</v>
      </c>
    </row>
    <row r="3378" spans="1:5" x14ac:dyDescent="0.25">
      <c r="A3378">
        <v>2015</v>
      </c>
      <c r="B3378">
        <v>12</v>
      </c>
      <c r="C3378" t="s">
        <v>123</v>
      </c>
      <c r="D3378">
        <v>0</v>
      </c>
      <c r="E3378">
        <v>0</v>
      </c>
    </row>
    <row r="3379" spans="1:5" x14ac:dyDescent="0.25">
      <c r="A3379">
        <v>2015</v>
      </c>
      <c r="B3379">
        <v>12</v>
      </c>
      <c r="C3379" t="s">
        <v>108</v>
      </c>
      <c r="D3379">
        <v>0</v>
      </c>
      <c r="E3379">
        <v>0</v>
      </c>
    </row>
    <row r="3380" spans="1:5" x14ac:dyDescent="0.25">
      <c r="A3380">
        <v>2015</v>
      </c>
      <c r="B3380">
        <v>12</v>
      </c>
      <c r="C3380" t="s">
        <v>131</v>
      </c>
      <c r="D3380">
        <v>0</v>
      </c>
      <c r="E3380">
        <v>0</v>
      </c>
    </row>
    <row r="3381" spans="1:5" x14ac:dyDescent="0.25">
      <c r="A3381">
        <v>2016</v>
      </c>
      <c r="B3381">
        <v>1</v>
      </c>
      <c r="C3381" t="s">
        <v>73</v>
      </c>
      <c r="D3381">
        <v>1743</v>
      </c>
      <c r="E3381">
        <v>15.9</v>
      </c>
    </row>
    <row r="3382" spans="1:5" x14ac:dyDescent="0.25">
      <c r="A3382">
        <v>2016</v>
      </c>
      <c r="B3382">
        <v>1</v>
      </c>
      <c r="C3382" t="s">
        <v>72</v>
      </c>
      <c r="D3382">
        <v>1106</v>
      </c>
      <c r="E3382">
        <v>10.1</v>
      </c>
    </row>
    <row r="3383" spans="1:5" x14ac:dyDescent="0.25">
      <c r="A3383">
        <v>2016</v>
      </c>
      <c r="B3383">
        <v>1</v>
      </c>
      <c r="C3383" t="s">
        <v>83</v>
      </c>
      <c r="D3383">
        <v>1089</v>
      </c>
      <c r="E3383">
        <v>9.9</v>
      </c>
    </row>
    <row r="3384" spans="1:5" x14ac:dyDescent="0.25">
      <c r="A3384">
        <v>2016</v>
      </c>
      <c r="B3384">
        <v>1</v>
      </c>
      <c r="C3384" t="s">
        <v>74</v>
      </c>
      <c r="D3384">
        <v>752</v>
      </c>
      <c r="E3384">
        <v>6.8</v>
      </c>
    </row>
    <row r="3385" spans="1:5" x14ac:dyDescent="0.25">
      <c r="A3385">
        <v>2016</v>
      </c>
      <c r="B3385">
        <v>1</v>
      </c>
      <c r="C3385" t="s">
        <v>79</v>
      </c>
      <c r="D3385">
        <v>673</v>
      </c>
      <c r="E3385">
        <v>6.1</v>
      </c>
    </row>
    <row r="3386" spans="1:5" x14ac:dyDescent="0.25">
      <c r="A3386">
        <v>2016</v>
      </c>
      <c r="B3386">
        <v>1</v>
      </c>
      <c r="C3386" t="s">
        <v>80</v>
      </c>
      <c r="D3386">
        <v>661</v>
      </c>
      <c r="E3386">
        <v>6</v>
      </c>
    </row>
    <row r="3387" spans="1:5" x14ac:dyDescent="0.25">
      <c r="A3387">
        <v>2016</v>
      </c>
      <c r="B3387">
        <v>1</v>
      </c>
      <c r="C3387" t="s">
        <v>76</v>
      </c>
      <c r="D3387">
        <v>643</v>
      </c>
      <c r="E3387">
        <v>5.9</v>
      </c>
    </row>
    <row r="3388" spans="1:5" x14ac:dyDescent="0.25">
      <c r="A3388">
        <v>2016</v>
      </c>
      <c r="B3388">
        <v>1</v>
      </c>
      <c r="C3388" t="s">
        <v>86</v>
      </c>
      <c r="D3388">
        <v>621</v>
      </c>
      <c r="E3388">
        <v>5.7</v>
      </c>
    </row>
    <row r="3389" spans="1:5" x14ac:dyDescent="0.25">
      <c r="A3389">
        <v>2016</v>
      </c>
      <c r="B3389">
        <v>1</v>
      </c>
      <c r="C3389" t="s">
        <v>78</v>
      </c>
      <c r="D3389">
        <v>559</v>
      </c>
      <c r="E3389">
        <v>5.0999999999999996</v>
      </c>
    </row>
    <row r="3390" spans="1:5" x14ac:dyDescent="0.25">
      <c r="A3390">
        <v>2016</v>
      </c>
      <c r="B3390">
        <v>1</v>
      </c>
      <c r="C3390" t="s">
        <v>77</v>
      </c>
      <c r="D3390">
        <v>528</v>
      </c>
      <c r="E3390">
        <v>4.8</v>
      </c>
    </row>
    <row r="3391" spans="1:5" x14ac:dyDescent="0.25">
      <c r="A3391">
        <v>2016</v>
      </c>
      <c r="B3391">
        <v>1</v>
      </c>
      <c r="C3391" t="s">
        <v>75</v>
      </c>
      <c r="D3391">
        <v>437</v>
      </c>
      <c r="E3391">
        <v>4</v>
      </c>
    </row>
    <row r="3392" spans="1:5" x14ac:dyDescent="0.25">
      <c r="A3392">
        <v>2016</v>
      </c>
      <c r="B3392">
        <v>1</v>
      </c>
      <c r="C3392" t="s">
        <v>82</v>
      </c>
      <c r="D3392">
        <v>311</v>
      </c>
      <c r="E3392">
        <v>2.8</v>
      </c>
    </row>
    <row r="3393" spans="1:5" x14ac:dyDescent="0.25">
      <c r="A3393">
        <v>2016</v>
      </c>
      <c r="B3393">
        <v>1</v>
      </c>
      <c r="C3393" t="s">
        <v>92</v>
      </c>
      <c r="D3393">
        <v>250</v>
      </c>
      <c r="E3393">
        <v>2.2999999999999998</v>
      </c>
    </row>
    <row r="3394" spans="1:5" x14ac:dyDescent="0.25">
      <c r="A3394">
        <v>2016</v>
      </c>
      <c r="B3394">
        <v>1</v>
      </c>
      <c r="C3394" t="s">
        <v>81</v>
      </c>
      <c r="D3394">
        <v>237</v>
      </c>
      <c r="E3394">
        <v>2.2000000000000002</v>
      </c>
    </row>
    <row r="3395" spans="1:5" x14ac:dyDescent="0.25">
      <c r="A3395">
        <v>2016</v>
      </c>
      <c r="B3395">
        <v>1</v>
      </c>
      <c r="C3395" t="s">
        <v>91</v>
      </c>
      <c r="D3395">
        <v>216</v>
      </c>
      <c r="E3395">
        <v>2</v>
      </c>
    </row>
    <row r="3396" spans="1:5" x14ac:dyDescent="0.25">
      <c r="A3396">
        <v>2016</v>
      </c>
      <c r="B3396">
        <v>1</v>
      </c>
      <c r="C3396" t="s">
        <v>89</v>
      </c>
      <c r="D3396">
        <v>199</v>
      </c>
      <c r="E3396">
        <v>1.8</v>
      </c>
    </row>
    <row r="3397" spans="1:5" x14ac:dyDescent="0.25">
      <c r="A3397">
        <v>2016</v>
      </c>
      <c r="B3397">
        <v>1</v>
      </c>
      <c r="C3397" t="s">
        <v>85</v>
      </c>
      <c r="D3397">
        <v>181</v>
      </c>
      <c r="E3397">
        <v>1.6</v>
      </c>
    </row>
    <row r="3398" spans="1:5" x14ac:dyDescent="0.25">
      <c r="A3398">
        <v>2016</v>
      </c>
      <c r="B3398">
        <v>1</v>
      </c>
      <c r="C3398" t="s">
        <v>84</v>
      </c>
      <c r="D3398">
        <v>147</v>
      </c>
      <c r="E3398">
        <v>1.3</v>
      </c>
    </row>
    <row r="3399" spans="1:5" x14ac:dyDescent="0.25">
      <c r="A3399">
        <v>2016</v>
      </c>
      <c r="B3399">
        <v>1</v>
      </c>
      <c r="C3399" t="s">
        <v>94</v>
      </c>
      <c r="D3399">
        <v>147</v>
      </c>
      <c r="E3399">
        <v>1.3</v>
      </c>
    </row>
    <row r="3400" spans="1:5" x14ac:dyDescent="0.25">
      <c r="A3400">
        <v>2016</v>
      </c>
      <c r="B3400">
        <v>1</v>
      </c>
      <c r="C3400" t="s">
        <v>88</v>
      </c>
      <c r="D3400">
        <v>135</v>
      </c>
      <c r="E3400">
        <v>1.2</v>
      </c>
    </row>
    <row r="3401" spans="1:5" x14ac:dyDescent="0.25">
      <c r="A3401">
        <v>2016</v>
      </c>
      <c r="B3401">
        <v>1</v>
      </c>
      <c r="C3401" t="s">
        <v>115</v>
      </c>
      <c r="D3401">
        <v>105</v>
      </c>
      <c r="E3401">
        <v>1</v>
      </c>
    </row>
    <row r="3402" spans="1:5" x14ac:dyDescent="0.25">
      <c r="A3402">
        <v>2016</v>
      </c>
      <c r="B3402">
        <v>1</v>
      </c>
      <c r="C3402" t="s">
        <v>95</v>
      </c>
      <c r="D3402">
        <v>67</v>
      </c>
      <c r="E3402">
        <v>0.6</v>
      </c>
    </row>
    <row r="3403" spans="1:5" x14ac:dyDescent="0.25">
      <c r="A3403">
        <v>2016</v>
      </c>
      <c r="B3403">
        <v>1</v>
      </c>
      <c r="C3403" t="s">
        <v>107</v>
      </c>
      <c r="D3403">
        <v>60</v>
      </c>
      <c r="E3403">
        <v>0.5</v>
      </c>
    </row>
    <row r="3404" spans="1:5" x14ac:dyDescent="0.25">
      <c r="A3404">
        <v>2016</v>
      </c>
      <c r="B3404">
        <v>1</v>
      </c>
      <c r="C3404" t="s">
        <v>101</v>
      </c>
      <c r="D3404">
        <v>35</v>
      </c>
      <c r="E3404">
        <v>0.3</v>
      </c>
    </row>
    <row r="3405" spans="1:5" x14ac:dyDescent="0.25">
      <c r="A3405">
        <v>2016</v>
      </c>
      <c r="B3405">
        <v>1</v>
      </c>
      <c r="C3405" t="s">
        <v>87</v>
      </c>
      <c r="D3405">
        <v>32</v>
      </c>
      <c r="E3405">
        <v>0.3</v>
      </c>
    </row>
    <row r="3406" spans="1:5" x14ac:dyDescent="0.25">
      <c r="A3406">
        <v>2016</v>
      </c>
      <c r="B3406">
        <v>1</v>
      </c>
      <c r="C3406" t="s">
        <v>99</v>
      </c>
      <c r="D3406">
        <v>19</v>
      </c>
      <c r="E3406">
        <v>0.2</v>
      </c>
    </row>
    <row r="3407" spans="1:5" x14ac:dyDescent="0.25">
      <c r="A3407">
        <v>2016</v>
      </c>
      <c r="B3407">
        <v>1</v>
      </c>
      <c r="C3407" t="s">
        <v>134</v>
      </c>
      <c r="D3407">
        <v>13</v>
      </c>
      <c r="E3407">
        <v>0.1</v>
      </c>
    </row>
    <row r="3408" spans="1:5" x14ac:dyDescent="0.25">
      <c r="A3408">
        <v>2016</v>
      </c>
      <c r="B3408">
        <v>1</v>
      </c>
      <c r="C3408" t="s">
        <v>110</v>
      </c>
      <c r="D3408">
        <v>8</v>
      </c>
      <c r="E3408">
        <v>0.1</v>
      </c>
    </row>
    <row r="3409" spans="1:5" x14ac:dyDescent="0.25">
      <c r="A3409">
        <v>2016</v>
      </c>
      <c r="B3409">
        <v>1</v>
      </c>
      <c r="C3409" t="s">
        <v>102</v>
      </c>
      <c r="D3409">
        <v>6</v>
      </c>
      <c r="E3409">
        <v>0.1</v>
      </c>
    </row>
    <row r="3410" spans="1:5" x14ac:dyDescent="0.25">
      <c r="A3410">
        <v>2016</v>
      </c>
      <c r="B3410">
        <v>1</v>
      </c>
      <c r="C3410" t="s">
        <v>90</v>
      </c>
      <c r="D3410">
        <v>5</v>
      </c>
      <c r="E3410">
        <v>0</v>
      </c>
    </row>
    <row r="3411" spans="1:5" x14ac:dyDescent="0.25">
      <c r="A3411">
        <v>2016</v>
      </c>
      <c r="B3411">
        <v>1</v>
      </c>
      <c r="C3411" t="s">
        <v>100</v>
      </c>
      <c r="D3411">
        <v>4</v>
      </c>
      <c r="E3411">
        <v>0</v>
      </c>
    </row>
    <row r="3412" spans="1:5" x14ac:dyDescent="0.25">
      <c r="A3412">
        <v>2016</v>
      </c>
      <c r="B3412">
        <v>1</v>
      </c>
      <c r="C3412" t="s">
        <v>121</v>
      </c>
      <c r="D3412">
        <v>1</v>
      </c>
      <c r="E3412">
        <v>0</v>
      </c>
    </row>
    <row r="3413" spans="1:5" x14ac:dyDescent="0.25">
      <c r="A3413">
        <v>2016</v>
      </c>
      <c r="B3413">
        <v>1</v>
      </c>
      <c r="C3413" t="s">
        <v>132</v>
      </c>
      <c r="D3413">
        <v>1</v>
      </c>
      <c r="E3413">
        <v>0</v>
      </c>
    </row>
    <row r="3414" spans="1:5" x14ac:dyDescent="0.25">
      <c r="A3414">
        <v>2016</v>
      </c>
      <c r="B3414">
        <v>1</v>
      </c>
      <c r="C3414" t="s">
        <v>93</v>
      </c>
      <c r="D3414">
        <v>0</v>
      </c>
      <c r="E3414">
        <v>0</v>
      </c>
    </row>
    <row r="3415" spans="1:5" x14ac:dyDescent="0.25">
      <c r="A3415">
        <v>2016</v>
      </c>
      <c r="B3415">
        <v>2</v>
      </c>
      <c r="C3415" t="s">
        <v>73</v>
      </c>
      <c r="D3415">
        <v>2044</v>
      </c>
      <c r="E3415">
        <v>16.7</v>
      </c>
    </row>
    <row r="3416" spans="1:5" x14ac:dyDescent="0.25">
      <c r="A3416">
        <v>2016</v>
      </c>
      <c r="B3416">
        <v>2</v>
      </c>
      <c r="C3416" t="s">
        <v>72</v>
      </c>
      <c r="D3416">
        <v>1374</v>
      </c>
      <c r="E3416">
        <v>11.2</v>
      </c>
    </row>
    <row r="3417" spans="1:5" x14ac:dyDescent="0.25">
      <c r="A3417">
        <v>2016</v>
      </c>
      <c r="B3417">
        <v>2</v>
      </c>
      <c r="C3417" t="s">
        <v>83</v>
      </c>
      <c r="D3417">
        <v>899</v>
      </c>
      <c r="E3417">
        <v>7.4</v>
      </c>
    </row>
    <row r="3418" spans="1:5" x14ac:dyDescent="0.25">
      <c r="A3418">
        <v>2016</v>
      </c>
      <c r="B3418">
        <v>2</v>
      </c>
      <c r="C3418" t="s">
        <v>79</v>
      </c>
      <c r="D3418">
        <v>842</v>
      </c>
      <c r="E3418">
        <v>6.9</v>
      </c>
    </row>
    <row r="3419" spans="1:5" x14ac:dyDescent="0.25">
      <c r="A3419">
        <v>2016</v>
      </c>
      <c r="B3419">
        <v>2</v>
      </c>
      <c r="C3419" t="s">
        <v>74</v>
      </c>
      <c r="D3419">
        <v>754</v>
      </c>
      <c r="E3419">
        <v>6.2</v>
      </c>
    </row>
    <row r="3420" spans="1:5" x14ac:dyDescent="0.25">
      <c r="A3420">
        <v>2016</v>
      </c>
      <c r="B3420">
        <v>2</v>
      </c>
      <c r="C3420" t="s">
        <v>76</v>
      </c>
      <c r="D3420">
        <v>732</v>
      </c>
      <c r="E3420">
        <v>6</v>
      </c>
    </row>
    <row r="3421" spans="1:5" x14ac:dyDescent="0.25">
      <c r="A3421">
        <v>2016</v>
      </c>
      <c r="B3421">
        <v>2</v>
      </c>
      <c r="C3421" t="s">
        <v>80</v>
      </c>
      <c r="D3421">
        <v>625</v>
      </c>
      <c r="E3421">
        <v>5.0999999999999996</v>
      </c>
    </row>
    <row r="3422" spans="1:5" x14ac:dyDescent="0.25">
      <c r="A3422">
        <v>2016</v>
      </c>
      <c r="B3422">
        <v>2</v>
      </c>
      <c r="C3422" t="s">
        <v>77</v>
      </c>
      <c r="D3422">
        <v>753</v>
      </c>
      <c r="E3422">
        <v>6.2</v>
      </c>
    </row>
    <row r="3423" spans="1:5" x14ac:dyDescent="0.25">
      <c r="A3423">
        <v>2016</v>
      </c>
      <c r="B3423">
        <v>2</v>
      </c>
      <c r="C3423" t="s">
        <v>86</v>
      </c>
      <c r="D3423">
        <v>651</v>
      </c>
      <c r="E3423">
        <v>5.3</v>
      </c>
    </row>
    <row r="3424" spans="1:5" x14ac:dyDescent="0.25">
      <c r="A3424">
        <v>2016</v>
      </c>
      <c r="B3424">
        <v>2</v>
      </c>
      <c r="C3424" t="s">
        <v>78</v>
      </c>
      <c r="D3424">
        <v>531</v>
      </c>
      <c r="E3424">
        <v>4.3</v>
      </c>
    </row>
    <row r="3425" spans="1:5" x14ac:dyDescent="0.25">
      <c r="A3425">
        <v>2016</v>
      </c>
      <c r="B3425">
        <v>2</v>
      </c>
      <c r="C3425" t="s">
        <v>75</v>
      </c>
      <c r="D3425">
        <v>428</v>
      </c>
      <c r="E3425">
        <v>3.5</v>
      </c>
    </row>
    <row r="3426" spans="1:5" x14ac:dyDescent="0.25">
      <c r="A3426">
        <v>2016</v>
      </c>
      <c r="B3426">
        <v>2</v>
      </c>
      <c r="C3426" t="s">
        <v>89</v>
      </c>
      <c r="D3426">
        <v>607</v>
      </c>
      <c r="E3426">
        <v>5</v>
      </c>
    </row>
    <row r="3427" spans="1:5" x14ac:dyDescent="0.25">
      <c r="A3427">
        <v>2016</v>
      </c>
      <c r="B3427">
        <v>2</v>
      </c>
      <c r="C3427" t="s">
        <v>91</v>
      </c>
      <c r="D3427">
        <v>389</v>
      </c>
      <c r="E3427">
        <v>3.2</v>
      </c>
    </row>
    <row r="3428" spans="1:5" x14ac:dyDescent="0.25">
      <c r="A3428">
        <v>2016</v>
      </c>
      <c r="B3428">
        <v>2</v>
      </c>
      <c r="C3428" t="s">
        <v>82</v>
      </c>
      <c r="D3428">
        <v>269</v>
      </c>
      <c r="E3428">
        <v>2.2000000000000002</v>
      </c>
    </row>
    <row r="3429" spans="1:5" x14ac:dyDescent="0.25">
      <c r="A3429">
        <v>2016</v>
      </c>
      <c r="B3429">
        <v>2</v>
      </c>
      <c r="C3429" t="s">
        <v>81</v>
      </c>
      <c r="D3429">
        <v>274</v>
      </c>
      <c r="E3429">
        <v>2.2000000000000002</v>
      </c>
    </row>
    <row r="3430" spans="1:5" x14ac:dyDescent="0.25">
      <c r="A3430">
        <v>2016</v>
      </c>
      <c r="B3430">
        <v>2</v>
      </c>
      <c r="C3430" t="s">
        <v>92</v>
      </c>
      <c r="D3430">
        <v>111</v>
      </c>
      <c r="E3430">
        <v>0.9</v>
      </c>
    </row>
    <row r="3431" spans="1:5" x14ac:dyDescent="0.25">
      <c r="A3431">
        <v>2016</v>
      </c>
      <c r="B3431">
        <v>2</v>
      </c>
      <c r="C3431" t="s">
        <v>85</v>
      </c>
      <c r="D3431">
        <v>164</v>
      </c>
      <c r="E3431">
        <v>1.3</v>
      </c>
    </row>
    <row r="3432" spans="1:5" x14ac:dyDescent="0.25">
      <c r="A3432">
        <v>2016</v>
      </c>
      <c r="B3432">
        <v>2</v>
      </c>
      <c r="C3432" t="s">
        <v>88</v>
      </c>
      <c r="D3432">
        <v>151</v>
      </c>
      <c r="E3432">
        <v>1.2</v>
      </c>
    </row>
    <row r="3433" spans="1:5" x14ac:dyDescent="0.25">
      <c r="A3433">
        <v>2016</v>
      </c>
      <c r="B3433">
        <v>2</v>
      </c>
      <c r="C3433" t="s">
        <v>84</v>
      </c>
      <c r="D3433">
        <v>121</v>
      </c>
      <c r="E3433">
        <v>1</v>
      </c>
    </row>
    <row r="3434" spans="1:5" x14ac:dyDescent="0.25">
      <c r="A3434">
        <v>2016</v>
      </c>
      <c r="B3434">
        <v>2</v>
      </c>
      <c r="C3434" t="s">
        <v>94</v>
      </c>
      <c r="D3434">
        <v>95</v>
      </c>
      <c r="E3434">
        <v>0.8</v>
      </c>
    </row>
    <row r="3435" spans="1:5" x14ac:dyDescent="0.25">
      <c r="A3435">
        <v>2016</v>
      </c>
      <c r="B3435">
        <v>2</v>
      </c>
      <c r="C3435" t="s">
        <v>115</v>
      </c>
      <c r="D3435">
        <v>113</v>
      </c>
      <c r="E3435">
        <v>0.9</v>
      </c>
    </row>
    <row r="3436" spans="1:5" x14ac:dyDescent="0.25">
      <c r="A3436">
        <v>2016</v>
      </c>
      <c r="B3436">
        <v>2</v>
      </c>
      <c r="C3436" t="s">
        <v>87</v>
      </c>
      <c r="D3436">
        <v>99</v>
      </c>
      <c r="E3436">
        <v>0.8</v>
      </c>
    </row>
    <row r="3437" spans="1:5" x14ac:dyDescent="0.25">
      <c r="A3437">
        <v>2016</v>
      </c>
      <c r="B3437">
        <v>2</v>
      </c>
      <c r="C3437" t="s">
        <v>95</v>
      </c>
      <c r="D3437">
        <v>50</v>
      </c>
      <c r="E3437">
        <v>0.4</v>
      </c>
    </row>
    <row r="3438" spans="1:5" x14ac:dyDescent="0.25">
      <c r="A3438">
        <v>2016</v>
      </c>
      <c r="B3438">
        <v>2</v>
      </c>
      <c r="C3438" t="s">
        <v>107</v>
      </c>
      <c r="D3438">
        <v>34</v>
      </c>
      <c r="E3438">
        <v>0.3</v>
      </c>
    </row>
    <row r="3439" spans="1:5" x14ac:dyDescent="0.25">
      <c r="A3439">
        <v>2016</v>
      </c>
      <c r="B3439">
        <v>2</v>
      </c>
      <c r="C3439" t="s">
        <v>101</v>
      </c>
      <c r="D3439">
        <v>40</v>
      </c>
      <c r="E3439">
        <v>0.3</v>
      </c>
    </row>
    <row r="3440" spans="1:5" x14ac:dyDescent="0.25">
      <c r="A3440">
        <v>2016</v>
      </c>
      <c r="B3440">
        <v>2</v>
      </c>
      <c r="C3440" t="s">
        <v>134</v>
      </c>
      <c r="D3440">
        <v>14</v>
      </c>
      <c r="E3440">
        <v>0.1</v>
      </c>
    </row>
    <row r="3441" spans="1:5" x14ac:dyDescent="0.25">
      <c r="A3441">
        <v>2016</v>
      </c>
      <c r="B3441">
        <v>2</v>
      </c>
      <c r="C3441" t="s">
        <v>99</v>
      </c>
      <c r="D3441">
        <v>5</v>
      </c>
      <c r="E3441">
        <v>0</v>
      </c>
    </row>
    <row r="3442" spans="1:5" x14ac:dyDescent="0.25">
      <c r="A3442">
        <v>2016</v>
      </c>
      <c r="B3442">
        <v>2</v>
      </c>
      <c r="C3442" t="s">
        <v>121</v>
      </c>
      <c r="D3442">
        <v>21</v>
      </c>
      <c r="E3442">
        <v>0.2</v>
      </c>
    </row>
    <row r="3443" spans="1:5" x14ac:dyDescent="0.25">
      <c r="A3443">
        <v>2016</v>
      </c>
      <c r="B3443">
        <v>2</v>
      </c>
      <c r="C3443" t="s">
        <v>102</v>
      </c>
      <c r="D3443">
        <v>11</v>
      </c>
      <c r="E3443">
        <v>0.1</v>
      </c>
    </row>
    <row r="3444" spans="1:5" x14ac:dyDescent="0.25">
      <c r="A3444">
        <v>2016</v>
      </c>
      <c r="B3444">
        <v>2</v>
      </c>
      <c r="C3444" t="s">
        <v>110</v>
      </c>
      <c r="D3444">
        <v>8</v>
      </c>
      <c r="E3444">
        <v>0.1</v>
      </c>
    </row>
    <row r="3445" spans="1:5" x14ac:dyDescent="0.25">
      <c r="A3445">
        <v>2016</v>
      </c>
      <c r="B3445">
        <v>2</v>
      </c>
      <c r="C3445" t="s">
        <v>90</v>
      </c>
      <c r="D3445">
        <v>5</v>
      </c>
      <c r="E3445">
        <v>0</v>
      </c>
    </row>
    <row r="3446" spans="1:5" x14ac:dyDescent="0.25">
      <c r="A3446">
        <v>2016</v>
      </c>
      <c r="B3446">
        <v>2</v>
      </c>
      <c r="C3446" t="s">
        <v>100</v>
      </c>
      <c r="D3446">
        <v>4</v>
      </c>
      <c r="E3446">
        <v>0</v>
      </c>
    </row>
    <row r="3447" spans="1:5" x14ac:dyDescent="0.25">
      <c r="A3447">
        <v>2016</v>
      </c>
      <c r="B3447">
        <v>2</v>
      </c>
      <c r="C3447" t="s">
        <v>132</v>
      </c>
      <c r="D3447">
        <v>2</v>
      </c>
      <c r="E3447">
        <v>0</v>
      </c>
    </row>
    <row r="3448" spans="1:5" x14ac:dyDescent="0.25">
      <c r="A3448">
        <v>2016</v>
      </c>
      <c r="B3448">
        <v>2</v>
      </c>
      <c r="C3448" t="s">
        <v>93</v>
      </c>
      <c r="D3448">
        <v>2</v>
      </c>
      <c r="E3448">
        <v>0</v>
      </c>
    </row>
    <row r="3449" spans="1:5" x14ac:dyDescent="0.25">
      <c r="A3449">
        <v>2016</v>
      </c>
      <c r="B3449">
        <v>2</v>
      </c>
      <c r="C3449" t="s">
        <v>133</v>
      </c>
      <c r="D3449">
        <v>0</v>
      </c>
      <c r="E3449">
        <v>0</v>
      </c>
    </row>
    <row r="3450" spans="1:5" x14ac:dyDescent="0.25">
      <c r="A3450">
        <v>2016</v>
      </c>
      <c r="B3450">
        <v>3</v>
      </c>
      <c r="C3450" t="s">
        <v>73</v>
      </c>
      <c r="D3450">
        <v>2236</v>
      </c>
      <c r="E3450">
        <v>16.100000000000001</v>
      </c>
    </row>
    <row r="3451" spans="1:5" x14ac:dyDescent="0.25">
      <c r="A3451">
        <v>2016</v>
      </c>
      <c r="B3451">
        <v>3</v>
      </c>
      <c r="C3451" t="s">
        <v>72</v>
      </c>
      <c r="D3451">
        <v>1537</v>
      </c>
      <c r="E3451">
        <v>11.1</v>
      </c>
    </row>
    <row r="3452" spans="1:5" x14ac:dyDescent="0.25">
      <c r="A3452">
        <v>2016</v>
      </c>
      <c r="B3452">
        <v>3</v>
      </c>
      <c r="C3452" t="s">
        <v>83</v>
      </c>
      <c r="D3452">
        <v>933</v>
      </c>
      <c r="E3452">
        <v>6.7</v>
      </c>
    </row>
    <row r="3453" spans="1:5" x14ac:dyDescent="0.25">
      <c r="A3453">
        <v>2016</v>
      </c>
      <c r="B3453">
        <v>3</v>
      </c>
      <c r="C3453" t="s">
        <v>79</v>
      </c>
      <c r="D3453">
        <v>1105</v>
      </c>
      <c r="E3453">
        <v>8</v>
      </c>
    </row>
    <row r="3454" spans="1:5" x14ac:dyDescent="0.25">
      <c r="A3454">
        <v>2016</v>
      </c>
      <c r="B3454">
        <v>3</v>
      </c>
      <c r="C3454" t="s">
        <v>74</v>
      </c>
      <c r="D3454">
        <v>717</v>
      </c>
      <c r="E3454">
        <v>5.2</v>
      </c>
    </row>
    <row r="3455" spans="1:5" x14ac:dyDescent="0.25">
      <c r="A3455">
        <v>2016</v>
      </c>
      <c r="B3455">
        <v>3</v>
      </c>
      <c r="C3455" t="s">
        <v>80</v>
      </c>
      <c r="D3455">
        <v>817</v>
      </c>
      <c r="E3455">
        <v>5.9</v>
      </c>
    </row>
    <row r="3456" spans="1:5" x14ac:dyDescent="0.25">
      <c r="A3456">
        <v>2016</v>
      </c>
      <c r="B3456">
        <v>3</v>
      </c>
      <c r="C3456" t="s">
        <v>76</v>
      </c>
      <c r="D3456">
        <v>687</v>
      </c>
      <c r="E3456">
        <v>5</v>
      </c>
    </row>
    <row r="3457" spans="1:5" x14ac:dyDescent="0.25">
      <c r="A3457">
        <v>2016</v>
      </c>
      <c r="B3457">
        <v>3</v>
      </c>
      <c r="C3457" t="s">
        <v>77</v>
      </c>
      <c r="D3457">
        <v>662</v>
      </c>
      <c r="E3457">
        <v>4.8</v>
      </c>
    </row>
    <row r="3458" spans="1:5" x14ac:dyDescent="0.25">
      <c r="A3458">
        <v>2016</v>
      </c>
      <c r="B3458">
        <v>3</v>
      </c>
      <c r="C3458" t="s">
        <v>86</v>
      </c>
      <c r="D3458">
        <v>550</v>
      </c>
      <c r="E3458">
        <v>4</v>
      </c>
    </row>
    <row r="3459" spans="1:5" x14ac:dyDescent="0.25">
      <c r="A3459">
        <v>2016</v>
      </c>
      <c r="B3459">
        <v>3</v>
      </c>
      <c r="C3459" t="s">
        <v>78</v>
      </c>
      <c r="D3459">
        <v>543</v>
      </c>
      <c r="E3459">
        <v>3.9</v>
      </c>
    </row>
    <row r="3460" spans="1:5" x14ac:dyDescent="0.25">
      <c r="A3460">
        <v>2016</v>
      </c>
      <c r="B3460">
        <v>3</v>
      </c>
      <c r="C3460" t="s">
        <v>89</v>
      </c>
      <c r="D3460">
        <v>825</v>
      </c>
      <c r="E3460">
        <v>5.9</v>
      </c>
    </row>
    <row r="3461" spans="1:5" x14ac:dyDescent="0.25">
      <c r="A3461">
        <v>2016</v>
      </c>
      <c r="B3461">
        <v>3</v>
      </c>
      <c r="C3461" t="s">
        <v>75</v>
      </c>
      <c r="D3461">
        <v>405</v>
      </c>
      <c r="E3461">
        <v>2.9</v>
      </c>
    </row>
    <row r="3462" spans="1:5" x14ac:dyDescent="0.25">
      <c r="A3462">
        <v>2016</v>
      </c>
      <c r="B3462">
        <v>3</v>
      </c>
      <c r="C3462" t="s">
        <v>91</v>
      </c>
      <c r="D3462">
        <v>367</v>
      </c>
      <c r="E3462">
        <v>2.6</v>
      </c>
    </row>
    <row r="3463" spans="1:5" x14ac:dyDescent="0.25">
      <c r="A3463">
        <v>2016</v>
      </c>
      <c r="B3463">
        <v>3</v>
      </c>
      <c r="C3463" t="s">
        <v>82</v>
      </c>
      <c r="D3463">
        <v>292</v>
      </c>
      <c r="E3463">
        <v>2.1</v>
      </c>
    </row>
    <row r="3464" spans="1:5" x14ac:dyDescent="0.25">
      <c r="A3464">
        <v>2016</v>
      </c>
      <c r="B3464">
        <v>3</v>
      </c>
      <c r="C3464" t="s">
        <v>92</v>
      </c>
      <c r="D3464">
        <v>453</v>
      </c>
      <c r="E3464">
        <v>3.3</v>
      </c>
    </row>
    <row r="3465" spans="1:5" x14ac:dyDescent="0.25">
      <c r="A3465">
        <v>2016</v>
      </c>
      <c r="B3465">
        <v>3</v>
      </c>
      <c r="C3465" t="s">
        <v>81</v>
      </c>
      <c r="D3465">
        <v>279</v>
      </c>
      <c r="E3465">
        <v>2</v>
      </c>
    </row>
    <row r="3466" spans="1:5" x14ac:dyDescent="0.25">
      <c r="A3466">
        <v>2016</v>
      </c>
      <c r="B3466">
        <v>3</v>
      </c>
      <c r="C3466" t="s">
        <v>115</v>
      </c>
      <c r="D3466">
        <v>487</v>
      </c>
      <c r="E3466">
        <v>3.5</v>
      </c>
    </row>
    <row r="3467" spans="1:5" x14ac:dyDescent="0.25">
      <c r="A3467">
        <v>2016</v>
      </c>
      <c r="B3467">
        <v>3</v>
      </c>
      <c r="C3467" t="s">
        <v>85</v>
      </c>
      <c r="D3467">
        <v>155</v>
      </c>
      <c r="E3467">
        <v>1.1000000000000001</v>
      </c>
    </row>
    <row r="3468" spans="1:5" x14ac:dyDescent="0.25">
      <c r="A3468">
        <v>2016</v>
      </c>
      <c r="B3468">
        <v>3</v>
      </c>
      <c r="C3468" t="s">
        <v>88</v>
      </c>
      <c r="D3468">
        <v>182</v>
      </c>
      <c r="E3468">
        <v>1.3</v>
      </c>
    </row>
    <row r="3469" spans="1:5" x14ac:dyDescent="0.25">
      <c r="A3469">
        <v>2016</v>
      </c>
      <c r="B3469">
        <v>3</v>
      </c>
      <c r="C3469" t="s">
        <v>84</v>
      </c>
      <c r="D3469">
        <v>159</v>
      </c>
      <c r="E3469">
        <v>1.1000000000000001</v>
      </c>
    </row>
    <row r="3470" spans="1:5" x14ac:dyDescent="0.25">
      <c r="A3470">
        <v>2016</v>
      </c>
      <c r="B3470">
        <v>3</v>
      </c>
      <c r="C3470" t="s">
        <v>94</v>
      </c>
      <c r="D3470">
        <v>74</v>
      </c>
      <c r="E3470">
        <v>0.5</v>
      </c>
    </row>
    <row r="3471" spans="1:5" x14ac:dyDescent="0.25">
      <c r="A3471">
        <v>2016</v>
      </c>
      <c r="B3471">
        <v>3</v>
      </c>
      <c r="C3471" t="s">
        <v>87</v>
      </c>
      <c r="D3471">
        <v>169</v>
      </c>
      <c r="E3471">
        <v>1.2</v>
      </c>
    </row>
    <row r="3472" spans="1:5" x14ac:dyDescent="0.25">
      <c r="A3472">
        <v>2016</v>
      </c>
      <c r="B3472">
        <v>3</v>
      </c>
      <c r="C3472" t="s">
        <v>95</v>
      </c>
      <c r="D3472">
        <v>55</v>
      </c>
      <c r="E3472">
        <v>0.4</v>
      </c>
    </row>
    <row r="3473" spans="1:5" x14ac:dyDescent="0.25">
      <c r="A3473">
        <v>2016</v>
      </c>
      <c r="B3473">
        <v>3</v>
      </c>
      <c r="C3473" t="s">
        <v>107</v>
      </c>
      <c r="D3473">
        <v>30</v>
      </c>
      <c r="E3473">
        <v>0.2</v>
      </c>
    </row>
    <row r="3474" spans="1:5" x14ac:dyDescent="0.25">
      <c r="A3474">
        <v>2016</v>
      </c>
      <c r="B3474">
        <v>3</v>
      </c>
      <c r="C3474" t="s">
        <v>101</v>
      </c>
      <c r="D3474">
        <v>33</v>
      </c>
      <c r="E3474">
        <v>0.2</v>
      </c>
    </row>
    <row r="3475" spans="1:5" x14ac:dyDescent="0.25">
      <c r="A3475">
        <v>2016</v>
      </c>
      <c r="B3475">
        <v>3</v>
      </c>
      <c r="C3475" t="s">
        <v>134</v>
      </c>
      <c r="D3475">
        <v>37</v>
      </c>
      <c r="E3475">
        <v>0.3</v>
      </c>
    </row>
    <row r="3476" spans="1:5" x14ac:dyDescent="0.25">
      <c r="A3476">
        <v>2016</v>
      </c>
      <c r="B3476">
        <v>3</v>
      </c>
      <c r="C3476" t="s">
        <v>121</v>
      </c>
      <c r="D3476">
        <v>24</v>
      </c>
      <c r="E3476">
        <v>0.2</v>
      </c>
    </row>
    <row r="3477" spans="1:5" x14ac:dyDescent="0.25">
      <c r="A3477">
        <v>2016</v>
      </c>
      <c r="B3477">
        <v>3</v>
      </c>
      <c r="C3477" t="s">
        <v>99</v>
      </c>
      <c r="D3477">
        <v>19</v>
      </c>
      <c r="E3477">
        <v>0.1</v>
      </c>
    </row>
    <row r="3478" spans="1:5" x14ac:dyDescent="0.25">
      <c r="A3478">
        <v>2016</v>
      </c>
      <c r="B3478">
        <v>3</v>
      </c>
      <c r="C3478" t="s">
        <v>90</v>
      </c>
      <c r="D3478">
        <v>17</v>
      </c>
      <c r="E3478">
        <v>0.1</v>
      </c>
    </row>
    <row r="3479" spans="1:5" x14ac:dyDescent="0.25">
      <c r="A3479">
        <v>2016</v>
      </c>
      <c r="B3479">
        <v>3</v>
      </c>
      <c r="C3479" t="s">
        <v>102</v>
      </c>
      <c r="D3479">
        <v>6</v>
      </c>
      <c r="E3479">
        <v>0</v>
      </c>
    </row>
    <row r="3480" spans="1:5" x14ac:dyDescent="0.25">
      <c r="A3480">
        <v>2016</v>
      </c>
      <c r="B3480">
        <v>3</v>
      </c>
      <c r="C3480" t="s">
        <v>110</v>
      </c>
      <c r="D3480">
        <v>5</v>
      </c>
      <c r="E3480">
        <v>0</v>
      </c>
    </row>
    <row r="3481" spans="1:5" x14ac:dyDescent="0.25">
      <c r="A3481">
        <v>2016</v>
      </c>
      <c r="B3481">
        <v>3</v>
      </c>
      <c r="C3481" t="s">
        <v>100</v>
      </c>
      <c r="D3481">
        <v>8</v>
      </c>
      <c r="E3481">
        <v>0.1</v>
      </c>
    </row>
    <row r="3482" spans="1:5" x14ac:dyDescent="0.25">
      <c r="A3482">
        <v>2016</v>
      </c>
      <c r="B3482">
        <v>3</v>
      </c>
      <c r="C3482" t="s">
        <v>93</v>
      </c>
      <c r="D3482">
        <v>3</v>
      </c>
      <c r="E3482">
        <v>0</v>
      </c>
    </row>
    <row r="3483" spans="1:5" x14ac:dyDescent="0.25">
      <c r="A3483">
        <v>2016</v>
      </c>
      <c r="B3483">
        <v>3</v>
      </c>
      <c r="C3483" t="s">
        <v>132</v>
      </c>
      <c r="D3483">
        <v>0</v>
      </c>
      <c r="E3483">
        <v>0</v>
      </c>
    </row>
    <row r="3484" spans="1:5" x14ac:dyDescent="0.25">
      <c r="A3484">
        <v>2016</v>
      </c>
      <c r="B3484">
        <v>3</v>
      </c>
      <c r="C3484" t="s">
        <v>116</v>
      </c>
      <c r="D3484">
        <v>2</v>
      </c>
      <c r="E3484">
        <v>0</v>
      </c>
    </row>
    <row r="3485" spans="1:5" x14ac:dyDescent="0.25">
      <c r="A3485">
        <v>2016</v>
      </c>
      <c r="B3485">
        <v>3</v>
      </c>
      <c r="C3485" t="s">
        <v>109</v>
      </c>
      <c r="D3485">
        <v>2</v>
      </c>
      <c r="E3485">
        <v>0</v>
      </c>
    </row>
    <row r="3486" spans="1:5" x14ac:dyDescent="0.25">
      <c r="A3486">
        <v>2016</v>
      </c>
      <c r="B3486">
        <v>3</v>
      </c>
      <c r="C3486" t="s">
        <v>98</v>
      </c>
      <c r="D3486">
        <v>0</v>
      </c>
      <c r="E3486">
        <v>0</v>
      </c>
    </row>
    <row r="3487" spans="1:5" x14ac:dyDescent="0.25">
      <c r="A3487">
        <v>2016</v>
      </c>
      <c r="B3487">
        <v>3</v>
      </c>
      <c r="C3487" t="s">
        <v>117</v>
      </c>
      <c r="D3487">
        <v>0</v>
      </c>
      <c r="E3487">
        <v>0</v>
      </c>
    </row>
    <row r="3488" spans="1:5" x14ac:dyDescent="0.25">
      <c r="A3488">
        <v>2016</v>
      </c>
      <c r="B3488">
        <v>3</v>
      </c>
      <c r="C3488" t="s">
        <v>133</v>
      </c>
      <c r="D3488">
        <v>0</v>
      </c>
      <c r="E3488">
        <v>0</v>
      </c>
    </row>
    <row r="3489" spans="1:5" x14ac:dyDescent="0.25">
      <c r="A3489">
        <v>2016</v>
      </c>
      <c r="B3489">
        <v>4</v>
      </c>
      <c r="C3489" t="s">
        <v>73</v>
      </c>
      <c r="D3489">
        <v>3017</v>
      </c>
      <c r="E3489">
        <v>21.4</v>
      </c>
    </row>
    <row r="3490" spans="1:5" x14ac:dyDescent="0.25">
      <c r="A3490">
        <v>2016</v>
      </c>
      <c r="B3490">
        <v>4</v>
      </c>
      <c r="C3490" t="s">
        <v>72</v>
      </c>
      <c r="D3490">
        <v>1432</v>
      </c>
      <c r="E3490">
        <v>10.1</v>
      </c>
    </row>
    <row r="3491" spans="1:5" x14ac:dyDescent="0.25">
      <c r="A3491">
        <v>2016</v>
      </c>
      <c r="B3491">
        <v>4</v>
      </c>
      <c r="C3491" t="s">
        <v>83</v>
      </c>
      <c r="D3491">
        <v>1052</v>
      </c>
      <c r="E3491">
        <v>7.5</v>
      </c>
    </row>
    <row r="3492" spans="1:5" x14ac:dyDescent="0.25">
      <c r="A3492">
        <v>2016</v>
      </c>
      <c r="B3492">
        <v>4</v>
      </c>
      <c r="C3492" t="s">
        <v>79</v>
      </c>
      <c r="D3492">
        <v>782</v>
      </c>
      <c r="E3492">
        <v>5.5</v>
      </c>
    </row>
    <row r="3493" spans="1:5" x14ac:dyDescent="0.25">
      <c r="A3493">
        <v>2016</v>
      </c>
      <c r="B3493">
        <v>4</v>
      </c>
      <c r="C3493" t="s">
        <v>74</v>
      </c>
      <c r="D3493">
        <v>715</v>
      </c>
      <c r="E3493">
        <v>5.0999999999999996</v>
      </c>
    </row>
    <row r="3494" spans="1:5" x14ac:dyDescent="0.25">
      <c r="A3494">
        <v>2016</v>
      </c>
      <c r="B3494">
        <v>4</v>
      </c>
      <c r="C3494" t="s">
        <v>76</v>
      </c>
      <c r="D3494">
        <v>748</v>
      </c>
      <c r="E3494">
        <v>5.3</v>
      </c>
    </row>
    <row r="3495" spans="1:5" x14ac:dyDescent="0.25">
      <c r="A3495">
        <v>2016</v>
      </c>
      <c r="B3495">
        <v>4</v>
      </c>
      <c r="C3495" t="s">
        <v>80</v>
      </c>
      <c r="D3495">
        <v>661</v>
      </c>
      <c r="E3495">
        <v>4.7</v>
      </c>
    </row>
    <row r="3496" spans="1:5" x14ac:dyDescent="0.25">
      <c r="A3496">
        <v>2016</v>
      </c>
      <c r="B3496">
        <v>4</v>
      </c>
      <c r="C3496" t="s">
        <v>77</v>
      </c>
      <c r="D3496">
        <v>785</v>
      </c>
      <c r="E3496">
        <v>5.6</v>
      </c>
    </row>
    <row r="3497" spans="1:5" x14ac:dyDescent="0.25">
      <c r="A3497">
        <v>2016</v>
      </c>
      <c r="B3497">
        <v>4</v>
      </c>
      <c r="C3497" t="s">
        <v>86</v>
      </c>
      <c r="D3497">
        <v>564</v>
      </c>
      <c r="E3497">
        <v>4</v>
      </c>
    </row>
    <row r="3498" spans="1:5" x14ac:dyDescent="0.25">
      <c r="A3498">
        <v>2016</v>
      </c>
      <c r="B3498">
        <v>4</v>
      </c>
      <c r="C3498" t="s">
        <v>78</v>
      </c>
      <c r="D3498">
        <v>685</v>
      </c>
      <c r="E3498">
        <v>4.9000000000000004</v>
      </c>
    </row>
    <row r="3499" spans="1:5" x14ac:dyDescent="0.25">
      <c r="A3499">
        <v>2016</v>
      </c>
      <c r="B3499">
        <v>4</v>
      </c>
      <c r="C3499" t="s">
        <v>89</v>
      </c>
      <c r="D3499">
        <v>630</v>
      </c>
      <c r="E3499">
        <v>4.5</v>
      </c>
    </row>
    <row r="3500" spans="1:5" x14ac:dyDescent="0.25">
      <c r="A3500">
        <v>2016</v>
      </c>
      <c r="B3500">
        <v>4</v>
      </c>
      <c r="C3500" t="s">
        <v>75</v>
      </c>
      <c r="D3500">
        <v>483</v>
      </c>
      <c r="E3500">
        <v>3.4</v>
      </c>
    </row>
    <row r="3501" spans="1:5" x14ac:dyDescent="0.25">
      <c r="A3501">
        <v>2016</v>
      </c>
      <c r="B3501">
        <v>4</v>
      </c>
      <c r="C3501" t="s">
        <v>91</v>
      </c>
      <c r="D3501">
        <v>376</v>
      </c>
      <c r="E3501">
        <v>2.7</v>
      </c>
    </row>
    <row r="3502" spans="1:5" x14ac:dyDescent="0.25">
      <c r="A3502">
        <v>2016</v>
      </c>
      <c r="B3502">
        <v>4</v>
      </c>
      <c r="C3502" t="s">
        <v>81</v>
      </c>
      <c r="D3502">
        <v>352</v>
      </c>
      <c r="E3502">
        <v>2.5</v>
      </c>
    </row>
    <row r="3503" spans="1:5" x14ac:dyDescent="0.25">
      <c r="A3503">
        <v>2016</v>
      </c>
      <c r="B3503">
        <v>4</v>
      </c>
      <c r="C3503" t="s">
        <v>92</v>
      </c>
      <c r="D3503">
        <v>325</v>
      </c>
      <c r="E3503">
        <v>2.2999999999999998</v>
      </c>
    </row>
    <row r="3504" spans="1:5" x14ac:dyDescent="0.25">
      <c r="A3504">
        <v>2016</v>
      </c>
      <c r="B3504">
        <v>4</v>
      </c>
      <c r="C3504" t="s">
        <v>82</v>
      </c>
      <c r="D3504">
        <v>252</v>
      </c>
      <c r="E3504">
        <v>1.8</v>
      </c>
    </row>
    <row r="3505" spans="1:5" x14ac:dyDescent="0.25">
      <c r="A3505">
        <v>2016</v>
      </c>
      <c r="B3505">
        <v>4</v>
      </c>
      <c r="C3505" t="s">
        <v>115</v>
      </c>
      <c r="D3505">
        <v>96</v>
      </c>
      <c r="E3505">
        <v>0.7</v>
      </c>
    </row>
    <row r="3506" spans="1:5" x14ac:dyDescent="0.25">
      <c r="A3506">
        <v>2016</v>
      </c>
      <c r="B3506">
        <v>4</v>
      </c>
      <c r="C3506" t="s">
        <v>88</v>
      </c>
      <c r="D3506">
        <v>186</v>
      </c>
      <c r="E3506">
        <v>1.3</v>
      </c>
    </row>
    <row r="3507" spans="1:5" x14ac:dyDescent="0.25">
      <c r="A3507">
        <v>2016</v>
      </c>
      <c r="B3507">
        <v>4</v>
      </c>
      <c r="C3507" t="s">
        <v>85</v>
      </c>
      <c r="D3507">
        <v>146</v>
      </c>
      <c r="E3507">
        <v>1</v>
      </c>
    </row>
    <row r="3508" spans="1:5" x14ac:dyDescent="0.25">
      <c r="A3508">
        <v>2016</v>
      </c>
      <c r="B3508">
        <v>4</v>
      </c>
      <c r="C3508" t="s">
        <v>84</v>
      </c>
      <c r="D3508">
        <v>212</v>
      </c>
      <c r="E3508">
        <v>1.5</v>
      </c>
    </row>
    <row r="3509" spans="1:5" x14ac:dyDescent="0.25">
      <c r="A3509">
        <v>2016</v>
      </c>
      <c r="B3509">
        <v>4</v>
      </c>
      <c r="C3509" t="s">
        <v>87</v>
      </c>
      <c r="D3509">
        <v>279</v>
      </c>
      <c r="E3509">
        <v>2</v>
      </c>
    </row>
    <row r="3510" spans="1:5" x14ac:dyDescent="0.25">
      <c r="A3510">
        <v>2016</v>
      </c>
      <c r="B3510">
        <v>4</v>
      </c>
      <c r="C3510" t="s">
        <v>94</v>
      </c>
      <c r="D3510">
        <v>71</v>
      </c>
      <c r="E3510">
        <v>0.5</v>
      </c>
    </row>
    <row r="3511" spans="1:5" x14ac:dyDescent="0.25">
      <c r="A3511">
        <v>2016</v>
      </c>
      <c r="B3511">
        <v>4</v>
      </c>
      <c r="C3511" t="s">
        <v>95</v>
      </c>
      <c r="D3511">
        <v>53</v>
      </c>
      <c r="E3511">
        <v>0.4</v>
      </c>
    </row>
    <row r="3512" spans="1:5" x14ac:dyDescent="0.25">
      <c r="A3512">
        <v>2016</v>
      </c>
      <c r="B3512">
        <v>4</v>
      </c>
      <c r="C3512" t="s">
        <v>107</v>
      </c>
      <c r="D3512">
        <v>49</v>
      </c>
      <c r="E3512">
        <v>0.3</v>
      </c>
    </row>
    <row r="3513" spans="1:5" x14ac:dyDescent="0.25">
      <c r="A3513">
        <v>2016</v>
      </c>
      <c r="B3513">
        <v>4</v>
      </c>
      <c r="C3513" t="s">
        <v>101</v>
      </c>
      <c r="D3513">
        <v>32</v>
      </c>
      <c r="E3513">
        <v>0.2</v>
      </c>
    </row>
    <row r="3514" spans="1:5" x14ac:dyDescent="0.25">
      <c r="A3514">
        <v>2016</v>
      </c>
      <c r="B3514">
        <v>4</v>
      </c>
      <c r="C3514" t="s">
        <v>134</v>
      </c>
      <c r="D3514">
        <v>49</v>
      </c>
      <c r="E3514">
        <v>0.3</v>
      </c>
    </row>
    <row r="3515" spans="1:5" x14ac:dyDescent="0.25">
      <c r="A3515">
        <v>2016</v>
      </c>
      <c r="B3515">
        <v>4</v>
      </c>
      <c r="C3515" t="s">
        <v>121</v>
      </c>
      <c r="D3515">
        <v>28</v>
      </c>
      <c r="E3515">
        <v>0.2</v>
      </c>
    </row>
    <row r="3516" spans="1:5" x14ac:dyDescent="0.25">
      <c r="A3516">
        <v>2016</v>
      </c>
      <c r="B3516">
        <v>4</v>
      </c>
      <c r="C3516" t="s">
        <v>99</v>
      </c>
      <c r="D3516">
        <v>18</v>
      </c>
      <c r="E3516">
        <v>0.1</v>
      </c>
    </row>
    <row r="3517" spans="1:5" x14ac:dyDescent="0.25">
      <c r="A3517">
        <v>2016</v>
      </c>
      <c r="B3517">
        <v>4</v>
      </c>
      <c r="C3517" t="s">
        <v>90</v>
      </c>
      <c r="D3517">
        <v>14</v>
      </c>
      <c r="E3517">
        <v>0.1</v>
      </c>
    </row>
    <row r="3518" spans="1:5" x14ac:dyDescent="0.25">
      <c r="A3518">
        <v>2016</v>
      </c>
      <c r="B3518">
        <v>4</v>
      </c>
      <c r="C3518" t="s">
        <v>102</v>
      </c>
      <c r="D3518">
        <v>11</v>
      </c>
      <c r="E3518">
        <v>0.1</v>
      </c>
    </row>
    <row r="3519" spans="1:5" x14ac:dyDescent="0.25">
      <c r="A3519">
        <v>2016</v>
      </c>
      <c r="B3519">
        <v>4</v>
      </c>
      <c r="C3519" t="s">
        <v>110</v>
      </c>
      <c r="D3519">
        <v>6</v>
      </c>
      <c r="E3519">
        <v>0</v>
      </c>
    </row>
    <row r="3520" spans="1:5" x14ac:dyDescent="0.25">
      <c r="A3520">
        <v>2016</v>
      </c>
      <c r="B3520">
        <v>4</v>
      </c>
      <c r="C3520" t="s">
        <v>100</v>
      </c>
      <c r="D3520">
        <v>4</v>
      </c>
      <c r="E3520">
        <v>0</v>
      </c>
    </row>
    <row r="3521" spans="1:5" x14ac:dyDescent="0.25">
      <c r="A3521">
        <v>2016</v>
      </c>
      <c r="B3521">
        <v>4</v>
      </c>
      <c r="C3521" t="s">
        <v>93</v>
      </c>
      <c r="D3521">
        <v>3</v>
      </c>
      <c r="E3521">
        <v>0</v>
      </c>
    </row>
    <row r="3522" spans="1:5" x14ac:dyDescent="0.25">
      <c r="A3522">
        <v>2016</v>
      </c>
      <c r="B3522">
        <v>4</v>
      </c>
      <c r="C3522" t="s">
        <v>132</v>
      </c>
      <c r="D3522">
        <v>0</v>
      </c>
      <c r="E3522">
        <v>0</v>
      </c>
    </row>
    <row r="3523" spans="1:5" x14ac:dyDescent="0.25">
      <c r="A3523">
        <v>2016</v>
      </c>
      <c r="B3523">
        <v>4</v>
      </c>
      <c r="C3523" t="s">
        <v>116</v>
      </c>
      <c r="D3523">
        <v>0</v>
      </c>
      <c r="E3523">
        <v>0</v>
      </c>
    </row>
    <row r="3524" spans="1:5" x14ac:dyDescent="0.25">
      <c r="A3524">
        <v>2016</v>
      </c>
      <c r="B3524">
        <v>4</v>
      </c>
      <c r="C3524" t="s">
        <v>109</v>
      </c>
      <c r="D3524">
        <v>0</v>
      </c>
      <c r="E3524">
        <v>0</v>
      </c>
    </row>
    <row r="3525" spans="1:5" x14ac:dyDescent="0.25">
      <c r="A3525">
        <v>2016</v>
      </c>
      <c r="B3525">
        <v>4</v>
      </c>
      <c r="C3525" t="s">
        <v>98</v>
      </c>
      <c r="D3525">
        <v>0</v>
      </c>
      <c r="E3525">
        <v>0</v>
      </c>
    </row>
    <row r="3526" spans="1:5" x14ac:dyDescent="0.25">
      <c r="A3526">
        <v>2016</v>
      </c>
      <c r="B3526">
        <v>4</v>
      </c>
      <c r="C3526" t="s">
        <v>119</v>
      </c>
      <c r="D3526">
        <v>0</v>
      </c>
      <c r="E3526">
        <v>0</v>
      </c>
    </row>
    <row r="3527" spans="1:5" x14ac:dyDescent="0.25">
      <c r="A3527">
        <v>2016</v>
      </c>
      <c r="B3527">
        <v>4</v>
      </c>
      <c r="C3527" t="s">
        <v>117</v>
      </c>
      <c r="D3527">
        <v>0</v>
      </c>
      <c r="E3527">
        <v>0</v>
      </c>
    </row>
    <row r="3528" spans="1:5" x14ac:dyDescent="0.25">
      <c r="A3528">
        <v>2016</v>
      </c>
      <c r="B3528">
        <v>4</v>
      </c>
      <c r="C3528" t="s">
        <v>133</v>
      </c>
      <c r="D3528">
        <v>0</v>
      </c>
      <c r="E3528">
        <v>0</v>
      </c>
    </row>
    <row r="3529" spans="1:5" x14ac:dyDescent="0.25">
      <c r="A3529">
        <v>2016</v>
      </c>
      <c r="B3529">
        <v>5</v>
      </c>
      <c r="C3529" t="s">
        <v>73</v>
      </c>
      <c r="D3529">
        <v>2222</v>
      </c>
      <c r="E3529">
        <v>17.3</v>
      </c>
    </row>
    <row r="3530" spans="1:5" x14ac:dyDescent="0.25">
      <c r="A3530">
        <v>2016</v>
      </c>
      <c r="B3530">
        <v>5</v>
      </c>
      <c r="C3530" t="s">
        <v>72</v>
      </c>
      <c r="D3530">
        <v>1687</v>
      </c>
      <c r="E3530">
        <v>13.1</v>
      </c>
    </row>
    <row r="3531" spans="1:5" x14ac:dyDescent="0.25">
      <c r="A3531">
        <v>2016</v>
      </c>
      <c r="B3531">
        <v>5</v>
      </c>
      <c r="C3531" t="s">
        <v>83</v>
      </c>
      <c r="D3531">
        <v>832</v>
      </c>
      <c r="E3531">
        <v>6.5</v>
      </c>
    </row>
    <row r="3532" spans="1:5" x14ac:dyDescent="0.25">
      <c r="A3532">
        <v>2016</v>
      </c>
      <c r="B3532">
        <v>5</v>
      </c>
      <c r="C3532" t="s">
        <v>79</v>
      </c>
      <c r="D3532">
        <v>592</v>
      </c>
      <c r="E3532">
        <v>4.5999999999999996</v>
      </c>
    </row>
    <row r="3533" spans="1:5" x14ac:dyDescent="0.25">
      <c r="A3533">
        <v>2016</v>
      </c>
      <c r="B3533">
        <v>5</v>
      </c>
      <c r="C3533" t="s">
        <v>74</v>
      </c>
      <c r="D3533">
        <v>751</v>
      </c>
      <c r="E3533">
        <v>5.8</v>
      </c>
    </row>
    <row r="3534" spans="1:5" x14ac:dyDescent="0.25">
      <c r="A3534">
        <v>2016</v>
      </c>
      <c r="B3534">
        <v>5</v>
      </c>
      <c r="C3534" t="s">
        <v>80</v>
      </c>
      <c r="D3534">
        <v>872</v>
      </c>
      <c r="E3534">
        <v>6.8</v>
      </c>
    </row>
    <row r="3535" spans="1:5" x14ac:dyDescent="0.25">
      <c r="A3535">
        <v>2016</v>
      </c>
      <c r="B3535">
        <v>5</v>
      </c>
      <c r="C3535" t="s">
        <v>77</v>
      </c>
      <c r="D3535">
        <v>722</v>
      </c>
      <c r="E3535">
        <v>5.6</v>
      </c>
    </row>
    <row r="3536" spans="1:5" x14ac:dyDescent="0.25">
      <c r="A3536">
        <v>2016</v>
      </c>
      <c r="B3536">
        <v>5</v>
      </c>
      <c r="C3536" t="s">
        <v>76</v>
      </c>
      <c r="D3536">
        <v>619</v>
      </c>
      <c r="E3536">
        <v>4.8</v>
      </c>
    </row>
    <row r="3537" spans="1:5" x14ac:dyDescent="0.25">
      <c r="A3537">
        <v>2016</v>
      </c>
      <c r="B3537">
        <v>5</v>
      </c>
      <c r="C3537" t="s">
        <v>86</v>
      </c>
      <c r="D3537">
        <v>565</v>
      </c>
      <c r="E3537">
        <v>4.4000000000000004</v>
      </c>
    </row>
    <row r="3538" spans="1:5" x14ac:dyDescent="0.25">
      <c r="A3538">
        <v>2016</v>
      </c>
      <c r="B3538">
        <v>5</v>
      </c>
      <c r="C3538" t="s">
        <v>89</v>
      </c>
      <c r="D3538">
        <v>659</v>
      </c>
      <c r="E3538">
        <v>5.0999999999999996</v>
      </c>
    </row>
    <row r="3539" spans="1:5" x14ac:dyDescent="0.25">
      <c r="A3539">
        <v>2016</v>
      </c>
      <c r="B3539">
        <v>5</v>
      </c>
      <c r="C3539" t="s">
        <v>78</v>
      </c>
      <c r="D3539">
        <v>540</v>
      </c>
      <c r="E3539">
        <v>4.2</v>
      </c>
    </row>
    <row r="3540" spans="1:5" x14ac:dyDescent="0.25">
      <c r="A3540">
        <v>2016</v>
      </c>
      <c r="B3540">
        <v>5</v>
      </c>
      <c r="C3540" t="s">
        <v>75</v>
      </c>
      <c r="D3540">
        <v>404</v>
      </c>
      <c r="E3540">
        <v>3.1</v>
      </c>
    </row>
    <row r="3541" spans="1:5" x14ac:dyDescent="0.25">
      <c r="A3541">
        <v>2016</v>
      </c>
      <c r="B3541">
        <v>5</v>
      </c>
      <c r="C3541" t="s">
        <v>91</v>
      </c>
      <c r="D3541">
        <v>349</v>
      </c>
      <c r="E3541">
        <v>2.7</v>
      </c>
    </row>
    <row r="3542" spans="1:5" x14ac:dyDescent="0.25">
      <c r="A3542">
        <v>2016</v>
      </c>
      <c r="B3542">
        <v>5</v>
      </c>
      <c r="C3542" t="s">
        <v>81</v>
      </c>
      <c r="D3542">
        <v>397</v>
      </c>
      <c r="E3542">
        <v>3.1</v>
      </c>
    </row>
    <row r="3543" spans="1:5" x14ac:dyDescent="0.25">
      <c r="A3543">
        <v>2016</v>
      </c>
      <c r="B3543">
        <v>5</v>
      </c>
      <c r="C3543" t="s">
        <v>82</v>
      </c>
      <c r="D3543">
        <v>232</v>
      </c>
      <c r="E3543">
        <v>1.8</v>
      </c>
    </row>
    <row r="3544" spans="1:5" x14ac:dyDescent="0.25">
      <c r="A3544">
        <v>2016</v>
      </c>
      <c r="B3544">
        <v>5</v>
      </c>
      <c r="C3544" t="s">
        <v>92</v>
      </c>
      <c r="D3544">
        <v>160</v>
      </c>
      <c r="E3544">
        <v>1.2</v>
      </c>
    </row>
    <row r="3545" spans="1:5" x14ac:dyDescent="0.25">
      <c r="A3545">
        <v>2016</v>
      </c>
      <c r="B3545">
        <v>5</v>
      </c>
      <c r="C3545" t="s">
        <v>115</v>
      </c>
      <c r="D3545">
        <v>156</v>
      </c>
      <c r="E3545">
        <v>1.2</v>
      </c>
    </row>
    <row r="3546" spans="1:5" x14ac:dyDescent="0.25">
      <c r="A3546">
        <v>2016</v>
      </c>
      <c r="B3546">
        <v>5</v>
      </c>
      <c r="C3546" t="s">
        <v>84</v>
      </c>
      <c r="D3546">
        <v>237</v>
      </c>
      <c r="E3546">
        <v>1.8</v>
      </c>
    </row>
    <row r="3547" spans="1:5" x14ac:dyDescent="0.25">
      <c r="A3547">
        <v>2016</v>
      </c>
      <c r="B3547">
        <v>5</v>
      </c>
      <c r="C3547" t="s">
        <v>88</v>
      </c>
      <c r="D3547">
        <v>158</v>
      </c>
      <c r="E3547">
        <v>1.2</v>
      </c>
    </row>
    <row r="3548" spans="1:5" x14ac:dyDescent="0.25">
      <c r="A3548">
        <v>2016</v>
      </c>
      <c r="B3548">
        <v>5</v>
      </c>
      <c r="C3548" t="s">
        <v>85</v>
      </c>
      <c r="D3548">
        <v>155</v>
      </c>
      <c r="E3548">
        <v>1.2</v>
      </c>
    </row>
    <row r="3549" spans="1:5" x14ac:dyDescent="0.25">
      <c r="A3549">
        <v>2016</v>
      </c>
      <c r="B3549">
        <v>5</v>
      </c>
      <c r="C3549" t="s">
        <v>87</v>
      </c>
      <c r="D3549">
        <v>218</v>
      </c>
      <c r="E3549">
        <v>1.7</v>
      </c>
    </row>
    <row r="3550" spans="1:5" x14ac:dyDescent="0.25">
      <c r="A3550">
        <v>2016</v>
      </c>
      <c r="B3550">
        <v>5</v>
      </c>
      <c r="C3550" t="s">
        <v>94</v>
      </c>
      <c r="D3550">
        <v>73</v>
      </c>
      <c r="E3550">
        <v>0.6</v>
      </c>
    </row>
    <row r="3551" spans="1:5" x14ac:dyDescent="0.25">
      <c r="A3551">
        <v>2016</v>
      </c>
      <c r="B3551">
        <v>5</v>
      </c>
      <c r="C3551" t="s">
        <v>95</v>
      </c>
      <c r="D3551">
        <v>80</v>
      </c>
      <c r="E3551">
        <v>0.6</v>
      </c>
    </row>
    <row r="3552" spans="1:5" x14ac:dyDescent="0.25">
      <c r="A3552">
        <v>2016</v>
      </c>
      <c r="B3552">
        <v>5</v>
      </c>
      <c r="C3552" t="s">
        <v>107</v>
      </c>
      <c r="D3552">
        <v>42</v>
      </c>
      <c r="E3552">
        <v>0.3</v>
      </c>
    </row>
    <row r="3553" spans="1:5" x14ac:dyDescent="0.25">
      <c r="A3553">
        <v>2016</v>
      </c>
      <c r="B3553">
        <v>5</v>
      </c>
      <c r="C3553" t="s">
        <v>101</v>
      </c>
      <c r="D3553">
        <v>38</v>
      </c>
      <c r="E3553">
        <v>0.3</v>
      </c>
    </row>
    <row r="3554" spans="1:5" x14ac:dyDescent="0.25">
      <c r="A3554">
        <v>2016</v>
      </c>
      <c r="B3554">
        <v>5</v>
      </c>
      <c r="C3554" t="s">
        <v>134</v>
      </c>
      <c r="D3554">
        <v>19</v>
      </c>
      <c r="E3554">
        <v>0.1</v>
      </c>
    </row>
    <row r="3555" spans="1:5" x14ac:dyDescent="0.25">
      <c r="A3555">
        <v>2016</v>
      </c>
      <c r="B3555">
        <v>5</v>
      </c>
      <c r="C3555" t="s">
        <v>99</v>
      </c>
      <c r="D3555">
        <v>38</v>
      </c>
      <c r="E3555">
        <v>0.3</v>
      </c>
    </row>
    <row r="3556" spans="1:5" x14ac:dyDescent="0.25">
      <c r="A3556">
        <v>2016</v>
      </c>
      <c r="B3556">
        <v>5</v>
      </c>
      <c r="C3556" t="s">
        <v>121</v>
      </c>
      <c r="D3556">
        <v>18</v>
      </c>
      <c r="E3556">
        <v>0.1</v>
      </c>
    </row>
    <row r="3557" spans="1:5" x14ac:dyDescent="0.25">
      <c r="A3557">
        <v>2016</v>
      </c>
      <c r="B3557">
        <v>5</v>
      </c>
      <c r="C3557" t="s">
        <v>90</v>
      </c>
      <c r="D3557">
        <v>7</v>
      </c>
      <c r="E3557">
        <v>0.1</v>
      </c>
    </row>
    <row r="3558" spans="1:5" x14ac:dyDescent="0.25">
      <c r="A3558">
        <v>2016</v>
      </c>
      <c r="B3558">
        <v>5</v>
      </c>
      <c r="C3558" t="s">
        <v>102</v>
      </c>
      <c r="D3558">
        <v>6</v>
      </c>
      <c r="E3558">
        <v>0</v>
      </c>
    </row>
    <row r="3559" spans="1:5" x14ac:dyDescent="0.25">
      <c r="A3559">
        <v>2016</v>
      </c>
      <c r="B3559">
        <v>5</v>
      </c>
      <c r="C3559" t="s">
        <v>110</v>
      </c>
      <c r="D3559">
        <v>1</v>
      </c>
      <c r="E3559">
        <v>0</v>
      </c>
    </row>
    <row r="3560" spans="1:5" x14ac:dyDescent="0.25">
      <c r="A3560">
        <v>2016</v>
      </c>
      <c r="B3560">
        <v>5</v>
      </c>
      <c r="C3560" t="s">
        <v>100</v>
      </c>
      <c r="D3560">
        <v>6</v>
      </c>
      <c r="E3560">
        <v>0</v>
      </c>
    </row>
    <row r="3561" spans="1:5" x14ac:dyDescent="0.25">
      <c r="A3561">
        <v>2016</v>
      </c>
      <c r="B3561">
        <v>5</v>
      </c>
      <c r="C3561" t="s">
        <v>93</v>
      </c>
      <c r="D3561">
        <v>1</v>
      </c>
      <c r="E3561">
        <v>0</v>
      </c>
    </row>
    <row r="3562" spans="1:5" x14ac:dyDescent="0.25">
      <c r="A3562">
        <v>2016</v>
      </c>
      <c r="B3562">
        <v>5</v>
      </c>
      <c r="C3562" t="s">
        <v>109</v>
      </c>
      <c r="D3562">
        <v>4</v>
      </c>
      <c r="E3562">
        <v>0</v>
      </c>
    </row>
    <row r="3563" spans="1:5" x14ac:dyDescent="0.25">
      <c r="A3563">
        <v>2016</v>
      </c>
      <c r="B3563">
        <v>5</v>
      </c>
      <c r="C3563" t="s">
        <v>132</v>
      </c>
      <c r="D3563">
        <v>0</v>
      </c>
      <c r="E3563">
        <v>0</v>
      </c>
    </row>
    <row r="3564" spans="1:5" x14ac:dyDescent="0.25">
      <c r="A3564">
        <v>2016</v>
      </c>
      <c r="B3564">
        <v>5</v>
      </c>
      <c r="C3564" t="s">
        <v>116</v>
      </c>
      <c r="D3564">
        <v>0</v>
      </c>
      <c r="E3564">
        <v>0</v>
      </c>
    </row>
    <row r="3565" spans="1:5" x14ac:dyDescent="0.25">
      <c r="A3565">
        <v>2016</v>
      </c>
      <c r="B3565">
        <v>5</v>
      </c>
      <c r="C3565" t="s">
        <v>117</v>
      </c>
      <c r="D3565">
        <v>2</v>
      </c>
      <c r="E3565">
        <v>0</v>
      </c>
    </row>
    <row r="3566" spans="1:5" x14ac:dyDescent="0.25">
      <c r="A3566">
        <v>2016</v>
      </c>
      <c r="B3566">
        <v>5</v>
      </c>
      <c r="C3566" t="s">
        <v>104</v>
      </c>
      <c r="D3566">
        <v>1</v>
      </c>
      <c r="E3566">
        <v>0</v>
      </c>
    </row>
    <row r="3567" spans="1:5" x14ac:dyDescent="0.25">
      <c r="A3567">
        <v>2016</v>
      </c>
      <c r="B3567">
        <v>5</v>
      </c>
      <c r="C3567" t="s">
        <v>108</v>
      </c>
      <c r="D3567">
        <v>1</v>
      </c>
      <c r="E3567">
        <v>0</v>
      </c>
    </row>
    <row r="3568" spans="1:5" x14ac:dyDescent="0.25">
      <c r="A3568">
        <v>2016</v>
      </c>
      <c r="B3568">
        <v>5</v>
      </c>
      <c r="C3568" t="s">
        <v>98</v>
      </c>
      <c r="D3568">
        <v>0</v>
      </c>
      <c r="E3568">
        <v>0</v>
      </c>
    </row>
    <row r="3569" spans="1:5" x14ac:dyDescent="0.25">
      <c r="A3569">
        <v>2016</v>
      </c>
      <c r="B3569">
        <v>5</v>
      </c>
      <c r="C3569" t="s">
        <v>119</v>
      </c>
      <c r="D3569">
        <v>0</v>
      </c>
      <c r="E3569">
        <v>0</v>
      </c>
    </row>
    <row r="3570" spans="1:5" x14ac:dyDescent="0.25">
      <c r="A3570">
        <v>2016</v>
      </c>
      <c r="B3570">
        <v>5</v>
      </c>
      <c r="C3570" t="s">
        <v>106</v>
      </c>
      <c r="D3570">
        <v>0</v>
      </c>
      <c r="E3570">
        <v>0</v>
      </c>
    </row>
    <row r="3571" spans="1:5" x14ac:dyDescent="0.25">
      <c r="A3571">
        <v>2016</v>
      </c>
      <c r="B3571">
        <v>5</v>
      </c>
      <c r="C3571" t="s">
        <v>133</v>
      </c>
      <c r="D3571">
        <v>0</v>
      </c>
      <c r="E3571">
        <v>0</v>
      </c>
    </row>
    <row r="3572" spans="1:5" x14ac:dyDescent="0.25">
      <c r="A3572">
        <v>2016</v>
      </c>
      <c r="B3572">
        <v>6</v>
      </c>
      <c r="C3572" t="s">
        <v>73</v>
      </c>
      <c r="D3572">
        <v>2287</v>
      </c>
      <c r="E3572">
        <v>16.7</v>
      </c>
    </row>
    <row r="3573" spans="1:5" x14ac:dyDescent="0.25">
      <c r="A3573">
        <v>2016</v>
      </c>
      <c r="B3573">
        <v>6</v>
      </c>
      <c r="C3573" t="s">
        <v>72</v>
      </c>
      <c r="D3573">
        <v>1603</v>
      </c>
      <c r="E3573">
        <v>11.7</v>
      </c>
    </row>
    <row r="3574" spans="1:5" x14ac:dyDescent="0.25">
      <c r="A3574">
        <v>2016</v>
      </c>
      <c r="B3574">
        <v>6</v>
      </c>
      <c r="C3574" t="s">
        <v>83</v>
      </c>
      <c r="D3574">
        <v>808</v>
      </c>
      <c r="E3574">
        <v>5.9</v>
      </c>
    </row>
    <row r="3575" spans="1:5" x14ac:dyDescent="0.25">
      <c r="A3575">
        <v>2016</v>
      </c>
      <c r="B3575">
        <v>6</v>
      </c>
      <c r="C3575" t="s">
        <v>79</v>
      </c>
      <c r="D3575">
        <v>640</v>
      </c>
      <c r="E3575">
        <v>4.7</v>
      </c>
    </row>
    <row r="3576" spans="1:5" x14ac:dyDescent="0.25">
      <c r="A3576">
        <v>2016</v>
      </c>
      <c r="B3576">
        <v>6</v>
      </c>
      <c r="C3576" t="s">
        <v>74</v>
      </c>
      <c r="D3576">
        <v>854</v>
      </c>
      <c r="E3576">
        <v>6.2</v>
      </c>
    </row>
    <row r="3577" spans="1:5" x14ac:dyDescent="0.25">
      <c r="A3577">
        <v>2016</v>
      </c>
      <c r="B3577">
        <v>6</v>
      </c>
      <c r="C3577" t="s">
        <v>80</v>
      </c>
      <c r="D3577">
        <v>826</v>
      </c>
      <c r="E3577">
        <v>6</v>
      </c>
    </row>
    <row r="3578" spans="1:5" x14ac:dyDescent="0.25">
      <c r="A3578">
        <v>2016</v>
      </c>
      <c r="B3578">
        <v>6</v>
      </c>
      <c r="C3578" t="s">
        <v>76</v>
      </c>
      <c r="D3578">
        <v>766</v>
      </c>
      <c r="E3578">
        <v>5.6</v>
      </c>
    </row>
    <row r="3579" spans="1:5" x14ac:dyDescent="0.25">
      <c r="A3579">
        <v>2016</v>
      </c>
      <c r="B3579">
        <v>6</v>
      </c>
      <c r="C3579" t="s">
        <v>77</v>
      </c>
      <c r="D3579">
        <v>721</v>
      </c>
      <c r="E3579">
        <v>5.3</v>
      </c>
    </row>
    <row r="3580" spans="1:5" x14ac:dyDescent="0.25">
      <c r="A3580">
        <v>2016</v>
      </c>
      <c r="B3580">
        <v>6</v>
      </c>
      <c r="C3580" t="s">
        <v>89</v>
      </c>
      <c r="D3580">
        <v>698</v>
      </c>
      <c r="E3580">
        <v>5.0999999999999996</v>
      </c>
    </row>
    <row r="3581" spans="1:5" x14ac:dyDescent="0.25">
      <c r="A3581">
        <v>2016</v>
      </c>
      <c r="B3581">
        <v>6</v>
      </c>
      <c r="C3581" t="s">
        <v>86</v>
      </c>
      <c r="D3581">
        <v>611</v>
      </c>
      <c r="E3581">
        <v>4.5</v>
      </c>
    </row>
    <row r="3582" spans="1:5" x14ac:dyDescent="0.25">
      <c r="A3582">
        <v>2016</v>
      </c>
      <c r="B3582">
        <v>6</v>
      </c>
      <c r="C3582" t="s">
        <v>78</v>
      </c>
      <c r="D3582">
        <v>551</v>
      </c>
      <c r="E3582">
        <v>4</v>
      </c>
    </row>
    <row r="3583" spans="1:5" x14ac:dyDescent="0.25">
      <c r="A3583">
        <v>2016</v>
      </c>
      <c r="B3583">
        <v>6</v>
      </c>
      <c r="C3583" t="s">
        <v>75</v>
      </c>
      <c r="D3583">
        <v>400</v>
      </c>
      <c r="E3583">
        <v>2.9</v>
      </c>
    </row>
    <row r="3584" spans="1:5" x14ac:dyDescent="0.25">
      <c r="A3584">
        <v>2016</v>
      </c>
      <c r="B3584">
        <v>6</v>
      </c>
      <c r="C3584" t="s">
        <v>91</v>
      </c>
      <c r="D3584">
        <v>373</v>
      </c>
      <c r="E3584">
        <v>2.7</v>
      </c>
    </row>
    <row r="3585" spans="1:5" x14ac:dyDescent="0.25">
      <c r="A3585">
        <v>2016</v>
      </c>
      <c r="B3585">
        <v>6</v>
      </c>
      <c r="C3585" t="s">
        <v>81</v>
      </c>
      <c r="D3585">
        <v>389</v>
      </c>
      <c r="E3585">
        <v>2.8</v>
      </c>
    </row>
    <row r="3586" spans="1:5" x14ac:dyDescent="0.25">
      <c r="A3586">
        <v>2016</v>
      </c>
      <c r="B3586">
        <v>6</v>
      </c>
      <c r="C3586" t="s">
        <v>92</v>
      </c>
      <c r="D3586">
        <v>490</v>
      </c>
      <c r="E3586">
        <v>3.6</v>
      </c>
    </row>
    <row r="3587" spans="1:5" x14ac:dyDescent="0.25">
      <c r="A3587">
        <v>2016</v>
      </c>
      <c r="B3587">
        <v>6</v>
      </c>
      <c r="C3587" t="s">
        <v>82</v>
      </c>
      <c r="D3587">
        <v>185</v>
      </c>
      <c r="E3587">
        <v>1.4</v>
      </c>
    </row>
    <row r="3588" spans="1:5" x14ac:dyDescent="0.25">
      <c r="A3588">
        <v>2016</v>
      </c>
      <c r="B3588">
        <v>6</v>
      </c>
      <c r="C3588" t="s">
        <v>115</v>
      </c>
      <c r="D3588">
        <v>291</v>
      </c>
      <c r="E3588">
        <v>2.1</v>
      </c>
    </row>
    <row r="3589" spans="1:5" x14ac:dyDescent="0.25">
      <c r="A3589">
        <v>2016</v>
      </c>
      <c r="B3589">
        <v>6</v>
      </c>
      <c r="C3589" t="s">
        <v>84</v>
      </c>
      <c r="D3589">
        <v>199</v>
      </c>
      <c r="E3589">
        <v>1.5</v>
      </c>
    </row>
    <row r="3590" spans="1:5" x14ac:dyDescent="0.25">
      <c r="A3590">
        <v>2016</v>
      </c>
      <c r="B3590">
        <v>6</v>
      </c>
      <c r="C3590" t="s">
        <v>87</v>
      </c>
      <c r="D3590">
        <v>275</v>
      </c>
      <c r="E3590">
        <v>2</v>
      </c>
    </row>
    <row r="3591" spans="1:5" x14ac:dyDescent="0.25">
      <c r="A3591">
        <v>2016</v>
      </c>
      <c r="B3591">
        <v>6</v>
      </c>
      <c r="C3591" t="s">
        <v>88</v>
      </c>
      <c r="D3591">
        <v>189</v>
      </c>
      <c r="E3591">
        <v>1.4</v>
      </c>
    </row>
    <row r="3592" spans="1:5" x14ac:dyDescent="0.25">
      <c r="A3592">
        <v>2016</v>
      </c>
      <c r="B3592">
        <v>6</v>
      </c>
      <c r="C3592" t="s">
        <v>85</v>
      </c>
      <c r="D3592">
        <v>117</v>
      </c>
      <c r="E3592">
        <v>0.9</v>
      </c>
    </row>
    <row r="3593" spans="1:5" x14ac:dyDescent="0.25">
      <c r="A3593">
        <v>2016</v>
      </c>
      <c r="B3593">
        <v>6</v>
      </c>
      <c r="C3593" t="s">
        <v>94</v>
      </c>
      <c r="D3593">
        <v>74</v>
      </c>
      <c r="E3593">
        <v>0.5</v>
      </c>
    </row>
    <row r="3594" spans="1:5" x14ac:dyDescent="0.25">
      <c r="A3594">
        <v>2016</v>
      </c>
      <c r="B3594">
        <v>6</v>
      </c>
      <c r="C3594" t="s">
        <v>95</v>
      </c>
      <c r="D3594">
        <v>127</v>
      </c>
      <c r="E3594">
        <v>0.9</v>
      </c>
    </row>
    <row r="3595" spans="1:5" x14ac:dyDescent="0.25">
      <c r="A3595">
        <v>2016</v>
      </c>
      <c r="B3595">
        <v>6</v>
      </c>
      <c r="C3595" t="s">
        <v>107</v>
      </c>
      <c r="D3595">
        <v>40</v>
      </c>
      <c r="E3595">
        <v>0.3</v>
      </c>
    </row>
    <row r="3596" spans="1:5" x14ac:dyDescent="0.25">
      <c r="A3596">
        <v>2016</v>
      </c>
      <c r="B3596">
        <v>6</v>
      </c>
      <c r="C3596" t="s">
        <v>101</v>
      </c>
      <c r="D3596">
        <v>50</v>
      </c>
      <c r="E3596">
        <v>0.4</v>
      </c>
    </row>
    <row r="3597" spans="1:5" x14ac:dyDescent="0.25">
      <c r="A3597">
        <v>2016</v>
      </c>
      <c r="B3597">
        <v>6</v>
      </c>
      <c r="C3597" t="s">
        <v>134</v>
      </c>
      <c r="D3597">
        <v>18</v>
      </c>
      <c r="E3597">
        <v>0.1</v>
      </c>
    </row>
    <row r="3598" spans="1:5" x14ac:dyDescent="0.25">
      <c r="A3598">
        <v>2016</v>
      </c>
      <c r="B3598">
        <v>6</v>
      </c>
      <c r="C3598" t="s">
        <v>99</v>
      </c>
      <c r="D3598">
        <v>46</v>
      </c>
      <c r="E3598">
        <v>0.3</v>
      </c>
    </row>
    <row r="3599" spans="1:5" x14ac:dyDescent="0.25">
      <c r="A3599">
        <v>2016</v>
      </c>
      <c r="B3599">
        <v>6</v>
      </c>
      <c r="C3599" t="s">
        <v>121</v>
      </c>
      <c r="D3599">
        <v>27</v>
      </c>
      <c r="E3599">
        <v>0.2</v>
      </c>
    </row>
    <row r="3600" spans="1:5" x14ac:dyDescent="0.25">
      <c r="A3600">
        <v>2016</v>
      </c>
      <c r="B3600">
        <v>6</v>
      </c>
      <c r="C3600" t="s">
        <v>90</v>
      </c>
      <c r="D3600">
        <v>5</v>
      </c>
      <c r="E3600">
        <v>0</v>
      </c>
    </row>
    <row r="3601" spans="1:5" x14ac:dyDescent="0.25">
      <c r="A3601">
        <v>2016</v>
      </c>
      <c r="B3601">
        <v>6</v>
      </c>
      <c r="C3601" t="s">
        <v>102</v>
      </c>
      <c r="D3601">
        <v>5</v>
      </c>
      <c r="E3601">
        <v>0</v>
      </c>
    </row>
    <row r="3602" spans="1:5" x14ac:dyDescent="0.25">
      <c r="A3602">
        <v>2016</v>
      </c>
      <c r="B3602">
        <v>6</v>
      </c>
      <c r="C3602" t="s">
        <v>110</v>
      </c>
      <c r="D3602">
        <v>5</v>
      </c>
      <c r="E3602">
        <v>0</v>
      </c>
    </row>
    <row r="3603" spans="1:5" x14ac:dyDescent="0.25">
      <c r="A3603">
        <v>2016</v>
      </c>
      <c r="B3603">
        <v>6</v>
      </c>
      <c r="C3603" t="s">
        <v>100</v>
      </c>
      <c r="D3603">
        <v>4</v>
      </c>
      <c r="E3603">
        <v>0</v>
      </c>
    </row>
    <row r="3604" spans="1:5" x14ac:dyDescent="0.25">
      <c r="A3604">
        <v>2016</v>
      </c>
      <c r="B3604">
        <v>6</v>
      </c>
      <c r="C3604" t="s">
        <v>93</v>
      </c>
      <c r="D3604">
        <v>2</v>
      </c>
      <c r="E3604">
        <v>0</v>
      </c>
    </row>
    <row r="3605" spans="1:5" x14ac:dyDescent="0.25">
      <c r="A3605">
        <v>2016</v>
      </c>
      <c r="B3605">
        <v>6</v>
      </c>
      <c r="C3605" t="s">
        <v>109</v>
      </c>
      <c r="D3605">
        <v>2</v>
      </c>
      <c r="E3605">
        <v>0</v>
      </c>
    </row>
    <row r="3606" spans="1:5" x14ac:dyDescent="0.25">
      <c r="A3606">
        <v>2016</v>
      </c>
      <c r="B3606">
        <v>6</v>
      </c>
      <c r="C3606" t="s">
        <v>116</v>
      </c>
      <c r="D3606">
        <v>1</v>
      </c>
      <c r="E3606">
        <v>0</v>
      </c>
    </row>
    <row r="3607" spans="1:5" x14ac:dyDescent="0.25">
      <c r="A3607">
        <v>2016</v>
      </c>
      <c r="B3607">
        <v>6</v>
      </c>
      <c r="C3607" t="s">
        <v>132</v>
      </c>
      <c r="D3607">
        <v>0</v>
      </c>
      <c r="E3607">
        <v>0</v>
      </c>
    </row>
    <row r="3608" spans="1:5" x14ac:dyDescent="0.25">
      <c r="A3608">
        <v>2016</v>
      </c>
      <c r="B3608">
        <v>6</v>
      </c>
      <c r="C3608" t="s">
        <v>117</v>
      </c>
      <c r="D3608">
        <v>0</v>
      </c>
      <c r="E3608">
        <v>0</v>
      </c>
    </row>
    <row r="3609" spans="1:5" x14ac:dyDescent="0.25">
      <c r="A3609">
        <v>2016</v>
      </c>
      <c r="B3609">
        <v>6</v>
      </c>
      <c r="C3609" t="s">
        <v>118</v>
      </c>
      <c r="D3609">
        <v>1</v>
      </c>
      <c r="E3609">
        <v>0</v>
      </c>
    </row>
    <row r="3610" spans="1:5" x14ac:dyDescent="0.25">
      <c r="A3610">
        <v>2016</v>
      </c>
      <c r="B3610">
        <v>6</v>
      </c>
      <c r="C3610" t="s">
        <v>104</v>
      </c>
      <c r="D3610">
        <v>0</v>
      </c>
      <c r="E3610">
        <v>0</v>
      </c>
    </row>
    <row r="3611" spans="1:5" x14ac:dyDescent="0.25">
      <c r="A3611">
        <v>2016</v>
      </c>
      <c r="B3611">
        <v>6</v>
      </c>
      <c r="C3611" t="s">
        <v>119</v>
      </c>
      <c r="D3611">
        <v>1</v>
      </c>
      <c r="E3611">
        <v>0</v>
      </c>
    </row>
    <row r="3612" spans="1:5" x14ac:dyDescent="0.25">
      <c r="A3612">
        <v>2016</v>
      </c>
      <c r="B3612">
        <v>6</v>
      </c>
      <c r="C3612" t="s">
        <v>108</v>
      </c>
      <c r="D3612">
        <v>0</v>
      </c>
      <c r="E3612">
        <v>0</v>
      </c>
    </row>
    <row r="3613" spans="1:5" x14ac:dyDescent="0.25">
      <c r="A3613">
        <v>2016</v>
      </c>
      <c r="B3613">
        <v>6</v>
      </c>
      <c r="C3613" t="s">
        <v>98</v>
      </c>
      <c r="D3613">
        <v>0</v>
      </c>
      <c r="E3613">
        <v>0</v>
      </c>
    </row>
    <row r="3614" spans="1:5" x14ac:dyDescent="0.25">
      <c r="A3614">
        <v>2016</v>
      </c>
      <c r="B3614">
        <v>6</v>
      </c>
      <c r="C3614" t="s">
        <v>106</v>
      </c>
      <c r="D3614">
        <v>0</v>
      </c>
      <c r="E3614">
        <v>0</v>
      </c>
    </row>
    <row r="3615" spans="1:5" x14ac:dyDescent="0.25">
      <c r="A3615">
        <v>2016</v>
      </c>
      <c r="B3615">
        <v>6</v>
      </c>
      <c r="C3615" t="s">
        <v>133</v>
      </c>
      <c r="D3615">
        <v>0</v>
      </c>
      <c r="E3615">
        <v>0</v>
      </c>
    </row>
    <row r="3616" spans="1:5" x14ac:dyDescent="0.25">
      <c r="A3616">
        <v>2016</v>
      </c>
      <c r="B3616">
        <v>6</v>
      </c>
      <c r="C3616" t="s">
        <v>120</v>
      </c>
      <c r="D3616">
        <v>0</v>
      </c>
      <c r="E3616">
        <v>0</v>
      </c>
    </row>
    <row r="3617" spans="1:5" x14ac:dyDescent="0.25">
      <c r="A3617">
        <v>2016</v>
      </c>
      <c r="B3617">
        <v>7</v>
      </c>
      <c r="C3617" t="s">
        <v>73</v>
      </c>
      <c r="D3617">
        <v>2076</v>
      </c>
      <c r="E3617">
        <v>18.8</v>
      </c>
    </row>
    <row r="3618" spans="1:5" x14ac:dyDescent="0.25">
      <c r="A3618">
        <v>2016</v>
      </c>
      <c r="B3618">
        <v>7</v>
      </c>
      <c r="C3618" t="s">
        <v>72</v>
      </c>
      <c r="D3618">
        <v>1127</v>
      </c>
      <c r="E3618">
        <v>10.199999999999999</v>
      </c>
    </row>
    <row r="3619" spans="1:5" x14ac:dyDescent="0.25">
      <c r="A3619">
        <v>2016</v>
      </c>
      <c r="B3619">
        <v>7</v>
      </c>
      <c r="C3619" t="s">
        <v>83</v>
      </c>
      <c r="D3619">
        <v>636</v>
      </c>
      <c r="E3619">
        <v>5.8</v>
      </c>
    </row>
    <row r="3620" spans="1:5" x14ac:dyDescent="0.25">
      <c r="A3620">
        <v>2016</v>
      </c>
      <c r="B3620">
        <v>7</v>
      </c>
      <c r="C3620" t="s">
        <v>79</v>
      </c>
      <c r="D3620">
        <v>590</v>
      </c>
      <c r="E3620">
        <v>5.3</v>
      </c>
    </row>
    <row r="3621" spans="1:5" x14ac:dyDescent="0.25">
      <c r="A3621">
        <v>2016</v>
      </c>
      <c r="B3621">
        <v>7</v>
      </c>
      <c r="C3621" t="s">
        <v>80</v>
      </c>
      <c r="D3621">
        <v>607</v>
      </c>
      <c r="E3621">
        <v>5.5</v>
      </c>
    </row>
    <row r="3622" spans="1:5" x14ac:dyDescent="0.25">
      <c r="A3622">
        <v>2016</v>
      </c>
      <c r="B3622">
        <v>7</v>
      </c>
      <c r="C3622" t="s">
        <v>74</v>
      </c>
      <c r="D3622">
        <v>510</v>
      </c>
      <c r="E3622">
        <v>4.5999999999999996</v>
      </c>
    </row>
    <row r="3623" spans="1:5" x14ac:dyDescent="0.25">
      <c r="A3623">
        <v>2016</v>
      </c>
      <c r="B3623">
        <v>7</v>
      </c>
      <c r="C3623" t="s">
        <v>76</v>
      </c>
      <c r="D3623">
        <v>635</v>
      </c>
      <c r="E3623">
        <v>5.8</v>
      </c>
    </row>
    <row r="3624" spans="1:5" x14ac:dyDescent="0.25">
      <c r="A3624">
        <v>2016</v>
      </c>
      <c r="B3624">
        <v>7</v>
      </c>
      <c r="C3624" t="s">
        <v>77</v>
      </c>
      <c r="D3624">
        <v>602</v>
      </c>
      <c r="E3624">
        <v>5.5</v>
      </c>
    </row>
    <row r="3625" spans="1:5" x14ac:dyDescent="0.25">
      <c r="A3625">
        <v>2016</v>
      </c>
      <c r="B3625">
        <v>7</v>
      </c>
      <c r="C3625" t="s">
        <v>89</v>
      </c>
      <c r="D3625">
        <v>641</v>
      </c>
      <c r="E3625">
        <v>5.8</v>
      </c>
    </row>
    <row r="3626" spans="1:5" x14ac:dyDescent="0.25">
      <c r="A3626">
        <v>2016</v>
      </c>
      <c r="B3626">
        <v>7</v>
      </c>
      <c r="C3626" t="s">
        <v>78</v>
      </c>
      <c r="D3626">
        <v>687</v>
      </c>
      <c r="E3626">
        <v>6.2</v>
      </c>
    </row>
    <row r="3627" spans="1:5" x14ac:dyDescent="0.25">
      <c r="A3627">
        <v>2016</v>
      </c>
      <c r="B3627">
        <v>7</v>
      </c>
      <c r="C3627" t="s">
        <v>86</v>
      </c>
      <c r="D3627">
        <v>489</v>
      </c>
      <c r="E3627">
        <v>4.4000000000000004</v>
      </c>
    </row>
    <row r="3628" spans="1:5" x14ac:dyDescent="0.25">
      <c r="A3628">
        <v>2016</v>
      </c>
      <c r="B3628">
        <v>7</v>
      </c>
      <c r="C3628" t="s">
        <v>75</v>
      </c>
      <c r="D3628">
        <v>314</v>
      </c>
      <c r="E3628">
        <v>2.8</v>
      </c>
    </row>
    <row r="3629" spans="1:5" x14ac:dyDescent="0.25">
      <c r="A3629">
        <v>2016</v>
      </c>
      <c r="B3629">
        <v>7</v>
      </c>
      <c r="C3629" t="s">
        <v>91</v>
      </c>
      <c r="D3629">
        <v>339</v>
      </c>
      <c r="E3629">
        <v>3.1</v>
      </c>
    </row>
    <row r="3630" spans="1:5" x14ac:dyDescent="0.25">
      <c r="A3630">
        <v>2016</v>
      </c>
      <c r="B3630">
        <v>7</v>
      </c>
      <c r="C3630" t="s">
        <v>81</v>
      </c>
      <c r="D3630">
        <v>311</v>
      </c>
      <c r="E3630">
        <v>2.8</v>
      </c>
    </row>
    <row r="3631" spans="1:5" x14ac:dyDescent="0.25">
      <c r="A3631">
        <v>2016</v>
      </c>
      <c r="B3631">
        <v>7</v>
      </c>
      <c r="C3631" t="s">
        <v>92</v>
      </c>
      <c r="D3631">
        <v>128</v>
      </c>
      <c r="E3631">
        <v>1.2</v>
      </c>
    </row>
    <row r="3632" spans="1:5" x14ac:dyDescent="0.25">
      <c r="A3632">
        <v>2016</v>
      </c>
      <c r="B3632">
        <v>7</v>
      </c>
      <c r="C3632" t="s">
        <v>82</v>
      </c>
      <c r="D3632">
        <v>213</v>
      </c>
      <c r="E3632">
        <v>1.9</v>
      </c>
    </row>
    <row r="3633" spans="1:5" x14ac:dyDescent="0.25">
      <c r="A3633">
        <v>2016</v>
      </c>
      <c r="B3633">
        <v>7</v>
      </c>
      <c r="C3633" t="s">
        <v>115</v>
      </c>
      <c r="D3633">
        <v>66</v>
      </c>
      <c r="E3633">
        <v>0.6</v>
      </c>
    </row>
    <row r="3634" spans="1:5" x14ac:dyDescent="0.25">
      <c r="A3634">
        <v>2016</v>
      </c>
      <c r="B3634">
        <v>7</v>
      </c>
      <c r="C3634" t="s">
        <v>84</v>
      </c>
      <c r="D3634">
        <v>229</v>
      </c>
      <c r="E3634">
        <v>2.1</v>
      </c>
    </row>
    <row r="3635" spans="1:5" x14ac:dyDescent="0.25">
      <c r="A3635">
        <v>2016</v>
      </c>
      <c r="B3635">
        <v>7</v>
      </c>
      <c r="C3635" t="s">
        <v>87</v>
      </c>
      <c r="D3635">
        <v>201</v>
      </c>
      <c r="E3635">
        <v>1.8</v>
      </c>
    </row>
    <row r="3636" spans="1:5" x14ac:dyDescent="0.25">
      <c r="A3636">
        <v>2016</v>
      </c>
      <c r="B3636">
        <v>7</v>
      </c>
      <c r="C3636" t="s">
        <v>88</v>
      </c>
      <c r="D3636">
        <v>145</v>
      </c>
      <c r="E3636">
        <v>1.3</v>
      </c>
    </row>
    <row r="3637" spans="1:5" x14ac:dyDescent="0.25">
      <c r="A3637">
        <v>2016</v>
      </c>
      <c r="B3637">
        <v>7</v>
      </c>
      <c r="C3637" t="s">
        <v>85</v>
      </c>
      <c r="D3637">
        <v>175</v>
      </c>
      <c r="E3637">
        <v>1.6</v>
      </c>
    </row>
    <row r="3638" spans="1:5" x14ac:dyDescent="0.25">
      <c r="A3638">
        <v>2016</v>
      </c>
      <c r="B3638">
        <v>7</v>
      </c>
      <c r="C3638" t="s">
        <v>94</v>
      </c>
      <c r="D3638">
        <v>89</v>
      </c>
      <c r="E3638">
        <v>0.8</v>
      </c>
    </row>
    <row r="3639" spans="1:5" x14ac:dyDescent="0.25">
      <c r="A3639">
        <v>2016</v>
      </c>
      <c r="B3639">
        <v>7</v>
      </c>
      <c r="C3639" t="s">
        <v>95</v>
      </c>
      <c r="D3639">
        <v>97</v>
      </c>
      <c r="E3639">
        <v>0.9</v>
      </c>
    </row>
    <row r="3640" spans="1:5" x14ac:dyDescent="0.25">
      <c r="A3640">
        <v>2016</v>
      </c>
      <c r="B3640">
        <v>7</v>
      </c>
      <c r="C3640" t="s">
        <v>107</v>
      </c>
      <c r="D3640">
        <v>28</v>
      </c>
      <c r="E3640">
        <v>0.3</v>
      </c>
    </row>
    <row r="3641" spans="1:5" x14ac:dyDescent="0.25">
      <c r="A3641">
        <v>2016</v>
      </c>
      <c r="B3641">
        <v>7</v>
      </c>
      <c r="C3641" t="s">
        <v>101</v>
      </c>
      <c r="D3641">
        <v>24</v>
      </c>
      <c r="E3641">
        <v>0.2</v>
      </c>
    </row>
    <row r="3642" spans="1:5" x14ac:dyDescent="0.25">
      <c r="A3642">
        <v>2016</v>
      </c>
      <c r="B3642">
        <v>7</v>
      </c>
      <c r="C3642" t="s">
        <v>134</v>
      </c>
      <c r="D3642">
        <v>20</v>
      </c>
      <c r="E3642">
        <v>0.2</v>
      </c>
    </row>
    <row r="3643" spans="1:5" x14ac:dyDescent="0.25">
      <c r="A3643">
        <v>2016</v>
      </c>
      <c r="B3643">
        <v>7</v>
      </c>
      <c r="C3643" t="s">
        <v>99</v>
      </c>
      <c r="D3643">
        <v>23</v>
      </c>
      <c r="E3643">
        <v>0.2</v>
      </c>
    </row>
    <row r="3644" spans="1:5" x14ac:dyDescent="0.25">
      <c r="A3644">
        <v>2016</v>
      </c>
      <c r="B3644">
        <v>7</v>
      </c>
      <c r="C3644" t="s">
        <v>121</v>
      </c>
      <c r="D3644">
        <v>8</v>
      </c>
      <c r="E3644">
        <v>0.1</v>
      </c>
    </row>
    <row r="3645" spans="1:5" x14ac:dyDescent="0.25">
      <c r="A3645">
        <v>2016</v>
      </c>
      <c r="B3645">
        <v>7</v>
      </c>
      <c r="C3645" t="s">
        <v>90</v>
      </c>
      <c r="D3645">
        <v>3</v>
      </c>
      <c r="E3645">
        <v>0</v>
      </c>
    </row>
    <row r="3646" spans="1:5" x14ac:dyDescent="0.25">
      <c r="A3646">
        <v>2016</v>
      </c>
      <c r="B3646">
        <v>7</v>
      </c>
      <c r="C3646" t="s">
        <v>102</v>
      </c>
      <c r="D3646">
        <v>1</v>
      </c>
      <c r="E3646">
        <v>0</v>
      </c>
    </row>
    <row r="3647" spans="1:5" x14ac:dyDescent="0.25">
      <c r="A3647">
        <v>2016</v>
      </c>
      <c r="B3647">
        <v>7</v>
      </c>
      <c r="C3647" t="s">
        <v>110</v>
      </c>
      <c r="D3647">
        <v>9</v>
      </c>
      <c r="E3647">
        <v>0.1</v>
      </c>
    </row>
    <row r="3648" spans="1:5" x14ac:dyDescent="0.25">
      <c r="A3648">
        <v>2016</v>
      </c>
      <c r="B3648">
        <v>7</v>
      </c>
      <c r="C3648" t="s">
        <v>100</v>
      </c>
      <c r="D3648">
        <v>8</v>
      </c>
      <c r="E3648">
        <v>0.1</v>
      </c>
    </row>
    <row r="3649" spans="1:5" x14ac:dyDescent="0.25">
      <c r="A3649">
        <v>2016</v>
      </c>
      <c r="B3649">
        <v>7</v>
      </c>
      <c r="C3649" t="s">
        <v>93</v>
      </c>
      <c r="D3649">
        <v>1</v>
      </c>
      <c r="E3649">
        <v>0</v>
      </c>
    </row>
    <row r="3650" spans="1:5" x14ac:dyDescent="0.25">
      <c r="A3650">
        <v>2016</v>
      </c>
      <c r="B3650">
        <v>7</v>
      </c>
      <c r="C3650" t="s">
        <v>109</v>
      </c>
      <c r="D3650">
        <v>4</v>
      </c>
      <c r="E3650">
        <v>0</v>
      </c>
    </row>
    <row r="3651" spans="1:5" x14ac:dyDescent="0.25">
      <c r="A3651">
        <v>2016</v>
      </c>
      <c r="B3651">
        <v>7</v>
      </c>
      <c r="C3651" t="s">
        <v>132</v>
      </c>
      <c r="D3651">
        <v>1</v>
      </c>
      <c r="E3651">
        <v>0</v>
      </c>
    </row>
    <row r="3652" spans="1:5" x14ac:dyDescent="0.25">
      <c r="A3652">
        <v>2016</v>
      </c>
      <c r="B3652">
        <v>7</v>
      </c>
      <c r="C3652" t="s">
        <v>116</v>
      </c>
      <c r="D3652">
        <v>0</v>
      </c>
      <c r="E3652">
        <v>0</v>
      </c>
    </row>
    <row r="3653" spans="1:5" x14ac:dyDescent="0.25">
      <c r="A3653">
        <v>2016</v>
      </c>
      <c r="B3653">
        <v>7</v>
      </c>
      <c r="C3653" t="s">
        <v>117</v>
      </c>
      <c r="D3653">
        <v>1</v>
      </c>
      <c r="E3653">
        <v>0</v>
      </c>
    </row>
    <row r="3654" spans="1:5" x14ac:dyDescent="0.25">
      <c r="A3654">
        <v>2016</v>
      </c>
      <c r="B3654">
        <v>7</v>
      </c>
      <c r="C3654" t="s">
        <v>118</v>
      </c>
      <c r="D3654">
        <v>1</v>
      </c>
      <c r="E3654">
        <v>0</v>
      </c>
    </row>
    <row r="3655" spans="1:5" x14ac:dyDescent="0.25">
      <c r="A3655">
        <v>2016</v>
      </c>
      <c r="B3655">
        <v>7</v>
      </c>
      <c r="C3655" t="s">
        <v>108</v>
      </c>
      <c r="D3655">
        <v>1</v>
      </c>
      <c r="E3655">
        <v>0</v>
      </c>
    </row>
    <row r="3656" spans="1:5" x14ac:dyDescent="0.25">
      <c r="A3656">
        <v>2016</v>
      </c>
      <c r="B3656">
        <v>7</v>
      </c>
      <c r="C3656" t="s">
        <v>104</v>
      </c>
      <c r="D3656">
        <v>0</v>
      </c>
      <c r="E3656">
        <v>0</v>
      </c>
    </row>
    <row r="3657" spans="1:5" x14ac:dyDescent="0.25">
      <c r="A3657">
        <v>2016</v>
      </c>
      <c r="B3657">
        <v>7</v>
      </c>
      <c r="C3657" t="s">
        <v>119</v>
      </c>
      <c r="D3657">
        <v>0</v>
      </c>
      <c r="E3657">
        <v>0</v>
      </c>
    </row>
    <row r="3658" spans="1:5" x14ac:dyDescent="0.25">
      <c r="A3658">
        <v>2016</v>
      </c>
      <c r="B3658">
        <v>7</v>
      </c>
      <c r="C3658" t="s">
        <v>98</v>
      </c>
      <c r="D3658">
        <v>0</v>
      </c>
      <c r="E3658">
        <v>0</v>
      </c>
    </row>
    <row r="3659" spans="1:5" x14ac:dyDescent="0.25">
      <c r="A3659">
        <v>2016</v>
      </c>
      <c r="B3659">
        <v>7</v>
      </c>
      <c r="C3659" t="s">
        <v>106</v>
      </c>
      <c r="D3659">
        <v>0</v>
      </c>
      <c r="E3659">
        <v>0</v>
      </c>
    </row>
    <row r="3660" spans="1:5" x14ac:dyDescent="0.25">
      <c r="A3660">
        <v>2016</v>
      </c>
      <c r="B3660">
        <v>7</v>
      </c>
      <c r="C3660" t="s">
        <v>123</v>
      </c>
      <c r="D3660">
        <v>0</v>
      </c>
      <c r="E3660">
        <v>0</v>
      </c>
    </row>
    <row r="3661" spans="1:5" x14ac:dyDescent="0.25">
      <c r="A3661">
        <v>2016</v>
      </c>
      <c r="B3661">
        <v>7</v>
      </c>
      <c r="C3661" t="s">
        <v>133</v>
      </c>
      <c r="D3661">
        <v>0</v>
      </c>
      <c r="E3661">
        <v>0</v>
      </c>
    </row>
    <row r="3662" spans="1:5" x14ac:dyDescent="0.25">
      <c r="A3662">
        <v>2016</v>
      </c>
      <c r="B3662">
        <v>7</v>
      </c>
      <c r="C3662" t="s">
        <v>120</v>
      </c>
      <c r="D3662">
        <v>0</v>
      </c>
      <c r="E3662">
        <v>0</v>
      </c>
    </row>
    <row r="3663" spans="1:5" x14ac:dyDescent="0.25">
      <c r="A3663">
        <v>2016</v>
      </c>
      <c r="B3663">
        <v>8</v>
      </c>
      <c r="C3663" t="s">
        <v>73</v>
      </c>
      <c r="D3663">
        <v>2359</v>
      </c>
      <c r="E3663">
        <v>17.8</v>
      </c>
    </row>
    <row r="3664" spans="1:5" x14ac:dyDescent="0.25">
      <c r="A3664">
        <v>2016</v>
      </c>
      <c r="B3664">
        <v>8</v>
      </c>
      <c r="C3664" t="s">
        <v>72</v>
      </c>
      <c r="D3664">
        <v>1824</v>
      </c>
      <c r="E3664">
        <v>13.8</v>
      </c>
    </row>
    <row r="3665" spans="1:5" x14ac:dyDescent="0.25">
      <c r="A3665">
        <v>2016</v>
      </c>
      <c r="B3665">
        <v>8</v>
      </c>
      <c r="C3665" t="s">
        <v>83</v>
      </c>
      <c r="D3665">
        <v>1031</v>
      </c>
      <c r="E3665">
        <v>7.8</v>
      </c>
    </row>
    <row r="3666" spans="1:5" x14ac:dyDescent="0.25">
      <c r="A3666">
        <v>2016</v>
      </c>
      <c r="B3666">
        <v>8</v>
      </c>
      <c r="C3666" t="s">
        <v>80</v>
      </c>
      <c r="D3666">
        <v>881</v>
      </c>
      <c r="E3666">
        <v>6.7</v>
      </c>
    </row>
    <row r="3667" spans="1:5" x14ac:dyDescent="0.25">
      <c r="A3667">
        <v>2016</v>
      </c>
      <c r="B3667">
        <v>8</v>
      </c>
      <c r="C3667" t="s">
        <v>79</v>
      </c>
      <c r="D3667">
        <v>627</v>
      </c>
      <c r="E3667">
        <v>4.7</v>
      </c>
    </row>
    <row r="3668" spans="1:5" x14ac:dyDescent="0.25">
      <c r="A3668">
        <v>2016</v>
      </c>
      <c r="B3668">
        <v>8</v>
      </c>
      <c r="C3668" t="s">
        <v>74</v>
      </c>
      <c r="D3668">
        <v>625</v>
      </c>
      <c r="E3668">
        <v>4.7</v>
      </c>
    </row>
    <row r="3669" spans="1:5" x14ac:dyDescent="0.25">
      <c r="A3669">
        <v>2016</v>
      </c>
      <c r="B3669">
        <v>8</v>
      </c>
      <c r="C3669" t="s">
        <v>77</v>
      </c>
      <c r="D3669">
        <v>529</v>
      </c>
      <c r="E3669">
        <v>4</v>
      </c>
    </row>
    <row r="3670" spans="1:5" x14ac:dyDescent="0.25">
      <c r="A3670">
        <v>2016</v>
      </c>
      <c r="B3670">
        <v>8</v>
      </c>
      <c r="C3670" t="s">
        <v>76</v>
      </c>
      <c r="D3670">
        <v>463</v>
      </c>
      <c r="E3670">
        <v>3.5</v>
      </c>
    </row>
    <row r="3671" spans="1:5" x14ac:dyDescent="0.25">
      <c r="A3671">
        <v>2016</v>
      </c>
      <c r="B3671">
        <v>8</v>
      </c>
      <c r="C3671" t="s">
        <v>78</v>
      </c>
      <c r="D3671">
        <v>794</v>
      </c>
      <c r="E3671">
        <v>6</v>
      </c>
    </row>
    <row r="3672" spans="1:5" x14ac:dyDescent="0.25">
      <c r="A3672">
        <v>2016</v>
      </c>
      <c r="B3672">
        <v>8</v>
      </c>
      <c r="C3672" t="s">
        <v>89</v>
      </c>
      <c r="D3672">
        <v>499</v>
      </c>
      <c r="E3672">
        <v>3.8</v>
      </c>
    </row>
    <row r="3673" spans="1:5" x14ac:dyDescent="0.25">
      <c r="A3673">
        <v>2016</v>
      </c>
      <c r="B3673">
        <v>8</v>
      </c>
      <c r="C3673" t="s">
        <v>86</v>
      </c>
      <c r="D3673">
        <v>518</v>
      </c>
      <c r="E3673">
        <v>3.9</v>
      </c>
    </row>
    <row r="3674" spans="1:5" x14ac:dyDescent="0.25">
      <c r="A3674">
        <v>2016</v>
      </c>
      <c r="B3674">
        <v>8</v>
      </c>
      <c r="C3674" t="s">
        <v>75</v>
      </c>
      <c r="D3674">
        <v>461</v>
      </c>
      <c r="E3674">
        <v>3.5</v>
      </c>
    </row>
    <row r="3675" spans="1:5" x14ac:dyDescent="0.25">
      <c r="A3675">
        <v>2016</v>
      </c>
      <c r="B3675">
        <v>8</v>
      </c>
      <c r="C3675" t="s">
        <v>91</v>
      </c>
      <c r="D3675">
        <v>401</v>
      </c>
      <c r="E3675">
        <v>3</v>
      </c>
    </row>
    <row r="3676" spans="1:5" x14ac:dyDescent="0.25">
      <c r="A3676">
        <v>2016</v>
      </c>
      <c r="B3676">
        <v>8</v>
      </c>
      <c r="C3676" t="s">
        <v>81</v>
      </c>
      <c r="D3676">
        <v>282</v>
      </c>
      <c r="E3676">
        <v>2.1</v>
      </c>
    </row>
    <row r="3677" spans="1:5" x14ac:dyDescent="0.25">
      <c r="A3677">
        <v>2016</v>
      </c>
      <c r="B3677">
        <v>8</v>
      </c>
      <c r="C3677" t="s">
        <v>92</v>
      </c>
      <c r="D3677">
        <v>134</v>
      </c>
      <c r="E3677">
        <v>1</v>
      </c>
    </row>
    <row r="3678" spans="1:5" x14ac:dyDescent="0.25">
      <c r="A3678">
        <v>2016</v>
      </c>
      <c r="B3678">
        <v>8</v>
      </c>
      <c r="C3678" t="s">
        <v>82</v>
      </c>
      <c r="D3678">
        <v>229</v>
      </c>
      <c r="E3678">
        <v>1.7</v>
      </c>
    </row>
    <row r="3679" spans="1:5" x14ac:dyDescent="0.25">
      <c r="A3679">
        <v>2016</v>
      </c>
      <c r="B3679">
        <v>8</v>
      </c>
      <c r="C3679" t="s">
        <v>115</v>
      </c>
      <c r="D3679">
        <v>338</v>
      </c>
      <c r="E3679">
        <v>2.6</v>
      </c>
    </row>
    <row r="3680" spans="1:5" x14ac:dyDescent="0.25">
      <c r="A3680">
        <v>2016</v>
      </c>
      <c r="B3680">
        <v>8</v>
      </c>
      <c r="C3680" t="s">
        <v>87</v>
      </c>
      <c r="D3680">
        <v>268</v>
      </c>
      <c r="E3680">
        <v>2</v>
      </c>
    </row>
    <row r="3681" spans="1:5" x14ac:dyDescent="0.25">
      <c r="A3681">
        <v>2016</v>
      </c>
      <c r="B3681">
        <v>8</v>
      </c>
      <c r="C3681" t="s">
        <v>84</v>
      </c>
      <c r="D3681">
        <v>165</v>
      </c>
      <c r="E3681">
        <v>1.2</v>
      </c>
    </row>
    <row r="3682" spans="1:5" x14ac:dyDescent="0.25">
      <c r="A3682">
        <v>2016</v>
      </c>
      <c r="B3682">
        <v>8</v>
      </c>
      <c r="C3682" t="s">
        <v>88</v>
      </c>
      <c r="D3682">
        <v>201</v>
      </c>
      <c r="E3682">
        <v>1.5</v>
      </c>
    </row>
    <row r="3683" spans="1:5" x14ac:dyDescent="0.25">
      <c r="A3683">
        <v>2016</v>
      </c>
      <c r="B3683">
        <v>8</v>
      </c>
      <c r="C3683" t="s">
        <v>85</v>
      </c>
      <c r="D3683">
        <v>162</v>
      </c>
      <c r="E3683">
        <v>1.2</v>
      </c>
    </row>
    <row r="3684" spans="1:5" x14ac:dyDescent="0.25">
      <c r="A3684">
        <v>2016</v>
      </c>
      <c r="B3684">
        <v>8</v>
      </c>
      <c r="C3684" t="s">
        <v>94</v>
      </c>
      <c r="D3684">
        <v>142</v>
      </c>
      <c r="E3684">
        <v>1.1000000000000001</v>
      </c>
    </row>
    <row r="3685" spans="1:5" x14ac:dyDescent="0.25">
      <c r="A3685">
        <v>2016</v>
      </c>
      <c r="B3685">
        <v>8</v>
      </c>
      <c r="C3685" t="s">
        <v>95</v>
      </c>
      <c r="D3685">
        <v>79</v>
      </c>
      <c r="E3685">
        <v>0.6</v>
      </c>
    </row>
    <row r="3686" spans="1:5" x14ac:dyDescent="0.25">
      <c r="A3686">
        <v>2016</v>
      </c>
      <c r="B3686">
        <v>8</v>
      </c>
      <c r="C3686" t="s">
        <v>107</v>
      </c>
      <c r="D3686">
        <v>38</v>
      </c>
      <c r="E3686">
        <v>0.3</v>
      </c>
    </row>
    <row r="3687" spans="1:5" x14ac:dyDescent="0.25">
      <c r="A3687">
        <v>2016</v>
      </c>
      <c r="B3687">
        <v>8</v>
      </c>
      <c r="C3687" t="s">
        <v>101</v>
      </c>
      <c r="D3687">
        <v>35</v>
      </c>
      <c r="E3687">
        <v>0.3</v>
      </c>
    </row>
    <row r="3688" spans="1:5" x14ac:dyDescent="0.25">
      <c r="A3688">
        <v>2016</v>
      </c>
      <c r="B3688">
        <v>8</v>
      </c>
      <c r="C3688" t="s">
        <v>99</v>
      </c>
      <c r="D3688">
        <v>42</v>
      </c>
      <c r="E3688">
        <v>0.3</v>
      </c>
    </row>
    <row r="3689" spans="1:5" x14ac:dyDescent="0.25">
      <c r="A3689">
        <v>2016</v>
      </c>
      <c r="B3689">
        <v>8</v>
      </c>
      <c r="C3689" t="s">
        <v>134</v>
      </c>
      <c r="D3689">
        <v>10</v>
      </c>
      <c r="E3689">
        <v>0.1</v>
      </c>
    </row>
    <row r="3690" spans="1:5" x14ac:dyDescent="0.25">
      <c r="A3690">
        <v>2016</v>
      </c>
      <c r="B3690">
        <v>8</v>
      </c>
      <c r="C3690" t="s">
        <v>121</v>
      </c>
      <c r="D3690">
        <v>40</v>
      </c>
      <c r="E3690">
        <v>0.3</v>
      </c>
    </row>
    <row r="3691" spans="1:5" x14ac:dyDescent="0.25">
      <c r="A3691">
        <v>2016</v>
      </c>
      <c r="B3691">
        <v>8</v>
      </c>
      <c r="C3691" t="s">
        <v>90</v>
      </c>
      <c r="D3691">
        <v>19</v>
      </c>
      <c r="E3691">
        <v>0.1</v>
      </c>
    </row>
    <row r="3692" spans="1:5" x14ac:dyDescent="0.25">
      <c r="A3692">
        <v>2016</v>
      </c>
      <c r="B3692">
        <v>8</v>
      </c>
      <c r="C3692" t="s">
        <v>100</v>
      </c>
      <c r="D3692">
        <v>13</v>
      </c>
      <c r="E3692">
        <v>0.1</v>
      </c>
    </row>
    <row r="3693" spans="1:5" x14ac:dyDescent="0.25">
      <c r="A3693">
        <v>2016</v>
      </c>
      <c r="B3693">
        <v>8</v>
      </c>
      <c r="C3693" t="s">
        <v>110</v>
      </c>
      <c r="D3693">
        <v>8</v>
      </c>
      <c r="E3693">
        <v>0.1</v>
      </c>
    </row>
    <row r="3694" spans="1:5" x14ac:dyDescent="0.25">
      <c r="A3694">
        <v>2016</v>
      </c>
      <c r="B3694">
        <v>8</v>
      </c>
      <c r="C3694" t="s">
        <v>102</v>
      </c>
      <c r="D3694">
        <v>1</v>
      </c>
      <c r="E3694">
        <v>0</v>
      </c>
    </row>
    <row r="3695" spans="1:5" x14ac:dyDescent="0.25">
      <c r="A3695">
        <v>2016</v>
      </c>
      <c r="B3695">
        <v>8</v>
      </c>
      <c r="C3695" t="s">
        <v>93</v>
      </c>
      <c r="D3695">
        <v>6</v>
      </c>
      <c r="E3695">
        <v>0</v>
      </c>
    </row>
    <row r="3696" spans="1:5" x14ac:dyDescent="0.25">
      <c r="A3696">
        <v>2016</v>
      </c>
      <c r="B3696">
        <v>8</v>
      </c>
      <c r="C3696" t="s">
        <v>109</v>
      </c>
      <c r="D3696">
        <v>3</v>
      </c>
      <c r="E3696">
        <v>0</v>
      </c>
    </row>
    <row r="3697" spans="1:5" x14ac:dyDescent="0.25">
      <c r="A3697">
        <v>2016</v>
      </c>
      <c r="B3697">
        <v>8</v>
      </c>
      <c r="C3697" t="s">
        <v>132</v>
      </c>
      <c r="D3697">
        <v>2</v>
      </c>
      <c r="E3697">
        <v>0</v>
      </c>
    </row>
    <row r="3698" spans="1:5" x14ac:dyDescent="0.25">
      <c r="A3698">
        <v>2016</v>
      </c>
      <c r="B3698">
        <v>8</v>
      </c>
      <c r="C3698" t="s">
        <v>117</v>
      </c>
      <c r="D3698">
        <v>1</v>
      </c>
      <c r="E3698">
        <v>0</v>
      </c>
    </row>
    <row r="3699" spans="1:5" x14ac:dyDescent="0.25">
      <c r="A3699">
        <v>2016</v>
      </c>
      <c r="B3699">
        <v>8</v>
      </c>
      <c r="C3699" t="s">
        <v>116</v>
      </c>
      <c r="D3699">
        <v>0</v>
      </c>
      <c r="E3699">
        <v>0</v>
      </c>
    </row>
    <row r="3700" spans="1:5" x14ac:dyDescent="0.25">
      <c r="A3700">
        <v>2016</v>
      </c>
      <c r="B3700">
        <v>8</v>
      </c>
      <c r="C3700" t="s">
        <v>118</v>
      </c>
      <c r="D3700">
        <v>1</v>
      </c>
      <c r="E3700">
        <v>0</v>
      </c>
    </row>
    <row r="3701" spans="1:5" x14ac:dyDescent="0.25">
      <c r="A3701">
        <v>2016</v>
      </c>
      <c r="B3701">
        <v>8</v>
      </c>
      <c r="C3701" t="s">
        <v>108</v>
      </c>
      <c r="D3701">
        <v>0</v>
      </c>
      <c r="E3701">
        <v>0</v>
      </c>
    </row>
    <row r="3702" spans="1:5" x14ac:dyDescent="0.25">
      <c r="A3702">
        <v>2016</v>
      </c>
      <c r="B3702">
        <v>8</v>
      </c>
      <c r="C3702" t="s">
        <v>104</v>
      </c>
      <c r="D3702">
        <v>0</v>
      </c>
      <c r="E3702">
        <v>0</v>
      </c>
    </row>
    <row r="3703" spans="1:5" x14ac:dyDescent="0.25">
      <c r="A3703">
        <v>2016</v>
      </c>
      <c r="B3703">
        <v>8</v>
      </c>
      <c r="C3703" t="s">
        <v>119</v>
      </c>
      <c r="D3703">
        <v>0</v>
      </c>
      <c r="E3703">
        <v>0</v>
      </c>
    </row>
    <row r="3704" spans="1:5" x14ac:dyDescent="0.25">
      <c r="A3704">
        <v>2016</v>
      </c>
      <c r="B3704">
        <v>8</v>
      </c>
      <c r="C3704" t="s">
        <v>135</v>
      </c>
      <c r="D3704">
        <v>1</v>
      </c>
      <c r="E3704">
        <v>0</v>
      </c>
    </row>
    <row r="3705" spans="1:5" x14ac:dyDescent="0.25">
      <c r="A3705">
        <v>2016</v>
      </c>
      <c r="B3705">
        <v>8</v>
      </c>
      <c r="C3705" t="s">
        <v>98</v>
      </c>
      <c r="D3705">
        <v>0</v>
      </c>
      <c r="E3705">
        <v>0</v>
      </c>
    </row>
    <row r="3706" spans="1:5" x14ac:dyDescent="0.25">
      <c r="A3706">
        <v>2016</v>
      </c>
      <c r="B3706">
        <v>8</v>
      </c>
      <c r="C3706" t="s">
        <v>106</v>
      </c>
      <c r="D3706">
        <v>0</v>
      </c>
      <c r="E3706">
        <v>0</v>
      </c>
    </row>
    <row r="3707" spans="1:5" x14ac:dyDescent="0.25">
      <c r="A3707">
        <v>2016</v>
      </c>
      <c r="B3707">
        <v>8</v>
      </c>
      <c r="C3707" t="s">
        <v>123</v>
      </c>
      <c r="D3707">
        <v>0</v>
      </c>
      <c r="E3707">
        <v>0</v>
      </c>
    </row>
    <row r="3708" spans="1:5" x14ac:dyDescent="0.25">
      <c r="A3708">
        <v>2016</v>
      </c>
      <c r="B3708">
        <v>8</v>
      </c>
      <c r="C3708" t="s">
        <v>133</v>
      </c>
      <c r="D3708">
        <v>0</v>
      </c>
      <c r="E3708">
        <v>0</v>
      </c>
    </row>
    <row r="3709" spans="1:5" x14ac:dyDescent="0.25">
      <c r="A3709">
        <v>2016</v>
      </c>
      <c r="B3709">
        <v>8</v>
      </c>
      <c r="C3709" t="s">
        <v>120</v>
      </c>
      <c r="D3709">
        <v>0</v>
      </c>
      <c r="E3709">
        <v>0</v>
      </c>
    </row>
    <row r="3710" spans="1:5" x14ac:dyDescent="0.25">
      <c r="A3710">
        <v>2016</v>
      </c>
      <c r="B3710">
        <v>9</v>
      </c>
      <c r="C3710" t="s">
        <v>73</v>
      </c>
      <c r="D3710">
        <v>2084</v>
      </c>
      <c r="E3710">
        <v>15</v>
      </c>
    </row>
    <row r="3711" spans="1:5" x14ac:dyDescent="0.25">
      <c r="A3711">
        <v>2016</v>
      </c>
      <c r="B3711">
        <v>9</v>
      </c>
      <c r="C3711" t="s">
        <v>72</v>
      </c>
      <c r="D3711">
        <v>1823</v>
      </c>
      <c r="E3711">
        <v>13.2</v>
      </c>
    </row>
    <row r="3712" spans="1:5" x14ac:dyDescent="0.25">
      <c r="A3712">
        <v>2016</v>
      </c>
      <c r="B3712">
        <v>9</v>
      </c>
      <c r="C3712" t="s">
        <v>83</v>
      </c>
      <c r="D3712">
        <v>1193</v>
      </c>
      <c r="E3712">
        <v>8.6</v>
      </c>
    </row>
    <row r="3713" spans="1:5" x14ac:dyDescent="0.25">
      <c r="A3713">
        <v>2016</v>
      </c>
      <c r="B3713">
        <v>9</v>
      </c>
      <c r="C3713" t="s">
        <v>80</v>
      </c>
      <c r="D3713">
        <v>891</v>
      </c>
      <c r="E3713">
        <v>6.4</v>
      </c>
    </row>
    <row r="3714" spans="1:5" x14ac:dyDescent="0.25">
      <c r="A3714">
        <v>2016</v>
      </c>
      <c r="B3714">
        <v>9</v>
      </c>
      <c r="C3714" t="s">
        <v>74</v>
      </c>
      <c r="D3714">
        <v>697</v>
      </c>
      <c r="E3714">
        <v>5</v>
      </c>
    </row>
    <row r="3715" spans="1:5" x14ac:dyDescent="0.25">
      <c r="A3715">
        <v>2016</v>
      </c>
      <c r="B3715">
        <v>9</v>
      </c>
      <c r="C3715" t="s">
        <v>79</v>
      </c>
      <c r="D3715">
        <v>460</v>
      </c>
      <c r="E3715">
        <v>3.3</v>
      </c>
    </row>
    <row r="3716" spans="1:5" x14ac:dyDescent="0.25">
      <c r="A3716">
        <v>2016</v>
      </c>
      <c r="B3716">
        <v>9</v>
      </c>
      <c r="C3716" t="s">
        <v>76</v>
      </c>
      <c r="D3716">
        <v>763</v>
      </c>
      <c r="E3716">
        <v>5.5</v>
      </c>
    </row>
    <row r="3717" spans="1:5" x14ac:dyDescent="0.25">
      <c r="A3717">
        <v>2016</v>
      </c>
      <c r="B3717">
        <v>9</v>
      </c>
      <c r="C3717" t="s">
        <v>77</v>
      </c>
      <c r="D3717">
        <v>653</v>
      </c>
      <c r="E3717">
        <v>4.7</v>
      </c>
    </row>
    <row r="3718" spans="1:5" x14ac:dyDescent="0.25">
      <c r="A3718">
        <v>2016</v>
      </c>
      <c r="B3718">
        <v>9</v>
      </c>
      <c r="C3718" t="s">
        <v>78</v>
      </c>
      <c r="D3718">
        <v>688</v>
      </c>
      <c r="E3718">
        <v>5</v>
      </c>
    </row>
    <row r="3719" spans="1:5" x14ac:dyDescent="0.25">
      <c r="A3719">
        <v>2016</v>
      </c>
      <c r="B3719">
        <v>9</v>
      </c>
      <c r="C3719" t="s">
        <v>89</v>
      </c>
      <c r="D3719">
        <v>562</v>
      </c>
      <c r="E3719">
        <v>4.0999999999999996</v>
      </c>
    </row>
    <row r="3720" spans="1:5" x14ac:dyDescent="0.25">
      <c r="A3720">
        <v>2016</v>
      </c>
      <c r="B3720">
        <v>9</v>
      </c>
      <c r="C3720" t="s">
        <v>86</v>
      </c>
      <c r="D3720">
        <v>549</v>
      </c>
      <c r="E3720">
        <v>4</v>
      </c>
    </row>
    <row r="3721" spans="1:5" x14ac:dyDescent="0.25">
      <c r="A3721">
        <v>2016</v>
      </c>
      <c r="B3721">
        <v>9</v>
      </c>
      <c r="C3721" t="s">
        <v>75</v>
      </c>
      <c r="D3721">
        <v>354</v>
      </c>
      <c r="E3721">
        <v>2.6</v>
      </c>
    </row>
    <row r="3722" spans="1:5" x14ac:dyDescent="0.25">
      <c r="A3722">
        <v>2016</v>
      </c>
      <c r="B3722">
        <v>9</v>
      </c>
      <c r="C3722" t="s">
        <v>91</v>
      </c>
      <c r="D3722">
        <v>418</v>
      </c>
      <c r="E3722">
        <v>3</v>
      </c>
    </row>
    <row r="3723" spans="1:5" x14ac:dyDescent="0.25">
      <c r="A3723">
        <v>2016</v>
      </c>
      <c r="B3723">
        <v>9</v>
      </c>
      <c r="C3723" t="s">
        <v>81</v>
      </c>
      <c r="D3723">
        <v>249</v>
      </c>
      <c r="E3723">
        <v>1.8</v>
      </c>
    </row>
    <row r="3724" spans="1:5" x14ac:dyDescent="0.25">
      <c r="A3724">
        <v>2016</v>
      </c>
      <c r="B3724">
        <v>9</v>
      </c>
      <c r="C3724" t="s">
        <v>115</v>
      </c>
      <c r="D3724">
        <v>848</v>
      </c>
      <c r="E3724">
        <v>6.1</v>
      </c>
    </row>
    <row r="3725" spans="1:5" x14ac:dyDescent="0.25">
      <c r="A3725">
        <v>2016</v>
      </c>
      <c r="B3725">
        <v>9</v>
      </c>
      <c r="C3725" t="s">
        <v>92</v>
      </c>
      <c r="D3725">
        <v>256</v>
      </c>
      <c r="E3725">
        <v>1.8</v>
      </c>
    </row>
    <row r="3726" spans="1:5" x14ac:dyDescent="0.25">
      <c r="A3726">
        <v>2016</v>
      </c>
      <c r="B3726">
        <v>9</v>
      </c>
      <c r="C3726" t="s">
        <v>82</v>
      </c>
      <c r="D3726">
        <v>241</v>
      </c>
      <c r="E3726">
        <v>1.7</v>
      </c>
    </row>
    <row r="3727" spans="1:5" x14ac:dyDescent="0.25">
      <c r="A3727">
        <v>2016</v>
      </c>
      <c r="B3727">
        <v>9</v>
      </c>
      <c r="C3727" t="s">
        <v>87</v>
      </c>
      <c r="D3727">
        <v>227</v>
      </c>
      <c r="E3727">
        <v>1.6</v>
      </c>
    </row>
    <row r="3728" spans="1:5" x14ac:dyDescent="0.25">
      <c r="A3728">
        <v>2016</v>
      </c>
      <c r="B3728">
        <v>9</v>
      </c>
      <c r="C3728" t="s">
        <v>84</v>
      </c>
      <c r="D3728">
        <v>227</v>
      </c>
      <c r="E3728">
        <v>1.6</v>
      </c>
    </row>
    <row r="3729" spans="1:5" x14ac:dyDescent="0.25">
      <c r="A3729">
        <v>2016</v>
      </c>
      <c r="B3729">
        <v>9</v>
      </c>
      <c r="C3729" t="s">
        <v>88</v>
      </c>
      <c r="D3729">
        <v>148</v>
      </c>
      <c r="E3729">
        <v>1.1000000000000001</v>
      </c>
    </row>
    <row r="3730" spans="1:5" x14ac:dyDescent="0.25">
      <c r="A3730">
        <v>2016</v>
      </c>
      <c r="B3730">
        <v>9</v>
      </c>
      <c r="C3730" t="s">
        <v>85</v>
      </c>
      <c r="D3730">
        <v>149</v>
      </c>
      <c r="E3730">
        <v>1.1000000000000001</v>
      </c>
    </row>
    <row r="3731" spans="1:5" x14ac:dyDescent="0.25">
      <c r="A3731">
        <v>2016</v>
      </c>
      <c r="B3731">
        <v>9</v>
      </c>
      <c r="C3731" t="s">
        <v>94</v>
      </c>
      <c r="D3731">
        <v>141</v>
      </c>
      <c r="E3731">
        <v>1</v>
      </c>
    </row>
    <row r="3732" spans="1:5" x14ac:dyDescent="0.25">
      <c r="A3732">
        <v>2016</v>
      </c>
      <c r="B3732">
        <v>9</v>
      </c>
      <c r="C3732" t="s">
        <v>95</v>
      </c>
      <c r="D3732">
        <v>48</v>
      </c>
      <c r="E3732">
        <v>0.3</v>
      </c>
    </row>
    <row r="3733" spans="1:5" x14ac:dyDescent="0.25">
      <c r="A3733">
        <v>2016</v>
      </c>
      <c r="B3733">
        <v>9</v>
      </c>
      <c r="C3733" t="s">
        <v>107</v>
      </c>
      <c r="D3733">
        <v>26</v>
      </c>
      <c r="E3733">
        <v>0.2</v>
      </c>
    </row>
    <row r="3734" spans="1:5" x14ac:dyDescent="0.25">
      <c r="A3734">
        <v>2016</v>
      </c>
      <c r="B3734">
        <v>9</v>
      </c>
      <c r="C3734" t="s">
        <v>101</v>
      </c>
      <c r="D3734">
        <v>45</v>
      </c>
      <c r="E3734">
        <v>0.3</v>
      </c>
    </row>
    <row r="3735" spans="1:5" x14ac:dyDescent="0.25">
      <c r="A3735">
        <v>2016</v>
      </c>
      <c r="B3735">
        <v>9</v>
      </c>
      <c r="C3735" t="s">
        <v>99</v>
      </c>
      <c r="D3735">
        <v>44</v>
      </c>
      <c r="E3735">
        <v>0.3</v>
      </c>
    </row>
    <row r="3736" spans="1:5" x14ac:dyDescent="0.25">
      <c r="A3736">
        <v>2016</v>
      </c>
      <c r="B3736">
        <v>9</v>
      </c>
      <c r="C3736" t="s">
        <v>134</v>
      </c>
      <c r="D3736">
        <v>4</v>
      </c>
      <c r="E3736">
        <v>0</v>
      </c>
    </row>
    <row r="3737" spans="1:5" x14ac:dyDescent="0.25">
      <c r="A3737">
        <v>2016</v>
      </c>
      <c r="B3737">
        <v>9</v>
      </c>
      <c r="C3737" t="s">
        <v>121</v>
      </c>
      <c r="D3737">
        <v>13</v>
      </c>
      <c r="E3737">
        <v>0.1</v>
      </c>
    </row>
    <row r="3738" spans="1:5" x14ac:dyDescent="0.25">
      <c r="A3738">
        <v>2016</v>
      </c>
      <c r="B3738">
        <v>9</v>
      </c>
      <c r="C3738" t="s">
        <v>90</v>
      </c>
      <c r="D3738">
        <v>16</v>
      </c>
      <c r="E3738">
        <v>0.1</v>
      </c>
    </row>
    <row r="3739" spans="1:5" x14ac:dyDescent="0.25">
      <c r="A3739">
        <v>2016</v>
      </c>
      <c r="B3739">
        <v>9</v>
      </c>
      <c r="C3739" t="s">
        <v>110</v>
      </c>
      <c r="D3739">
        <v>9</v>
      </c>
      <c r="E3739">
        <v>0.1</v>
      </c>
    </row>
    <row r="3740" spans="1:5" x14ac:dyDescent="0.25">
      <c r="A3740">
        <v>2016</v>
      </c>
      <c r="B3740">
        <v>9</v>
      </c>
      <c r="C3740" t="s">
        <v>100</v>
      </c>
      <c r="D3740">
        <v>5</v>
      </c>
      <c r="E3740">
        <v>0</v>
      </c>
    </row>
    <row r="3741" spans="1:5" x14ac:dyDescent="0.25">
      <c r="A3741">
        <v>2016</v>
      </c>
      <c r="B3741">
        <v>9</v>
      </c>
      <c r="C3741" t="s">
        <v>102</v>
      </c>
      <c r="D3741">
        <v>4</v>
      </c>
      <c r="E3741">
        <v>0</v>
      </c>
    </row>
    <row r="3742" spans="1:5" x14ac:dyDescent="0.25">
      <c r="A3742">
        <v>2016</v>
      </c>
      <c r="B3742">
        <v>9</v>
      </c>
      <c r="C3742" t="s">
        <v>93</v>
      </c>
      <c r="D3742">
        <v>15</v>
      </c>
      <c r="E3742">
        <v>0.1</v>
      </c>
    </row>
    <row r="3743" spans="1:5" x14ac:dyDescent="0.25">
      <c r="A3743">
        <v>2016</v>
      </c>
      <c r="B3743">
        <v>9</v>
      </c>
      <c r="C3743" t="s">
        <v>109</v>
      </c>
      <c r="D3743">
        <v>4</v>
      </c>
      <c r="E3743">
        <v>0</v>
      </c>
    </row>
    <row r="3744" spans="1:5" x14ac:dyDescent="0.25">
      <c r="A3744">
        <v>2016</v>
      </c>
      <c r="B3744">
        <v>9</v>
      </c>
      <c r="C3744" t="s">
        <v>132</v>
      </c>
      <c r="D3744">
        <v>0</v>
      </c>
      <c r="E3744">
        <v>0</v>
      </c>
    </row>
    <row r="3745" spans="1:5" x14ac:dyDescent="0.25">
      <c r="A3745">
        <v>2016</v>
      </c>
      <c r="B3745">
        <v>9</v>
      </c>
      <c r="C3745" t="s">
        <v>117</v>
      </c>
      <c r="D3745">
        <v>0</v>
      </c>
      <c r="E3745">
        <v>0</v>
      </c>
    </row>
    <row r="3746" spans="1:5" x14ac:dyDescent="0.25">
      <c r="A3746">
        <v>2016</v>
      </c>
      <c r="B3746">
        <v>9</v>
      </c>
      <c r="C3746" t="s">
        <v>116</v>
      </c>
      <c r="D3746">
        <v>0</v>
      </c>
      <c r="E3746">
        <v>0</v>
      </c>
    </row>
    <row r="3747" spans="1:5" x14ac:dyDescent="0.25">
      <c r="A3747">
        <v>2016</v>
      </c>
      <c r="B3747">
        <v>9</v>
      </c>
      <c r="C3747" t="s">
        <v>118</v>
      </c>
      <c r="D3747">
        <v>0</v>
      </c>
      <c r="E3747">
        <v>0</v>
      </c>
    </row>
    <row r="3748" spans="1:5" x14ac:dyDescent="0.25">
      <c r="A3748">
        <v>2016</v>
      </c>
      <c r="B3748">
        <v>9</v>
      </c>
      <c r="C3748" t="s">
        <v>108</v>
      </c>
      <c r="D3748">
        <v>0</v>
      </c>
      <c r="E3748">
        <v>0</v>
      </c>
    </row>
    <row r="3749" spans="1:5" x14ac:dyDescent="0.25">
      <c r="A3749">
        <v>2016</v>
      </c>
      <c r="B3749">
        <v>9</v>
      </c>
      <c r="C3749" t="s">
        <v>104</v>
      </c>
      <c r="D3749">
        <v>0</v>
      </c>
      <c r="E3749">
        <v>0</v>
      </c>
    </row>
    <row r="3750" spans="1:5" x14ac:dyDescent="0.25">
      <c r="A3750">
        <v>2016</v>
      </c>
      <c r="B3750">
        <v>9</v>
      </c>
      <c r="C3750" t="s">
        <v>119</v>
      </c>
      <c r="D3750">
        <v>0</v>
      </c>
      <c r="E3750">
        <v>0</v>
      </c>
    </row>
    <row r="3751" spans="1:5" x14ac:dyDescent="0.25">
      <c r="A3751">
        <v>2016</v>
      </c>
      <c r="B3751">
        <v>9</v>
      </c>
      <c r="C3751" t="s">
        <v>135</v>
      </c>
      <c r="D3751">
        <v>0</v>
      </c>
      <c r="E3751">
        <v>0</v>
      </c>
    </row>
    <row r="3752" spans="1:5" x14ac:dyDescent="0.25">
      <c r="A3752">
        <v>2016</v>
      </c>
      <c r="B3752">
        <v>9</v>
      </c>
      <c r="C3752" t="s">
        <v>98</v>
      </c>
      <c r="D3752">
        <v>0</v>
      </c>
      <c r="E3752">
        <v>0</v>
      </c>
    </row>
    <row r="3753" spans="1:5" x14ac:dyDescent="0.25">
      <c r="A3753">
        <v>2016</v>
      </c>
      <c r="B3753">
        <v>9</v>
      </c>
      <c r="C3753" t="s">
        <v>106</v>
      </c>
      <c r="D3753">
        <v>0</v>
      </c>
      <c r="E3753">
        <v>0</v>
      </c>
    </row>
    <row r="3754" spans="1:5" x14ac:dyDescent="0.25">
      <c r="A3754">
        <v>2016</v>
      </c>
      <c r="B3754">
        <v>9</v>
      </c>
      <c r="C3754" t="s">
        <v>123</v>
      </c>
      <c r="D3754">
        <v>0</v>
      </c>
      <c r="E3754">
        <v>0</v>
      </c>
    </row>
    <row r="3755" spans="1:5" x14ac:dyDescent="0.25">
      <c r="A3755">
        <v>2016</v>
      </c>
      <c r="B3755">
        <v>9</v>
      </c>
      <c r="C3755" t="s">
        <v>133</v>
      </c>
      <c r="D3755">
        <v>0</v>
      </c>
      <c r="E3755">
        <v>0</v>
      </c>
    </row>
    <row r="3756" spans="1:5" x14ac:dyDescent="0.25">
      <c r="A3756">
        <v>2016</v>
      </c>
      <c r="B3756">
        <v>9</v>
      </c>
      <c r="C3756" t="s">
        <v>120</v>
      </c>
      <c r="D3756">
        <v>0</v>
      </c>
      <c r="E3756">
        <v>0</v>
      </c>
    </row>
    <row r="3757" spans="1:5" x14ac:dyDescent="0.25">
      <c r="A3757">
        <v>2016</v>
      </c>
      <c r="B3757">
        <v>10</v>
      </c>
      <c r="C3757" t="s">
        <v>73</v>
      </c>
      <c r="D3757">
        <v>2161</v>
      </c>
      <c r="E3757">
        <v>18.100000000000001</v>
      </c>
    </row>
    <row r="3758" spans="1:5" x14ac:dyDescent="0.25">
      <c r="A3758">
        <v>2016</v>
      </c>
      <c r="B3758">
        <v>10</v>
      </c>
      <c r="C3758" t="s">
        <v>72</v>
      </c>
      <c r="D3758">
        <v>1327</v>
      </c>
      <c r="E3758">
        <v>11.1</v>
      </c>
    </row>
    <row r="3759" spans="1:5" x14ac:dyDescent="0.25">
      <c r="A3759">
        <v>2016</v>
      </c>
      <c r="B3759">
        <v>10</v>
      </c>
      <c r="C3759" t="s">
        <v>83</v>
      </c>
      <c r="D3759">
        <v>1096</v>
      </c>
      <c r="E3759">
        <v>9.1999999999999993</v>
      </c>
    </row>
    <row r="3760" spans="1:5" x14ac:dyDescent="0.25">
      <c r="A3760">
        <v>2016</v>
      </c>
      <c r="B3760">
        <v>10</v>
      </c>
      <c r="C3760" t="s">
        <v>80</v>
      </c>
      <c r="D3760">
        <v>732</v>
      </c>
      <c r="E3760">
        <v>6.1</v>
      </c>
    </row>
    <row r="3761" spans="1:5" x14ac:dyDescent="0.25">
      <c r="A3761">
        <v>2016</v>
      </c>
      <c r="B3761">
        <v>10</v>
      </c>
      <c r="C3761" t="s">
        <v>79</v>
      </c>
      <c r="D3761">
        <v>646</v>
      </c>
      <c r="E3761">
        <v>5.4</v>
      </c>
    </row>
    <row r="3762" spans="1:5" x14ac:dyDescent="0.25">
      <c r="A3762">
        <v>2016</v>
      </c>
      <c r="B3762">
        <v>10</v>
      </c>
      <c r="C3762" t="s">
        <v>74</v>
      </c>
      <c r="D3762">
        <v>534</v>
      </c>
      <c r="E3762">
        <v>4.5</v>
      </c>
    </row>
    <row r="3763" spans="1:5" x14ac:dyDescent="0.25">
      <c r="A3763">
        <v>2016</v>
      </c>
      <c r="B3763">
        <v>10</v>
      </c>
      <c r="C3763" t="s">
        <v>76</v>
      </c>
      <c r="D3763">
        <v>732</v>
      </c>
      <c r="E3763">
        <v>6.1</v>
      </c>
    </row>
    <row r="3764" spans="1:5" x14ac:dyDescent="0.25">
      <c r="A3764">
        <v>2016</v>
      </c>
      <c r="B3764">
        <v>10</v>
      </c>
      <c r="C3764" t="s">
        <v>77</v>
      </c>
      <c r="D3764">
        <v>628</v>
      </c>
      <c r="E3764">
        <v>5.3</v>
      </c>
    </row>
    <row r="3765" spans="1:5" x14ac:dyDescent="0.25">
      <c r="A3765">
        <v>2016</v>
      </c>
      <c r="B3765">
        <v>10</v>
      </c>
      <c r="C3765" t="s">
        <v>78</v>
      </c>
      <c r="D3765">
        <v>603</v>
      </c>
      <c r="E3765">
        <v>5.0999999999999996</v>
      </c>
    </row>
    <row r="3766" spans="1:5" x14ac:dyDescent="0.25">
      <c r="A3766">
        <v>2016</v>
      </c>
      <c r="B3766">
        <v>10</v>
      </c>
      <c r="C3766" t="s">
        <v>89</v>
      </c>
      <c r="D3766">
        <v>426</v>
      </c>
      <c r="E3766">
        <v>3.6</v>
      </c>
    </row>
    <row r="3767" spans="1:5" x14ac:dyDescent="0.25">
      <c r="A3767">
        <v>2016</v>
      </c>
      <c r="B3767">
        <v>10</v>
      </c>
      <c r="C3767" t="s">
        <v>86</v>
      </c>
      <c r="D3767">
        <v>524</v>
      </c>
      <c r="E3767">
        <v>4.4000000000000004</v>
      </c>
    </row>
    <row r="3768" spans="1:5" x14ac:dyDescent="0.25">
      <c r="A3768">
        <v>2016</v>
      </c>
      <c r="B3768">
        <v>10</v>
      </c>
      <c r="C3768" t="s">
        <v>75</v>
      </c>
      <c r="D3768">
        <v>415</v>
      </c>
      <c r="E3768">
        <v>3.5</v>
      </c>
    </row>
    <row r="3769" spans="1:5" x14ac:dyDescent="0.25">
      <c r="A3769">
        <v>2016</v>
      </c>
      <c r="B3769">
        <v>10</v>
      </c>
      <c r="C3769" t="s">
        <v>91</v>
      </c>
      <c r="D3769">
        <v>315</v>
      </c>
      <c r="E3769">
        <v>2.6</v>
      </c>
    </row>
    <row r="3770" spans="1:5" x14ac:dyDescent="0.25">
      <c r="A3770">
        <v>2016</v>
      </c>
      <c r="B3770">
        <v>10</v>
      </c>
      <c r="C3770" t="s">
        <v>81</v>
      </c>
      <c r="D3770">
        <v>249</v>
      </c>
      <c r="E3770">
        <v>2.1</v>
      </c>
    </row>
    <row r="3771" spans="1:5" x14ac:dyDescent="0.25">
      <c r="A3771">
        <v>2016</v>
      </c>
      <c r="B3771">
        <v>10</v>
      </c>
      <c r="C3771" t="s">
        <v>115</v>
      </c>
      <c r="D3771">
        <v>123</v>
      </c>
      <c r="E3771">
        <v>1</v>
      </c>
    </row>
    <row r="3772" spans="1:5" x14ac:dyDescent="0.25">
      <c r="A3772">
        <v>2016</v>
      </c>
      <c r="B3772">
        <v>10</v>
      </c>
      <c r="C3772" t="s">
        <v>92</v>
      </c>
      <c r="D3772">
        <v>216</v>
      </c>
      <c r="E3772">
        <v>1.8</v>
      </c>
    </row>
    <row r="3773" spans="1:5" x14ac:dyDescent="0.25">
      <c r="A3773">
        <v>2016</v>
      </c>
      <c r="B3773">
        <v>10</v>
      </c>
      <c r="C3773" t="s">
        <v>82</v>
      </c>
      <c r="D3773">
        <v>226</v>
      </c>
      <c r="E3773">
        <v>1.9</v>
      </c>
    </row>
    <row r="3774" spans="1:5" x14ac:dyDescent="0.25">
      <c r="A3774">
        <v>2016</v>
      </c>
      <c r="B3774">
        <v>10</v>
      </c>
      <c r="C3774" t="s">
        <v>87</v>
      </c>
      <c r="D3774">
        <v>217</v>
      </c>
      <c r="E3774">
        <v>1.8</v>
      </c>
    </row>
    <row r="3775" spans="1:5" x14ac:dyDescent="0.25">
      <c r="A3775">
        <v>2016</v>
      </c>
      <c r="B3775">
        <v>10</v>
      </c>
      <c r="C3775" t="s">
        <v>84</v>
      </c>
      <c r="D3775">
        <v>221</v>
      </c>
      <c r="E3775">
        <v>1.9</v>
      </c>
    </row>
    <row r="3776" spans="1:5" x14ac:dyDescent="0.25">
      <c r="A3776">
        <v>2016</v>
      </c>
      <c r="B3776">
        <v>10</v>
      </c>
      <c r="C3776" t="s">
        <v>88</v>
      </c>
      <c r="D3776">
        <v>111</v>
      </c>
      <c r="E3776">
        <v>0.9</v>
      </c>
    </row>
    <row r="3777" spans="1:5" x14ac:dyDescent="0.25">
      <c r="A3777">
        <v>2016</v>
      </c>
      <c r="B3777">
        <v>10</v>
      </c>
      <c r="C3777" t="s">
        <v>85</v>
      </c>
      <c r="D3777">
        <v>171</v>
      </c>
      <c r="E3777">
        <v>1.4</v>
      </c>
    </row>
    <row r="3778" spans="1:5" x14ac:dyDescent="0.25">
      <c r="A3778">
        <v>2016</v>
      </c>
      <c r="B3778">
        <v>10</v>
      </c>
      <c r="C3778" t="s">
        <v>94</v>
      </c>
      <c r="D3778">
        <v>86</v>
      </c>
      <c r="E3778">
        <v>0.7</v>
      </c>
    </row>
    <row r="3779" spans="1:5" x14ac:dyDescent="0.25">
      <c r="A3779">
        <v>2016</v>
      </c>
      <c r="B3779">
        <v>10</v>
      </c>
      <c r="C3779" t="s">
        <v>95</v>
      </c>
      <c r="D3779">
        <v>56</v>
      </c>
      <c r="E3779">
        <v>0.5</v>
      </c>
    </row>
    <row r="3780" spans="1:5" x14ac:dyDescent="0.25">
      <c r="A3780">
        <v>2016</v>
      </c>
      <c r="B3780">
        <v>10</v>
      </c>
      <c r="C3780" t="s">
        <v>107</v>
      </c>
      <c r="D3780">
        <v>14</v>
      </c>
      <c r="E3780">
        <v>0.1</v>
      </c>
    </row>
    <row r="3781" spans="1:5" x14ac:dyDescent="0.25">
      <c r="A3781">
        <v>2016</v>
      </c>
      <c r="B3781">
        <v>10</v>
      </c>
      <c r="C3781" t="s">
        <v>101</v>
      </c>
      <c r="D3781">
        <v>16</v>
      </c>
      <c r="E3781">
        <v>0.1</v>
      </c>
    </row>
    <row r="3782" spans="1:5" x14ac:dyDescent="0.25">
      <c r="A3782">
        <v>2016</v>
      </c>
      <c r="B3782">
        <v>10</v>
      </c>
      <c r="C3782" t="s">
        <v>99</v>
      </c>
      <c r="D3782">
        <v>34</v>
      </c>
      <c r="E3782">
        <v>0.3</v>
      </c>
    </row>
    <row r="3783" spans="1:5" x14ac:dyDescent="0.25">
      <c r="A3783">
        <v>2016</v>
      </c>
      <c r="B3783">
        <v>10</v>
      </c>
      <c r="C3783" t="s">
        <v>121</v>
      </c>
      <c r="D3783">
        <v>14</v>
      </c>
      <c r="E3783">
        <v>0.1</v>
      </c>
    </row>
    <row r="3784" spans="1:5" x14ac:dyDescent="0.25">
      <c r="A3784">
        <v>2016</v>
      </c>
      <c r="B3784">
        <v>10</v>
      </c>
      <c r="C3784" t="s">
        <v>134</v>
      </c>
      <c r="D3784">
        <v>9</v>
      </c>
      <c r="E3784">
        <v>0.1</v>
      </c>
    </row>
    <row r="3785" spans="1:5" x14ac:dyDescent="0.25">
      <c r="A3785">
        <v>2016</v>
      </c>
      <c r="B3785">
        <v>10</v>
      </c>
      <c r="C3785" t="s">
        <v>90</v>
      </c>
      <c r="D3785">
        <v>10</v>
      </c>
      <c r="E3785">
        <v>0.1</v>
      </c>
    </row>
    <row r="3786" spans="1:5" x14ac:dyDescent="0.25">
      <c r="A3786">
        <v>2016</v>
      </c>
      <c r="B3786">
        <v>10</v>
      </c>
      <c r="C3786" t="s">
        <v>110</v>
      </c>
      <c r="D3786">
        <v>5</v>
      </c>
      <c r="E3786">
        <v>0</v>
      </c>
    </row>
    <row r="3787" spans="1:5" x14ac:dyDescent="0.25">
      <c r="A3787">
        <v>2016</v>
      </c>
      <c r="B3787">
        <v>10</v>
      </c>
      <c r="C3787" t="s">
        <v>100</v>
      </c>
      <c r="D3787">
        <v>5</v>
      </c>
      <c r="E3787">
        <v>0</v>
      </c>
    </row>
    <row r="3788" spans="1:5" x14ac:dyDescent="0.25">
      <c r="A3788">
        <v>2016</v>
      </c>
      <c r="B3788">
        <v>10</v>
      </c>
      <c r="C3788" t="s">
        <v>102</v>
      </c>
      <c r="D3788">
        <v>2</v>
      </c>
      <c r="E3788">
        <v>0</v>
      </c>
    </row>
    <row r="3789" spans="1:5" x14ac:dyDescent="0.25">
      <c r="A3789">
        <v>2016</v>
      </c>
      <c r="B3789">
        <v>10</v>
      </c>
      <c r="C3789" t="s">
        <v>93</v>
      </c>
      <c r="D3789">
        <v>3</v>
      </c>
      <c r="E3789">
        <v>0</v>
      </c>
    </row>
    <row r="3790" spans="1:5" x14ac:dyDescent="0.25">
      <c r="A3790">
        <v>2016</v>
      </c>
      <c r="B3790">
        <v>10</v>
      </c>
      <c r="C3790" t="s">
        <v>109</v>
      </c>
      <c r="D3790">
        <v>4</v>
      </c>
      <c r="E3790">
        <v>0</v>
      </c>
    </row>
    <row r="3791" spans="1:5" x14ac:dyDescent="0.25">
      <c r="A3791">
        <v>2016</v>
      </c>
      <c r="B3791">
        <v>10</v>
      </c>
      <c r="C3791" t="s">
        <v>132</v>
      </c>
      <c r="D3791">
        <v>0</v>
      </c>
      <c r="E3791">
        <v>0</v>
      </c>
    </row>
    <row r="3792" spans="1:5" x14ac:dyDescent="0.25">
      <c r="A3792">
        <v>2016</v>
      </c>
      <c r="B3792">
        <v>10</v>
      </c>
      <c r="C3792" t="s">
        <v>117</v>
      </c>
      <c r="D3792">
        <v>0</v>
      </c>
      <c r="E3792">
        <v>0</v>
      </c>
    </row>
    <row r="3793" spans="1:5" x14ac:dyDescent="0.25">
      <c r="A3793">
        <v>2016</v>
      </c>
      <c r="B3793">
        <v>10</v>
      </c>
      <c r="C3793" t="s">
        <v>116</v>
      </c>
      <c r="D3793">
        <v>0</v>
      </c>
      <c r="E3793">
        <v>0</v>
      </c>
    </row>
    <row r="3794" spans="1:5" x14ac:dyDescent="0.25">
      <c r="A3794">
        <v>2016</v>
      </c>
      <c r="B3794">
        <v>10</v>
      </c>
      <c r="C3794" t="s">
        <v>118</v>
      </c>
      <c r="D3794">
        <v>0</v>
      </c>
      <c r="E3794">
        <v>0</v>
      </c>
    </row>
    <row r="3795" spans="1:5" x14ac:dyDescent="0.25">
      <c r="A3795">
        <v>2016</v>
      </c>
      <c r="B3795">
        <v>10</v>
      </c>
      <c r="C3795" t="s">
        <v>119</v>
      </c>
      <c r="D3795">
        <v>1</v>
      </c>
      <c r="E3795">
        <v>0</v>
      </c>
    </row>
    <row r="3796" spans="1:5" x14ac:dyDescent="0.25">
      <c r="A3796">
        <v>2016</v>
      </c>
      <c r="B3796">
        <v>10</v>
      </c>
      <c r="C3796" t="s">
        <v>108</v>
      </c>
      <c r="D3796">
        <v>0</v>
      </c>
      <c r="E3796">
        <v>0</v>
      </c>
    </row>
    <row r="3797" spans="1:5" x14ac:dyDescent="0.25">
      <c r="A3797">
        <v>2016</v>
      </c>
      <c r="B3797">
        <v>10</v>
      </c>
      <c r="C3797" t="s">
        <v>104</v>
      </c>
      <c r="D3797">
        <v>0</v>
      </c>
      <c r="E3797">
        <v>0</v>
      </c>
    </row>
    <row r="3798" spans="1:5" x14ac:dyDescent="0.25">
      <c r="A3798">
        <v>2016</v>
      </c>
      <c r="B3798">
        <v>10</v>
      </c>
      <c r="C3798" t="s">
        <v>135</v>
      </c>
      <c r="D3798">
        <v>0</v>
      </c>
      <c r="E3798">
        <v>0</v>
      </c>
    </row>
    <row r="3799" spans="1:5" x14ac:dyDescent="0.25">
      <c r="A3799">
        <v>2016</v>
      </c>
      <c r="B3799">
        <v>10</v>
      </c>
      <c r="C3799" t="s">
        <v>98</v>
      </c>
      <c r="D3799">
        <v>0</v>
      </c>
      <c r="E3799">
        <v>0</v>
      </c>
    </row>
    <row r="3800" spans="1:5" x14ac:dyDescent="0.25">
      <c r="A3800">
        <v>2016</v>
      </c>
      <c r="B3800">
        <v>10</v>
      </c>
      <c r="C3800" t="s">
        <v>111</v>
      </c>
      <c r="D3800">
        <v>0</v>
      </c>
      <c r="E3800">
        <v>0</v>
      </c>
    </row>
    <row r="3801" spans="1:5" x14ac:dyDescent="0.25">
      <c r="A3801">
        <v>2016</v>
      </c>
      <c r="B3801">
        <v>10</v>
      </c>
      <c r="C3801" t="s">
        <v>106</v>
      </c>
      <c r="D3801">
        <v>0</v>
      </c>
      <c r="E3801">
        <v>0</v>
      </c>
    </row>
    <row r="3802" spans="1:5" x14ac:dyDescent="0.25">
      <c r="A3802">
        <v>2016</v>
      </c>
      <c r="B3802">
        <v>10</v>
      </c>
      <c r="C3802" t="s">
        <v>123</v>
      </c>
      <c r="D3802">
        <v>0</v>
      </c>
      <c r="E3802">
        <v>0</v>
      </c>
    </row>
    <row r="3803" spans="1:5" x14ac:dyDescent="0.25">
      <c r="A3803">
        <v>2016</v>
      </c>
      <c r="B3803">
        <v>10</v>
      </c>
      <c r="C3803" t="s">
        <v>133</v>
      </c>
      <c r="D3803">
        <v>0</v>
      </c>
      <c r="E3803">
        <v>0</v>
      </c>
    </row>
    <row r="3804" spans="1:5" x14ac:dyDescent="0.25">
      <c r="A3804">
        <v>2016</v>
      </c>
      <c r="B3804">
        <v>10</v>
      </c>
      <c r="C3804" t="s">
        <v>120</v>
      </c>
      <c r="D3804">
        <v>0</v>
      </c>
      <c r="E3804">
        <v>0</v>
      </c>
    </row>
    <row r="3805" spans="1:5" x14ac:dyDescent="0.25">
      <c r="A3805">
        <v>2016</v>
      </c>
      <c r="B3805">
        <v>11</v>
      </c>
      <c r="C3805" t="s">
        <v>73</v>
      </c>
      <c r="D3805">
        <v>2106</v>
      </c>
      <c r="E3805">
        <v>16</v>
      </c>
    </row>
    <row r="3806" spans="1:5" x14ac:dyDescent="0.25">
      <c r="A3806">
        <v>2016</v>
      </c>
      <c r="B3806">
        <v>11</v>
      </c>
      <c r="C3806" t="s">
        <v>72</v>
      </c>
      <c r="D3806">
        <v>1375</v>
      </c>
      <c r="E3806">
        <v>10.4</v>
      </c>
    </row>
    <row r="3807" spans="1:5" x14ac:dyDescent="0.25">
      <c r="A3807">
        <v>2016</v>
      </c>
      <c r="B3807">
        <v>11</v>
      </c>
      <c r="C3807" t="s">
        <v>83</v>
      </c>
      <c r="D3807">
        <v>1663</v>
      </c>
      <c r="E3807">
        <v>12.6</v>
      </c>
    </row>
    <row r="3808" spans="1:5" x14ac:dyDescent="0.25">
      <c r="A3808">
        <v>2016</v>
      </c>
      <c r="B3808">
        <v>11</v>
      </c>
      <c r="C3808" t="s">
        <v>80</v>
      </c>
      <c r="D3808">
        <v>807</v>
      </c>
      <c r="E3808">
        <v>6.1</v>
      </c>
    </row>
    <row r="3809" spans="1:5" x14ac:dyDescent="0.25">
      <c r="A3809">
        <v>2016</v>
      </c>
      <c r="B3809">
        <v>11</v>
      </c>
      <c r="C3809" t="s">
        <v>74</v>
      </c>
      <c r="D3809">
        <v>690</v>
      </c>
      <c r="E3809">
        <v>5.2</v>
      </c>
    </row>
    <row r="3810" spans="1:5" x14ac:dyDescent="0.25">
      <c r="A3810">
        <v>2016</v>
      </c>
      <c r="B3810">
        <v>11</v>
      </c>
      <c r="C3810" t="s">
        <v>76</v>
      </c>
      <c r="D3810">
        <v>754</v>
      </c>
      <c r="E3810">
        <v>5.7</v>
      </c>
    </row>
    <row r="3811" spans="1:5" x14ac:dyDescent="0.25">
      <c r="A3811">
        <v>2016</v>
      </c>
      <c r="B3811">
        <v>11</v>
      </c>
      <c r="C3811" t="s">
        <v>79</v>
      </c>
      <c r="D3811">
        <v>571</v>
      </c>
      <c r="E3811">
        <v>4.3</v>
      </c>
    </row>
    <row r="3812" spans="1:5" x14ac:dyDescent="0.25">
      <c r="A3812">
        <v>2016</v>
      </c>
      <c r="B3812">
        <v>11</v>
      </c>
      <c r="C3812" t="s">
        <v>77</v>
      </c>
      <c r="D3812">
        <v>665</v>
      </c>
      <c r="E3812">
        <v>5</v>
      </c>
    </row>
    <row r="3813" spans="1:5" x14ac:dyDescent="0.25">
      <c r="A3813">
        <v>2016</v>
      </c>
      <c r="B3813">
        <v>11</v>
      </c>
      <c r="C3813" t="s">
        <v>78</v>
      </c>
      <c r="D3813">
        <v>645</v>
      </c>
      <c r="E3813">
        <v>4.9000000000000004</v>
      </c>
    </row>
    <row r="3814" spans="1:5" x14ac:dyDescent="0.25">
      <c r="A3814">
        <v>2016</v>
      </c>
      <c r="B3814">
        <v>11</v>
      </c>
      <c r="C3814" t="s">
        <v>89</v>
      </c>
      <c r="D3814">
        <v>472</v>
      </c>
      <c r="E3814">
        <v>3.6</v>
      </c>
    </row>
    <row r="3815" spans="1:5" x14ac:dyDescent="0.25">
      <c r="A3815">
        <v>2016</v>
      </c>
      <c r="B3815">
        <v>11</v>
      </c>
      <c r="C3815" t="s">
        <v>86</v>
      </c>
      <c r="D3815">
        <v>420</v>
      </c>
      <c r="E3815">
        <v>3.2</v>
      </c>
    </row>
    <row r="3816" spans="1:5" x14ac:dyDescent="0.25">
      <c r="A3816">
        <v>2016</v>
      </c>
      <c r="B3816">
        <v>11</v>
      </c>
      <c r="C3816" t="s">
        <v>75</v>
      </c>
      <c r="D3816">
        <v>427</v>
      </c>
      <c r="E3816">
        <v>3.2</v>
      </c>
    </row>
    <row r="3817" spans="1:5" x14ac:dyDescent="0.25">
      <c r="A3817">
        <v>2016</v>
      </c>
      <c r="B3817">
        <v>11</v>
      </c>
      <c r="C3817" t="s">
        <v>91</v>
      </c>
      <c r="D3817">
        <v>343</v>
      </c>
      <c r="E3817">
        <v>2.6</v>
      </c>
    </row>
    <row r="3818" spans="1:5" x14ac:dyDescent="0.25">
      <c r="A3818">
        <v>2016</v>
      </c>
      <c r="B3818">
        <v>11</v>
      </c>
      <c r="C3818" t="s">
        <v>81</v>
      </c>
      <c r="D3818">
        <v>317</v>
      </c>
      <c r="E3818">
        <v>2.4</v>
      </c>
    </row>
    <row r="3819" spans="1:5" x14ac:dyDescent="0.25">
      <c r="A3819">
        <v>2016</v>
      </c>
      <c r="B3819">
        <v>11</v>
      </c>
      <c r="C3819" t="s">
        <v>115</v>
      </c>
      <c r="D3819">
        <v>170</v>
      </c>
      <c r="E3819">
        <v>1.3</v>
      </c>
    </row>
    <row r="3820" spans="1:5" x14ac:dyDescent="0.25">
      <c r="A3820">
        <v>2016</v>
      </c>
      <c r="B3820">
        <v>11</v>
      </c>
      <c r="C3820" t="s">
        <v>92</v>
      </c>
      <c r="D3820">
        <v>202</v>
      </c>
      <c r="E3820">
        <v>1.5</v>
      </c>
    </row>
    <row r="3821" spans="1:5" x14ac:dyDescent="0.25">
      <c r="A3821">
        <v>2016</v>
      </c>
      <c r="B3821">
        <v>11</v>
      </c>
      <c r="C3821" t="s">
        <v>82</v>
      </c>
      <c r="D3821">
        <v>269</v>
      </c>
      <c r="E3821">
        <v>2</v>
      </c>
    </row>
    <row r="3822" spans="1:5" x14ac:dyDescent="0.25">
      <c r="A3822">
        <v>2016</v>
      </c>
      <c r="B3822">
        <v>11</v>
      </c>
      <c r="C3822" t="s">
        <v>84</v>
      </c>
      <c r="D3822">
        <v>400</v>
      </c>
      <c r="E3822">
        <v>3</v>
      </c>
    </row>
    <row r="3823" spans="1:5" x14ac:dyDescent="0.25">
      <c r="A3823">
        <v>2016</v>
      </c>
      <c r="B3823">
        <v>11</v>
      </c>
      <c r="C3823" t="s">
        <v>87</v>
      </c>
      <c r="D3823">
        <v>279</v>
      </c>
      <c r="E3823">
        <v>2.1</v>
      </c>
    </row>
    <row r="3824" spans="1:5" x14ac:dyDescent="0.25">
      <c r="A3824">
        <v>2016</v>
      </c>
      <c r="B3824">
        <v>11</v>
      </c>
      <c r="C3824" t="s">
        <v>85</v>
      </c>
      <c r="D3824">
        <v>161</v>
      </c>
      <c r="E3824">
        <v>1.2</v>
      </c>
    </row>
    <row r="3825" spans="1:5" x14ac:dyDescent="0.25">
      <c r="A3825">
        <v>2016</v>
      </c>
      <c r="B3825">
        <v>11</v>
      </c>
      <c r="C3825" t="s">
        <v>88</v>
      </c>
      <c r="D3825">
        <v>109</v>
      </c>
      <c r="E3825">
        <v>0.8</v>
      </c>
    </row>
    <row r="3826" spans="1:5" x14ac:dyDescent="0.25">
      <c r="A3826">
        <v>2016</v>
      </c>
      <c r="B3826">
        <v>11</v>
      </c>
      <c r="C3826" t="s">
        <v>94</v>
      </c>
      <c r="D3826">
        <v>89</v>
      </c>
      <c r="E3826">
        <v>0.7</v>
      </c>
    </row>
    <row r="3827" spans="1:5" x14ac:dyDescent="0.25">
      <c r="A3827">
        <v>2016</v>
      </c>
      <c r="B3827">
        <v>11</v>
      </c>
      <c r="C3827" t="s">
        <v>95</v>
      </c>
      <c r="D3827">
        <v>78</v>
      </c>
      <c r="E3827">
        <v>0.6</v>
      </c>
    </row>
    <row r="3828" spans="1:5" x14ac:dyDescent="0.25">
      <c r="A3828">
        <v>2016</v>
      </c>
      <c r="B3828">
        <v>11</v>
      </c>
      <c r="C3828" t="s">
        <v>107</v>
      </c>
      <c r="D3828">
        <v>29</v>
      </c>
      <c r="E3828">
        <v>0.2</v>
      </c>
    </row>
    <row r="3829" spans="1:5" x14ac:dyDescent="0.25">
      <c r="A3829">
        <v>2016</v>
      </c>
      <c r="B3829">
        <v>11</v>
      </c>
      <c r="C3829" t="s">
        <v>101</v>
      </c>
      <c r="D3829">
        <v>32</v>
      </c>
      <c r="E3829">
        <v>0.2</v>
      </c>
    </row>
    <row r="3830" spans="1:5" x14ac:dyDescent="0.25">
      <c r="A3830">
        <v>2016</v>
      </c>
      <c r="B3830">
        <v>11</v>
      </c>
      <c r="C3830" t="s">
        <v>99</v>
      </c>
      <c r="D3830">
        <v>33</v>
      </c>
      <c r="E3830">
        <v>0.3</v>
      </c>
    </row>
    <row r="3831" spans="1:5" x14ac:dyDescent="0.25">
      <c r="A3831">
        <v>2016</v>
      </c>
      <c r="B3831">
        <v>11</v>
      </c>
      <c r="C3831" t="s">
        <v>121</v>
      </c>
      <c r="D3831">
        <v>31</v>
      </c>
      <c r="E3831">
        <v>0.2</v>
      </c>
    </row>
    <row r="3832" spans="1:5" x14ac:dyDescent="0.25">
      <c r="A3832">
        <v>2016</v>
      </c>
      <c r="B3832">
        <v>11</v>
      </c>
      <c r="C3832" t="s">
        <v>134</v>
      </c>
      <c r="D3832">
        <v>1</v>
      </c>
      <c r="E3832">
        <v>0</v>
      </c>
    </row>
    <row r="3833" spans="1:5" x14ac:dyDescent="0.25">
      <c r="A3833">
        <v>2016</v>
      </c>
      <c r="B3833">
        <v>11</v>
      </c>
      <c r="C3833" t="s">
        <v>90</v>
      </c>
      <c r="D3833">
        <v>12</v>
      </c>
      <c r="E3833">
        <v>0.1</v>
      </c>
    </row>
    <row r="3834" spans="1:5" x14ac:dyDescent="0.25">
      <c r="A3834">
        <v>2016</v>
      </c>
      <c r="B3834">
        <v>11</v>
      </c>
      <c r="C3834" t="s">
        <v>100</v>
      </c>
      <c r="D3834">
        <v>23</v>
      </c>
      <c r="E3834">
        <v>0.2</v>
      </c>
    </row>
    <row r="3835" spans="1:5" x14ac:dyDescent="0.25">
      <c r="A3835">
        <v>2016</v>
      </c>
      <c r="B3835">
        <v>11</v>
      </c>
      <c r="C3835" t="s">
        <v>110</v>
      </c>
      <c r="D3835">
        <v>13</v>
      </c>
      <c r="E3835">
        <v>0.1</v>
      </c>
    </row>
    <row r="3836" spans="1:5" x14ac:dyDescent="0.25">
      <c r="A3836">
        <v>2016</v>
      </c>
      <c r="B3836">
        <v>11</v>
      </c>
      <c r="C3836" t="s">
        <v>102</v>
      </c>
      <c r="D3836">
        <v>2</v>
      </c>
      <c r="E3836">
        <v>0</v>
      </c>
    </row>
    <row r="3837" spans="1:5" x14ac:dyDescent="0.25">
      <c r="A3837">
        <v>2016</v>
      </c>
      <c r="B3837">
        <v>11</v>
      </c>
      <c r="C3837" t="s">
        <v>93</v>
      </c>
      <c r="D3837">
        <v>4</v>
      </c>
      <c r="E3837">
        <v>0</v>
      </c>
    </row>
    <row r="3838" spans="1:5" x14ac:dyDescent="0.25">
      <c r="A3838">
        <v>2016</v>
      </c>
      <c r="B3838">
        <v>11</v>
      </c>
      <c r="C3838" t="s">
        <v>109</v>
      </c>
      <c r="D3838">
        <v>2</v>
      </c>
      <c r="E3838">
        <v>0</v>
      </c>
    </row>
    <row r="3839" spans="1:5" x14ac:dyDescent="0.25">
      <c r="A3839">
        <v>2016</v>
      </c>
      <c r="B3839">
        <v>11</v>
      </c>
      <c r="C3839" t="s">
        <v>132</v>
      </c>
      <c r="D3839">
        <v>0</v>
      </c>
      <c r="E3839">
        <v>0</v>
      </c>
    </row>
    <row r="3840" spans="1:5" x14ac:dyDescent="0.25">
      <c r="A3840">
        <v>2016</v>
      </c>
      <c r="B3840">
        <v>11</v>
      </c>
      <c r="C3840" t="s">
        <v>117</v>
      </c>
      <c r="D3840">
        <v>0</v>
      </c>
      <c r="E3840">
        <v>0</v>
      </c>
    </row>
    <row r="3841" spans="1:5" x14ac:dyDescent="0.25">
      <c r="A3841">
        <v>2016</v>
      </c>
      <c r="B3841">
        <v>11</v>
      </c>
      <c r="C3841" t="s">
        <v>116</v>
      </c>
      <c r="D3841">
        <v>0</v>
      </c>
      <c r="E3841">
        <v>0</v>
      </c>
    </row>
    <row r="3842" spans="1:5" x14ac:dyDescent="0.25">
      <c r="A3842">
        <v>2016</v>
      </c>
      <c r="B3842">
        <v>11</v>
      </c>
      <c r="C3842" t="s">
        <v>118</v>
      </c>
      <c r="D3842">
        <v>0</v>
      </c>
      <c r="E3842">
        <v>0</v>
      </c>
    </row>
    <row r="3843" spans="1:5" x14ac:dyDescent="0.25">
      <c r="A3843">
        <v>2016</v>
      </c>
      <c r="B3843">
        <v>11</v>
      </c>
      <c r="C3843" t="s">
        <v>119</v>
      </c>
      <c r="D3843">
        <v>0</v>
      </c>
      <c r="E3843">
        <v>0</v>
      </c>
    </row>
    <row r="3844" spans="1:5" x14ac:dyDescent="0.25">
      <c r="A3844">
        <v>2016</v>
      </c>
      <c r="B3844">
        <v>11</v>
      </c>
      <c r="C3844" t="s">
        <v>108</v>
      </c>
      <c r="D3844">
        <v>0</v>
      </c>
      <c r="E3844">
        <v>0</v>
      </c>
    </row>
    <row r="3845" spans="1:5" x14ac:dyDescent="0.25">
      <c r="A3845">
        <v>2016</v>
      </c>
      <c r="B3845">
        <v>11</v>
      </c>
      <c r="C3845" t="s">
        <v>104</v>
      </c>
      <c r="D3845">
        <v>0</v>
      </c>
      <c r="E3845">
        <v>0</v>
      </c>
    </row>
    <row r="3846" spans="1:5" x14ac:dyDescent="0.25">
      <c r="A3846">
        <v>2016</v>
      </c>
      <c r="B3846">
        <v>11</v>
      </c>
      <c r="C3846" t="s">
        <v>135</v>
      </c>
      <c r="D3846">
        <v>0</v>
      </c>
      <c r="E3846">
        <v>0</v>
      </c>
    </row>
    <row r="3847" spans="1:5" x14ac:dyDescent="0.25">
      <c r="A3847">
        <v>2016</v>
      </c>
      <c r="B3847">
        <v>11</v>
      </c>
      <c r="C3847" t="s">
        <v>98</v>
      </c>
      <c r="D3847">
        <v>0</v>
      </c>
      <c r="E3847">
        <v>0</v>
      </c>
    </row>
    <row r="3848" spans="1:5" x14ac:dyDescent="0.25">
      <c r="A3848">
        <v>2016</v>
      </c>
      <c r="B3848">
        <v>11</v>
      </c>
      <c r="C3848" t="s">
        <v>111</v>
      </c>
      <c r="D3848">
        <v>0</v>
      </c>
      <c r="E3848">
        <v>0</v>
      </c>
    </row>
    <row r="3849" spans="1:5" x14ac:dyDescent="0.25">
      <c r="A3849">
        <v>2016</v>
      </c>
      <c r="B3849">
        <v>11</v>
      </c>
      <c r="C3849" t="s">
        <v>106</v>
      </c>
      <c r="D3849">
        <v>0</v>
      </c>
      <c r="E3849">
        <v>0</v>
      </c>
    </row>
    <row r="3850" spans="1:5" x14ac:dyDescent="0.25">
      <c r="A3850">
        <v>2016</v>
      </c>
      <c r="B3850">
        <v>11</v>
      </c>
      <c r="C3850" t="s">
        <v>123</v>
      </c>
      <c r="D3850">
        <v>0</v>
      </c>
      <c r="E3850">
        <v>0</v>
      </c>
    </row>
    <row r="3851" spans="1:5" x14ac:dyDescent="0.25">
      <c r="A3851">
        <v>2016</v>
      </c>
      <c r="B3851">
        <v>11</v>
      </c>
      <c r="C3851" t="s">
        <v>133</v>
      </c>
      <c r="D3851">
        <v>0</v>
      </c>
      <c r="E3851">
        <v>0</v>
      </c>
    </row>
    <row r="3852" spans="1:5" x14ac:dyDescent="0.25">
      <c r="A3852">
        <v>2016</v>
      </c>
      <c r="B3852">
        <v>11</v>
      </c>
      <c r="C3852" t="s">
        <v>120</v>
      </c>
      <c r="D3852">
        <v>0</v>
      </c>
      <c r="E3852">
        <v>0</v>
      </c>
    </row>
    <row r="3853" spans="1:5" x14ac:dyDescent="0.25">
      <c r="A3853">
        <v>2016</v>
      </c>
      <c r="B3853">
        <v>12</v>
      </c>
      <c r="C3853" t="s">
        <v>73</v>
      </c>
      <c r="D3853">
        <v>2239</v>
      </c>
      <c r="E3853">
        <v>16.5</v>
      </c>
    </row>
    <row r="3854" spans="1:5" x14ac:dyDescent="0.25">
      <c r="A3854">
        <v>2016</v>
      </c>
      <c r="B3854">
        <v>12</v>
      </c>
      <c r="C3854" t="s">
        <v>72</v>
      </c>
      <c r="D3854">
        <v>1238</v>
      </c>
      <c r="E3854">
        <v>9.1</v>
      </c>
    </row>
    <row r="3855" spans="1:5" x14ac:dyDescent="0.25">
      <c r="A3855">
        <v>2016</v>
      </c>
      <c r="B3855">
        <v>12</v>
      </c>
      <c r="C3855" t="s">
        <v>83</v>
      </c>
      <c r="D3855">
        <v>866</v>
      </c>
      <c r="E3855">
        <v>6.4</v>
      </c>
    </row>
    <row r="3856" spans="1:5" x14ac:dyDescent="0.25">
      <c r="A3856">
        <v>2016</v>
      </c>
      <c r="B3856">
        <v>12</v>
      </c>
      <c r="C3856" t="s">
        <v>80</v>
      </c>
      <c r="D3856">
        <v>653</v>
      </c>
      <c r="E3856">
        <v>4.8</v>
      </c>
    </row>
    <row r="3857" spans="1:5" x14ac:dyDescent="0.25">
      <c r="A3857">
        <v>2016</v>
      </c>
      <c r="B3857">
        <v>12</v>
      </c>
      <c r="C3857" t="s">
        <v>76</v>
      </c>
      <c r="D3857">
        <v>1235</v>
      </c>
      <c r="E3857">
        <v>9.1</v>
      </c>
    </row>
    <row r="3858" spans="1:5" x14ac:dyDescent="0.25">
      <c r="A3858">
        <v>2016</v>
      </c>
      <c r="B3858">
        <v>12</v>
      </c>
      <c r="C3858" t="s">
        <v>74</v>
      </c>
      <c r="D3858">
        <v>727</v>
      </c>
      <c r="E3858">
        <v>5.3</v>
      </c>
    </row>
    <row r="3859" spans="1:5" x14ac:dyDescent="0.25">
      <c r="A3859">
        <v>2016</v>
      </c>
      <c r="B3859">
        <v>12</v>
      </c>
      <c r="C3859" t="s">
        <v>79</v>
      </c>
      <c r="D3859">
        <v>533</v>
      </c>
      <c r="E3859">
        <v>3.9</v>
      </c>
    </row>
    <row r="3860" spans="1:5" x14ac:dyDescent="0.25">
      <c r="A3860">
        <v>2016</v>
      </c>
      <c r="B3860">
        <v>12</v>
      </c>
      <c r="C3860" t="s">
        <v>77</v>
      </c>
      <c r="D3860">
        <v>526</v>
      </c>
      <c r="E3860">
        <v>3.9</v>
      </c>
    </row>
    <row r="3861" spans="1:5" x14ac:dyDescent="0.25">
      <c r="A3861">
        <v>2016</v>
      </c>
      <c r="B3861">
        <v>12</v>
      </c>
      <c r="C3861" t="s">
        <v>78</v>
      </c>
      <c r="D3861">
        <v>827</v>
      </c>
      <c r="E3861">
        <v>6.1</v>
      </c>
    </row>
    <row r="3862" spans="1:5" x14ac:dyDescent="0.25">
      <c r="A3862">
        <v>2016</v>
      </c>
      <c r="B3862">
        <v>12</v>
      </c>
      <c r="C3862" t="s">
        <v>89</v>
      </c>
      <c r="D3862">
        <v>444</v>
      </c>
      <c r="E3862">
        <v>3.3</v>
      </c>
    </row>
    <row r="3863" spans="1:5" x14ac:dyDescent="0.25">
      <c r="A3863">
        <v>2016</v>
      </c>
      <c r="B3863">
        <v>12</v>
      </c>
      <c r="C3863" t="s">
        <v>86</v>
      </c>
      <c r="D3863">
        <v>541</v>
      </c>
      <c r="E3863">
        <v>4</v>
      </c>
    </row>
    <row r="3864" spans="1:5" x14ac:dyDescent="0.25">
      <c r="A3864">
        <v>2016</v>
      </c>
      <c r="B3864">
        <v>12</v>
      </c>
      <c r="C3864" t="s">
        <v>75</v>
      </c>
      <c r="D3864">
        <v>270</v>
      </c>
      <c r="E3864">
        <v>2</v>
      </c>
    </row>
    <row r="3865" spans="1:5" x14ac:dyDescent="0.25">
      <c r="A3865">
        <v>2016</v>
      </c>
      <c r="B3865">
        <v>12</v>
      </c>
      <c r="C3865" t="s">
        <v>91</v>
      </c>
      <c r="D3865">
        <v>327</v>
      </c>
      <c r="E3865">
        <v>2.4</v>
      </c>
    </row>
    <row r="3866" spans="1:5" x14ac:dyDescent="0.25">
      <c r="A3866">
        <v>2016</v>
      </c>
      <c r="B3866">
        <v>12</v>
      </c>
      <c r="C3866" t="s">
        <v>81</v>
      </c>
      <c r="D3866">
        <v>372</v>
      </c>
      <c r="E3866">
        <v>2.7</v>
      </c>
    </row>
    <row r="3867" spans="1:5" x14ac:dyDescent="0.25">
      <c r="A3867">
        <v>2016</v>
      </c>
      <c r="B3867">
        <v>12</v>
      </c>
      <c r="C3867" t="s">
        <v>115</v>
      </c>
      <c r="D3867">
        <v>688</v>
      </c>
      <c r="E3867">
        <v>5.0999999999999996</v>
      </c>
    </row>
    <row r="3868" spans="1:5" x14ac:dyDescent="0.25">
      <c r="A3868">
        <v>2016</v>
      </c>
      <c r="B3868">
        <v>12</v>
      </c>
      <c r="C3868" t="s">
        <v>82</v>
      </c>
      <c r="D3868">
        <v>271</v>
      </c>
      <c r="E3868">
        <v>2</v>
      </c>
    </row>
    <row r="3869" spans="1:5" x14ac:dyDescent="0.25">
      <c r="A3869">
        <v>2016</v>
      </c>
      <c r="B3869">
        <v>12</v>
      </c>
      <c r="C3869" t="s">
        <v>92</v>
      </c>
      <c r="D3869">
        <v>224</v>
      </c>
      <c r="E3869">
        <v>1.6</v>
      </c>
    </row>
    <row r="3870" spans="1:5" x14ac:dyDescent="0.25">
      <c r="A3870">
        <v>2016</v>
      </c>
      <c r="B3870">
        <v>12</v>
      </c>
      <c r="C3870" t="s">
        <v>87</v>
      </c>
      <c r="D3870">
        <v>508</v>
      </c>
      <c r="E3870">
        <v>3.7</v>
      </c>
    </row>
    <row r="3871" spans="1:5" x14ac:dyDescent="0.25">
      <c r="A3871">
        <v>2016</v>
      </c>
      <c r="B3871">
        <v>12</v>
      </c>
      <c r="C3871" t="s">
        <v>84</v>
      </c>
      <c r="D3871">
        <v>423</v>
      </c>
      <c r="E3871">
        <v>3.1</v>
      </c>
    </row>
    <row r="3872" spans="1:5" x14ac:dyDescent="0.25">
      <c r="A3872">
        <v>2016</v>
      </c>
      <c r="B3872">
        <v>12</v>
      </c>
      <c r="C3872" t="s">
        <v>85</v>
      </c>
      <c r="D3872">
        <v>119</v>
      </c>
      <c r="E3872">
        <v>0.9</v>
      </c>
    </row>
    <row r="3873" spans="1:5" x14ac:dyDescent="0.25">
      <c r="A3873">
        <v>2016</v>
      </c>
      <c r="B3873">
        <v>12</v>
      </c>
      <c r="C3873" t="s">
        <v>88</v>
      </c>
      <c r="D3873">
        <v>118</v>
      </c>
      <c r="E3873">
        <v>0.9</v>
      </c>
    </row>
    <row r="3874" spans="1:5" x14ac:dyDescent="0.25">
      <c r="A3874">
        <v>2016</v>
      </c>
      <c r="B3874">
        <v>12</v>
      </c>
      <c r="C3874" t="s">
        <v>94</v>
      </c>
      <c r="D3874">
        <v>82</v>
      </c>
      <c r="E3874">
        <v>0.6</v>
      </c>
    </row>
    <row r="3875" spans="1:5" x14ac:dyDescent="0.25">
      <c r="A3875">
        <v>2016</v>
      </c>
      <c r="B3875">
        <v>12</v>
      </c>
      <c r="C3875" t="s">
        <v>95</v>
      </c>
      <c r="D3875">
        <v>68</v>
      </c>
      <c r="E3875">
        <v>0.5</v>
      </c>
    </row>
    <row r="3876" spans="1:5" x14ac:dyDescent="0.25">
      <c r="A3876">
        <v>2016</v>
      </c>
      <c r="B3876">
        <v>12</v>
      </c>
      <c r="C3876" t="s">
        <v>101</v>
      </c>
      <c r="D3876">
        <v>64</v>
      </c>
      <c r="E3876">
        <v>0.5</v>
      </c>
    </row>
    <row r="3877" spans="1:5" x14ac:dyDescent="0.25">
      <c r="A3877">
        <v>2016</v>
      </c>
      <c r="B3877">
        <v>12</v>
      </c>
      <c r="C3877" t="s">
        <v>107</v>
      </c>
      <c r="D3877">
        <v>27</v>
      </c>
      <c r="E3877">
        <v>0.2</v>
      </c>
    </row>
    <row r="3878" spans="1:5" x14ac:dyDescent="0.25">
      <c r="A3878">
        <v>2016</v>
      </c>
      <c r="B3878">
        <v>12</v>
      </c>
      <c r="C3878" t="s">
        <v>99</v>
      </c>
      <c r="D3878">
        <v>38</v>
      </c>
      <c r="E3878">
        <v>0.3</v>
      </c>
    </row>
    <row r="3879" spans="1:5" x14ac:dyDescent="0.25">
      <c r="A3879">
        <v>2016</v>
      </c>
      <c r="B3879">
        <v>12</v>
      </c>
      <c r="C3879" t="s">
        <v>121</v>
      </c>
      <c r="D3879">
        <v>80</v>
      </c>
      <c r="E3879">
        <v>0.6</v>
      </c>
    </row>
    <row r="3880" spans="1:5" x14ac:dyDescent="0.25">
      <c r="A3880">
        <v>2016</v>
      </c>
      <c r="B3880">
        <v>12</v>
      </c>
      <c r="C3880" t="s">
        <v>134</v>
      </c>
      <c r="D3880">
        <v>6</v>
      </c>
      <c r="E3880">
        <v>0</v>
      </c>
    </row>
    <row r="3881" spans="1:5" x14ac:dyDescent="0.25">
      <c r="A3881">
        <v>2016</v>
      </c>
      <c r="B3881">
        <v>12</v>
      </c>
      <c r="C3881" t="s">
        <v>90</v>
      </c>
      <c r="D3881">
        <v>32</v>
      </c>
      <c r="E3881">
        <v>0.2</v>
      </c>
    </row>
    <row r="3882" spans="1:5" x14ac:dyDescent="0.25">
      <c r="A3882">
        <v>2016</v>
      </c>
      <c r="B3882">
        <v>12</v>
      </c>
      <c r="C3882" t="s">
        <v>100</v>
      </c>
      <c r="D3882">
        <v>39</v>
      </c>
      <c r="E3882">
        <v>0.3</v>
      </c>
    </row>
    <row r="3883" spans="1:5" x14ac:dyDescent="0.25">
      <c r="A3883">
        <v>2016</v>
      </c>
      <c r="B3883">
        <v>12</v>
      </c>
      <c r="C3883" t="s">
        <v>110</v>
      </c>
      <c r="D3883">
        <v>5</v>
      </c>
      <c r="E3883">
        <v>0</v>
      </c>
    </row>
    <row r="3884" spans="1:5" x14ac:dyDescent="0.25">
      <c r="A3884">
        <v>2016</v>
      </c>
      <c r="B3884">
        <v>12</v>
      </c>
      <c r="C3884" t="s">
        <v>102</v>
      </c>
      <c r="D3884">
        <v>1</v>
      </c>
      <c r="E3884">
        <v>0</v>
      </c>
    </row>
    <row r="3885" spans="1:5" x14ac:dyDescent="0.25">
      <c r="A3885">
        <v>2016</v>
      </c>
      <c r="B3885">
        <v>12</v>
      </c>
      <c r="C3885" t="s">
        <v>93</v>
      </c>
      <c r="D3885">
        <v>3</v>
      </c>
      <c r="E3885">
        <v>0</v>
      </c>
    </row>
    <row r="3886" spans="1:5" x14ac:dyDescent="0.25">
      <c r="A3886">
        <v>2016</v>
      </c>
      <c r="B3886">
        <v>12</v>
      </c>
      <c r="C3886" t="s">
        <v>109</v>
      </c>
      <c r="D3886">
        <v>3</v>
      </c>
      <c r="E3886">
        <v>0</v>
      </c>
    </row>
    <row r="3887" spans="1:5" x14ac:dyDescent="0.25">
      <c r="A3887">
        <v>2016</v>
      </c>
      <c r="B3887">
        <v>12</v>
      </c>
      <c r="C3887" t="s">
        <v>132</v>
      </c>
      <c r="D3887">
        <v>5</v>
      </c>
      <c r="E3887">
        <v>0</v>
      </c>
    </row>
    <row r="3888" spans="1:5" x14ac:dyDescent="0.25">
      <c r="A3888">
        <v>2016</v>
      </c>
      <c r="B3888">
        <v>12</v>
      </c>
      <c r="C3888" t="s">
        <v>117</v>
      </c>
      <c r="D3888">
        <v>0</v>
      </c>
      <c r="E3888">
        <v>0</v>
      </c>
    </row>
    <row r="3889" spans="1:5" x14ac:dyDescent="0.25">
      <c r="A3889">
        <v>2016</v>
      </c>
      <c r="B3889">
        <v>12</v>
      </c>
      <c r="C3889" t="s">
        <v>116</v>
      </c>
      <c r="D3889">
        <v>0</v>
      </c>
      <c r="E3889">
        <v>0</v>
      </c>
    </row>
    <row r="3890" spans="1:5" x14ac:dyDescent="0.25">
      <c r="A3890">
        <v>2016</v>
      </c>
      <c r="B3890">
        <v>12</v>
      </c>
      <c r="C3890" t="s">
        <v>118</v>
      </c>
      <c r="D3890">
        <v>0</v>
      </c>
      <c r="E3890">
        <v>0</v>
      </c>
    </row>
    <row r="3891" spans="1:5" x14ac:dyDescent="0.25">
      <c r="A3891">
        <v>2016</v>
      </c>
      <c r="B3891">
        <v>12</v>
      </c>
      <c r="C3891" t="s">
        <v>119</v>
      </c>
      <c r="D3891">
        <v>0</v>
      </c>
      <c r="E3891">
        <v>0</v>
      </c>
    </row>
    <row r="3892" spans="1:5" x14ac:dyDescent="0.25">
      <c r="A3892">
        <v>2016</v>
      </c>
      <c r="B3892">
        <v>12</v>
      </c>
      <c r="C3892" t="s">
        <v>108</v>
      </c>
      <c r="D3892">
        <v>0</v>
      </c>
      <c r="E3892">
        <v>0</v>
      </c>
    </row>
    <row r="3893" spans="1:5" x14ac:dyDescent="0.25">
      <c r="A3893">
        <v>2016</v>
      </c>
      <c r="B3893">
        <v>12</v>
      </c>
      <c r="C3893" t="s">
        <v>104</v>
      </c>
      <c r="D3893">
        <v>0</v>
      </c>
      <c r="E3893">
        <v>0</v>
      </c>
    </row>
    <row r="3894" spans="1:5" x14ac:dyDescent="0.25">
      <c r="A3894">
        <v>2016</v>
      </c>
      <c r="B3894">
        <v>12</v>
      </c>
      <c r="C3894" t="s">
        <v>135</v>
      </c>
      <c r="D3894">
        <v>0</v>
      </c>
      <c r="E3894">
        <v>0</v>
      </c>
    </row>
    <row r="3895" spans="1:5" x14ac:dyDescent="0.25">
      <c r="A3895">
        <v>2016</v>
      </c>
      <c r="B3895">
        <v>12</v>
      </c>
      <c r="C3895" t="s">
        <v>98</v>
      </c>
      <c r="D3895">
        <v>0</v>
      </c>
      <c r="E3895">
        <v>0</v>
      </c>
    </row>
    <row r="3896" spans="1:5" x14ac:dyDescent="0.25">
      <c r="A3896">
        <v>2016</v>
      </c>
      <c r="B3896">
        <v>12</v>
      </c>
      <c r="C3896" t="s">
        <v>111</v>
      </c>
      <c r="D3896">
        <v>0</v>
      </c>
      <c r="E3896">
        <v>0</v>
      </c>
    </row>
    <row r="3897" spans="1:5" x14ac:dyDescent="0.25">
      <c r="A3897">
        <v>2016</v>
      </c>
      <c r="B3897">
        <v>12</v>
      </c>
      <c r="C3897" t="s">
        <v>106</v>
      </c>
      <c r="D3897">
        <v>0</v>
      </c>
      <c r="E3897">
        <v>0</v>
      </c>
    </row>
    <row r="3898" spans="1:5" x14ac:dyDescent="0.25">
      <c r="A3898">
        <v>2016</v>
      </c>
      <c r="B3898">
        <v>12</v>
      </c>
      <c r="C3898" t="s">
        <v>123</v>
      </c>
      <c r="D3898">
        <v>0</v>
      </c>
      <c r="E3898">
        <v>0</v>
      </c>
    </row>
    <row r="3899" spans="1:5" x14ac:dyDescent="0.25">
      <c r="A3899">
        <v>2016</v>
      </c>
      <c r="B3899">
        <v>12</v>
      </c>
      <c r="C3899" t="s">
        <v>133</v>
      </c>
      <c r="D3899">
        <v>0</v>
      </c>
      <c r="E3899">
        <v>0</v>
      </c>
    </row>
    <row r="3900" spans="1:5" x14ac:dyDescent="0.25">
      <c r="A3900">
        <v>2016</v>
      </c>
      <c r="B3900">
        <v>12</v>
      </c>
      <c r="C3900" t="s">
        <v>120</v>
      </c>
      <c r="D3900">
        <v>0</v>
      </c>
      <c r="E3900">
        <v>0</v>
      </c>
    </row>
    <row r="3901" spans="1:5" x14ac:dyDescent="0.25">
      <c r="A3901">
        <v>2017</v>
      </c>
      <c r="B3901">
        <v>1</v>
      </c>
      <c r="C3901" t="s">
        <v>73</v>
      </c>
      <c r="D3901">
        <v>1688</v>
      </c>
      <c r="E3901">
        <v>12.9</v>
      </c>
    </row>
    <row r="3902" spans="1:5" x14ac:dyDescent="0.25">
      <c r="A3902">
        <v>2017</v>
      </c>
      <c r="B3902">
        <v>1</v>
      </c>
      <c r="C3902" t="s">
        <v>83</v>
      </c>
      <c r="D3902">
        <v>1540</v>
      </c>
      <c r="E3902">
        <v>11.8</v>
      </c>
    </row>
    <row r="3903" spans="1:5" x14ac:dyDescent="0.25">
      <c r="A3903">
        <v>2017</v>
      </c>
      <c r="B3903">
        <v>1</v>
      </c>
      <c r="C3903" t="s">
        <v>72</v>
      </c>
      <c r="D3903">
        <v>1526</v>
      </c>
      <c r="E3903">
        <v>11.7</v>
      </c>
    </row>
    <row r="3904" spans="1:5" x14ac:dyDescent="0.25">
      <c r="A3904">
        <v>2017</v>
      </c>
      <c r="B3904">
        <v>1</v>
      </c>
      <c r="C3904" t="s">
        <v>76</v>
      </c>
      <c r="D3904">
        <v>1158</v>
      </c>
      <c r="E3904">
        <v>8.9</v>
      </c>
    </row>
    <row r="3905" spans="1:5" x14ac:dyDescent="0.25">
      <c r="A3905">
        <v>2017</v>
      </c>
      <c r="B3905">
        <v>1</v>
      </c>
      <c r="C3905" t="s">
        <v>80</v>
      </c>
      <c r="D3905">
        <v>970</v>
      </c>
      <c r="E3905">
        <v>7.4</v>
      </c>
    </row>
    <row r="3906" spans="1:5" x14ac:dyDescent="0.25">
      <c r="A3906">
        <v>2017</v>
      </c>
      <c r="B3906">
        <v>1</v>
      </c>
      <c r="C3906" t="s">
        <v>77</v>
      </c>
      <c r="D3906">
        <v>681</v>
      </c>
      <c r="E3906">
        <v>5.2</v>
      </c>
    </row>
    <row r="3907" spans="1:5" x14ac:dyDescent="0.25">
      <c r="A3907">
        <v>2017</v>
      </c>
      <c r="B3907">
        <v>1</v>
      </c>
      <c r="C3907" t="s">
        <v>74</v>
      </c>
      <c r="D3907">
        <v>617</v>
      </c>
      <c r="E3907">
        <v>4.7</v>
      </c>
    </row>
    <row r="3908" spans="1:5" x14ac:dyDescent="0.25">
      <c r="A3908">
        <v>2017</v>
      </c>
      <c r="B3908">
        <v>1</v>
      </c>
      <c r="C3908" t="s">
        <v>79</v>
      </c>
      <c r="D3908">
        <v>615</v>
      </c>
      <c r="E3908">
        <v>4.7</v>
      </c>
    </row>
    <row r="3909" spans="1:5" x14ac:dyDescent="0.25">
      <c r="A3909">
        <v>2017</v>
      </c>
      <c r="B3909">
        <v>1</v>
      </c>
      <c r="C3909" t="s">
        <v>75</v>
      </c>
      <c r="D3909">
        <v>571</v>
      </c>
      <c r="E3909">
        <v>4.4000000000000004</v>
      </c>
    </row>
    <row r="3910" spans="1:5" x14ac:dyDescent="0.25">
      <c r="A3910">
        <v>2017</v>
      </c>
      <c r="B3910">
        <v>1</v>
      </c>
      <c r="C3910" t="s">
        <v>78</v>
      </c>
      <c r="D3910">
        <v>565</v>
      </c>
      <c r="E3910">
        <v>4.3</v>
      </c>
    </row>
    <row r="3911" spans="1:5" x14ac:dyDescent="0.25">
      <c r="A3911">
        <v>2017</v>
      </c>
      <c r="B3911">
        <v>1</v>
      </c>
      <c r="C3911" t="s">
        <v>91</v>
      </c>
      <c r="D3911">
        <v>422</v>
      </c>
      <c r="E3911">
        <v>3.2</v>
      </c>
    </row>
    <row r="3912" spans="1:5" x14ac:dyDescent="0.25">
      <c r="A3912">
        <v>2017</v>
      </c>
      <c r="B3912">
        <v>1</v>
      </c>
      <c r="C3912" t="s">
        <v>115</v>
      </c>
      <c r="D3912">
        <v>367</v>
      </c>
      <c r="E3912">
        <v>2.8</v>
      </c>
    </row>
    <row r="3913" spans="1:5" x14ac:dyDescent="0.25">
      <c r="A3913">
        <v>2017</v>
      </c>
      <c r="B3913">
        <v>1</v>
      </c>
      <c r="C3913" t="s">
        <v>82</v>
      </c>
      <c r="D3913">
        <v>352</v>
      </c>
      <c r="E3913">
        <v>2.7</v>
      </c>
    </row>
    <row r="3914" spans="1:5" x14ac:dyDescent="0.25">
      <c r="A3914">
        <v>2017</v>
      </c>
      <c r="B3914">
        <v>1</v>
      </c>
      <c r="C3914" t="s">
        <v>84</v>
      </c>
      <c r="D3914">
        <v>349</v>
      </c>
      <c r="E3914">
        <v>2.7</v>
      </c>
    </row>
    <row r="3915" spans="1:5" x14ac:dyDescent="0.25">
      <c r="A3915">
        <v>2017</v>
      </c>
      <c r="B3915">
        <v>1</v>
      </c>
      <c r="C3915" t="s">
        <v>92</v>
      </c>
      <c r="D3915">
        <v>306</v>
      </c>
      <c r="E3915">
        <v>2.2999999999999998</v>
      </c>
    </row>
    <row r="3916" spans="1:5" x14ac:dyDescent="0.25">
      <c r="A3916">
        <v>2017</v>
      </c>
      <c r="B3916">
        <v>1</v>
      </c>
      <c r="C3916" t="s">
        <v>86</v>
      </c>
      <c r="D3916">
        <v>284</v>
      </c>
      <c r="E3916">
        <v>2.2000000000000002</v>
      </c>
    </row>
    <row r="3917" spans="1:5" x14ac:dyDescent="0.25">
      <c r="A3917">
        <v>2017</v>
      </c>
      <c r="B3917">
        <v>1</v>
      </c>
      <c r="C3917" t="s">
        <v>89</v>
      </c>
      <c r="D3917">
        <v>216</v>
      </c>
      <c r="E3917">
        <v>1.7</v>
      </c>
    </row>
    <row r="3918" spans="1:5" x14ac:dyDescent="0.25">
      <c r="A3918">
        <v>2017</v>
      </c>
      <c r="B3918">
        <v>1</v>
      </c>
      <c r="C3918" t="s">
        <v>81</v>
      </c>
      <c r="D3918">
        <v>191</v>
      </c>
      <c r="E3918">
        <v>1.5</v>
      </c>
    </row>
    <row r="3919" spans="1:5" x14ac:dyDescent="0.25">
      <c r="A3919">
        <v>2017</v>
      </c>
      <c r="B3919">
        <v>1</v>
      </c>
      <c r="C3919" t="s">
        <v>85</v>
      </c>
      <c r="D3919">
        <v>163</v>
      </c>
      <c r="E3919">
        <v>1.2</v>
      </c>
    </row>
    <row r="3920" spans="1:5" x14ac:dyDescent="0.25">
      <c r="A3920">
        <v>2017</v>
      </c>
      <c r="B3920">
        <v>1</v>
      </c>
      <c r="C3920" t="s">
        <v>88</v>
      </c>
      <c r="D3920">
        <v>101</v>
      </c>
      <c r="E3920">
        <v>0.8</v>
      </c>
    </row>
    <row r="3921" spans="1:5" x14ac:dyDescent="0.25">
      <c r="A3921">
        <v>2017</v>
      </c>
      <c r="B3921">
        <v>1</v>
      </c>
      <c r="C3921" t="s">
        <v>94</v>
      </c>
      <c r="D3921">
        <v>98</v>
      </c>
      <c r="E3921">
        <v>0.8</v>
      </c>
    </row>
    <row r="3922" spans="1:5" x14ac:dyDescent="0.25">
      <c r="A3922">
        <v>2017</v>
      </c>
      <c r="B3922">
        <v>1</v>
      </c>
      <c r="C3922" t="s">
        <v>107</v>
      </c>
      <c r="D3922">
        <v>91</v>
      </c>
      <c r="E3922">
        <v>0.7</v>
      </c>
    </row>
    <row r="3923" spans="1:5" x14ac:dyDescent="0.25">
      <c r="A3923">
        <v>2017</v>
      </c>
      <c r="B3923">
        <v>1</v>
      </c>
      <c r="C3923" t="s">
        <v>95</v>
      </c>
      <c r="D3923">
        <v>65</v>
      </c>
      <c r="E3923">
        <v>0.5</v>
      </c>
    </row>
    <row r="3924" spans="1:5" x14ac:dyDescent="0.25">
      <c r="A3924">
        <v>2017</v>
      </c>
      <c r="B3924">
        <v>1</v>
      </c>
      <c r="C3924" t="s">
        <v>87</v>
      </c>
      <c r="D3924">
        <v>39</v>
      </c>
      <c r="E3924">
        <v>0.3</v>
      </c>
    </row>
    <row r="3925" spans="1:5" x14ac:dyDescent="0.25">
      <c r="A3925">
        <v>2017</v>
      </c>
      <c r="B3925">
        <v>1</v>
      </c>
      <c r="C3925" t="s">
        <v>99</v>
      </c>
      <c r="D3925">
        <v>27</v>
      </c>
      <c r="E3925">
        <v>0.2</v>
      </c>
    </row>
    <row r="3926" spans="1:5" x14ac:dyDescent="0.25">
      <c r="A3926">
        <v>2017</v>
      </c>
      <c r="B3926">
        <v>1</v>
      </c>
      <c r="C3926" t="s">
        <v>101</v>
      </c>
      <c r="D3926">
        <v>18</v>
      </c>
      <c r="E3926">
        <v>0.1</v>
      </c>
    </row>
    <row r="3927" spans="1:5" x14ac:dyDescent="0.25">
      <c r="A3927">
        <v>2017</v>
      </c>
      <c r="B3927">
        <v>1</v>
      </c>
      <c r="C3927" t="s">
        <v>121</v>
      </c>
      <c r="D3927">
        <v>9</v>
      </c>
      <c r="E3927">
        <v>0.1</v>
      </c>
    </row>
    <row r="3928" spans="1:5" x14ac:dyDescent="0.25">
      <c r="A3928">
        <v>2017</v>
      </c>
      <c r="B3928">
        <v>1</v>
      </c>
      <c r="C3928" t="s">
        <v>134</v>
      </c>
      <c r="D3928">
        <v>9</v>
      </c>
      <c r="E3928">
        <v>0.1</v>
      </c>
    </row>
    <row r="3929" spans="1:5" x14ac:dyDescent="0.25">
      <c r="A3929">
        <v>2017</v>
      </c>
      <c r="B3929">
        <v>1</v>
      </c>
      <c r="C3929" t="s">
        <v>93</v>
      </c>
      <c r="D3929">
        <v>6</v>
      </c>
      <c r="E3929">
        <v>0</v>
      </c>
    </row>
    <row r="3930" spans="1:5" x14ac:dyDescent="0.25">
      <c r="A3930">
        <v>2017</v>
      </c>
      <c r="B3930">
        <v>1</v>
      </c>
      <c r="C3930" t="s">
        <v>90</v>
      </c>
      <c r="D3930">
        <v>3</v>
      </c>
      <c r="E3930">
        <v>0</v>
      </c>
    </row>
    <row r="3931" spans="1:5" x14ac:dyDescent="0.25">
      <c r="A3931">
        <v>2017</v>
      </c>
      <c r="B3931">
        <v>1</v>
      </c>
      <c r="C3931" t="s">
        <v>109</v>
      </c>
      <c r="D3931">
        <v>3</v>
      </c>
      <c r="E3931">
        <v>0</v>
      </c>
    </row>
    <row r="3932" spans="1:5" x14ac:dyDescent="0.25">
      <c r="A3932">
        <v>2017</v>
      </c>
      <c r="B3932">
        <v>1</v>
      </c>
      <c r="C3932" t="s">
        <v>132</v>
      </c>
      <c r="D3932">
        <v>2</v>
      </c>
      <c r="E3932">
        <v>0</v>
      </c>
    </row>
    <row r="3933" spans="1:5" x14ac:dyDescent="0.25">
      <c r="A3933">
        <v>2017</v>
      </c>
      <c r="B3933">
        <v>1</v>
      </c>
      <c r="C3933" t="s">
        <v>117</v>
      </c>
      <c r="D3933">
        <v>1</v>
      </c>
      <c r="E3933">
        <v>0</v>
      </c>
    </row>
    <row r="3934" spans="1:5" x14ac:dyDescent="0.25">
      <c r="A3934">
        <v>2017</v>
      </c>
      <c r="B3934">
        <v>1</v>
      </c>
      <c r="C3934" t="s">
        <v>102</v>
      </c>
      <c r="D3934">
        <v>1</v>
      </c>
      <c r="E3934">
        <v>0</v>
      </c>
    </row>
    <row r="3935" spans="1:5" x14ac:dyDescent="0.25">
      <c r="A3935">
        <v>2017</v>
      </c>
      <c r="B3935">
        <v>1</v>
      </c>
      <c r="C3935" t="s">
        <v>110</v>
      </c>
      <c r="D3935">
        <v>1</v>
      </c>
      <c r="E3935">
        <v>0</v>
      </c>
    </row>
    <row r="3936" spans="1:5" x14ac:dyDescent="0.25">
      <c r="A3936">
        <v>2017</v>
      </c>
      <c r="B3936">
        <v>1</v>
      </c>
      <c r="C3936" t="s">
        <v>100</v>
      </c>
      <c r="D3936">
        <v>0</v>
      </c>
      <c r="E3936">
        <v>0</v>
      </c>
    </row>
    <row r="3937" spans="1:5" x14ac:dyDescent="0.25">
      <c r="A3937">
        <v>2009</v>
      </c>
      <c r="B3937">
        <v>1</v>
      </c>
      <c r="C3937" t="s">
        <v>72</v>
      </c>
      <c r="D3937">
        <v>946</v>
      </c>
      <c r="E3937">
        <v>17.7</v>
      </c>
    </row>
    <row r="3938" spans="1:5" x14ac:dyDescent="0.25">
      <c r="A3938">
        <v>2009</v>
      </c>
      <c r="B3938">
        <v>1</v>
      </c>
      <c r="C3938" t="s">
        <v>73</v>
      </c>
      <c r="D3938">
        <v>725</v>
      </c>
      <c r="E3938">
        <v>13.5</v>
      </c>
    </row>
    <row r="3939" spans="1:5" x14ac:dyDescent="0.25">
      <c r="A3939">
        <v>2009</v>
      </c>
      <c r="B3939">
        <v>1</v>
      </c>
      <c r="C3939" t="s">
        <v>74</v>
      </c>
      <c r="D3939">
        <v>533</v>
      </c>
      <c r="E3939">
        <v>10</v>
      </c>
    </row>
    <row r="3940" spans="1:5" x14ac:dyDescent="0.25">
      <c r="A3940">
        <v>2009</v>
      </c>
      <c r="B3940">
        <v>1</v>
      </c>
      <c r="C3940" t="s">
        <v>76</v>
      </c>
      <c r="D3940">
        <v>347</v>
      </c>
      <c r="E3940">
        <v>6.5</v>
      </c>
    </row>
    <row r="3941" spans="1:5" x14ac:dyDescent="0.25">
      <c r="A3941">
        <v>2009</v>
      </c>
      <c r="B3941">
        <v>1</v>
      </c>
      <c r="C3941" t="s">
        <v>75</v>
      </c>
      <c r="D3941">
        <v>320</v>
      </c>
      <c r="E3941">
        <v>6</v>
      </c>
    </row>
    <row r="3942" spans="1:5" x14ac:dyDescent="0.25">
      <c r="A3942">
        <v>2009</v>
      </c>
      <c r="B3942">
        <v>1</v>
      </c>
      <c r="C3942" t="s">
        <v>81</v>
      </c>
      <c r="D3942">
        <v>303</v>
      </c>
      <c r="E3942">
        <v>5.7</v>
      </c>
    </row>
    <row r="3943" spans="1:5" x14ac:dyDescent="0.25">
      <c r="A3943">
        <v>2009</v>
      </c>
      <c r="B3943">
        <v>1</v>
      </c>
      <c r="C3943" t="s">
        <v>78</v>
      </c>
      <c r="D3943">
        <v>221</v>
      </c>
      <c r="E3943">
        <v>4.0999999999999996</v>
      </c>
    </row>
    <row r="3944" spans="1:5" x14ac:dyDescent="0.25">
      <c r="A3944">
        <v>2009</v>
      </c>
      <c r="B3944">
        <v>1</v>
      </c>
      <c r="C3944" t="s">
        <v>84</v>
      </c>
      <c r="D3944">
        <v>202</v>
      </c>
      <c r="E3944">
        <v>3.8</v>
      </c>
    </row>
    <row r="3945" spans="1:5" x14ac:dyDescent="0.25">
      <c r="A3945">
        <v>2009</v>
      </c>
      <c r="B3945">
        <v>1</v>
      </c>
      <c r="C3945" t="s">
        <v>79</v>
      </c>
      <c r="D3945">
        <v>197</v>
      </c>
      <c r="E3945">
        <v>3.7</v>
      </c>
    </row>
    <row r="3946" spans="1:5" x14ac:dyDescent="0.25">
      <c r="A3946">
        <v>2009</v>
      </c>
      <c r="B3946">
        <v>1</v>
      </c>
      <c r="C3946" t="s">
        <v>77</v>
      </c>
      <c r="D3946">
        <v>192</v>
      </c>
      <c r="E3946">
        <v>3.6</v>
      </c>
    </row>
    <row r="3947" spans="1:5" x14ac:dyDescent="0.25">
      <c r="A3947">
        <v>2009</v>
      </c>
      <c r="B3947">
        <v>1</v>
      </c>
      <c r="C3947" t="s">
        <v>86</v>
      </c>
      <c r="D3947">
        <v>182</v>
      </c>
      <c r="E3947">
        <v>3.4</v>
      </c>
    </row>
    <row r="3948" spans="1:5" x14ac:dyDescent="0.25">
      <c r="A3948">
        <v>2009</v>
      </c>
      <c r="B3948">
        <v>1</v>
      </c>
      <c r="C3948" t="s">
        <v>87</v>
      </c>
      <c r="D3948">
        <v>164</v>
      </c>
      <c r="E3948">
        <v>3.1</v>
      </c>
    </row>
    <row r="3949" spans="1:5" x14ac:dyDescent="0.25">
      <c r="A3949">
        <v>2009</v>
      </c>
      <c r="B3949">
        <v>1</v>
      </c>
      <c r="C3949" t="s">
        <v>83</v>
      </c>
      <c r="D3949">
        <v>159</v>
      </c>
      <c r="E3949">
        <v>3</v>
      </c>
    </row>
    <row r="3950" spans="1:5" x14ac:dyDescent="0.25">
      <c r="A3950">
        <v>2009</v>
      </c>
      <c r="B3950">
        <v>1</v>
      </c>
      <c r="C3950" t="s">
        <v>80</v>
      </c>
      <c r="D3950">
        <v>144</v>
      </c>
      <c r="E3950">
        <v>2.7</v>
      </c>
    </row>
    <row r="3951" spans="1:5" x14ac:dyDescent="0.25">
      <c r="A3951">
        <v>2009</v>
      </c>
      <c r="B3951">
        <v>1</v>
      </c>
      <c r="C3951" t="s">
        <v>82</v>
      </c>
      <c r="D3951">
        <v>139</v>
      </c>
      <c r="E3951">
        <v>2.6</v>
      </c>
    </row>
    <row r="3952" spans="1:5" x14ac:dyDescent="0.25">
      <c r="A3952">
        <v>2009</v>
      </c>
      <c r="B3952">
        <v>1</v>
      </c>
      <c r="C3952" t="s">
        <v>88</v>
      </c>
      <c r="D3952">
        <v>138</v>
      </c>
      <c r="E3952">
        <v>2.6</v>
      </c>
    </row>
    <row r="3953" spans="1:5" x14ac:dyDescent="0.25">
      <c r="A3953">
        <v>2009</v>
      </c>
      <c r="B3953">
        <v>1</v>
      </c>
      <c r="C3953" t="s">
        <v>89</v>
      </c>
      <c r="D3953">
        <v>126</v>
      </c>
      <c r="E3953">
        <v>2.4</v>
      </c>
    </row>
    <row r="3954" spans="1:5" x14ac:dyDescent="0.25">
      <c r="A3954">
        <v>2009</v>
      </c>
      <c r="B3954">
        <v>1</v>
      </c>
      <c r="C3954" t="s">
        <v>85</v>
      </c>
      <c r="D3954">
        <v>97</v>
      </c>
      <c r="E3954">
        <v>1.8</v>
      </c>
    </row>
    <row r="3955" spans="1:5" x14ac:dyDescent="0.25">
      <c r="A3955">
        <v>2009</v>
      </c>
      <c r="B3955">
        <v>1</v>
      </c>
      <c r="C3955" t="s">
        <v>96</v>
      </c>
      <c r="D3955">
        <v>36</v>
      </c>
      <c r="E3955">
        <v>0.7</v>
      </c>
    </row>
    <row r="3956" spans="1:5" x14ac:dyDescent="0.25">
      <c r="A3956">
        <v>2009</v>
      </c>
      <c r="B3956">
        <v>1</v>
      </c>
      <c r="C3956" t="s">
        <v>90</v>
      </c>
      <c r="D3956">
        <v>34</v>
      </c>
      <c r="E3956">
        <v>0.6</v>
      </c>
    </row>
    <row r="3957" spans="1:5" x14ac:dyDescent="0.25">
      <c r="A3957">
        <v>2009</v>
      </c>
      <c r="B3957">
        <v>1</v>
      </c>
      <c r="C3957" t="s">
        <v>91</v>
      </c>
      <c r="D3957">
        <v>31</v>
      </c>
      <c r="E3957">
        <v>0.6</v>
      </c>
    </row>
    <row r="3958" spans="1:5" x14ac:dyDescent="0.25">
      <c r="A3958">
        <v>2009</v>
      </c>
      <c r="B3958">
        <v>1</v>
      </c>
      <c r="C3958" t="s">
        <v>92</v>
      </c>
      <c r="D3958">
        <v>28</v>
      </c>
      <c r="E3958">
        <v>0.5</v>
      </c>
    </row>
    <row r="3959" spans="1:5" x14ac:dyDescent="0.25">
      <c r="A3959">
        <v>2009</v>
      </c>
      <c r="B3959">
        <v>1</v>
      </c>
      <c r="C3959" t="s">
        <v>95</v>
      </c>
      <c r="D3959">
        <v>17</v>
      </c>
      <c r="E3959">
        <v>0.3</v>
      </c>
    </row>
    <row r="3960" spans="1:5" x14ac:dyDescent="0.25">
      <c r="A3960">
        <v>2009</v>
      </c>
      <c r="B3960">
        <v>1</v>
      </c>
      <c r="C3960" t="s">
        <v>97</v>
      </c>
      <c r="D3960">
        <v>14</v>
      </c>
      <c r="E3960">
        <v>0.3</v>
      </c>
    </row>
    <row r="3961" spans="1:5" x14ac:dyDescent="0.25">
      <c r="A3961">
        <v>2009</v>
      </c>
      <c r="B3961">
        <v>1</v>
      </c>
      <c r="C3961" t="s">
        <v>102</v>
      </c>
      <c r="D3961">
        <v>12</v>
      </c>
      <c r="E3961">
        <v>0.2</v>
      </c>
    </row>
    <row r="3962" spans="1:5" x14ac:dyDescent="0.25">
      <c r="A3962">
        <v>2009</v>
      </c>
      <c r="B3962">
        <v>1</v>
      </c>
      <c r="C3962" t="s">
        <v>94</v>
      </c>
      <c r="D3962">
        <v>10</v>
      </c>
      <c r="E3962">
        <v>0.2</v>
      </c>
    </row>
    <row r="3963" spans="1:5" x14ac:dyDescent="0.25">
      <c r="A3963">
        <v>2009</v>
      </c>
      <c r="B3963">
        <v>1</v>
      </c>
      <c r="C3963" t="s">
        <v>103</v>
      </c>
      <c r="D3963">
        <v>7</v>
      </c>
      <c r="E3963">
        <v>0.1</v>
      </c>
    </row>
    <row r="3964" spans="1:5" x14ac:dyDescent="0.25">
      <c r="A3964">
        <v>2009</v>
      </c>
      <c r="B3964">
        <v>1</v>
      </c>
      <c r="C3964" t="s">
        <v>100</v>
      </c>
      <c r="D3964">
        <v>7</v>
      </c>
      <c r="E3964">
        <v>0.1</v>
      </c>
    </row>
    <row r="3965" spans="1:5" x14ac:dyDescent="0.25">
      <c r="A3965">
        <v>2009</v>
      </c>
      <c r="B3965">
        <v>1</v>
      </c>
      <c r="C3965" t="s">
        <v>93</v>
      </c>
      <c r="D3965">
        <v>6</v>
      </c>
      <c r="E3965">
        <v>0.1</v>
      </c>
    </row>
    <row r="3966" spans="1:5" x14ac:dyDescent="0.25">
      <c r="A3966">
        <v>2009</v>
      </c>
      <c r="B3966">
        <v>1</v>
      </c>
      <c r="C3966" t="s">
        <v>98</v>
      </c>
      <c r="D3966">
        <v>4</v>
      </c>
      <c r="E3966">
        <v>0.1</v>
      </c>
    </row>
    <row r="3967" spans="1:5" x14ac:dyDescent="0.25">
      <c r="A3967">
        <v>2009</v>
      </c>
      <c r="B3967">
        <v>1</v>
      </c>
      <c r="C3967" t="s">
        <v>101</v>
      </c>
      <c r="D3967">
        <v>4</v>
      </c>
      <c r="E3967">
        <v>0.1</v>
      </c>
    </row>
    <row r="3968" spans="1:5" x14ac:dyDescent="0.25">
      <c r="A3968">
        <v>2009</v>
      </c>
      <c r="B3968">
        <v>1</v>
      </c>
      <c r="C3968" t="s">
        <v>109</v>
      </c>
      <c r="D3968">
        <v>3</v>
      </c>
      <c r="E3968">
        <v>0.1</v>
      </c>
    </row>
    <row r="3969" spans="1:5" x14ac:dyDescent="0.25">
      <c r="A3969">
        <v>2009</v>
      </c>
      <c r="B3969">
        <v>1</v>
      </c>
      <c r="C3969" t="s">
        <v>99</v>
      </c>
      <c r="D3969">
        <v>2</v>
      </c>
      <c r="E3969">
        <v>0</v>
      </c>
    </row>
    <row r="3970" spans="1:5" x14ac:dyDescent="0.25">
      <c r="A3970">
        <v>2009</v>
      </c>
      <c r="B3970">
        <v>1</v>
      </c>
      <c r="C3970" t="s">
        <v>105</v>
      </c>
      <c r="D3970">
        <v>1</v>
      </c>
      <c r="E3970">
        <v>0</v>
      </c>
    </row>
    <row r="3971" spans="1:5" x14ac:dyDescent="0.25">
      <c r="A3971">
        <v>2009</v>
      </c>
      <c r="B3971">
        <v>1</v>
      </c>
      <c r="C3971" t="s">
        <v>108</v>
      </c>
      <c r="D3971">
        <v>1</v>
      </c>
      <c r="E3971">
        <v>0</v>
      </c>
    </row>
    <row r="3972" spans="1:5" x14ac:dyDescent="0.25">
      <c r="A3972">
        <v>2009</v>
      </c>
      <c r="B3972">
        <v>1</v>
      </c>
      <c r="C3972" t="s">
        <v>110</v>
      </c>
      <c r="D3972">
        <v>1</v>
      </c>
      <c r="E3972">
        <v>0</v>
      </c>
    </row>
    <row r="3973" spans="1:5" x14ac:dyDescent="0.25">
      <c r="A3973">
        <v>2009</v>
      </c>
      <c r="B3973">
        <v>2</v>
      </c>
      <c r="C3973" t="s">
        <v>72</v>
      </c>
      <c r="D3973">
        <v>893</v>
      </c>
      <c r="E3973">
        <v>14.2</v>
      </c>
    </row>
    <row r="3974" spans="1:5" x14ac:dyDescent="0.25">
      <c r="A3974">
        <v>2009</v>
      </c>
      <c r="B3974">
        <v>2</v>
      </c>
      <c r="C3974" t="s">
        <v>73</v>
      </c>
      <c r="D3974">
        <v>921</v>
      </c>
      <c r="E3974">
        <v>14.6</v>
      </c>
    </row>
    <row r="3975" spans="1:5" x14ac:dyDescent="0.25">
      <c r="A3975">
        <v>2009</v>
      </c>
      <c r="B3975">
        <v>2</v>
      </c>
      <c r="C3975" t="s">
        <v>74</v>
      </c>
      <c r="D3975">
        <v>527</v>
      </c>
      <c r="E3975">
        <v>8.4</v>
      </c>
    </row>
    <row r="3976" spans="1:5" x14ac:dyDescent="0.25">
      <c r="A3976">
        <v>2009</v>
      </c>
      <c r="B3976">
        <v>2</v>
      </c>
      <c r="C3976" t="s">
        <v>76</v>
      </c>
      <c r="D3976">
        <v>309</v>
      </c>
      <c r="E3976">
        <v>4.9000000000000004</v>
      </c>
    </row>
    <row r="3977" spans="1:5" x14ac:dyDescent="0.25">
      <c r="A3977">
        <v>2009</v>
      </c>
      <c r="B3977">
        <v>2</v>
      </c>
      <c r="C3977" t="s">
        <v>75</v>
      </c>
      <c r="D3977">
        <v>291</v>
      </c>
      <c r="E3977">
        <v>4.5999999999999996</v>
      </c>
    </row>
    <row r="3978" spans="1:5" x14ac:dyDescent="0.25">
      <c r="A3978">
        <v>2009</v>
      </c>
      <c r="B3978">
        <v>2</v>
      </c>
      <c r="C3978" t="s">
        <v>81</v>
      </c>
      <c r="D3978">
        <v>247</v>
      </c>
      <c r="E3978">
        <v>3.9</v>
      </c>
    </row>
    <row r="3979" spans="1:5" x14ac:dyDescent="0.25">
      <c r="A3979">
        <v>2009</v>
      </c>
      <c r="B3979">
        <v>2</v>
      </c>
      <c r="C3979" t="s">
        <v>78</v>
      </c>
      <c r="D3979">
        <v>325</v>
      </c>
      <c r="E3979">
        <v>5.2</v>
      </c>
    </row>
    <row r="3980" spans="1:5" x14ac:dyDescent="0.25">
      <c r="A3980">
        <v>2009</v>
      </c>
      <c r="B3980">
        <v>2</v>
      </c>
      <c r="C3980" t="s">
        <v>77</v>
      </c>
      <c r="D3980">
        <v>292</v>
      </c>
      <c r="E3980">
        <v>4.5999999999999996</v>
      </c>
    </row>
    <row r="3981" spans="1:5" x14ac:dyDescent="0.25">
      <c r="A3981">
        <v>2009</v>
      </c>
      <c r="B3981">
        <v>2</v>
      </c>
      <c r="C3981" t="s">
        <v>83</v>
      </c>
      <c r="D3981">
        <v>292</v>
      </c>
      <c r="E3981">
        <v>4.5999999999999996</v>
      </c>
    </row>
    <row r="3982" spans="1:5" x14ac:dyDescent="0.25">
      <c r="A3982">
        <v>2009</v>
      </c>
      <c r="B3982">
        <v>2</v>
      </c>
      <c r="C3982" t="s">
        <v>88</v>
      </c>
      <c r="D3982">
        <v>303</v>
      </c>
      <c r="E3982">
        <v>4.8</v>
      </c>
    </row>
    <row r="3983" spans="1:5" x14ac:dyDescent="0.25">
      <c r="A3983">
        <v>2009</v>
      </c>
      <c r="B3983">
        <v>2</v>
      </c>
      <c r="C3983" t="s">
        <v>79</v>
      </c>
      <c r="D3983">
        <v>243</v>
      </c>
      <c r="E3983">
        <v>3.9</v>
      </c>
    </row>
    <row r="3984" spans="1:5" x14ac:dyDescent="0.25">
      <c r="A3984">
        <v>2009</v>
      </c>
      <c r="B3984">
        <v>2</v>
      </c>
      <c r="C3984" t="s">
        <v>86</v>
      </c>
      <c r="D3984">
        <v>246</v>
      </c>
      <c r="E3984">
        <v>3.9</v>
      </c>
    </row>
    <row r="3985" spans="1:5" x14ac:dyDescent="0.25">
      <c r="A3985">
        <v>2009</v>
      </c>
      <c r="B3985">
        <v>2</v>
      </c>
      <c r="C3985" t="s">
        <v>84</v>
      </c>
      <c r="D3985">
        <v>208</v>
      </c>
      <c r="E3985">
        <v>3.3</v>
      </c>
    </row>
    <row r="3986" spans="1:5" x14ac:dyDescent="0.25">
      <c r="A3986">
        <v>2009</v>
      </c>
      <c r="B3986">
        <v>2</v>
      </c>
      <c r="C3986" t="s">
        <v>87</v>
      </c>
      <c r="D3986">
        <v>202</v>
      </c>
      <c r="E3986">
        <v>3.2</v>
      </c>
    </row>
    <row r="3987" spans="1:5" x14ac:dyDescent="0.25">
      <c r="A3987">
        <v>2009</v>
      </c>
      <c r="B3987">
        <v>2</v>
      </c>
      <c r="C3987" t="s">
        <v>89</v>
      </c>
      <c r="D3987">
        <v>208</v>
      </c>
      <c r="E3987">
        <v>3.3</v>
      </c>
    </row>
    <row r="3988" spans="1:5" x14ac:dyDescent="0.25">
      <c r="A3988">
        <v>2009</v>
      </c>
      <c r="B3988">
        <v>2</v>
      </c>
      <c r="C3988" t="s">
        <v>80</v>
      </c>
      <c r="D3988">
        <v>140</v>
      </c>
      <c r="E3988">
        <v>2.2000000000000002</v>
      </c>
    </row>
    <row r="3989" spans="1:5" x14ac:dyDescent="0.25">
      <c r="A3989">
        <v>2009</v>
      </c>
      <c r="B3989">
        <v>2</v>
      </c>
      <c r="C3989" t="s">
        <v>82</v>
      </c>
      <c r="D3989">
        <v>130</v>
      </c>
      <c r="E3989">
        <v>2.1</v>
      </c>
    </row>
    <row r="3990" spans="1:5" x14ac:dyDescent="0.25">
      <c r="A3990">
        <v>2009</v>
      </c>
      <c r="B3990">
        <v>2</v>
      </c>
      <c r="C3990" t="s">
        <v>85</v>
      </c>
      <c r="D3990">
        <v>123</v>
      </c>
      <c r="E3990">
        <v>2</v>
      </c>
    </row>
    <row r="3991" spans="1:5" x14ac:dyDescent="0.25">
      <c r="A3991">
        <v>2009</v>
      </c>
      <c r="B3991">
        <v>2</v>
      </c>
      <c r="C3991" t="s">
        <v>92</v>
      </c>
      <c r="D3991">
        <v>82</v>
      </c>
      <c r="E3991">
        <v>1.3</v>
      </c>
    </row>
    <row r="3992" spans="1:5" x14ac:dyDescent="0.25">
      <c r="A3992">
        <v>2009</v>
      </c>
      <c r="B3992">
        <v>2</v>
      </c>
      <c r="C3992" t="s">
        <v>96</v>
      </c>
      <c r="D3992">
        <v>48</v>
      </c>
      <c r="E3992">
        <v>0.8</v>
      </c>
    </row>
    <row r="3993" spans="1:5" x14ac:dyDescent="0.25">
      <c r="A3993">
        <v>2009</v>
      </c>
      <c r="B3993">
        <v>2</v>
      </c>
      <c r="C3993" t="s">
        <v>91</v>
      </c>
      <c r="D3993">
        <v>46</v>
      </c>
      <c r="E3993">
        <v>0.7</v>
      </c>
    </row>
    <row r="3994" spans="1:5" x14ac:dyDescent="0.25">
      <c r="A3994">
        <v>2009</v>
      </c>
      <c r="B3994">
        <v>2</v>
      </c>
      <c r="C3994" t="s">
        <v>90</v>
      </c>
      <c r="D3994">
        <v>40</v>
      </c>
      <c r="E3994">
        <v>0.6</v>
      </c>
    </row>
    <row r="3995" spans="1:5" x14ac:dyDescent="0.25">
      <c r="A3995">
        <v>2009</v>
      </c>
      <c r="B3995">
        <v>2</v>
      </c>
      <c r="C3995" t="s">
        <v>94</v>
      </c>
      <c r="D3995">
        <v>40</v>
      </c>
      <c r="E3995">
        <v>0.6</v>
      </c>
    </row>
    <row r="3996" spans="1:5" x14ac:dyDescent="0.25">
      <c r="A3996">
        <v>2009</v>
      </c>
      <c r="B3996">
        <v>2</v>
      </c>
      <c r="C3996" t="s">
        <v>97</v>
      </c>
      <c r="D3996">
        <v>20</v>
      </c>
      <c r="E3996">
        <v>0.3</v>
      </c>
    </row>
    <row r="3997" spans="1:5" x14ac:dyDescent="0.25">
      <c r="A3997">
        <v>2009</v>
      </c>
      <c r="B3997">
        <v>2</v>
      </c>
      <c r="C3997" t="s">
        <v>112</v>
      </c>
      <c r="D3997">
        <v>29</v>
      </c>
      <c r="E3997">
        <v>0.5</v>
      </c>
    </row>
    <row r="3998" spans="1:5" x14ac:dyDescent="0.25">
      <c r="A3998">
        <v>2009</v>
      </c>
      <c r="B3998">
        <v>2</v>
      </c>
      <c r="C3998" t="s">
        <v>95</v>
      </c>
      <c r="D3998">
        <v>11</v>
      </c>
      <c r="E3998">
        <v>0.2</v>
      </c>
    </row>
    <row r="3999" spans="1:5" x14ac:dyDescent="0.25">
      <c r="A3999">
        <v>2009</v>
      </c>
      <c r="B3999">
        <v>2</v>
      </c>
      <c r="C3999" t="s">
        <v>98</v>
      </c>
      <c r="D3999">
        <v>18</v>
      </c>
      <c r="E3999">
        <v>0.3</v>
      </c>
    </row>
    <row r="4000" spans="1:5" x14ac:dyDescent="0.25">
      <c r="A4000">
        <v>2009</v>
      </c>
      <c r="B4000">
        <v>2</v>
      </c>
      <c r="C4000" t="s">
        <v>101</v>
      </c>
      <c r="D4000">
        <v>18</v>
      </c>
      <c r="E4000">
        <v>0.3</v>
      </c>
    </row>
    <row r="4001" spans="1:5" x14ac:dyDescent="0.25">
      <c r="A4001">
        <v>2009</v>
      </c>
      <c r="B4001">
        <v>2</v>
      </c>
      <c r="C4001" t="s">
        <v>102</v>
      </c>
      <c r="D4001">
        <v>5</v>
      </c>
      <c r="E4001">
        <v>0.1</v>
      </c>
    </row>
    <row r="4002" spans="1:5" x14ac:dyDescent="0.25">
      <c r="A4002">
        <v>2009</v>
      </c>
      <c r="B4002">
        <v>2</v>
      </c>
      <c r="C4002" t="s">
        <v>100</v>
      </c>
      <c r="D4002">
        <v>6</v>
      </c>
      <c r="E4002">
        <v>0.1</v>
      </c>
    </row>
    <row r="4003" spans="1:5" x14ac:dyDescent="0.25">
      <c r="A4003">
        <v>2009</v>
      </c>
      <c r="B4003">
        <v>2</v>
      </c>
      <c r="C4003" t="s">
        <v>103</v>
      </c>
      <c r="D4003">
        <v>3</v>
      </c>
      <c r="E4003">
        <v>0</v>
      </c>
    </row>
    <row r="4004" spans="1:5" x14ac:dyDescent="0.25">
      <c r="A4004">
        <v>2009</v>
      </c>
      <c r="B4004">
        <v>2</v>
      </c>
      <c r="C4004" t="s">
        <v>93</v>
      </c>
      <c r="D4004">
        <v>2</v>
      </c>
      <c r="E4004">
        <v>0</v>
      </c>
    </row>
    <row r="4005" spans="1:5" x14ac:dyDescent="0.25">
      <c r="A4005">
        <v>2009</v>
      </c>
      <c r="B4005">
        <v>2</v>
      </c>
      <c r="C4005" t="s">
        <v>105</v>
      </c>
      <c r="D4005">
        <v>6</v>
      </c>
      <c r="E4005">
        <v>0.1</v>
      </c>
    </row>
    <row r="4006" spans="1:5" x14ac:dyDescent="0.25">
      <c r="A4006">
        <v>2009</v>
      </c>
      <c r="B4006">
        <v>2</v>
      </c>
      <c r="C4006" t="s">
        <v>109</v>
      </c>
      <c r="D4006">
        <v>4</v>
      </c>
      <c r="E4006">
        <v>0.1</v>
      </c>
    </row>
    <row r="4007" spans="1:5" x14ac:dyDescent="0.25">
      <c r="A4007">
        <v>2009</v>
      </c>
      <c r="B4007">
        <v>2</v>
      </c>
      <c r="C4007" t="s">
        <v>99</v>
      </c>
      <c r="D4007">
        <v>4</v>
      </c>
      <c r="E4007">
        <v>0.1</v>
      </c>
    </row>
    <row r="4008" spans="1:5" x14ac:dyDescent="0.25">
      <c r="A4008">
        <v>2009</v>
      </c>
      <c r="B4008">
        <v>2</v>
      </c>
      <c r="C4008" t="s">
        <v>113</v>
      </c>
      <c r="D4008">
        <v>5</v>
      </c>
      <c r="E4008">
        <v>0.1</v>
      </c>
    </row>
    <row r="4009" spans="1:5" x14ac:dyDescent="0.25">
      <c r="A4009">
        <v>2009</v>
      </c>
      <c r="B4009">
        <v>2</v>
      </c>
      <c r="C4009" t="s">
        <v>108</v>
      </c>
      <c r="D4009">
        <v>0</v>
      </c>
      <c r="E4009">
        <v>0</v>
      </c>
    </row>
    <row r="4010" spans="1:5" x14ac:dyDescent="0.25">
      <c r="A4010">
        <v>2009</v>
      </c>
      <c r="B4010">
        <v>2</v>
      </c>
      <c r="C4010" t="s">
        <v>110</v>
      </c>
      <c r="D4010">
        <v>0</v>
      </c>
      <c r="E4010">
        <v>0</v>
      </c>
    </row>
    <row r="4011" spans="1:5" x14ac:dyDescent="0.25">
      <c r="A4011">
        <v>2009</v>
      </c>
      <c r="B4011">
        <v>2</v>
      </c>
      <c r="C4011" t="s">
        <v>104</v>
      </c>
      <c r="D4011">
        <v>0</v>
      </c>
      <c r="E4011">
        <v>0</v>
      </c>
    </row>
    <row r="4012" spans="1:5" x14ac:dyDescent="0.25">
      <c r="A4012">
        <v>2009</v>
      </c>
      <c r="B4012">
        <v>2</v>
      </c>
      <c r="C4012" t="s">
        <v>117</v>
      </c>
      <c r="D4012">
        <v>0</v>
      </c>
      <c r="E4012">
        <v>0</v>
      </c>
    </row>
    <row r="4013" spans="1:5" x14ac:dyDescent="0.25">
      <c r="A4013">
        <v>2009</v>
      </c>
      <c r="B4013">
        <v>2</v>
      </c>
      <c r="C4013" t="s">
        <v>132</v>
      </c>
      <c r="D4013">
        <v>0</v>
      </c>
      <c r="E4013">
        <v>0</v>
      </c>
    </row>
    <row r="4014" spans="1:5" x14ac:dyDescent="0.25">
      <c r="A4014">
        <v>2009</v>
      </c>
      <c r="B4014">
        <v>2</v>
      </c>
      <c r="C4014" t="s">
        <v>107</v>
      </c>
      <c r="D4014">
        <v>0</v>
      </c>
      <c r="E4014">
        <v>0</v>
      </c>
    </row>
    <row r="4015" spans="1:5" x14ac:dyDescent="0.25">
      <c r="A4015">
        <v>2009</v>
      </c>
      <c r="B4015">
        <v>3</v>
      </c>
      <c r="C4015" t="s">
        <v>72</v>
      </c>
      <c r="D4015">
        <v>1021</v>
      </c>
      <c r="E4015">
        <v>13.4</v>
      </c>
    </row>
    <row r="4016" spans="1:5" x14ac:dyDescent="0.25">
      <c r="A4016">
        <v>2009</v>
      </c>
      <c r="B4016">
        <v>3</v>
      </c>
      <c r="C4016" t="s">
        <v>73</v>
      </c>
      <c r="D4016">
        <v>909</v>
      </c>
      <c r="E4016">
        <v>12</v>
      </c>
    </row>
    <row r="4017" spans="1:5" x14ac:dyDescent="0.25">
      <c r="A4017">
        <v>2009</v>
      </c>
      <c r="B4017">
        <v>3</v>
      </c>
      <c r="C4017" t="s">
        <v>74</v>
      </c>
      <c r="D4017">
        <v>698</v>
      </c>
      <c r="E4017">
        <v>9.1999999999999993</v>
      </c>
    </row>
    <row r="4018" spans="1:5" x14ac:dyDescent="0.25">
      <c r="A4018">
        <v>2009</v>
      </c>
      <c r="B4018">
        <v>3</v>
      </c>
      <c r="C4018" t="s">
        <v>76</v>
      </c>
      <c r="D4018">
        <v>332</v>
      </c>
      <c r="E4018">
        <v>4.4000000000000004</v>
      </c>
    </row>
    <row r="4019" spans="1:5" x14ac:dyDescent="0.25">
      <c r="A4019">
        <v>2009</v>
      </c>
      <c r="B4019">
        <v>3</v>
      </c>
      <c r="C4019" t="s">
        <v>75</v>
      </c>
      <c r="D4019">
        <v>361</v>
      </c>
      <c r="E4019">
        <v>4.7</v>
      </c>
    </row>
    <row r="4020" spans="1:5" x14ac:dyDescent="0.25">
      <c r="A4020">
        <v>2009</v>
      </c>
      <c r="B4020">
        <v>3</v>
      </c>
      <c r="C4020" t="s">
        <v>81</v>
      </c>
      <c r="D4020">
        <v>381</v>
      </c>
      <c r="E4020">
        <v>5</v>
      </c>
    </row>
    <row r="4021" spans="1:5" x14ac:dyDescent="0.25">
      <c r="A4021">
        <v>2009</v>
      </c>
      <c r="B4021">
        <v>3</v>
      </c>
      <c r="C4021" t="s">
        <v>88</v>
      </c>
      <c r="D4021">
        <v>454</v>
      </c>
      <c r="E4021">
        <v>6</v>
      </c>
    </row>
    <row r="4022" spans="1:5" x14ac:dyDescent="0.25">
      <c r="A4022">
        <v>2009</v>
      </c>
      <c r="B4022">
        <v>3</v>
      </c>
      <c r="C4022" t="s">
        <v>86</v>
      </c>
      <c r="D4022">
        <v>450</v>
      </c>
      <c r="E4022">
        <v>5.9</v>
      </c>
    </row>
    <row r="4023" spans="1:5" x14ac:dyDescent="0.25">
      <c r="A4023">
        <v>2009</v>
      </c>
      <c r="B4023">
        <v>3</v>
      </c>
      <c r="C4023" t="s">
        <v>78</v>
      </c>
      <c r="D4023">
        <v>323</v>
      </c>
      <c r="E4023">
        <v>4.2</v>
      </c>
    </row>
    <row r="4024" spans="1:5" x14ac:dyDescent="0.25">
      <c r="A4024">
        <v>2009</v>
      </c>
      <c r="B4024">
        <v>3</v>
      </c>
      <c r="C4024" t="s">
        <v>77</v>
      </c>
      <c r="D4024">
        <v>337</v>
      </c>
      <c r="E4024">
        <v>4.4000000000000004</v>
      </c>
    </row>
    <row r="4025" spans="1:5" x14ac:dyDescent="0.25">
      <c r="A4025">
        <v>2009</v>
      </c>
      <c r="B4025">
        <v>3</v>
      </c>
      <c r="C4025" t="s">
        <v>83</v>
      </c>
      <c r="D4025">
        <v>330</v>
      </c>
      <c r="E4025">
        <v>4.3</v>
      </c>
    </row>
    <row r="4026" spans="1:5" x14ac:dyDescent="0.25">
      <c r="A4026">
        <v>2009</v>
      </c>
      <c r="B4026">
        <v>3</v>
      </c>
      <c r="C4026" t="s">
        <v>84</v>
      </c>
      <c r="D4026">
        <v>317</v>
      </c>
      <c r="E4026">
        <v>4.2</v>
      </c>
    </row>
    <row r="4027" spans="1:5" x14ac:dyDescent="0.25">
      <c r="A4027">
        <v>2009</v>
      </c>
      <c r="B4027">
        <v>3</v>
      </c>
      <c r="C4027" t="s">
        <v>79</v>
      </c>
      <c r="D4027">
        <v>271</v>
      </c>
      <c r="E4027">
        <v>3.6</v>
      </c>
    </row>
    <row r="4028" spans="1:5" x14ac:dyDescent="0.25">
      <c r="A4028">
        <v>2009</v>
      </c>
      <c r="B4028">
        <v>3</v>
      </c>
      <c r="C4028" t="s">
        <v>87</v>
      </c>
      <c r="D4028">
        <v>247</v>
      </c>
      <c r="E4028">
        <v>3.2</v>
      </c>
    </row>
    <row r="4029" spans="1:5" x14ac:dyDescent="0.25">
      <c r="A4029">
        <v>2009</v>
      </c>
      <c r="B4029">
        <v>3</v>
      </c>
      <c r="C4029" t="s">
        <v>89</v>
      </c>
      <c r="D4029">
        <v>276</v>
      </c>
      <c r="E4029">
        <v>3.6</v>
      </c>
    </row>
    <row r="4030" spans="1:5" x14ac:dyDescent="0.25">
      <c r="A4030">
        <v>2009</v>
      </c>
      <c r="B4030">
        <v>3</v>
      </c>
      <c r="C4030" t="s">
        <v>80</v>
      </c>
      <c r="D4030">
        <v>248</v>
      </c>
      <c r="E4030">
        <v>3.3</v>
      </c>
    </row>
    <row r="4031" spans="1:5" x14ac:dyDescent="0.25">
      <c r="A4031">
        <v>2009</v>
      </c>
      <c r="B4031">
        <v>3</v>
      </c>
      <c r="C4031" t="s">
        <v>85</v>
      </c>
      <c r="D4031">
        <v>179</v>
      </c>
      <c r="E4031">
        <v>2.4</v>
      </c>
    </row>
    <row r="4032" spans="1:5" x14ac:dyDescent="0.25">
      <c r="A4032">
        <v>2009</v>
      </c>
      <c r="B4032">
        <v>3</v>
      </c>
      <c r="C4032" t="s">
        <v>82</v>
      </c>
      <c r="D4032">
        <v>120</v>
      </c>
      <c r="E4032">
        <v>1.6</v>
      </c>
    </row>
    <row r="4033" spans="1:5" x14ac:dyDescent="0.25">
      <c r="A4033">
        <v>2009</v>
      </c>
      <c r="B4033">
        <v>3</v>
      </c>
      <c r="C4033" t="s">
        <v>92</v>
      </c>
      <c r="D4033">
        <v>63</v>
      </c>
      <c r="E4033">
        <v>0.8</v>
      </c>
    </row>
    <row r="4034" spans="1:5" x14ac:dyDescent="0.25">
      <c r="A4034">
        <v>2009</v>
      </c>
      <c r="B4034">
        <v>3</v>
      </c>
      <c r="C4034" t="s">
        <v>91</v>
      </c>
      <c r="D4034">
        <v>60</v>
      </c>
      <c r="E4034">
        <v>0.8</v>
      </c>
    </row>
    <row r="4035" spans="1:5" x14ac:dyDescent="0.25">
      <c r="A4035">
        <v>2009</v>
      </c>
      <c r="B4035">
        <v>3</v>
      </c>
      <c r="C4035" t="s">
        <v>90</v>
      </c>
      <c r="D4035">
        <v>46</v>
      </c>
      <c r="E4035">
        <v>0.6</v>
      </c>
    </row>
    <row r="4036" spans="1:5" x14ac:dyDescent="0.25">
      <c r="A4036">
        <v>2009</v>
      </c>
      <c r="B4036">
        <v>3</v>
      </c>
      <c r="C4036" t="s">
        <v>96</v>
      </c>
      <c r="D4036">
        <v>34</v>
      </c>
      <c r="E4036">
        <v>0.4</v>
      </c>
    </row>
    <row r="4037" spans="1:5" x14ac:dyDescent="0.25">
      <c r="A4037">
        <v>2009</v>
      </c>
      <c r="B4037">
        <v>3</v>
      </c>
      <c r="C4037" t="s">
        <v>94</v>
      </c>
      <c r="D4037">
        <v>10</v>
      </c>
      <c r="E4037">
        <v>0.1</v>
      </c>
    </row>
    <row r="4038" spans="1:5" x14ac:dyDescent="0.25">
      <c r="A4038">
        <v>2009</v>
      </c>
      <c r="B4038">
        <v>3</v>
      </c>
      <c r="C4038" t="s">
        <v>112</v>
      </c>
      <c r="D4038">
        <v>29</v>
      </c>
      <c r="E4038">
        <v>0.4</v>
      </c>
    </row>
    <row r="4039" spans="1:5" x14ac:dyDescent="0.25">
      <c r="A4039">
        <v>2009</v>
      </c>
      <c r="B4039">
        <v>3</v>
      </c>
      <c r="C4039" t="s">
        <v>97</v>
      </c>
      <c r="D4039">
        <v>12</v>
      </c>
      <c r="E4039">
        <v>0.2</v>
      </c>
    </row>
    <row r="4040" spans="1:5" x14ac:dyDescent="0.25">
      <c r="A4040">
        <v>2009</v>
      </c>
      <c r="B4040">
        <v>3</v>
      </c>
      <c r="C4040" t="s">
        <v>100</v>
      </c>
      <c r="D4040">
        <v>27</v>
      </c>
      <c r="E4040">
        <v>0.4</v>
      </c>
    </row>
    <row r="4041" spans="1:5" x14ac:dyDescent="0.25">
      <c r="A4041">
        <v>2009</v>
      </c>
      <c r="B4041">
        <v>3</v>
      </c>
      <c r="C4041" t="s">
        <v>95</v>
      </c>
      <c r="D4041">
        <v>12</v>
      </c>
      <c r="E4041">
        <v>0.2</v>
      </c>
    </row>
    <row r="4042" spans="1:5" x14ac:dyDescent="0.25">
      <c r="A4042">
        <v>2009</v>
      </c>
      <c r="B4042">
        <v>3</v>
      </c>
      <c r="C4042" t="s">
        <v>98</v>
      </c>
      <c r="D4042">
        <v>13</v>
      </c>
      <c r="E4042">
        <v>0.2</v>
      </c>
    </row>
    <row r="4043" spans="1:5" x14ac:dyDescent="0.25">
      <c r="A4043">
        <v>2009</v>
      </c>
      <c r="B4043">
        <v>3</v>
      </c>
      <c r="C4043" t="s">
        <v>101</v>
      </c>
      <c r="D4043">
        <v>12</v>
      </c>
      <c r="E4043">
        <v>0.2</v>
      </c>
    </row>
    <row r="4044" spans="1:5" x14ac:dyDescent="0.25">
      <c r="A4044">
        <v>2009</v>
      </c>
      <c r="B4044">
        <v>3</v>
      </c>
      <c r="C4044" t="s">
        <v>102</v>
      </c>
      <c r="D4044">
        <v>2</v>
      </c>
      <c r="E4044">
        <v>0</v>
      </c>
    </row>
    <row r="4045" spans="1:5" x14ac:dyDescent="0.25">
      <c r="A4045">
        <v>2009</v>
      </c>
      <c r="B4045">
        <v>3</v>
      </c>
      <c r="C4045" t="s">
        <v>93</v>
      </c>
      <c r="D4045">
        <v>9</v>
      </c>
      <c r="E4045">
        <v>0.1</v>
      </c>
    </row>
    <row r="4046" spans="1:5" x14ac:dyDescent="0.25">
      <c r="A4046">
        <v>2009</v>
      </c>
      <c r="B4046">
        <v>3</v>
      </c>
      <c r="C4046" t="s">
        <v>103</v>
      </c>
      <c r="D4046">
        <v>6</v>
      </c>
      <c r="E4046">
        <v>0.1</v>
      </c>
    </row>
    <row r="4047" spans="1:5" x14ac:dyDescent="0.25">
      <c r="A4047">
        <v>2009</v>
      </c>
      <c r="B4047">
        <v>3</v>
      </c>
      <c r="C4047" t="s">
        <v>109</v>
      </c>
      <c r="D4047">
        <v>4</v>
      </c>
      <c r="E4047">
        <v>0.1</v>
      </c>
    </row>
    <row r="4048" spans="1:5" x14ac:dyDescent="0.25">
      <c r="A4048">
        <v>2009</v>
      </c>
      <c r="B4048">
        <v>3</v>
      </c>
      <c r="C4048" t="s">
        <v>105</v>
      </c>
      <c r="D4048">
        <v>2</v>
      </c>
      <c r="E4048">
        <v>0</v>
      </c>
    </row>
    <row r="4049" spans="1:5" x14ac:dyDescent="0.25">
      <c r="A4049">
        <v>2009</v>
      </c>
      <c r="B4049">
        <v>3</v>
      </c>
      <c r="C4049" t="s">
        <v>99</v>
      </c>
      <c r="D4049">
        <v>2</v>
      </c>
      <c r="E4049">
        <v>0</v>
      </c>
    </row>
    <row r="4050" spans="1:5" x14ac:dyDescent="0.25">
      <c r="A4050">
        <v>2009</v>
      </c>
      <c r="B4050">
        <v>3</v>
      </c>
      <c r="C4050" t="s">
        <v>113</v>
      </c>
      <c r="D4050">
        <v>0</v>
      </c>
      <c r="E4050">
        <v>0</v>
      </c>
    </row>
    <row r="4051" spans="1:5" x14ac:dyDescent="0.25">
      <c r="A4051">
        <v>2009</v>
      </c>
      <c r="B4051">
        <v>3</v>
      </c>
      <c r="C4051" t="s">
        <v>108</v>
      </c>
      <c r="D4051">
        <v>1</v>
      </c>
      <c r="E4051">
        <v>0</v>
      </c>
    </row>
    <row r="4052" spans="1:5" x14ac:dyDescent="0.25">
      <c r="A4052">
        <v>2009</v>
      </c>
      <c r="B4052">
        <v>3</v>
      </c>
      <c r="C4052" t="s">
        <v>107</v>
      </c>
      <c r="D4052">
        <v>2</v>
      </c>
      <c r="E4052">
        <v>0</v>
      </c>
    </row>
    <row r="4053" spans="1:5" x14ac:dyDescent="0.25">
      <c r="A4053">
        <v>2009</v>
      </c>
      <c r="B4053">
        <v>3</v>
      </c>
      <c r="C4053" t="s">
        <v>104</v>
      </c>
      <c r="D4053">
        <v>1</v>
      </c>
      <c r="E4053">
        <v>0</v>
      </c>
    </row>
    <row r="4054" spans="1:5" x14ac:dyDescent="0.25">
      <c r="A4054">
        <v>2009</v>
      </c>
      <c r="B4054">
        <v>3</v>
      </c>
      <c r="C4054" t="s">
        <v>110</v>
      </c>
      <c r="D4054">
        <v>0</v>
      </c>
      <c r="E4054">
        <v>0</v>
      </c>
    </row>
    <row r="4055" spans="1:5" x14ac:dyDescent="0.25">
      <c r="A4055">
        <v>2009</v>
      </c>
      <c r="B4055">
        <v>3</v>
      </c>
      <c r="C4055" t="s">
        <v>116</v>
      </c>
      <c r="D4055">
        <v>0</v>
      </c>
      <c r="E4055">
        <v>0</v>
      </c>
    </row>
    <row r="4056" spans="1:5" x14ac:dyDescent="0.25">
      <c r="A4056">
        <v>2009</v>
      </c>
      <c r="B4056">
        <v>3</v>
      </c>
      <c r="C4056" t="s">
        <v>118</v>
      </c>
      <c r="D4056">
        <v>0</v>
      </c>
      <c r="E4056">
        <v>0</v>
      </c>
    </row>
    <row r="4057" spans="1:5" x14ac:dyDescent="0.25">
      <c r="A4057">
        <v>2009</v>
      </c>
      <c r="B4057">
        <v>3</v>
      </c>
      <c r="C4057" t="s">
        <v>117</v>
      </c>
      <c r="D4057">
        <v>0</v>
      </c>
      <c r="E4057">
        <v>0</v>
      </c>
    </row>
    <row r="4058" spans="1:5" x14ac:dyDescent="0.25">
      <c r="A4058">
        <v>2009</v>
      </c>
      <c r="B4058">
        <v>3</v>
      </c>
      <c r="C4058" t="s">
        <v>106</v>
      </c>
      <c r="D4058">
        <v>0</v>
      </c>
      <c r="E4058">
        <v>0</v>
      </c>
    </row>
    <row r="4059" spans="1:5" x14ac:dyDescent="0.25">
      <c r="A4059">
        <v>2009</v>
      </c>
      <c r="B4059">
        <v>3</v>
      </c>
      <c r="C4059" t="s">
        <v>132</v>
      </c>
      <c r="D4059">
        <v>0</v>
      </c>
      <c r="E4059">
        <v>0</v>
      </c>
    </row>
    <row r="4060" spans="1:5" x14ac:dyDescent="0.25">
      <c r="A4060">
        <v>2009</v>
      </c>
      <c r="B4060">
        <v>4</v>
      </c>
      <c r="C4060" t="s">
        <v>72</v>
      </c>
      <c r="D4060">
        <v>993</v>
      </c>
      <c r="E4060">
        <v>13.2</v>
      </c>
    </row>
    <row r="4061" spans="1:5" x14ac:dyDescent="0.25">
      <c r="A4061">
        <v>2009</v>
      </c>
      <c r="B4061">
        <v>4</v>
      </c>
      <c r="C4061" t="s">
        <v>73</v>
      </c>
      <c r="D4061">
        <v>1207</v>
      </c>
      <c r="E4061">
        <v>16.100000000000001</v>
      </c>
    </row>
    <row r="4062" spans="1:5" x14ac:dyDescent="0.25">
      <c r="A4062">
        <v>2009</v>
      </c>
      <c r="B4062">
        <v>4</v>
      </c>
      <c r="C4062" t="s">
        <v>74</v>
      </c>
      <c r="D4062">
        <v>608</v>
      </c>
      <c r="E4062">
        <v>8.1</v>
      </c>
    </row>
    <row r="4063" spans="1:5" x14ac:dyDescent="0.25">
      <c r="A4063">
        <v>2009</v>
      </c>
      <c r="B4063">
        <v>4</v>
      </c>
      <c r="C4063" t="s">
        <v>75</v>
      </c>
      <c r="D4063">
        <v>479</v>
      </c>
      <c r="E4063">
        <v>6.4</v>
      </c>
    </row>
    <row r="4064" spans="1:5" x14ac:dyDescent="0.25">
      <c r="A4064">
        <v>2009</v>
      </c>
      <c r="B4064">
        <v>4</v>
      </c>
      <c r="C4064" t="s">
        <v>76</v>
      </c>
      <c r="D4064">
        <v>434</v>
      </c>
      <c r="E4064">
        <v>5.8</v>
      </c>
    </row>
    <row r="4065" spans="1:5" x14ac:dyDescent="0.25">
      <c r="A4065">
        <v>2009</v>
      </c>
      <c r="B4065">
        <v>4</v>
      </c>
      <c r="C4065" t="s">
        <v>81</v>
      </c>
      <c r="D4065">
        <v>370</v>
      </c>
      <c r="E4065">
        <v>4.9000000000000004</v>
      </c>
    </row>
    <row r="4066" spans="1:5" x14ac:dyDescent="0.25">
      <c r="A4066">
        <v>2009</v>
      </c>
      <c r="B4066">
        <v>4</v>
      </c>
      <c r="C4066" t="s">
        <v>78</v>
      </c>
      <c r="D4066">
        <v>389</v>
      </c>
      <c r="E4066">
        <v>5.2</v>
      </c>
    </row>
    <row r="4067" spans="1:5" x14ac:dyDescent="0.25">
      <c r="A4067">
        <v>2009</v>
      </c>
      <c r="B4067">
        <v>4</v>
      </c>
      <c r="C4067" t="s">
        <v>77</v>
      </c>
      <c r="D4067">
        <v>406</v>
      </c>
      <c r="E4067">
        <v>5.4</v>
      </c>
    </row>
    <row r="4068" spans="1:5" x14ac:dyDescent="0.25">
      <c r="A4068">
        <v>2009</v>
      </c>
      <c r="B4068">
        <v>4</v>
      </c>
      <c r="C4068" t="s">
        <v>88</v>
      </c>
      <c r="D4068">
        <v>328</v>
      </c>
      <c r="E4068">
        <v>4.4000000000000004</v>
      </c>
    </row>
    <row r="4069" spans="1:5" x14ac:dyDescent="0.25">
      <c r="A4069">
        <v>2009</v>
      </c>
      <c r="B4069">
        <v>4</v>
      </c>
      <c r="C4069" t="s">
        <v>86</v>
      </c>
      <c r="D4069">
        <v>214</v>
      </c>
      <c r="E4069">
        <v>2.9</v>
      </c>
    </row>
    <row r="4070" spans="1:5" x14ac:dyDescent="0.25">
      <c r="A4070">
        <v>2009</v>
      </c>
      <c r="B4070">
        <v>4</v>
      </c>
      <c r="C4070" t="s">
        <v>83</v>
      </c>
      <c r="D4070">
        <v>278</v>
      </c>
      <c r="E4070">
        <v>3.7</v>
      </c>
    </row>
    <row r="4071" spans="1:5" x14ac:dyDescent="0.25">
      <c r="A4071">
        <v>2009</v>
      </c>
      <c r="B4071">
        <v>4</v>
      </c>
      <c r="C4071" t="s">
        <v>79</v>
      </c>
      <c r="D4071">
        <v>266</v>
      </c>
      <c r="E4071">
        <v>3.5</v>
      </c>
    </row>
    <row r="4072" spans="1:5" x14ac:dyDescent="0.25">
      <c r="A4072">
        <v>2009</v>
      </c>
      <c r="B4072">
        <v>4</v>
      </c>
      <c r="C4072" t="s">
        <v>84</v>
      </c>
      <c r="D4072">
        <v>244</v>
      </c>
      <c r="E4072">
        <v>3.3</v>
      </c>
    </row>
    <row r="4073" spans="1:5" x14ac:dyDescent="0.25">
      <c r="A4073">
        <v>2009</v>
      </c>
      <c r="B4073">
        <v>4</v>
      </c>
      <c r="C4073" t="s">
        <v>87</v>
      </c>
      <c r="D4073">
        <v>190</v>
      </c>
      <c r="E4073">
        <v>2.5</v>
      </c>
    </row>
    <row r="4074" spans="1:5" x14ac:dyDescent="0.25">
      <c r="A4074">
        <v>2009</v>
      </c>
      <c r="B4074">
        <v>4</v>
      </c>
      <c r="C4074" t="s">
        <v>89</v>
      </c>
      <c r="D4074">
        <v>170</v>
      </c>
      <c r="E4074">
        <v>2.2999999999999998</v>
      </c>
    </row>
    <row r="4075" spans="1:5" x14ac:dyDescent="0.25">
      <c r="A4075">
        <v>2009</v>
      </c>
      <c r="B4075">
        <v>4</v>
      </c>
      <c r="C4075" t="s">
        <v>80</v>
      </c>
      <c r="D4075">
        <v>215</v>
      </c>
      <c r="E4075">
        <v>2.9</v>
      </c>
    </row>
    <row r="4076" spans="1:5" x14ac:dyDescent="0.25">
      <c r="A4076">
        <v>2009</v>
      </c>
      <c r="B4076">
        <v>4</v>
      </c>
      <c r="C4076" t="s">
        <v>85</v>
      </c>
      <c r="D4076">
        <v>180</v>
      </c>
      <c r="E4076">
        <v>2.4</v>
      </c>
    </row>
    <row r="4077" spans="1:5" x14ac:dyDescent="0.25">
      <c r="A4077">
        <v>2009</v>
      </c>
      <c r="B4077">
        <v>4</v>
      </c>
      <c r="C4077" t="s">
        <v>82</v>
      </c>
      <c r="D4077">
        <v>164</v>
      </c>
      <c r="E4077">
        <v>2.2000000000000002</v>
      </c>
    </row>
    <row r="4078" spans="1:5" x14ac:dyDescent="0.25">
      <c r="A4078">
        <v>2009</v>
      </c>
      <c r="B4078">
        <v>4</v>
      </c>
      <c r="C4078" t="s">
        <v>92</v>
      </c>
      <c r="D4078">
        <v>89</v>
      </c>
      <c r="E4078">
        <v>1.2</v>
      </c>
    </row>
    <row r="4079" spans="1:5" x14ac:dyDescent="0.25">
      <c r="A4079">
        <v>2009</v>
      </c>
      <c r="B4079">
        <v>4</v>
      </c>
      <c r="C4079" t="s">
        <v>91</v>
      </c>
      <c r="D4079">
        <v>34</v>
      </c>
      <c r="E4079">
        <v>0.5</v>
      </c>
    </row>
    <row r="4080" spans="1:5" x14ac:dyDescent="0.25">
      <c r="A4080">
        <v>2009</v>
      </c>
      <c r="B4080">
        <v>4</v>
      </c>
      <c r="C4080" t="s">
        <v>90</v>
      </c>
      <c r="D4080">
        <v>49</v>
      </c>
      <c r="E4080">
        <v>0.7</v>
      </c>
    </row>
    <row r="4081" spans="1:5" x14ac:dyDescent="0.25">
      <c r="A4081">
        <v>2009</v>
      </c>
      <c r="B4081">
        <v>4</v>
      </c>
      <c r="C4081" t="s">
        <v>96</v>
      </c>
      <c r="D4081">
        <v>32</v>
      </c>
      <c r="E4081">
        <v>0.4</v>
      </c>
    </row>
    <row r="4082" spans="1:5" x14ac:dyDescent="0.25">
      <c r="A4082">
        <v>2009</v>
      </c>
      <c r="B4082">
        <v>4</v>
      </c>
      <c r="C4082" t="s">
        <v>97</v>
      </c>
      <c r="D4082">
        <v>27</v>
      </c>
      <c r="E4082">
        <v>0.4</v>
      </c>
    </row>
    <row r="4083" spans="1:5" x14ac:dyDescent="0.25">
      <c r="A4083">
        <v>2009</v>
      </c>
      <c r="B4083">
        <v>4</v>
      </c>
      <c r="C4083" t="s">
        <v>112</v>
      </c>
      <c r="D4083">
        <v>14</v>
      </c>
      <c r="E4083">
        <v>0.2</v>
      </c>
    </row>
    <row r="4084" spans="1:5" x14ac:dyDescent="0.25">
      <c r="A4084">
        <v>2009</v>
      </c>
      <c r="B4084">
        <v>4</v>
      </c>
      <c r="C4084" t="s">
        <v>94</v>
      </c>
      <c r="D4084">
        <v>11</v>
      </c>
      <c r="E4084">
        <v>0.1</v>
      </c>
    </row>
    <row r="4085" spans="1:5" x14ac:dyDescent="0.25">
      <c r="A4085">
        <v>2009</v>
      </c>
      <c r="B4085">
        <v>4</v>
      </c>
      <c r="C4085" t="s">
        <v>95</v>
      </c>
      <c r="D4085">
        <v>30</v>
      </c>
      <c r="E4085">
        <v>0.4</v>
      </c>
    </row>
    <row r="4086" spans="1:5" x14ac:dyDescent="0.25">
      <c r="A4086">
        <v>2009</v>
      </c>
      <c r="B4086">
        <v>4</v>
      </c>
      <c r="C4086" t="s">
        <v>100</v>
      </c>
      <c r="D4086">
        <v>14</v>
      </c>
      <c r="E4086">
        <v>0.2</v>
      </c>
    </row>
    <row r="4087" spans="1:5" x14ac:dyDescent="0.25">
      <c r="A4087">
        <v>2009</v>
      </c>
      <c r="B4087">
        <v>4</v>
      </c>
      <c r="C4087" t="s">
        <v>98</v>
      </c>
      <c r="D4087">
        <v>18</v>
      </c>
      <c r="E4087">
        <v>0.2</v>
      </c>
    </row>
    <row r="4088" spans="1:5" x14ac:dyDescent="0.25">
      <c r="A4088">
        <v>2009</v>
      </c>
      <c r="B4088">
        <v>4</v>
      </c>
      <c r="C4088" t="s">
        <v>101</v>
      </c>
      <c r="D4088">
        <v>14</v>
      </c>
      <c r="E4088">
        <v>0.2</v>
      </c>
    </row>
    <row r="4089" spans="1:5" x14ac:dyDescent="0.25">
      <c r="A4089">
        <v>2009</v>
      </c>
      <c r="B4089">
        <v>4</v>
      </c>
      <c r="C4089" t="s">
        <v>102</v>
      </c>
      <c r="D4089">
        <v>10</v>
      </c>
      <c r="E4089">
        <v>0.1</v>
      </c>
    </row>
    <row r="4090" spans="1:5" x14ac:dyDescent="0.25">
      <c r="A4090">
        <v>2009</v>
      </c>
      <c r="B4090">
        <v>4</v>
      </c>
      <c r="C4090" t="s">
        <v>93</v>
      </c>
      <c r="D4090">
        <v>3</v>
      </c>
      <c r="E4090">
        <v>0</v>
      </c>
    </row>
    <row r="4091" spans="1:5" x14ac:dyDescent="0.25">
      <c r="A4091">
        <v>2009</v>
      </c>
      <c r="B4091">
        <v>4</v>
      </c>
      <c r="C4091" t="s">
        <v>103</v>
      </c>
      <c r="D4091">
        <v>4</v>
      </c>
      <c r="E4091">
        <v>0.1</v>
      </c>
    </row>
    <row r="4092" spans="1:5" x14ac:dyDescent="0.25">
      <c r="A4092">
        <v>2009</v>
      </c>
      <c r="B4092">
        <v>4</v>
      </c>
      <c r="C4092" t="s">
        <v>99</v>
      </c>
      <c r="D4092">
        <v>11</v>
      </c>
      <c r="E4092">
        <v>0.1</v>
      </c>
    </row>
    <row r="4093" spans="1:5" x14ac:dyDescent="0.25">
      <c r="A4093">
        <v>2009</v>
      </c>
      <c r="B4093">
        <v>4</v>
      </c>
      <c r="C4093" t="s">
        <v>109</v>
      </c>
      <c r="D4093">
        <v>1</v>
      </c>
      <c r="E4093">
        <v>0</v>
      </c>
    </row>
    <row r="4094" spans="1:5" x14ac:dyDescent="0.25">
      <c r="A4094">
        <v>2009</v>
      </c>
      <c r="B4094">
        <v>4</v>
      </c>
      <c r="C4094" t="s">
        <v>105</v>
      </c>
      <c r="D4094">
        <v>2</v>
      </c>
      <c r="E4094">
        <v>0</v>
      </c>
    </row>
    <row r="4095" spans="1:5" x14ac:dyDescent="0.25">
      <c r="A4095">
        <v>2009</v>
      </c>
      <c r="B4095">
        <v>4</v>
      </c>
      <c r="C4095" t="s">
        <v>113</v>
      </c>
      <c r="D4095">
        <v>0</v>
      </c>
      <c r="E4095">
        <v>0</v>
      </c>
    </row>
    <row r="4096" spans="1:5" x14ac:dyDescent="0.25">
      <c r="A4096">
        <v>2009</v>
      </c>
      <c r="B4096">
        <v>4</v>
      </c>
      <c r="C4096" t="s">
        <v>108</v>
      </c>
      <c r="D4096">
        <v>3</v>
      </c>
      <c r="E4096">
        <v>0</v>
      </c>
    </row>
    <row r="4097" spans="1:5" x14ac:dyDescent="0.25">
      <c r="A4097">
        <v>2009</v>
      </c>
      <c r="B4097">
        <v>4</v>
      </c>
      <c r="C4097" t="s">
        <v>107</v>
      </c>
      <c r="D4097">
        <v>1</v>
      </c>
      <c r="E4097">
        <v>0</v>
      </c>
    </row>
    <row r="4098" spans="1:5" x14ac:dyDescent="0.25">
      <c r="A4098">
        <v>2009</v>
      </c>
      <c r="B4098">
        <v>4</v>
      </c>
      <c r="C4098" t="s">
        <v>104</v>
      </c>
      <c r="D4098">
        <v>1</v>
      </c>
      <c r="E4098">
        <v>0</v>
      </c>
    </row>
    <row r="4099" spans="1:5" x14ac:dyDescent="0.25">
      <c r="A4099">
        <v>2009</v>
      </c>
      <c r="B4099">
        <v>4</v>
      </c>
      <c r="C4099" t="s">
        <v>110</v>
      </c>
      <c r="D4099">
        <v>1</v>
      </c>
      <c r="E4099">
        <v>0</v>
      </c>
    </row>
    <row r="4100" spans="1:5" x14ac:dyDescent="0.25">
      <c r="A4100">
        <v>2009</v>
      </c>
      <c r="B4100">
        <v>4</v>
      </c>
      <c r="C4100" t="s">
        <v>116</v>
      </c>
      <c r="D4100">
        <v>0</v>
      </c>
      <c r="E4100">
        <v>0</v>
      </c>
    </row>
    <row r="4101" spans="1:5" x14ac:dyDescent="0.25">
      <c r="A4101">
        <v>2009</v>
      </c>
      <c r="B4101">
        <v>4</v>
      </c>
      <c r="C4101" t="s">
        <v>118</v>
      </c>
      <c r="D4101">
        <v>0</v>
      </c>
      <c r="E4101">
        <v>0</v>
      </c>
    </row>
    <row r="4102" spans="1:5" x14ac:dyDescent="0.25">
      <c r="A4102">
        <v>2009</v>
      </c>
      <c r="B4102">
        <v>4</v>
      </c>
      <c r="C4102" t="s">
        <v>117</v>
      </c>
      <c r="D4102">
        <v>0</v>
      </c>
      <c r="E4102">
        <v>0</v>
      </c>
    </row>
    <row r="4103" spans="1:5" x14ac:dyDescent="0.25">
      <c r="A4103">
        <v>2009</v>
      </c>
      <c r="B4103">
        <v>4</v>
      </c>
      <c r="C4103" t="s">
        <v>111</v>
      </c>
      <c r="D4103">
        <v>0</v>
      </c>
      <c r="E4103">
        <v>0</v>
      </c>
    </row>
    <row r="4104" spans="1:5" x14ac:dyDescent="0.25">
      <c r="A4104">
        <v>2009</v>
      </c>
      <c r="B4104">
        <v>4</v>
      </c>
      <c r="C4104" t="s">
        <v>106</v>
      </c>
      <c r="D4104">
        <v>0</v>
      </c>
      <c r="E4104">
        <v>0</v>
      </c>
    </row>
    <row r="4105" spans="1:5" x14ac:dyDescent="0.25">
      <c r="A4105">
        <v>2009</v>
      </c>
      <c r="B4105">
        <v>4</v>
      </c>
      <c r="C4105" t="s">
        <v>132</v>
      </c>
      <c r="D4105">
        <v>0</v>
      </c>
      <c r="E4105">
        <v>0</v>
      </c>
    </row>
    <row r="4106" spans="1:5" x14ac:dyDescent="0.25">
      <c r="A4106">
        <v>2009</v>
      </c>
      <c r="B4106">
        <v>5</v>
      </c>
      <c r="C4106" t="s">
        <v>72</v>
      </c>
      <c r="D4106">
        <v>1056</v>
      </c>
      <c r="E4106">
        <v>14.2</v>
      </c>
    </row>
    <row r="4107" spans="1:5" x14ac:dyDescent="0.25">
      <c r="A4107">
        <v>2009</v>
      </c>
      <c r="B4107">
        <v>5</v>
      </c>
      <c r="C4107" t="s">
        <v>73</v>
      </c>
      <c r="D4107">
        <v>1094</v>
      </c>
      <c r="E4107">
        <v>14.7</v>
      </c>
    </row>
    <row r="4108" spans="1:5" x14ac:dyDescent="0.25">
      <c r="A4108">
        <v>2009</v>
      </c>
      <c r="B4108">
        <v>5</v>
      </c>
      <c r="C4108" t="s">
        <v>74</v>
      </c>
      <c r="D4108">
        <v>661</v>
      </c>
      <c r="E4108">
        <v>8.9</v>
      </c>
    </row>
    <row r="4109" spans="1:5" x14ac:dyDescent="0.25">
      <c r="A4109">
        <v>2009</v>
      </c>
      <c r="B4109">
        <v>5</v>
      </c>
      <c r="C4109" t="s">
        <v>76</v>
      </c>
      <c r="D4109">
        <v>379</v>
      </c>
      <c r="E4109">
        <v>5.0999999999999996</v>
      </c>
    </row>
    <row r="4110" spans="1:5" x14ac:dyDescent="0.25">
      <c r="A4110">
        <v>2009</v>
      </c>
      <c r="B4110">
        <v>5</v>
      </c>
      <c r="C4110" t="s">
        <v>75</v>
      </c>
      <c r="D4110">
        <v>339</v>
      </c>
      <c r="E4110">
        <v>4.5999999999999996</v>
      </c>
    </row>
    <row r="4111" spans="1:5" x14ac:dyDescent="0.25">
      <c r="A4111">
        <v>2009</v>
      </c>
      <c r="B4111">
        <v>5</v>
      </c>
      <c r="C4111" t="s">
        <v>81</v>
      </c>
      <c r="D4111">
        <v>426</v>
      </c>
      <c r="E4111">
        <v>5.7</v>
      </c>
    </row>
    <row r="4112" spans="1:5" x14ac:dyDescent="0.25">
      <c r="A4112">
        <v>2009</v>
      </c>
      <c r="B4112">
        <v>5</v>
      </c>
      <c r="C4112" t="s">
        <v>78</v>
      </c>
      <c r="D4112">
        <v>416</v>
      </c>
      <c r="E4112">
        <v>5.6</v>
      </c>
    </row>
    <row r="4113" spans="1:5" x14ac:dyDescent="0.25">
      <c r="A4113">
        <v>2009</v>
      </c>
      <c r="B4113">
        <v>5</v>
      </c>
      <c r="C4113" t="s">
        <v>77</v>
      </c>
      <c r="D4113">
        <v>425</v>
      </c>
      <c r="E4113">
        <v>5.7</v>
      </c>
    </row>
    <row r="4114" spans="1:5" x14ac:dyDescent="0.25">
      <c r="A4114">
        <v>2009</v>
      </c>
      <c r="B4114">
        <v>5</v>
      </c>
      <c r="C4114" t="s">
        <v>88</v>
      </c>
      <c r="D4114">
        <v>271</v>
      </c>
      <c r="E4114">
        <v>3.7</v>
      </c>
    </row>
    <row r="4115" spans="1:5" x14ac:dyDescent="0.25">
      <c r="A4115">
        <v>2009</v>
      </c>
      <c r="B4115">
        <v>5</v>
      </c>
      <c r="C4115" t="s">
        <v>83</v>
      </c>
      <c r="D4115">
        <v>389</v>
      </c>
      <c r="E4115">
        <v>5.2</v>
      </c>
    </row>
    <row r="4116" spans="1:5" x14ac:dyDescent="0.25">
      <c r="A4116">
        <v>2009</v>
      </c>
      <c r="B4116">
        <v>5</v>
      </c>
      <c r="C4116" t="s">
        <v>86</v>
      </c>
      <c r="D4116">
        <v>142</v>
      </c>
      <c r="E4116">
        <v>1.9</v>
      </c>
    </row>
    <row r="4117" spans="1:5" x14ac:dyDescent="0.25">
      <c r="A4117">
        <v>2009</v>
      </c>
      <c r="B4117">
        <v>5</v>
      </c>
      <c r="C4117" t="s">
        <v>84</v>
      </c>
      <c r="D4117">
        <v>257</v>
      </c>
      <c r="E4117">
        <v>3.5</v>
      </c>
    </row>
    <row r="4118" spans="1:5" x14ac:dyDescent="0.25">
      <c r="A4118">
        <v>2009</v>
      </c>
      <c r="B4118">
        <v>5</v>
      </c>
      <c r="C4118" t="s">
        <v>79</v>
      </c>
      <c r="D4118">
        <v>235</v>
      </c>
      <c r="E4118">
        <v>3.2</v>
      </c>
    </row>
    <row r="4119" spans="1:5" x14ac:dyDescent="0.25">
      <c r="A4119">
        <v>2009</v>
      </c>
      <c r="B4119">
        <v>5</v>
      </c>
      <c r="C4119" t="s">
        <v>80</v>
      </c>
      <c r="D4119">
        <v>279</v>
      </c>
      <c r="E4119">
        <v>3.8</v>
      </c>
    </row>
    <row r="4120" spans="1:5" x14ac:dyDescent="0.25">
      <c r="A4120">
        <v>2009</v>
      </c>
      <c r="B4120">
        <v>5</v>
      </c>
      <c r="C4120" t="s">
        <v>87</v>
      </c>
      <c r="D4120">
        <v>218</v>
      </c>
      <c r="E4120">
        <v>2.9</v>
      </c>
    </row>
    <row r="4121" spans="1:5" x14ac:dyDescent="0.25">
      <c r="A4121">
        <v>2009</v>
      </c>
      <c r="B4121">
        <v>5</v>
      </c>
      <c r="C4121" t="s">
        <v>89</v>
      </c>
      <c r="D4121">
        <v>138</v>
      </c>
      <c r="E4121">
        <v>1.9</v>
      </c>
    </row>
    <row r="4122" spans="1:5" x14ac:dyDescent="0.25">
      <c r="A4122">
        <v>2009</v>
      </c>
      <c r="B4122">
        <v>5</v>
      </c>
      <c r="C4122" t="s">
        <v>85</v>
      </c>
      <c r="D4122">
        <v>171</v>
      </c>
      <c r="E4122">
        <v>2.2999999999999998</v>
      </c>
    </row>
    <row r="4123" spans="1:5" x14ac:dyDescent="0.25">
      <c r="A4123">
        <v>2009</v>
      </c>
      <c r="B4123">
        <v>5</v>
      </c>
      <c r="C4123" t="s">
        <v>82</v>
      </c>
      <c r="D4123">
        <v>124</v>
      </c>
      <c r="E4123">
        <v>1.7</v>
      </c>
    </row>
    <row r="4124" spans="1:5" x14ac:dyDescent="0.25">
      <c r="A4124">
        <v>2009</v>
      </c>
      <c r="B4124">
        <v>5</v>
      </c>
      <c r="C4124" t="s">
        <v>92</v>
      </c>
      <c r="D4124">
        <v>56</v>
      </c>
      <c r="E4124">
        <v>0.8</v>
      </c>
    </row>
    <row r="4125" spans="1:5" x14ac:dyDescent="0.25">
      <c r="A4125">
        <v>2009</v>
      </c>
      <c r="B4125">
        <v>5</v>
      </c>
      <c r="C4125" t="s">
        <v>90</v>
      </c>
      <c r="D4125">
        <v>116</v>
      </c>
      <c r="E4125">
        <v>1.6</v>
      </c>
    </row>
    <row r="4126" spans="1:5" x14ac:dyDescent="0.25">
      <c r="A4126">
        <v>2009</v>
      </c>
      <c r="B4126">
        <v>5</v>
      </c>
      <c r="C4126" t="s">
        <v>91</v>
      </c>
      <c r="D4126">
        <v>47</v>
      </c>
      <c r="E4126">
        <v>0.6</v>
      </c>
    </row>
    <row r="4127" spans="1:5" x14ac:dyDescent="0.25">
      <c r="A4127">
        <v>2009</v>
      </c>
      <c r="B4127">
        <v>5</v>
      </c>
      <c r="C4127" t="s">
        <v>96</v>
      </c>
      <c r="D4127">
        <v>42</v>
      </c>
      <c r="E4127">
        <v>0.6</v>
      </c>
    </row>
    <row r="4128" spans="1:5" x14ac:dyDescent="0.25">
      <c r="A4128">
        <v>2009</v>
      </c>
      <c r="B4128">
        <v>5</v>
      </c>
      <c r="C4128" t="s">
        <v>95</v>
      </c>
      <c r="D4128">
        <v>29</v>
      </c>
      <c r="E4128">
        <v>0.4</v>
      </c>
    </row>
    <row r="4129" spans="1:5" x14ac:dyDescent="0.25">
      <c r="A4129">
        <v>2009</v>
      </c>
      <c r="B4129">
        <v>5</v>
      </c>
      <c r="C4129" t="s">
        <v>97</v>
      </c>
      <c r="D4129">
        <v>23</v>
      </c>
      <c r="E4129">
        <v>0.3</v>
      </c>
    </row>
    <row r="4130" spans="1:5" x14ac:dyDescent="0.25">
      <c r="A4130">
        <v>2009</v>
      </c>
      <c r="B4130">
        <v>5</v>
      </c>
      <c r="C4130" t="s">
        <v>94</v>
      </c>
      <c r="D4130">
        <v>13</v>
      </c>
      <c r="E4130">
        <v>0.2</v>
      </c>
    </row>
    <row r="4131" spans="1:5" x14ac:dyDescent="0.25">
      <c r="A4131">
        <v>2009</v>
      </c>
      <c r="B4131">
        <v>5</v>
      </c>
      <c r="C4131" t="s">
        <v>98</v>
      </c>
      <c r="D4131">
        <v>20</v>
      </c>
      <c r="E4131">
        <v>0.3</v>
      </c>
    </row>
    <row r="4132" spans="1:5" x14ac:dyDescent="0.25">
      <c r="A4132">
        <v>2009</v>
      </c>
      <c r="B4132">
        <v>5</v>
      </c>
      <c r="C4132" t="s">
        <v>112</v>
      </c>
      <c r="D4132">
        <v>1</v>
      </c>
      <c r="E4132">
        <v>0</v>
      </c>
    </row>
    <row r="4133" spans="1:5" x14ac:dyDescent="0.25">
      <c r="A4133">
        <v>2009</v>
      </c>
      <c r="B4133">
        <v>5</v>
      </c>
      <c r="C4133" t="s">
        <v>100</v>
      </c>
      <c r="D4133">
        <v>15</v>
      </c>
      <c r="E4133">
        <v>0.2</v>
      </c>
    </row>
    <row r="4134" spans="1:5" x14ac:dyDescent="0.25">
      <c r="A4134">
        <v>2009</v>
      </c>
      <c r="B4134">
        <v>5</v>
      </c>
      <c r="C4134" t="s">
        <v>101</v>
      </c>
      <c r="D4134">
        <v>7</v>
      </c>
      <c r="E4134">
        <v>0.1</v>
      </c>
    </row>
    <row r="4135" spans="1:5" x14ac:dyDescent="0.25">
      <c r="A4135">
        <v>2009</v>
      </c>
      <c r="B4135">
        <v>5</v>
      </c>
      <c r="C4135" t="s">
        <v>102</v>
      </c>
      <c r="D4135">
        <v>8</v>
      </c>
      <c r="E4135">
        <v>0.1</v>
      </c>
    </row>
    <row r="4136" spans="1:5" x14ac:dyDescent="0.25">
      <c r="A4136">
        <v>2009</v>
      </c>
      <c r="B4136">
        <v>5</v>
      </c>
      <c r="C4136" t="s">
        <v>93</v>
      </c>
      <c r="D4136">
        <v>7</v>
      </c>
      <c r="E4136">
        <v>0.1</v>
      </c>
    </row>
    <row r="4137" spans="1:5" x14ac:dyDescent="0.25">
      <c r="A4137">
        <v>2009</v>
      </c>
      <c r="B4137">
        <v>5</v>
      </c>
      <c r="C4137" t="s">
        <v>103</v>
      </c>
      <c r="D4137">
        <v>2</v>
      </c>
      <c r="E4137">
        <v>0</v>
      </c>
    </row>
    <row r="4138" spans="1:5" x14ac:dyDescent="0.25">
      <c r="A4138">
        <v>2009</v>
      </c>
      <c r="B4138">
        <v>5</v>
      </c>
      <c r="C4138" t="s">
        <v>99</v>
      </c>
      <c r="D4138">
        <v>2</v>
      </c>
      <c r="E4138">
        <v>0</v>
      </c>
    </row>
    <row r="4139" spans="1:5" x14ac:dyDescent="0.25">
      <c r="A4139">
        <v>2009</v>
      </c>
      <c r="B4139">
        <v>5</v>
      </c>
      <c r="C4139" t="s">
        <v>109</v>
      </c>
      <c r="D4139">
        <v>3</v>
      </c>
      <c r="E4139">
        <v>0</v>
      </c>
    </row>
    <row r="4140" spans="1:5" x14ac:dyDescent="0.25">
      <c r="A4140">
        <v>2009</v>
      </c>
      <c r="B4140">
        <v>5</v>
      </c>
      <c r="C4140" t="s">
        <v>105</v>
      </c>
      <c r="D4140">
        <v>2</v>
      </c>
      <c r="E4140">
        <v>0</v>
      </c>
    </row>
    <row r="4141" spans="1:5" x14ac:dyDescent="0.25">
      <c r="A4141">
        <v>2009</v>
      </c>
      <c r="B4141">
        <v>5</v>
      </c>
      <c r="C4141" t="s">
        <v>107</v>
      </c>
      <c r="D4141">
        <v>6</v>
      </c>
      <c r="E4141">
        <v>0.1</v>
      </c>
    </row>
    <row r="4142" spans="1:5" x14ac:dyDescent="0.25">
      <c r="A4142">
        <v>2009</v>
      </c>
      <c r="B4142">
        <v>5</v>
      </c>
      <c r="C4142" t="s">
        <v>113</v>
      </c>
      <c r="D4142">
        <v>1</v>
      </c>
      <c r="E4142">
        <v>0</v>
      </c>
    </row>
    <row r="4143" spans="1:5" x14ac:dyDescent="0.25">
      <c r="A4143">
        <v>2009</v>
      </c>
      <c r="B4143">
        <v>5</v>
      </c>
      <c r="C4143" t="s">
        <v>108</v>
      </c>
      <c r="D4143">
        <v>0</v>
      </c>
      <c r="E4143">
        <v>0</v>
      </c>
    </row>
    <row r="4144" spans="1:5" x14ac:dyDescent="0.25">
      <c r="A4144">
        <v>2009</v>
      </c>
      <c r="B4144">
        <v>5</v>
      </c>
      <c r="C4144" t="s">
        <v>110</v>
      </c>
      <c r="D4144">
        <v>1</v>
      </c>
      <c r="E4144">
        <v>0</v>
      </c>
    </row>
    <row r="4145" spans="1:5" x14ac:dyDescent="0.25">
      <c r="A4145">
        <v>2009</v>
      </c>
      <c r="B4145">
        <v>5</v>
      </c>
      <c r="C4145" t="s">
        <v>104</v>
      </c>
      <c r="D4145">
        <v>0</v>
      </c>
      <c r="E4145">
        <v>0</v>
      </c>
    </row>
    <row r="4146" spans="1:5" x14ac:dyDescent="0.25">
      <c r="A4146">
        <v>2009</v>
      </c>
      <c r="B4146">
        <v>5</v>
      </c>
      <c r="C4146" t="s">
        <v>116</v>
      </c>
      <c r="D4146">
        <v>0</v>
      </c>
      <c r="E4146">
        <v>0</v>
      </c>
    </row>
    <row r="4147" spans="1:5" x14ac:dyDescent="0.25">
      <c r="A4147">
        <v>2009</v>
      </c>
      <c r="B4147">
        <v>5</v>
      </c>
      <c r="C4147" t="s">
        <v>118</v>
      </c>
      <c r="D4147">
        <v>0</v>
      </c>
      <c r="E4147">
        <v>0</v>
      </c>
    </row>
    <row r="4148" spans="1:5" x14ac:dyDescent="0.25">
      <c r="A4148">
        <v>2009</v>
      </c>
      <c r="B4148">
        <v>5</v>
      </c>
      <c r="C4148" t="s">
        <v>117</v>
      </c>
      <c r="D4148">
        <v>0</v>
      </c>
      <c r="E4148">
        <v>0</v>
      </c>
    </row>
    <row r="4149" spans="1:5" x14ac:dyDescent="0.25">
      <c r="A4149">
        <v>2009</v>
      </c>
      <c r="B4149">
        <v>5</v>
      </c>
      <c r="C4149" t="s">
        <v>111</v>
      </c>
      <c r="D4149">
        <v>0</v>
      </c>
      <c r="E4149">
        <v>0</v>
      </c>
    </row>
    <row r="4150" spans="1:5" x14ac:dyDescent="0.25">
      <c r="A4150">
        <v>2009</v>
      </c>
      <c r="B4150">
        <v>5</v>
      </c>
      <c r="C4150" t="s">
        <v>136</v>
      </c>
      <c r="D4150">
        <v>0</v>
      </c>
      <c r="E4150">
        <v>0</v>
      </c>
    </row>
    <row r="4151" spans="1:5" x14ac:dyDescent="0.25">
      <c r="A4151">
        <v>2009</v>
      </c>
      <c r="B4151">
        <v>5</v>
      </c>
      <c r="C4151" t="s">
        <v>106</v>
      </c>
      <c r="D4151">
        <v>0</v>
      </c>
      <c r="E4151">
        <v>0</v>
      </c>
    </row>
    <row r="4152" spans="1:5" x14ac:dyDescent="0.25">
      <c r="A4152">
        <v>2009</v>
      </c>
      <c r="B4152">
        <v>5</v>
      </c>
      <c r="C4152" t="s">
        <v>132</v>
      </c>
      <c r="D4152">
        <v>0</v>
      </c>
      <c r="E4152">
        <v>0</v>
      </c>
    </row>
    <row r="4153" spans="1:5" x14ac:dyDescent="0.25">
      <c r="A4153">
        <v>2009</v>
      </c>
      <c r="B4153">
        <v>6</v>
      </c>
      <c r="C4153" t="s">
        <v>73</v>
      </c>
      <c r="D4153">
        <v>965</v>
      </c>
      <c r="E4153">
        <v>12.7</v>
      </c>
    </row>
    <row r="4154" spans="1:5" x14ac:dyDescent="0.25">
      <c r="A4154">
        <v>2009</v>
      </c>
      <c r="B4154">
        <v>6</v>
      </c>
      <c r="C4154" t="s">
        <v>72</v>
      </c>
      <c r="D4154">
        <v>888</v>
      </c>
      <c r="E4154">
        <v>11.7</v>
      </c>
    </row>
    <row r="4155" spans="1:5" x14ac:dyDescent="0.25">
      <c r="A4155">
        <v>2009</v>
      </c>
      <c r="B4155">
        <v>6</v>
      </c>
      <c r="C4155" t="s">
        <v>74</v>
      </c>
      <c r="D4155">
        <v>845</v>
      </c>
      <c r="E4155">
        <v>11.1</v>
      </c>
    </row>
    <row r="4156" spans="1:5" x14ac:dyDescent="0.25">
      <c r="A4156">
        <v>2009</v>
      </c>
      <c r="B4156">
        <v>6</v>
      </c>
      <c r="C4156" t="s">
        <v>76</v>
      </c>
      <c r="D4156">
        <v>590</v>
      </c>
      <c r="E4156">
        <v>7.8</v>
      </c>
    </row>
    <row r="4157" spans="1:5" x14ac:dyDescent="0.25">
      <c r="A4157">
        <v>2009</v>
      </c>
      <c r="B4157">
        <v>6</v>
      </c>
      <c r="C4157" t="s">
        <v>78</v>
      </c>
      <c r="D4157">
        <v>488</v>
      </c>
      <c r="E4157">
        <v>6.4</v>
      </c>
    </row>
    <row r="4158" spans="1:5" x14ac:dyDescent="0.25">
      <c r="A4158">
        <v>2009</v>
      </c>
      <c r="B4158">
        <v>6</v>
      </c>
      <c r="C4158" t="s">
        <v>81</v>
      </c>
      <c r="D4158">
        <v>432</v>
      </c>
      <c r="E4158">
        <v>5.7</v>
      </c>
    </row>
    <row r="4159" spans="1:5" x14ac:dyDescent="0.25">
      <c r="A4159">
        <v>2009</v>
      </c>
      <c r="B4159">
        <v>6</v>
      </c>
      <c r="C4159" t="s">
        <v>75</v>
      </c>
      <c r="D4159">
        <v>308</v>
      </c>
      <c r="E4159">
        <v>4.0999999999999996</v>
      </c>
    </row>
    <row r="4160" spans="1:5" x14ac:dyDescent="0.25">
      <c r="A4160">
        <v>2009</v>
      </c>
      <c r="B4160">
        <v>6</v>
      </c>
      <c r="C4160" t="s">
        <v>77</v>
      </c>
      <c r="D4160">
        <v>280</v>
      </c>
      <c r="E4160">
        <v>3.7</v>
      </c>
    </row>
    <row r="4161" spans="1:5" x14ac:dyDescent="0.25">
      <c r="A4161">
        <v>2009</v>
      </c>
      <c r="B4161">
        <v>6</v>
      </c>
      <c r="C4161" t="s">
        <v>83</v>
      </c>
      <c r="D4161">
        <v>383</v>
      </c>
      <c r="E4161">
        <v>5.0999999999999996</v>
      </c>
    </row>
    <row r="4162" spans="1:5" x14ac:dyDescent="0.25">
      <c r="A4162">
        <v>2009</v>
      </c>
      <c r="B4162">
        <v>6</v>
      </c>
      <c r="C4162" t="s">
        <v>88</v>
      </c>
      <c r="D4162">
        <v>226</v>
      </c>
      <c r="E4162">
        <v>3</v>
      </c>
    </row>
    <row r="4163" spans="1:5" x14ac:dyDescent="0.25">
      <c r="A4163">
        <v>2009</v>
      </c>
      <c r="B4163">
        <v>6</v>
      </c>
      <c r="C4163" t="s">
        <v>86</v>
      </c>
      <c r="D4163">
        <v>314</v>
      </c>
      <c r="E4163">
        <v>4.0999999999999996</v>
      </c>
    </row>
    <row r="4164" spans="1:5" x14ac:dyDescent="0.25">
      <c r="A4164">
        <v>2009</v>
      </c>
      <c r="B4164">
        <v>6</v>
      </c>
      <c r="C4164" t="s">
        <v>84</v>
      </c>
      <c r="D4164">
        <v>257</v>
      </c>
      <c r="E4164">
        <v>3.4</v>
      </c>
    </row>
    <row r="4165" spans="1:5" x14ac:dyDescent="0.25">
      <c r="A4165">
        <v>2009</v>
      </c>
      <c r="B4165">
        <v>6</v>
      </c>
      <c r="C4165" t="s">
        <v>79</v>
      </c>
      <c r="D4165">
        <v>267</v>
      </c>
      <c r="E4165">
        <v>3.5</v>
      </c>
    </row>
    <row r="4166" spans="1:5" x14ac:dyDescent="0.25">
      <c r="A4166">
        <v>2009</v>
      </c>
      <c r="B4166">
        <v>6</v>
      </c>
      <c r="C4166" t="s">
        <v>80</v>
      </c>
      <c r="D4166">
        <v>322</v>
      </c>
      <c r="E4166">
        <v>4.2</v>
      </c>
    </row>
    <row r="4167" spans="1:5" x14ac:dyDescent="0.25">
      <c r="A4167">
        <v>2009</v>
      </c>
      <c r="B4167">
        <v>6</v>
      </c>
      <c r="C4167" t="s">
        <v>87</v>
      </c>
      <c r="D4167">
        <v>229</v>
      </c>
      <c r="E4167">
        <v>3</v>
      </c>
    </row>
    <row r="4168" spans="1:5" x14ac:dyDescent="0.25">
      <c r="A4168">
        <v>2009</v>
      </c>
      <c r="B4168">
        <v>6</v>
      </c>
      <c r="C4168" t="s">
        <v>89</v>
      </c>
      <c r="D4168">
        <v>147</v>
      </c>
      <c r="E4168">
        <v>1.9</v>
      </c>
    </row>
    <row r="4169" spans="1:5" x14ac:dyDescent="0.25">
      <c r="A4169">
        <v>2009</v>
      </c>
      <c r="B4169">
        <v>6</v>
      </c>
      <c r="C4169" t="s">
        <v>85</v>
      </c>
      <c r="D4169">
        <v>172</v>
      </c>
      <c r="E4169">
        <v>2.2999999999999998</v>
      </c>
    </row>
    <row r="4170" spans="1:5" x14ac:dyDescent="0.25">
      <c r="A4170">
        <v>2009</v>
      </c>
      <c r="B4170">
        <v>6</v>
      </c>
      <c r="C4170" t="s">
        <v>82</v>
      </c>
      <c r="D4170">
        <v>119</v>
      </c>
      <c r="E4170">
        <v>1.6</v>
      </c>
    </row>
    <row r="4171" spans="1:5" x14ac:dyDescent="0.25">
      <c r="A4171">
        <v>2009</v>
      </c>
      <c r="B4171">
        <v>6</v>
      </c>
      <c r="C4171" t="s">
        <v>92</v>
      </c>
      <c r="D4171">
        <v>61</v>
      </c>
      <c r="E4171">
        <v>0.8</v>
      </c>
    </row>
    <row r="4172" spans="1:5" x14ac:dyDescent="0.25">
      <c r="A4172">
        <v>2009</v>
      </c>
      <c r="B4172">
        <v>6</v>
      </c>
      <c r="C4172" t="s">
        <v>90</v>
      </c>
      <c r="D4172">
        <v>83</v>
      </c>
      <c r="E4172">
        <v>1.1000000000000001</v>
      </c>
    </row>
    <row r="4173" spans="1:5" x14ac:dyDescent="0.25">
      <c r="A4173">
        <v>2009</v>
      </c>
      <c r="B4173">
        <v>6</v>
      </c>
      <c r="C4173" t="s">
        <v>91</v>
      </c>
      <c r="D4173">
        <v>51</v>
      </c>
      <c r="E4173">
        <v>0.7</v>
      </c>
    </row>
    <row r="4174" spans="1:5" x14ac:dyDescent="0.25">
      <c r="A4174">
        <v>2009</v>
      </c>
      <c r="B4174">
        <v>6</v>
      </c>
      <c r="C4174" t="s">
        <v>96</v>
      </c>
      <c r="D4174">
        <v>30</v>
      </c>
      <c r="E4174">
        <v>0.4</v>
      </c>
    </row>
    <row r="4175" spans="1:5" x14ac:dyDescent="0.25">
      <c r="A4175">
        <v>2009</v>
      </c>
      <c r="B4175">
        <v>6</v>
      </c>
      <c r="C4175" t="s">
        <v>95</v>
      </c>
      <c r="D4175">
        <v>25</v>
      </c>
      <c r="E4175">
        <v>0.3</v>
      </c>
    </row>
    <row r="4176" spans="1:5" x14ac:dyDescent="0.25">
      <c r="A4176">
        <v>2009</v>
      </c>
      <c r="B4176">
        <v>6</v>
      </c>
      <c r="C4176" t="s">
        <v>97</v>
      </c>
      <c r="D4176">
        <v>24</v>
      </c>
      <c r="E4176">
        <v>0.3</v>
      </c>
    </row>
    <row r="4177" spans="1:5" x14ac:dyDescent="0.25">
      <c r="A4177">
        <v>2009</v>
      </c>
      <c r="B4177">
        <v>6</v>
      </c>
      <c r="C4177" t="s">
        <v>94</v>
      </c>
      <c r="D4177">
        <v>6</v>
      </c>
      <c r="E4177">
        <v>0.1</v>
      </c>
    </row>
    <row r="4178" spans="1:5" x14ac:dyDescent="0.25">
      <c r="A4178">
        <v>2009</v>
      </c>
      <c r="B4178">
        <v>6</v>
      </c>
      <c r="C4178" t="s">
        <v>98</v>
      </c>
      <c r="D4178">
        <v>15</v>
      </c>
      <c r="E4178">
        <v>0.2</v>
      </c>
    </row>
    <row r="4179" spans="1:5" x14ac:dyDescent="0.25">
      <c r="A4179">
        <v>2009</v>
      </c>
      <c r="B4179">
        <v>6</v>
      </c>
      <c r="C4179" t="s">
        <v>100</v>
      </c>
      <c r="D4179">
        <v>9</v>
      </c>
      <c r="E4179">
        <v>0.1</v>
      </c>
    </row>
    <row r="4180" spans="1:5" x14ac:dyDescent="0.25">
      <c r="A4180">
        <v>2009</v>
      </c>
      <c r="B4180">
        <v>6</v>
      </c>
      <c r="C4180" t="s">
        <v>112</v>
      </c>
      <c r="D4180">
        <v>2</v>
      </c>
      <c r="E4180">
        <v>0</v>
      </c>
    </row>
    <row r="4181" spans="1:5" x14ac:dyDescent="0.25">
      <c r="A4181">
        <v>2009</v>
      </c>
      <c r="B4181">
        <v>6</v>
      </c>
      <c r="C4181" t="s">
        <v>101</v>
      </c>
      <c r="D4181">
        <v>2</v>
      </c>
      <c r="E4181">
        <v>0</v>
      </c>
    </row>
    <row r="4182" spans="1:5" x14ac:dyDescent="0.25">
      <c r="A4182">
        <v>2009</v>
      </c>
      <c r="B4182">
        <v>6</v>
      </c>
      <c r="C4182" t="s">
        <v>102</v>
      </c>
      <c r="D4182">
        <v>6</v>
      </c>
      <c r="E4182">
        <v>0.1</v>
      </c>
    </row>
    <row r="4183" spans="1:5" x14ac:dyDescent="0.25">
      <c r="A4183">
        <v>2009</v>
      </c>
      <c r="B4183">
        <v>6</v>
      </c>
      <c r="C4183" t="s">
        <v>93</v>
      </c>
      <c r="D4183">
        <v>7</v>
      </c>
      <c r="E4183">
        <v>0.1</v>
      </c>
    </row>
    <row r="4184" spans="1:5" x14ac:dyDescent="0.25">
      <c r="A4184">
        <v>2009</v>
      </c>
      <c r="B4184">
        <v>6</v>
      </c>
      <c r="C4184" t="s">
        <v>99</v>
      </c>
      <c r="D4184">
        <v>7</v>
      </c>
      <c r="E4184">
        <v>0.1</v>
      </c>
    </row>
    <row r="4185" spans="1:5" x14ac:dyDescent="0.25">
      <c r="A4185">
        <v>2009</v>
      </c>
      <c r="B4185">
        <v>6</v>
      </c>
      <c r="C4185" t="s">
        <v>103</v>
      </c>
      <c r="D4185">
        <v>4</v>
      </c>
      <c r="E4185">
        <v>0.1</v>
      </c>
    </row>
    <row r="4186" spans="1:5" x14ac:dyDescent="0.25">
      <c r="A4186">
        <v>2009</v>
      </c>
      <c r="B4186">
        <v>6</v>
      </c>
      <c r="C4186" t="s">
        <v>109</v>
      </c>
      <c r="D4186">
        <v>6</v>
      </c>
      <c r="E4186">
        <v>0.1</v>
      </c>
    </row>
    <row r="4187" spans="1:5" x14ac:dyDescent="0.25">
      <c r="A4187">
        <v>2009</v>
      </c>
      <c r="B4187">
        <v>6</v>
      </c>
      <c r="C4187" t="s">
        <v>105</v>
      </c>
      <c r="D4187">
        <v>5</v>
      </c>
      <c r="E4187">
        <v>0.1</v>
      </c>
    </row>
    <row r="4188" spans="1:5" x14ac:dyDescent="0.25">
      <c r="A4188">
        <v>2009</v>
      </c>
      <c r="B4188">
        <v>6</v>
      </c>
      <c r="C4188" t="s">
        <v>107</v>
      </c>
      <c r="D4188">
        <v>5</v>
      </c>
      <c r="E4188">
        <v>0.1</v>
      </c>
    </row>
    <row r="4189" spans="1:5" x14ac:dyDescent="0.25">
      <c r="A4189">
        <v>2009</v>
      </c>
      <c r="B4189">
        <v>6</v>
      </c>
      <c r="C4189" t="s">
        <v>113</v>
      </c>
      <c r="D4189">
        <v>0</v>
      </c>
      <c r="E4189">
        <v>0</v>
      </c>
    </row>
    <row r="4190" spans="1:5" x14ac:dyDescent="0.25">
      <c r="A4190">
        <v>2009</v>
      </c>
      <c r="B4190">
        <v>6</v>
      </c>
      <c r="C4190" t="s">
        <v>108</v>
      </c>
      <c r="D4190">
        <v>0</v>
      </c>
      <c r="E4190">
        <v>0</v>
      </c>
    </row>
    <row r="4191" spans="1:5" x14ac:dyDescent="0.25">
      <c r="A4191">
        <v>2009</v>
      </c>
      <c r="B4191">
        <v>6</v>
      </c>
      <c r="C4191" t="s">
        <v>110</v>
      </c>
      <c r="D4191">
        <v>0</v>
      </c>
      <c r="E4191">
        <v>0</v>
      </c>
    </row>
    <row r="4192" spans="1:5" x14ac:dyDescent="0.25">
      <c r="A4192">
        <v>2009</v>
      </c>
      <c r="B4192">
        <v>6</v>
      </c>
      <c r="C4192" t="s">
        <v>104</v>
      </c>
      <c r="D4192">
        <v>0</v>
      </c>
      <c r="E4192">
        <v>0</v>
      </c>
    </row>
    <row r="4193" spans="1:5" x14ac:dyDescent="0.25">
      <c r="A4193">
        <v>2009</v>
      </c>
      <c r="B4193">
        <v>6</v>
      </c>
      <c r="C4193" t="s">
        <v>117</v>
      </c>
      <c r="D4193">
        <v>1</v>
      </c>
      <c r="E4193">
        <v>0</v>
      </c>
    </row>
    <row r="4194" spans="1:5" x14ac:dyDescent="0.25">
      <c r="A4194">
        <v>2009</v>
      </c>
      <c r="B4194">
        <v>6</v>
      </c>
      <c r="C4194" t="s">
        <v>116</v>
      </c>
      <c r="D4194">
        <v>0</v>
      </c>
      <c r="E4194">
        <v>0</v>
      </c>
    </row>
    <row r="4195" spans="1:5" x14ac:dyDescent="0.25">
      <c r="A4195">
        <v>2009</v>
      </c>
      <c r="B4195">
        <v>6</v>
      </c>
      <c r="C4195" t="s">
        <v>118</v>
      </c>
      <c r="D4195">
        <v>0</v>
      </c>
      <c r="E4195">
        <v>0</v>
      </c>
    </row>
    <row r="4196" spans="1:5" x14ac:dyDescent="0.25">
      <c r="A4196">
        <v>2009</v>
      </c>
      <c r="B4196">
        <v>6</v>
      </c>
      <c r="C4196" t="s">
        <v>111</v>
      </c>
      <c r="D4196">
        <v>0</v>
      </c>
      <c r="E4196">
        <v>0</v>
      </c>
    </row>
    <row r="4197" spans="1:5" x14ac:dyDescent="0.25">
      <c r="A4197">
        <v>2009</v>
      </c>
      <c r="B4197">
        <v>6</v>
      </c>
      <c r="C4197" t="s">
        <v>136</v>
      </c>
      <c r="D4197">
        <v>0</v>
      </c>
      <c r="E4197">
        <v>0</v>
      </c>
    </row>
    <row r="4198" spans="1:5" x14ac:dyDescent="0.25">
      <c r="A4198">
        <v>2009</v>
      </c>
      <c r="B4198">
        <v>6</v>
      </c>
      <c r="C4198" t="s">
        <v>106</v>
      </c>
      <c r="D4198">
        <v>0</v>
      </c>
      <c r="E4198">
        <v>0</v>
      </c>
    </row>
    <row r="4199" spans="1:5" x14ac:dyDescent="0.25">
      <c r="A4199">
        <v>2009</v>
      </c>
      <c r="B4199">
        <v>6</v>
      </c>
      <c r="C4199" t="s">
        <v>132</v>
      </c>
      <c r="D4199">
        <v>0</v>
      </c>
      <c r="E4199">
        <v>0</v>
      </c>
    </row>
    <row r="4200" spans="1:5" x14ac:dyDescent="0.25">
      <c r="A4200">
        <v>2009</v>
      </c>
      <c r="B4200">
        <v>7</v>
      </c>
      <c r="C4200" t="s">
        <v>73</v>
      </c>
      <c r="D4200">
        <v>1356</v>
      </c>
      <c r="E4200">
        <v>14.4</v>
      </c>
    </row>
    <row r="4201" spans="1:5" x14ac:dyDescent="0.25">
      <c r="A4201">
        <v>2009</v>
      </c>
      <c r="B4201">
        <v>7</v>
      </c>
      <c r="C4201" t="s">
        <v>72</v>
      </c>
      <c r="D4201">
        <v>1353</v>
      </c>
      <c r="E4201">
        <v>14.4</v>
      </c>
    </row>
    <row r="4202" spans="1:5" x14ac:dyDescent="0.25">
      <c r="A4202">
        <v>2009</v>
      </c>
      <c r="B4202">
        <v>7</v>
      </c>
      <c r="C4202" t="s">
        <v>74</v>
      </c>
      <c r="D4202">
        <v>824</v>
      </c>
      <c r="E4202">
        <v>8.8000000000000007</v>
      </c>
    </row>
    <row r="4203" spans="1:5" x14ac:dyDescent="0.25">
      <c r="A4203">
        <v>2009</v>
      </c>
      <c r="B4203">
        <v>7</v>
      </c>
      <c r="C4203" t="s">
        <v>76</v>
      </c>
      <c r="D4203">
        <v>900</v>
      </c>
      <c r="E4203">
        <v>9.6</v>
      </c>
    </row>
    <row r="4204" spans="1:5" x14ac:dyDescent="0.25">
      <c r="A4204">
        <v>2009</v>
      </c>
      <c r="B4204">
        <v>7</v>
      </c>
      <c r="C4204" t="s">
        <v>78</v>
      </c>
      <c r="D4204">
        <v>593</v>
      </c>
      <c r="E4204">
        <v>6.3</v>
      </c>
    </row>
    <row r="4205" spans="1:5" x14ac:dyDescent="0.25">
      <c r="A4205">
        <v>2009</v>
      </c>
      <c r="B4205">
        <v>7</v>
      </c>
      <c r="C4205" t="s">
        <v>81</v>
      </c>
      <c r="D4205">
        <v>424</v>
      </c>
      <c r="E4205">
        <v>4.5</v>
      </c>
    </row>
    <row r="4206" spans="1:5" x14ac:dyDescent="0.25">
      <c r="A4206">
        <v>2009</v>
      </c>
      <c r="B4206">
        <v>7</v>
      </c>
      <c r="C4206" t="s">
        <v>75</v>
      </c>
      <c r="D4206">
        <v>408</v>
      </c>
      <c r="E4206">
        <v>4.3</v>
      </c>
    </row>
    <row r="4207" spans="1:5" x14ac:dyDescent="0.25">
      <c r="A4207">
        <v>2009</v>
      </c>
      <c r="B4207">
        <v>7</v>
      </c>
      <c r="C4207" t="s">
        <v>77</v>
      </c>
      <c r="D4207">
        <v>313</v>
      </c>
      <c r="E4207">
        <v>3.3</v>
      </c>
    </row>
    <row r="4208" spans="1:5" x14ac:dyDescent="0.25">
      <c r="A4208">
        <v>2009</v>
      </c>
      <c r="B4208">
        <v>7</v>
      </c>
      <c r="C4208" t="s">
        <v>83</v>
      </c>
      <c r="D4208">
        <v>378</v>
      </c>
      <c r="E4208">
        <v>4</v>
      </c>
    </row>
    <row r="4209" spans="1:5" x14ac:dyDescent="0.25">
      <c r="A4209">
        <v>2009</v>
      </c>
      <c r="B4209">
        <v>7</v>
      </c>
      <c r="C4209" t="s">
        <v>88</v>
      </c>
      <c r="D4209">
        <v>327</v>
      </c>
      <c r="E4209">
        <v>3.5</v>
      </c>
    </row>
    <row r="4210" spans="1:5" x14ac:dyDescent="0.25">
      <c r="A4210">
        <v>2009</v>
      </c>
      <c r="B4210">
        <v>7</v>
      </c>
      <c r="C4210" t="s">
        <v>79</v>
      </c>
      <c r="D4210">
        <v>413</v>
      </c>
      <c r="E4210">
        <v>4.4000000000000004</v>
      </c>
    </row>
    <row r="4211" spans="1:5" x14ac:dyDescent="0.25">
      <c r="A4211">
        <v>2009</v>
      </c>
      <c r="B4211">
        <v>7</v>
      </c>
      <c r="C4211" t="s">
        <v>84</v>
      </c>
      <c r="D4211">
        <v>360</v>
      </c>
      <c r="E4211">
        <v>3.8</v>
      </c>
    </row>
    <row r="4212" spans="1:5" x14ac:dyDescent="0.25">
      <c r="A4212">
        <v>2009</v>
      </c>
      <c r="B4212">
        <v>7</v>
      </c>
      <c r="C4212" t="s">
        <v>86</v>
      </c>
      <c r="D4212">
        <v>238</v>
      </c>
      <c r="E4212">
        <v>2.5</v>
      </c>
    </row>
    <row r="4213" spans="1:5" x14ac:dyDescent="0.25">
      <c r="A4213">
        <v>2009</v>
      </c>
      <c r="B4213">
        <v>7</v>
      </c>
      <c r="C4213" t="s">
        <v>80</v>
      </c>
      <c r="D4213">
        <v>414</v>
      </c>
      <c r="E4213">
        <v>4.4000000000000004</v>
      </c>
    </row>
    <row r="4214" spans="1:5" x14ac:dyDescent="0.25">
      <c r="A4214">
        <v>2009</v>
      </c>
      <c r="B4214">
        <v>7</v>
      </c>
      <c r="C4214" t="s">
        <v>87</v>
      </c>
      <c r="D4214">
        <v>158</v>
      </c>
      <c r="E4214">
        <v>1.7</v>
      </c>
    </row>
    <row r="4215" spans="1:5" x14ac:dyDescent="0.25">
      <c r="A4215">
        <v>2009</v>
      </c>
      <c r="B4215">
        <v>7</v>
      </c>
      <c r="C4215" t="s">
        <v>89</v>
      </c>
      <c r="D4215">
        <v>193</v>
      </c>
      <c r="E4215">
        <v>2.1</v>
      </c>
    </row>
    <row r="4216" spans="1:5" x14ac:dyDescent="0.25">
      <c r="A4216">
        <v>2009</v>
      </c>
      <c r="B4216">
        <v>7</v>
      </c>
      <c r="C4216" t="s">
        <v>85</v>
      </c>
      <c r="D4216">
        <v>150</v>
      </c>
      <c r="E4216">
        <v>1.6</v>
      </c>
    </row>
    <row r="4217" spans="1:5" x14ac:dyDescent="0.25">
      <c r="A4217">
        <v>2009</v>
      </c>
      <c r="B4217">
        <v>7</v>
      </c>
      <c r="C4217" t="s">
        <v>82</v>
      </c>
      <c r="D4217">
        <v>171</v>
      </c>
      <c r="E4217">
        <v>1.8</v>
      </c>
    </row>
    <row r="4218" spans="1:5" x14ac:dyDescent="0.25">
      <c r="A4218">
        <v>2009</v>
      </c>
      <c r="B4218">
        <v>7</v>
      </c>
      <c r="C4218" t="s">
        <v>90</v>
      </c>
      <c r="D4218">
        <v>121</v>
      </c>
      <c r="E4218">
        <v>1.3</v>
      </c>
    </row>
    <row r="4219" spans="1:5" x14ac:dyDescent="0.25">
      <c r="A4219">
        <v>2009</v>
      </c>
      <c r="B4219">
        <v>7</v>
      </c>
      <c r="C4219" t="s">
        <v>92</v>
      </c>
      <c r="D4219">
        <v>35</v>
      </c>
      <c r="E4219">
        <v>0.4</v>
      </c>
    </row>
    <row r="4220" spans="1:5" x14ac:dyDescent="0.25">
      <c r="A4220">
        <v>2009</v>
      </c>
      <c r="B4220">
        <v>7</v>
      </c>
      <c r="C4220" t="s">
        <v>91</v>
      </c>
      <c r="D4220">
        <v>65</v>
      </c>
      <c r="E4220">
        <v>0.7</v>
      </c>
    </row>
    <row r="4221" spans="1:5" x14ac:dyDescent="0.25">
      <c r="A4221">
        <v>2009</v>
      </c>
      <c r="B4221">
        <v>7</v>
      </c>
      <c r="C4221" t="s">
        <v>96</v>
      </c>
      <c r="D4221">
        <v>33</v>
      </c>
      <c r="E4221">
        <v>0.4</v>
      </c>
    </row>
    <row r="4222" spans="1:5" x14ac:dyDescent="0.25">
      <c r="A4222">
        <v>2009</v>
      </c>
      <c r="B4222">
        <v>7</v>
      </c>
      <c r="C4222" t="s">
        <v>95</v>
      </c>
      <c r="D4222">
        <v>46</v>
      </c>
      <c r="E4222">
        <v>0.5</v>
      </c>
    </row>
    <row r="4223" spans="1:5" x14ac:dyDescent="0.25">
      <c r="A4223">
        <v>2009</v>
      </c>
      <c r="B4223">
        <v>7</v>
      </c>
      <c r="C4223" t="s">
        <v>97</v>
      </c>
      <c r="D4223">
        <v>24</v>
      </c>
      <c r="E4223">
        <v>0.3</v>
      </c>
    </row>
    <row r="4224" spans="1:5" x14ac:dyDescent="0.25">
      <c r="A4224">
        <v>2009</v>
      </c>
      <c r="B4224">
        <v>7</v>
      </c>
      <c r="C4224" t="s">
        <v>98</v>
      </c>
      <c r="D4224">
        <v>25</v>
      </c>
      <c r="E4224">
        <v>0.3</v>
      </c>
    </row>
    <row r="4225" spans="1:5" x14ac:dyDescent="0.25">
      <c r="A4225">
        <v>2009</v>
      </c>
      <c r="B4225">
        <v>7</v>
      </c>
      <c r="C4225" t="s">
        <v>94</v>
      </c>
      <c r="D4225">
        <v>12</v>
      </c>
      <c r="E4225">
        <v>0.1</v>
      </c>
    </row>
    <row r="4226" spans="1:5" x14ac:dyDescent="0.25">
      <c r="A4226">
        <v>2009</v>
      </c>
      <c r="B4226">
        <v>7</v>
      </c>
      <c r="C4226" t="s">
        <v>100</v>
      </c>
      <c r="D4226">
        <v>11</v>
      </c>
      <c r="E4226">
        <v>0.1</v>
      </c>
    </row>
    <row r="4227" spans="1:5" x14ac:dyDescent="0.25">
      <c r="A4227">
        <v>2009</v>
      </c>
      <c r="B4227">
        <v>7</v>
      </c>
      <c r="C4227" t="s">
        <v>112</v>
      </c>
      <c r="D4227">
        <v>6</v>
      </c>
      <c r="E4227">
        <v>0.1</v>
      </c>
    </row>
    <row r="4228" spans="1:5" x14ac:dyDescent="0.25">
      <c r="A4228">
        <v>2009</v>
      </c>
      <c r="B4228">
        <v>7</v>
      </c>
      <c r="C4228" t="s">
        <v>101</v>
      </c>
      <c r="D4228">
        <v>8</v>
      </c>
      <c r="E4228">
        <v>0.1</v>
      </c>
    </row>
    <row r="4229" spans="1:5" x14ac:dyDescent="0.25">
      <c r="A4229">
        <v>2009</v>
      </c>
      <c r="B4229">
        <v>7</v>
      </c>
      <c r="C4229" t="s">
        <v>102</v>
      </c>
      <c r="D4229">
        <v>12</v>
      </c>
      <c r="E4229">
        <v>0.1</v>
      </c>
    </row>
    <row r="4230" spans="1:5" x14ac:dyDescent="0.25">
      <c r="A4230">
        <v>2009</v>
      </c>
      <c r="B4230">
        <v>7</v>
      </c>
      <c r="C4230" t="s">
        <v>93</v>
      </c>
      <c r="D4230">
        <v>5</v>
      </c>
      <c r="E4230">
        <v>0.1</v>
      </c>
    </row>
    <row r="4231" spans="1:5" x14ac:dyDescent="0.25">
      <c r="A4231">
        <v>2009</v>
      </c>
      <c r="B4231">
        <v>7</v>
      </c>
      <c r="C4231" t="s">
        <v>99</v>
      </c>
      <c r="D4231">
        <v>7</v>
      </c>
      <c r="E4231">
        <v>0.1</v>
      </c>
    </row>
    <row r="4232" spans="1:5" x14ac:dyDescent="0.25">
      <c r="A4232">
        <v>2009</v>
      </c>
      <c r="B4232">
        <v>7</v>
      </c>
      <c r="C4232" t="s">
        <v>103</v>
      </c>
      <c r="D4232">
        <v>3</v>
      </c>
      <c r="E4232">
        <v>0</v>
      </c>
    </row>
    <row r="4233" spans="1:5" x14ac:dyDescent="0.25">
      <c r="A4233">
        <v>2009</v>
      </c>
      <c r="B4233">
        <v>7</v>
      </c>
      <c r="C4233" t="s">
        <v>109</v>
      </c>
      <c r="D4233">
        <v>0</v>
      </c>
      <c r="E4233">
        <v>0</v>
      </c>
    </row>
    <row r="4234" spans="1:5" x14ac:dyDescent="0.25">
      <c r="A4234">
        <v>2009</v>
      </c>
      <c r="B4234">
        <v>7</v>
      </c>
      <c r="C4234" t="s">
        <v>105</v>
      </c>
      <c r="D4234">
        <v>1</v>
      </c>
      <c r="E4234">
        <v>0</v>
      </c>
    </row>
    <row r="4235" spans="1:5" x14ac:dyDescent="0.25">
      <c r="A4235">
        <v>2009</v>
      </c>
      <c r="B4235">
        <v>7</v>
      </c>
      <c r="C4235" t="s">
        <v>107</v>
      </c>
      <c r="D4235">
        <v>3</v>
      </c>
      <c r="E4235">
        <v>0</v>
      </c>
    </row>
    <row r="4236" spans="1:5" x14ac:dyDescent="0.25">
      <c r="A4236">
        <v>2009</v>
      </c>
      <c r="B4236">
        <v>7</v>
      </c>
      <c r="C4236" t="s">
        <v>113</v>
      </c>
      <c r="D4236">
        <v>1</v>
      </c>
      <c r="E4236">
        <v>0</v>
      </c>
    </row>
    <row r="4237" spans="1:5" x14ac:dyDescent="0.25">
      <c r="A4237">
        <v>2009</v>
      </c>
      <c r="B4237">
        <v>7</v>
      </c>
      <c r="C4237" t="s">
        <v>108</v>
      </c>
      <c r="D4237">
        <v>2</v>
      </c>
      <c r="E4237">
        <v>0</v>
      </c>
    </row>
    <row r="4238" spans="1:5" x14ac:dyDescent="0.25">
      <c r="A4238">
        <v>2009</v>
      </c>
      <c r="B4238">
        <v>7</v>
      </c>
      <c r="C4238" t="s">
        <v>110</v>
      </c>
      <c r="D4238">
        <v>0</v>
      </c>
      <c r="E4238">
        <v>0</v>
      </c>
    </row>
    <row r="4239" spans="1:5" x14ac:dyDescent="0.25">
      <c r="A4239">
        <v>2009</v>
      </c>
      <c r="B4239">
        <v>7</v>
      </c>
      <c r="C4239" t="s">
        <v>104</v>
      </c>
      <c r="D4239">
        <v>0</v>
      </c>
      <c r="E4239">
        <v>0</v>
      </c>
    </row>
    <row r="4240" spans="1:5" x14ac:dyDescent="0.25">
      <c r="A4240">
        <v>2009</v>
      </c>
      <c r="B4240">
        <v>7</v>
      </c>
      <c r="C4240" t="s">
        <v>117</v>
      </c>
      <c r="D4240">
        <v>1</v>
      </c>
      <c r="E4240">
        <v>0</v>
      </c>
    </row>
    <row r="4241" spans="1:5" x14ac:dyDescent="0.25">
      <c r="A4241">
        <v>2009</v>
      </c>
      <c r="B4241">
        <v>7</v>
      </c>
      <c r="C4241" t="s">
        <v>116</v>
      </c>
      <c r="D4241">
        <v>0</v>
      </c>
      <c r="E4241">
        <v>0</v>
      </c>
    </row>
    <row r="4242" spans="1:5" x14ac:dyDescent="0.25">
      <c r="A4242">
        <v>2009</v>
      </c>
      <c r="B4242">
        <v>7</v>
      </c>
      <c r="C4242" t="s">
        <v>118</v>
      </c>
      <c r="D4242">
        <v>0</v>
      </c>
      <c r="E4242">
        <v>0</v>
      </c>
    </row>
    <row r="4243" spans="1:5" x14ac:dyDescent="0.25">
      <c r="A4243">
        <v>2009</v>
      </c>
      <c r="B4243">
        <v>7</v>
      </c>
      <c r="C4243" t="s">
        <v>111</v>
      </c>
      <c r="D4243">
        <v>0</v>
      </c>
      <c r="E4243">
        <v>0</v>
      </c>
    </row>
    <row r="4244" spans="1:5" x14ac:dyDescent="0.25">
      <c r="A4244">
        <v>2009</v>
      </c>
      <c r="B4244">
        <v>7</v>
      </c>
      <c r="C4244" t="s">
        <v>136</v>
      </c>
      <c r="D4244">
        <v>0</v>
      </c>
      <c r="E4244">
        <v>0</v>
      </c>
    </row>
    <row r="4245" spans="1:5" x14ac:dyDescent="0.25">
      <c r="A4245">
        <v>2009</v>
      </c>
      <c r="B4245">
        <v>7</v>
      </c>
      <c r="C4245" t="s">
        <v>106</v>
      </c>
      <c r="D4245">
        <v>0</v>
      </c>
      <c r="E4245">
        <v>0</v>
      </c>
    </row>
    <row r="4246" spans="1:5" x14ac:dyDescent="0.25">
      <c r="A4246">
        <v>2009</v>
      </c>
      <c r="B4246">
        <v>7</v>
      </c>
      <c r="C4246" t="s">
        <v>132</v>
      </c>
      <c r="D4246">
        <v>0</v>
      </c>
      <c r="E4246">
        <v>0</v>
      </c>
    </row>
    <row r="4247" spans="1:5" x14ac:dyDescent="0.25">
      <c r="A4247">
        <v>2009</v>
      </c>
      <c r="B4247">
        <v>8</v>
      </c>
      <c r="C4247" t="s">
        <v>72</v>
      </c>
      <c r="D4247">
        <v>1482</v>
      </c>
      <c r="E4247">
        <v>18.600000000000001</v>
      </c>
    </row>
    <row r="4248" spans="1:5" x14ac:dyDescent="0.25">
      <c r="A4248">
        <v>2009</v>
      </c>
      <c r="B4248">
        <v>8</v>
      </c>
      <c r="C4248" t="s">
        <v>73</v>
      </c>
      <c r="D4248">
        <v>1174</v>
      </c>
      <c r="E4248">
        <v>14.7</v>
      </c>
    </row>
    <row r="4249" spans="1:5" x14ac:dyDescent="0.25">
      <c r="A4249">
        <v>2009</v>
      </c>
      <c r="B4249">
        <v>8</v>
      </c>
      <c r="C4249" t="s">
        <v>74</v>
      </c>
      <c r="D4249">
        <v>552</v>
      </c>
      <c r="E4249">
        <v>6.9</v>
      </c>
    </row>
    <row r="4250" spans="1:5" x14ac:dyDescent="0.25">
      <c r="A4250">
        <v>2009</v>
      </c>
      <c r="B4250">
        <v>8</v>
      </c>
      <c r="C4250" t="s">
        <v>76</v>
      </c>
      <c r="D4250">
        <v>321</v>
      </c>
      <c r="E4250">
        <v>4</v>
      </c>
    </row>
    <row r="4251" spans="1:5" x14ac:dyDescent="0.25">
      <c r="A4251">
        <v>2009</v>
      </c>
      <c r="B4251">
        <v>8</v>
      </c>
      <c r="C4251" t="s">
        <v>78</v>
      </c>
      <c r="D4251">
        <v>513</v>
      </c>
      <c r="E4251">
        <v>6.4</v>
      </c>
    </row>
    <row r="4252" spans="1:5" x14ac:dyDescent="0.25">
      <c r="A4252">
        <v>2009</v>
      </c>
      <c r="B4252">
        <v>8</v>
      </c>
      <c r="C4252" t="s">
        <v>75</v>
      </c>
      <c r="D4252">
        <v>359</v>
      </c>
      <c r="E4252">
        <v>4.5</v>
      </c>
    </row>
    <row r="4253" spans="1:5" x14ac:dyDescent="0.25">
      <c r="A4253">
        <v>2009</v>
      </c>
      <c r="B4253">
        <v>8</v>
      </c>
      <c r="C4253" t="s">
        <v>81</v>
      </c>
      <c r="D4253">
        <v>264</v>
      </c>
      <c r="E4253">
        <v>3.3</v>
      </c>
    </row>
    <row r="4254" spans="1:5" x14ac:dyDescent="0.25">
      <c r="A4254">
        <v>2009</v>
      </c>
      <c r="B4254">
        <v>8</v>
      </c>
      <c r="C4254" t="s">
        <v>83</v>
      </c>
      <c r="D4254">
        <v>377</v>
      </c>
      <c r="E4254">
        <v>4.7</v>
      </c>
    </row>
    <row r="4255" spans="1:5" x14ac:dyDescent="0.25">
      <c r="A4255">
        <v>2009</v>
      </c>
      <c r="B4255">
        <v>8</v>
      </c>
      <c r="C4255" t="s">
        <v>77</v>
      </c>
      <c r="D4255">
        <v>302</v>
      </c>
      <c r="E4255">
        <v>3.8</v>
      </c>
    </row>
    <row r="4256" spans="1:5" x14ac:dyDescent="0.25">
      <c r="A4256">
        <v>2009</v>
      </c>
      <c r="B4256">
        <v>8</v>
      </c>
      <c r="C4256" t="s">
        <v>79</v>
      </c>
      <c r="D4256">
        <v>413</v>
      </c>
      <c r="E4256">
        <v>5.2</v>
      </c>
    </row>
    <row r="4257" spans="1:5" x14ac:dyDescent="0.25">
      <c r="A4257">
        <v>2009</v>
      </c>
      <c r="B4257">
        <v>8</v>
      </c>
      <c r="C4257" t="s">
        <v>88</v>
      </c>
      <c r="D4257">
        <v>215</v>
      </c>
      <c r="E4257">
        <v>2.7</v>
      </c>
    </row>
    <row r="4258" spans="1:5" x14ac:dyDescent="0.25">
      <c r="A4258">
        <v>2009</v>
      </c>
      <c r="B4258">
        <v>8</v>
      </c>
      <c r="C4258" t="s">
        <v>84</v>
      </c>
      <c r="D4258">
        <v>303</v>
      </c>
      <c r="E4258">
        <v>3.8</v>
      </c>
    </row>
    <row r="4259" spans="1:5" x14ac:dyDescent="0.25">
      <c r="A4259">
        <v>2009</v>
      </c>
      <c r="B4259">
        <v>8</v>
      </c>
      <c r="C4259" t="s">
        <v>80</v>
      </c>
      <c r="D4259">
        <v>364</v>
      </c>
      <c r="E4259">
        <v>4.5999999999999996</v>
      </c>
    </row>
    <row r="4260" spans="1:5" x14ac:dyDescent="0.25">
      <c r="A4260">
        <v>2009</v>
      </c>
      <c r="B4260">
        <v>8</v>
      </c>
      <c r="C4260" t="s">
        <v>86</v>
      </c>
      <c r="D4260">
        <v>225</v>
      </c>
      <c r="E4260">
        <v>2.8</v>
      </c>
    </row>
    <row r="4261" spans="1:5" x14ac:dyDescent="0.25">
      <c r="A4261">
        <v>2009</v>
      </c>
      <c r="B4261">
        <v>8</v>
      </c>
      <c r="C4261" t="s">
        <v>87</v>
      </c>
      <c r="D4261">
        <v>147</v>
      </c>
      <c r="E4261">
        <v>1.8</v>
      </c>
    </row>
    <row r="4262" spans="1:5" x14ac:dyDescent="0.25">
      <c r="A4262">
        <v>2009</v>
      </c>
      <c r="B4262">
        <v>8</v>
      </c>
      <c r="C4262" t="s">
        <v>89</v>
      </c>
      <c r="D4262">
        <v>277</v>
      </c>
      <c r="E4262">
        <v>3.5</v>
      </c>
    </row>
    <row r="4263" spans="1:5" x14ac:dyDescent="0.25">
      <c r="A4263">
        <v>2009</v>
      </c>
      <c r="B4263">
        <v>8</v>
      </c>
      <c r="C4263" t="s">
        <v>85</v>
      </c>
      <c r="D4263">
        <v>189</v>
      </c>
      <c r="E4263">
        <v>2.4</v>
      </c>
    </row>
    <row r="4264" spans="1:5" x14ac:dyDescent="0.25">
      <c r="A4264">
        <v>2009</v>
      </c>
      <c r="B4264">
        <v>8</v>
      </c>
      <c r="C4264" t="s">
        <v>82</v>
      </c>
      <c r="D4264">
        <v>137</v>
      </c>
      <c r="E4264">
        <v>1.7</v>
      </c>
    </row>
    <row r="4265" spans="1:5" x14ac:dyDescent="0.25">
      <c r="A4265">
        <v>2009</v>
      </c>
      <c r="B4265">
        <v>8</v>
      </c>
      <c r="C4265" t="s">
        <v>90</v>
      </c>
      <c r="D4265">
        <v>97</v>
      </c>
      <c r="E4265">
        <v>1.2</v>
      </c>
    </row>
    <row r="4266" spans="1:5" x14ac:dyDescent="0.25">
      <c r="A4266">
        <v>2009</v>
      </c>
      <c r="B4266">
        <v>8</v>
      </c>
      <c r="C4266" t="s">
        <v>92</v>
      </c>
      <c r="D4266">
        <v>43</v>
      </c>
      <c r="E4266">
        <v>0.5</v>
      </c>
    </row>
    <row r="4267" spans="1:5" x14ac:dyDescent="0.25">
      <c r="A4267">
        <v>2009</v>
      </c>
      <c r="B4267">
        <v>8</v>
      </c>
      <c r="C4267" t="s">
        <v>91</v>
      </c>
      <c r="D4267">
        <v>50</v>
      </c>
      <c r="E4267">
        <v>0.6</v>
      </c>
    </row>
    <row r="4268" spans="1:5" x14ac:dyDescent="0.25">
      <c r="A4268">
        <v>2009</v>
      </c>
      <c r="B4268">
        <v>8</v>
      </c>
      <c r="C4268" t="s">
        <v>96</v>
      </c>
      <c r="D4268">
        <v>24</v>
      </c>
      <c r="E4268">
        <v>0.3</v>
      </c>
    </row>
    <row r="4269" spans="1:5" x14ac:dyDescent="0.25">
      <c r="A4269">
        <v>2009</v>
      </c>
      <c r="B4269">
        <v>8</v>
      </c>
      <c r="C4269" t="s">
        <v>95</v>
      </c>
      <c r="D4269">
        <v>24</v>
      </c>
      <c r="E4269">
        <v>0.3</v>
      </c>
    </row>
    <row r="4270" spans="1:5" x14ac:dyDescent="0.25">
      <c r="A4270">
        <v>2009</v>
      </c>
      <c r="B4270">
        <v>8</v>
      </c>
      <c r="C4270" t="s">
        <v>97</v>
      </c>
      <c r="D4270">
        <v>15</v>
      </c>
      <c r="E4270">
        <v>0.2</v>
      </c>
    </row>
    <row r="4271" spans="1:5" x14ac:dyDescent="0.25">
      <c r="A4271">
        <v>2009</v>
      </c>
      <c r="B4271">
        <v>8</v>
      </c>
      <c r="C4271" t="s">
        <v>98</v>
      </c>
      <c r="D4271">
        <v>21</v>
      </c>
      <c r="E4271">
        <v>0.3</v>
      </c>
    </row>
    <row r="4272" spans="1:5" x14ac:dyDescent="0.25">
      <c r="A4272">
        <v>2009</v>
      </c>
      <c r="B4272">
        <v>8</v>
      </c>
      <c r="C4272" t="s">
        <v>94</v>
      </c>
      <c r="D4272">
        <v>26</v>
      </c>
      <c r="E4272">
        <v>0.3</v>
      </c>
    </row>
    <row r="4273" spans="1:5" x14ac:dyDescent="0.25">
      <c r="A4273">
        <v>2009</v>
      </c>
      <c r="B4273">
        <v>8</v>
      </c>
      <c r="C4273" t="s">
        <v>100</v>
      </c>
      <c r="D4273">
        <v>13</v>
      </c>
      <c r="E4273">
        <v>0.2</v>
      </c>
    </row>
    <row r="4274" spans="1:5" x14ac:dyDescent="0.25">
      <c r="A4274">
        <v>2009</v>
      </c>
      <c r="B4274">
        <v>8</v>
      </c>
      <c r="C4274" t="s">
        <v>112</v>
      </c>
      <c r="D4274">
        <v>8</v>
      </c>
      <c r="E4274">
        <v>0.1</v>
      </c>
    </row>
    <row r="4275" spans="1:5" x14ac:dyDescent="0.25">
      <c r="A4275">
        <v>2009</v>
      </c>
      <c r="B4275">
        <v>8</v>
      </c>
      <c r="C4275" t="s">
        <v>101</v>
      </c>
      <c r="D4275">
        <v>8</v>
      </c>
      <c r="E4275">
        <v>0.1</v>
      </c>
    </row>
    <row r="4276" spans="1:5" x14ac:dyDescent="0.25">
      <c r="A4276">
        <v>2009</v>
      </c>
      <c r="B4276">
        <v>8</v>
      </c>
      <c r="C4276" t="s">
        <v>102</v>
      </c>
      <c r="D4276">
        <v>6</v>
      </c>
      <c r="E4276">
        <v>0.1</v>
      </c>
    </row>
    <row r="4277" spans="1:5" x14ac:dyDescent="0.25">
      <c r="A4277">
        <v>2009</v>
      </c>
      <c r="B4277">
        <v>8</v>
      </c>
      <c r="C4277" t="s">
        <v>93</v>
      </c>
      <c r="D4277">
        <v>7</v>
      </c>
      <c r="E4277">
        <v>0.1</v>
      </c>
    </row>
    <row r="4278" spans="1:5" x14ac:dyDescent="0.25">
      <c r="A4278">
        <v>2009</v>
      </c>
      <c r="B4278">
        <v>8</v>
      </c>
      <c r="C4278" t="s">
        <v>99</v>
      </c>
      <c r="D4278">
        <v>2</v>
      </c>
      <c r="E4278">
        <v>0</v>
      </c>
    </row>
    <row r="4279" spans="1:5" x14ac:dyDescent="0.25">
      <c r="A4279">
        <v>2009</v>
      </c>
      <c r="B4279">
        <v>8</v>
      </c>
      <c r="C4279" t="s">
        <v>103</v>
      </c>
      <c r="D4279">
        <v>2</v>
      </c>
      <c r="E4279">
        <v>0</v>
      </c>
    </row>
    <row r="4280" spans="1:5" x14ac:dyDescent="0.25">
      <c r="A4280">
        <v>2009</v>
      </c>
      <c r="B4280">
        <v>8</v>
      </c>
      <c r="C4280" t="s">
        <v>109</v>
      </c>
      <c r="D4280">
        <v>0</v>
      </c>
      <c r="E4280">
        <v>0</v>
      </c>
    </row>
    <row r="4281" spans="1:5" x14ac:dyDescent="0.25">
      <c r="A4281">
        <v>2009</v>
      </c>
      <c r="B4281">
        <v>8</v>
      </c>
      <c r="C4281" t="s">
        <v>107</v>
      </c>
      <c r="D4281">
        <v>4</v>
      </c>
      <c r="E4281">
        <v>0.1</v>
      </c>
    </row>
    <row r="4282" spans="1:5" x14ac:dyDescent="0.25">
      <c r="A4282">
        <v>2009</v>
      </c>
      <c r="B4282">
        <v>8</v>
      </c>
      <c r="C4282" t="s">
        <v>105</v>
      </c>
      <c r="D4282">
        <v>1</v>
      </c>
      <c r="E4282">
        <v>0</v>
      </c>
    </row>
    <row r="4283" spans="1:5" x14ac:dyDescent="0.25">
      <c r="A4283">
        <v>2009</v>
      </c>
      <c r="B4283">
        <v>8</v>
      </c>
      <c r="C4283" t="s">
        <v>113</v>
      </c>
      <c r="D4283">
        <v>0</v>
      </c>
      <c r="E4283">
        <v>0</v>
      </c>
    </row>
    <row r="4284" spans="1:5" x14ac:dyDescent="0.25">
      <c r="A4284">
        <v>2009</v>
      </c>
      <c r="B4284">
        <v>8</v>
      </c>
      <c r="C4284" t="s">
        <v>108</v>
      </c>
      <c r="D4284">
        <v>0</v>
      </c>
      <c r="E4284">
        <v>0</v>
      </c>
    </row>
    <row r="4285" spans="1:5" x14ac:dyDescent="0.25">
      <c r="A4285">
        <v>2009</v>
      </c>
      <c r="B4285">
        <v>8</v>
      </c>
      <c r="C4285" t="s">
        <v>117</v>
      </c>
      <c r="D4285">
        <v>2</v>
      </c>
      <c r="E4285">
        <v>0</v>
      </c>
    </row>
    <row r="4286" spans="1:5" x14ac:dyDescent="0.25">
      <c r="A4286">
        <v>2009</v>
      </c>
      <c r="B4286">
        <v>8</v>
      </c>
      <c r="C4286" t="s">
        <v>110</v>
      </c>
      <c r="D4286">
        <v>0</v>
      </c>
      <c r="E4286">
        <v>0</v>
      </c>
    </row>
    <row r="4287" spans="1:5" x14ac:dyDescent="0.25">
      <c r="A4287">
        <v>2009</v>
      </c>
      <c r="B4287">
        <v>8</v>
      </c>
      <c r="C4287" t="s">
        <v>104</v>
      </c>
      <c r="D4287">
        <v>0</v>
      </c>
      <c r="E4287">
        <v>0</v>
      </c>
    </row>
    <row r="4288" spans="1:5" x14ac:dyDescent="0.25">
      <c r="A4288">
        <v>2009</v>
      </c>
      <c r="B4288">
        <v>8</v>
      </c>
      <c r="C4288" t="s">
        <v>116</v>
      </c>
      <c r="D4288">
        <v>0</v>
      </c>
      <c r="E4288">
        <v>0</v>
      </c>
    </row>
    <row r="4289" spans="1:5" x14ac:dyDescent="0.25">
      <c r="A4289">
        <v>2009</v>
      </c>
      <c r="B4289">
        <v>8</v>
      </c>
      <c r="C4289" t="s">
        <v>118</v>
      </c>
      <c r="D4289">
        <v>0</v>
      </c>
      <c r="E4289">
        <v>0</v>
      </c>
    </row>
    <row r="4290" spans="1:5" x14ac:dyDescent="0.25">
      <c r="A4290">
        <v>2009</v>
      </c>
      <c r="B4290">
        <v>8</v>
      </c>
      <c r="C4290" t="s">
        <v>111</v>
      </c>
      <c r="D4290">
        <v>0</v>
      </c>
      <c r="E4290">
        <v>0</v>
      </c>
    </row>
    <row r="4291" spans="1:5" x14ac:dyDescent="0.25">
      <c r="A4291">
        <v>2009</v>
      </c>
      <c r="B4291">
        <v>8</v>
      </c>
      <c r="C4291" t="s">
        <v>136</v>
      </c>
      <c r="D4291">
        <v>0</v>
      </c>
      <c r="E4291">
        <v>0</v>
      </c>
    </row>
    <row r="4292" spans="1:5" x14ac:dyDescent="0.25">
      <c r="A4292">
        <v>2009</v>
      </c>
      <c r="B4292">
        <v>8</v>
      </c>
      <c r="C4292" t="s">
        <v>106</v>
      </c>
      <c r="D4292">
        <v>0</v>
      </c>
      <c r="E4292">
        <v>0</v>
      </c>
    </row>
    <row r="4293" spans="1:5" x14ac:dyDescent="0.25">
      <c r="A4293">
        <v>2009</v>
      </c>
      <c r="B4293">
        <v>8</v>
      </c>
      <c r="C4293" t="s">
        <v>132</v>
      </c>
      <c r="D4293">
        <v>0</v>
      </c>
      <c r="E4293">
        <v>0</v>
      </c>
    </row>
    <row r="4294" spans="1:5" x14ac:dyDescent="0.25">
      <c r="A4294">
        <v>2009</v>
      </c>
      <c r="B4294">
        <v>9</v>
      </c>
      <c r="C4294" t="s">
        <v>72</v>
      </c>
      <c r="D4294">
        <v>1697</v>
      </c>
      <c r="E4294">
        <v>17.8</v>
      </c>
    </row>
    <row r="4295" spans="1:5" x14ac:dyDescent="0.25">
      <c r="A4295">
        <v>2009</v>
      </c>
      <c r="B4295">
        <v>9</v>
      </c>
      <c r="C4295" t="s">
        <v>73</v>
      </c>
      <c r="D4295">
        <v>1358</v>
      </c>
      <c r="E4295">
        <v>14.2</v>
      </c>
    </row>
    <row r="4296" spans="1:5" x14ac:dyDescent="0.25">
      <c r="A4296">
        <v>2009</v>
      </c>
      <c r="B4296">
        <v>9</v>
      </c>
      <c r="C4296" t="s">
        <v>74</v>
      </c>
      <c r="D4296">
        <v>956</v>
      </c>
      <c r="E4296">
        <v>10</v>
      </c>
    </row>
    <row r="4297" spans="1:5" x14ac:dyDescent="0.25">
      <c r="A4297">
        <v>2009</v>
      </c>
      <c r="B4297">
        <v>9</v>
      </c>
      <c r="C4297" t="s">
        <v>76</v>
      </c>
      <c r="D4297">
        <v>767</v>
      </c>
      <c r="E4297">
        <v>8</v>
      </c>
    </row>
    <row r="4298" spans="1:5" x14ac:dyDescent="0.25">
      <c r="A4298">
        <v>2009</v>
      </c>
      <c r="B4298">
        <v>9</v>
      </c>
      <c r="C4298" t="s">
        <v>78</v>
      </c>
      <c r="D4298">
        <v>422</v>
      </c>
      <c r="E4298">
        <v>4.4000000000000004</v>
      </c>
    </row>
    <row r="4299" spans="1:5" x14ac:dyDescent="0.25">
      <c r="A4299">
        <v>2009</v>
      </c>
      <c r="B4299">
        <v>9</v>
      </c>
      <c r="C4299" t="s">
        <v>75</v>
      </c>
      <c r="D4299">
        <v>370</v>
      </c>
      <c r="E4299">
        <v>3.9</v>
      </c>
    </row>
    <row r="4300" spans="1:5" x14ac:dyDescent="0.25">
      <c r="A4300">
        <v>2009</v>
      </c>
      <c r="B4300">
        <v>9</v>
      </c>
      <c r="C4300" t="s">
        <v>81</v>
      </c>
      <c r="D4300">
        <v>284</v>
      </c>
      <c r="E4300">
        <v>3</v>
      </c>
    </row>
    <row r="4301" spans="1:5" x14ac:dyDescent="0.25">
      <c r="A4301">
        <v>2009</v>
      </c>
      <c r="B4301">
        <v>9</v>
      </c>
      <c r="C4301" t="s">
        <v>83</v>
      </c>
      <c r="D4301">
        <v>447</v>
      </c>
      <c r="E4301">
        <v>4.7</v>
      </c>
    </row>
    <row r="4302" spans="1:5" x14ac:dyDescent="0.25">
      <c r="A4302">
        <v>2009</v>
      </c>
      <c r="B4302">
        <v>9</v>
      </c>
      <c r="C4302" t="s">
        <v>77</v>
      </c>
      <c r="D4302">
        <v>342</v>
      </c>
      <c r="E4302">
        <v>3.6</v>
      </c>
    </row>
    <row r="4303" spans="1:5" x14ac:dyDescent="0.25">
      <c r="A4303">
        <v>2009</v>
      </c>
      <c r="B4303">
        <v>9</v>
      </c>
      <c r="C4303" t="s">
        <v>79</v>
      </c>
      <c r="D4303">
        <v>406</v>
      </c>
      <c r="E4303">
        <v>4.3</v>
      </c>
    </row>
    <row r="4304" spans="1:5" x14ac:dyDescent="0.25">
      <c r="A4304">
        <v>2009</v>
      </c>
      <c r="B4304">
        <v>9</v>
      </c>
      <c r="C4304" t="s">
        <v>80</v>
      </c>
      <c r="D4304">
        <v>372</v>
      </c>
      <c r="E4304">
        <v>3.9</v>
      </c>
    </row>
    <row r="4305" spans="1:5" x14ac:dyDescent="0.25">
      <c r="A4305">
        <v>2009</v>
      </c>
      <c r="B4305">
        <v>9</v>
      </c>
      <c r="C4305" t="s">
        <v>88</v>
      </c>
      <c r="D4305">
        <v>227</v>
      </c>
      <c r="E4305">
        <v>2.4</v>
      </c>
    </row>
    <row r="4306" spans="1:5" x14ac:dyDescent="0.25">
      <c r="A4306">
        <v>2009</v>
      </c>
      <c r="B4306">
        <v>9</v>
      </c>
      <c r="C4306" t="s">
        <v>84</v>
      </c>
      <c r="D4306">
        <v>283</v>
      </c>
      <c r="E4306">
        <v>3</v>
      </c>
    </row>
    <row r="4307" spans="1:5" x14ac:dyDescent="0.25">
      <c r="A4307">
        <v>2009</v>
      </c>
      <c r="B4307">
        <v>9</v>
      </c>
      <c r="C4307" t="s">
        <v>86</v>
      </c>
      <c r="D4307">
        <v>337</v>
      </c>
      <c r="E4307">
        <v>3.5</v>
      </c>
    </row>
    <row r="4308" spans="1:5" x14ac:dyDescent="0.25">
      <c r="A4308">
        <v>2009</v>
      </c>
      <c r="B4308">
        <v>9</v>
      </c>
      <c r="C4308" t="s">
        <v>87</v>
      </c>
      <c r="D4308">
        <v>266</v>
      </c>
      <c r="E4308">
        <v>2.8</v>
      </c>
    </row>
    <row r="4309" spans="1:5" x14ac:dyDescent="0.25">
      <c r="A4309">
        <v>2009</v>
      </c>
      <c r="B4309">
        <v>9</v>
      </c>
      <c r="C4309" t="s">
        <v>89</v>
      </c>
      <c r="D4309">
        <v>273</v>
      </c>
      <c r="E4309">
        <v>2.9</v>
      </c>
    </row>
    <row r="4310" spans="1:5" x14ac:dyDescent="0.25">
      <c r="A4310">
        <v>2009</v>
      </c>
      <c r="B4310">
        <v>9</v>
      </c>
      <c r="C4310" t="s">
        <v>85</v>
      </c>
      <c r="D4310">
        <v>119</v>
      </c>
      <c r="E4310">
        <v>1.2</v>
      </c>
    </row>
    <row r="4311" spans="1:5" x14ac:dyDescent="0.25">
      <c r="A4311">
        <v>2009</v>
      </c>
      <c r="B4311">
        <v>9</v>
      </c>
      <c r="C4311" t="s">
        <v>82</v>
      </c>
      <c r="D4311">
        <v>219</v>
      </c>
      <c r="E4311">
        <v>2.2999999999999998</v>
      </c>
    </row>
    <row r="4312" spans="1:5" x14ac:dyDescent="0.25">
      <c r="A4312">
        <v>2009</v>
      </c>
      <c r="B4312">
        <v>9</v>
      </c>
      <c r="C4312" t="s">
        <v>90</v>
      </c>
      <c r="D4312">
        <v>134</v>
      </c>
      <c r="E4312">
        <v>1.4</v>
      </c>
    </row>
    <row r="4313" spans="1:5" x14ac:dyDescent="0.25">
      <c r="A4313">
        <v>2009</v>
      </c>
      <c r="B4313">
        <v>9</v>
      </c>
      <c r="C4313" t="s">
        <v>92</v>
      </c>
      <c r="D4313">
        <v>45</v>
      </c>
      <c r="E4313">
        <v>0.5</v>
      </c>
    </row>
    <row r="4314" spans="1:5" x14ac:dyDescent="0.25">
      <c r="A4314">
        <v>2009</v>
      </c>
      <c r="B4314">
        <v>9</v>
      </c>
      <c r="C4314" t="s">
        <v>91</v>
      </c>
      <c r="D4314">
        <v>41</v>
      </c>
      <c r="E4314">
        <v>0.4</v>
      </c>
    </row>
    <row r="4315" spans="1:5" x14ac:dyDescent="0.25">
      <c r="A4315">
        <v>2009</v>
      </c>
      <c r="B4315">
        <v>9</v>
      </c>
      <c r="C4315" t="s">
        <v>96</v>
      </c>
      <c r="D4315">
        <v>21</v>
      </c>
      <c r="E4315">
        <v>0.2</v>
      </c>
    </row>
    <row r="4316" spans="1:5" x14ac:dyDescent="0.25">
      <c r="A4316">
        <v>2009</v>
      </c>
      <c r="B4316">
        <v>9</v>
      </c>
      <c r="C4316" t="s">
        <v>95</v>
      </c>
      <c r="D4316">
        <v>33</v>
      </c>
      <c r="E4316">
        <v>0.3</v>
      </c>
    </row>
    <row r="4317" spans="1:5" x14ac:dyDescent="0.25">
      <c r="A4317">
        <v>2009</v>
      </c>
      <c r="B4317">
        <v>9</v>
      </c>
      <c r="C4317" t="s">
        <v>97</v>
      </c>
      <c r="D4317">
        <v>26</v>
      </c>
      <c r="E4317">
        <v>0.3</v>
      </c>
    </row>
    <row r="4318" spans="1:5" x14ac:dyDescent="0.25">
      <c r="A4318">
        <v>2009</v>
      </c>
      <c r="B4318">
        <v>9</v>
      </c>
      <c r="C4318" t="s">
        <v>98</v>
      </c>
      <c r="D4318">
        <v>14</v>
      </c>
      <c r="E4318">
        <v>0.1</v>
      </c>
    </row>
    <row r="4319" spans="1:5" x14ac:dyDescent="0.25">
      <c r="A4319">
        <v>2009</v>
      </c>
      <c r="B4319">
        <v>9</v>
      </c>
      <c r="C4319" t="s">
        <v>94</v>
      </c>
      <c r="D4319">
        <v>12</v>
      </c>
      <c r="E4319">
        <v>0.1</v>
      </c>
    </row>
    <row r="4320" spans="1:5" x14ac:dyDescent="0.25">
      <c r="A4320">
        <v>2009</v>
      </c>
      <c r="B4320">
        <v>9</v>
      </c>
      <c r="C4320" t="s">
        <v>100</v>
      </c>
      <c r="D4320">
        <v>13</v>
      </c>
      <c r="E4320">
        <v>0.1</v>
      </c>
    </row>
    <row r="4321" spans="1:5" x14ac:dyDescent="0.25">
      <c r="A4321">
        <v>2009</v>
      </c>
      <c r="B4321">
        <v>9</v>
      </c>
      <c r="C4321" t="s">
        <v>112</v>
      </c>
      <c r="D4321">
        <v>0</v>
      </c>
      <c r="E4321">
        <v>0</v>
      </c>
    </row>
    <row r="4322" spans="1:5" x14ac:dyDescent="0.25">
      <c r="A4322">
        <v>2009</v>
      </c>
      <c r="B4322">
        <v>9</v>
      </c>
      <c r="C4322" t="s">
        <v>101</v>
      </c>
      <c r="D4322">
        <v>11</v>
      </c>
      <c r="E4322">
        <v>0.1</v>
      </c>
    </row>
    <row r="4323" spans="1:5" x14ac:dyDescent="0.25">
      <c r="A4323">
        <v>2009</v>
      </c>
      <c r="B4323">
        <v>9</v>
      </c>
      <c r="C4323" t="s">
        <v>102</v>
      </c>
      <c r="D4323">
        <v>9</v>
      </c>
      <c r="E4323">
        <v>0.1</v>
      </c>
    </row>
    <row r="4324" spans="1:5" x14ac:dyDescent="0.25">
      <c r="A4324">
        <v>2009</v>
      </c>
      <c r="B4324">
        <v>9</v>
      </c>
      <c r="C4324" t="s">
        <v>93</v>
      </c>
      <c r="D4324">
        <v>1</v>
      </c>
      <c r="E4324">
        <v>0</v>
      </c>
    </row>
    <row r="4325" spans="1:5" x14ac:dyDescent="0.25">
      <c r="A4325">
        <v>2009</v>
      </c>
      <c r="B4325">
        <v>9</v>
      </c>
      <c r="C4325" t="s">
        <v>99</v>
      </c>
      <c r="D4325">
        <v>7</v>
      </c>
      <c r="E4325">
        <v>0.1</v>
      </c>
    </row>
    <row r="4326" spans="1:5" x14ac:dyDescent="0.25">
      <c r="A4326">
        <v>2009</v>
      </c>
      <c r="B4326">
        <v>9</v>
      </c>
      <c r="C4326" t="s">
        <v>103</v>
      </c>
      <c r="D4326">
        <v>3</v>
      </c>
      <c r="E4326">
        <v>0</v>
      </c>
    </row>
    <row r="4327" spans="1:5" x14ac:dyDescent="0.25">
      <c r="A4327">
        <v>2009</v>
      </c>
      <c r="B4327">
        <v>9</v>
      </c>
      <c r="C4327" t="s">
        <v>107</v>
      </c>
      <c r="D4327">
        <v>5</v>
      </c>
      <c r="E4327">
        <v>0.1</v>
      </c>
    </row>
    <row r="4328" spans="1:5" x14ac:dyDescent="0.25">
      <c r="A4328">
        <v>2009</v>
      </c>
      <c r="B4328">
        <v>9</v>
      </c>
      <c r="C4328" t="s">
        <v>105</v>
      </c>
      <c r="D4328">
        <v>3</v>
      </c>
      <c r="E4328">
        <v>0</v>
      </c>
    </row>
    <row r="4329" spans="1:5" x14ac:dyDescent="0.25">
      <c r="A4329">
        <v>2009</v>
      </c>
      <c r="B4329">
        <v>9</v>
      </c>
      <c r="C4329" t="s">
        <v>109</v>
      </c>
      <c r="D4329">
        <v>1</v>
      </c>
      <c r="E4329">
        <v>0</v>
      </c>
    </row>
    <row r="4330" spans="1:5" x14ac:dyDescent="0.25">
      <c r="A4330">
        <v>2009</v>
      </c>
      <c r="B4330">
        <v>9</v>
      </c>
      <c r="C4330" t="s">
        <v>113</v>
      </c>
      <c r="D4330">
        <v>0</v>
      </c>
      <c r="E4330">
        <v>0</v>
      </c>
    </row>
    <row r="4331" spans="1:5" x14ac:dyDescent="0.25">
      <c r="A4331">
        <v>2009</v>
      </c>
      <c r="B4331">
        <v>9</v>
      </c>
      <c r="C4331" t="s">
        <v>108</v>
      </c>
      <c r="D4331">
        <v>0</v>
      </c>
      <c r="E4331">
        <v>0</v>
      </c>
    </row>
    <row r="4332" spans="1:5" x14ac:dyDescent="0.25">
      <c r="A4332">
        <v>2009</v>
      </c>
      <c r="B4332">
        <v>9</v>
      </c>
      <c r="C4332" t="s">
        <v>117</v>
      </c>
      <c r="D4332">
        <v>0</v>
      </c>
      <c r="E4332">
        <v>0</v>
      </c>
    </row>
    <row r="4333" spans="1:5" x14ac:dyDescent="0.25">
      <c r="A4333">
        <v>2009</v>
      </c>
      <c r="B4333">
        <v>9</v>
      </c>
      <c r="C4333" t="s">
        <v>110</v>
      </c>
      <c r="D4333">
        <v>1</v>
      </c>
      <c r="E4333">
        <v>0</v>
      </c>
    </row>
    <row r="4334" spans="1:5" x14ac:dyDescent="0.25">
      <c r="A4334">
        <v>2009</v>
      </c>
      <c r="B4334">
        <v>9</v>
      </c>
      <c r="D4334">
        <v>4</v>
      </c>
      <c r="E4334">
        <v>0</v>
      </c>
    </row>
    <row r="4335" spans="1:5" x14ac:dyDescent="0.25">
      <c r="A4335">
        <v>2009</v>
      </c>
      <c r="B4335">
        <v>9</v>
      </c>
      <c r="C4335" t="s">
        <v>104</v>
      </c>
      <c r="D4335">
        <v>0</v>
      </c>
      <c r="E4335">
        <v>0</v>
      </c>
    </row>
    <row r="4336" spans="1:5" x14ac:dyDescent="0.25">
      <c r="A4336">
        <v>2009</v>
      </c>
      <c r="B4336">
        <v>9</v>
      </c>
      <c r="C4336" t="s">
        <v>120</v>
      </c>
      <c r="D4336">
        <v>1</v>
      </c>
      <c r="E4336">
        <v>0</v>
      </c>
    </row>
    <row r="4337" spans="1:5" x14ac:dyDescent="0.25">
      <c r="A4337">
        <v>2009</v>
      </c>
      <c r="B4337">
        <v>9</v>
      </c>
      <c r="C4337" t="s">
        <v>116</v>
      </c>
      <c r="D4337">
        <v>0</v>
      </c>
      <c r="E4337">
        <v>0</v>
      </c>
    </row>
    <row r="4338" spans="1:5" x14ac:dyDescent="0.25">
      <c r="A4338">
        <v>2009</v>
      </c>
      <c r="B4338">
        <v>9</v>
      </c>
      <c r="C4338" t="s">
        <v>118</v>
      </c>
      <c r="D4338">
        <v>0</v>
      </c>
      <c r="E4338">
        <v>0</v>
      </c>
    </row>
    <row r="4339" spans="1:5" x14ac:dyDescent="0.25">
      <c r="A4339">
        <v>2009</v>
      </c>
      <c r="B4339">
        <v>9</v>
      </c>
      <c r="C4339" t="s">
        <v>111</v>
      </c>
      <c r="D4339">
        <v>0</v>
      </c>
      <c r="E4339">
        <v>0</v>
      </c>
    </row>
    <row r="4340" spans="1:5" x14ac:dyDescent="0.25">
      <c r="A4340">
        <v>2009</v>
      </c>
      <c r="B4340">
        <v>9</v>
      </c>
      <c r="C4340" t="s">
        <v>136</v>
      </c>
      <c r="D4340">
        <v>0</v>
      </c>
      <c r="E4340">
        <v>0</v>
      </c>
    </row>
    <row r="4341" spans="1:5" x14ac:dyDescent="0.25">
      <c r="A4341">
        <v>2009</v>
      </c>
      <c r="B4341">
        <v>9</v>
      </c>
      <c r="C4341" t="s">
        <v>106</v>
      </c>
      <c r="D4341">
        <v>0</v>
      </c>
      <c r="E4341">
        <v>0</v>
      </c>
    </row>
    <row r="4342" spans="1:5" x14ac:dyDescent="0.25">
      <c r="A4342">
        <v>2009</v>
      </c>
      <c r="B4342">
        <v>9</v>
      </c>
      <c r="C4342" t="s">
        <v>132</v>
      </c>
      <c r="D4342">
        <v>0</v>
      </c>
      <c r="E4342">
        <v>0</v>
      </c>
    </row>
    <row r="4343" spans="1:5" x14ac:dyDescent="0.25">
      <c r="A4343">
        <v>2009</v>
      </c>
      <c r="B4343">
        <v>10</v>
      </c>
      <c r="C4343" t="s">
        <v>72</v>
      </c>
      <c r="D4343">
        <v>1709</v>
      </c>
      <c r="E4343">
        <v>16.8</v>
      </c>
    </row>
    <row r="4344" spans="1:5" x14ac:dyDescent="0.25">
      <c r="A4344">
        <v>2009</v>
      </c>
      <c r="B4344">
        <v>10</v>
      </c>
      <c r="C4344" t="s">
        <v>73</v>
      </c>
      <c r="D4344">
        <v>1458</v>
      </c>
      <c r="E4344">
        <v>14.3</v>
      </c>
    </row>
    <row r="4345" spans="1:5" x14ac:dyDescent="0.25">
      <c r="A4345">
        <v>2009</v>
      </c>
      <c r="B4345">
        <v>10</v>
      </c>
      <c r="C4345" t="s">
        <v>74</v>
      </c>
      <c r="D4345">
        <v>1045</v>
      </c>
      <c r="E4345">
        <v>10.3</v>
      </c>
    </row>
    <row r="4346" spans="1:5" x14ac:dyDescent="0.25">
      <c r="A4346">
        <v>2009</v>
      </c>
      <c r="B4346">
        <v>10</v>
      </c>
      <c r="C4346" t="s">
        <v>76</v>
      </c>
      <c r="D4346">
        <v>765</v>
      </c>
      <c r="E4346">
        <v>7.5</v>
      </c>
    </row>
    <row r="4347" spans="1:5" x14ac:dyDescent="0.25">
      <c r="A4347">
        <v>2009</v>
      </c>
      <c r="B4347">
        <v>10</v>
      </c>
      <c r="C4347" t="s">
        <v>78</v>
      </c>
      <c r="D4347">
        <v>510</v>
      </c>
      <c r="E4347">
        <v>5</v>
      </c>
    </row>
    <row r="4348" spans="1:5" x14ac:dyDescent="0.25">
      <c r="A4348">
        <v>2009</v>
      </c>
      <c r="B4348">
        <v>10</v>
      </c>
      <c r="C4348" t="s">
        <v>75</v>
      </c>
      <c r="D4348">
        <v>590</v>
      </c>
      <c r="E4348">
        <v>5.8</v>
      </c>
    </row>
    <row r="4349" spans="1:5" x14ac:dyDescent="0.25">
      <c r="A4349">
        <v>2009</v>
      </c>
      <c r="B4349">
        <v>10</v>
      </c>
      <c r="C4349" t="s">
        <v>81</v>
      </c>
      <c r="D4349">
        <v>360</v>
      </c>
      <c r="E4349">
        <v>3.5</v>
      </c>
    </row>
    <row r="4350" spans="1:5" x14ac:dyDescent="0.25">
      <c r="A4350">
        <v>2009</v>
      </c>
      <c r="B4350">
        <v>10</v>
      </c>
      <c r="C4350" t="s">
        <v>83</v>
      </c>
      <c r="D4350">
        <v>450</v>
      </c>
      <c r="E4350">
        <v>4.4000000000000004</v>
      </c>
    </row>
    <row r="4351" spans="1:5" x14ac:dyDescent="0.25">
      <c r="A4351">
        <v>2009</v>
      </c>
      <c r="B4351">
        <v>10</v>
      </c>
      <c r="C4351" t="s">
        <v>77</v>
      </c>
      <c r="D4351">
        <v>463</v>
      </c>
      <c r="E4351">
        <v>4.5</v>
      </c>
    </row>
    <row r="4352" spans="1:5" x14ac:dyDescent="0.25">
      <c r="A4352">
        <v>2009</v>
      </c>
      <c r="B4352">
        <v>10</v>
      </c>
      <c r="C4352" t="s">
        <v>79</v>
      </c>
      <c r="D4352">
        <v>399</v>
      </c>
      <c r="E4352">
        <v>3.9</v>
      </c>
    </row>
    <row r="4353" spans="1:5" x14ac:dyDescent="0.25">
      <c r="A4353">
        <v>2009</v>
      </c>
      <c r="B4353">
        <v>10</v>
      </c>
      <c r="C4353" t="s">
        <v>80</v>
      </c>
      <c r="D4353">
        <v>434</v>
      </c>
      <c r="E4353">
        <v>4.3</v>
      </c>
    </row>
    <row r="4354" spans="1:5" x14ac:dyDescent="0.25">
      <c r="A4354">
        <v>2009</v>
      </c>
      <c r="B4354">
        <v>10</v>
      </c>
      <c r="C4354" t="s">
        <v>84</v>
      </c>
      <c r="D4354">
        <v>354</v>
      </c>
      <c r="E4354">
        <v>3.5</v>
      </c>
    </row>
    <row r="4355" spans="1:5" x14ac:dyDescent="0.25">
      <c r="A4355">
        <v>2009</v>
      </c>
      <c r="B4355">
        <v>10</v>
      </c>
      <c r="C4355" t="s">
        <v>88</v>
      </c>
      <c r="D4355">
        <v>282</v>
      </c>
      <c r="E4355">
        <v>2.8</v>
      </c>
    </row>
    <row r="4356" spans="1:5" x14ac:dyDescent="0.25">
      <c r="A4356">
        <v>2009</v>
      </c>
      <c r="B4356">
        <v>10</v>
      </c>
      <c r="C4356" t="s">
        <v>86</v>
      </c>
      <c r="D4356">
        <v>196</v>
      </c>
      <c r="E4356">
        <v>1.9</v>
      </c>
    </row>
    <row r="4357" spans="1:5" x14ac:dyDescent="0.25">
      <c r="A4357">
        <v>2009</v>
      </c>
      <c r="B4357">
        <v>10</v>
      </c>
      <c r="C4357" t="s">
        <v>87</v>
      </c>
      <c r="D4357">
        <v>221</v>
      </c>
      <c r="E4357">
        <v>2.2000000000000002</v>
      </c>
    </row>
    <row r="4358" spans="1:5" x14ac:dyDescent="0.25">
      <c r="A4358">
        <v>2009</v>
      </c>
      <c r="B4358">
        <v>10</v>
      </c>
      <c r="C4358" t="s">
        <v>89</v>
      </c>
      <c r="D4358">
        <v>127</v>
      </c>
      <c r="E4358">
        <v>1.2</v>
      </c>
    </row>
    <row r="4359" spans="1:5" x14ac:dyDescent="0.25">
      <c r="A4359">
        <v>2009</v>
      </c>
      <c r="B4359">
        <v>10</v>
      </c>
      <c r="C4359" t="s">
        <v>85</v>
      </c>
      <c r="D4359">
        <v>203</v>
      </c>
      <c r="E4359">
        <v>2</v>
      </c>
    </row>
    <row r="4360" spans="1:5" x14ac:dyDescent="0.25">
      <c r="A4360">
        <v>2009</v>
      </c>
      <c r="B4360">
        <v>10</v>
      </c>
      <c r="C4360" t="s">
        <v>82</v>
      </c>
      <c r="D4360">
        <v>155</v>
      </c>
      <c r="E4360">
        <v>1.5</v>
      </c>
    </row>
    <row r="4361" spans="1:5" x14ac:dyDescent="0.25">
      <c r="A4361">
        <v>2009</v>
      </c>
      <c r="B4361">
        <v>10</v>
      </c>
      <c r="C4361" t="s">
        <v>90</v>
      </c>
      <c r="D4361">
        <v>103</v>
      </c>
      <c r="E4361">
        <v>1</v>
      </c>
    </row>
    <row r="4362" spans="1:5" x14ac:dyDescent="0.25">
      <c r="A4362">
        <v>2009</v>
      </c>
      <c r="B4362">
        <v>10</v>
      </c>
      <c r="C4362" t="s">
        <v>92</v>
      </c>
      <c r="D4362">
        <v>68</v>
      </c>
      <c r="E4362">
        <v>0.7</v>
      </c>
    </row>
    <row r="4363" spans="1:5" x14ac:dyDescent="0.25">
      <c r="A4363">
        <v>2009</v>
      </c>
      <c r="B4363">
        <v>10</v>
      </c>
      <c r="C4363" t="s">
        <v>91</v>
      </c>
      <c r="D4363">
        <v>104</v>
      </c>
      <c r="E4363">
        <v>1</v>
      </c>
    </row>
    <row r="4364" spans="1:5" x14ac:dyDescent="0.25">
      <c r="A4364">
        <v>2009</v>
      </c>
      <c r="B4364">
        <v>10</v>
      </c>
      <c r="C4364" t="s">
        <v>96</v>
      </c>
      <c r="D4364">
        <v>62</v>
      </c>
      <c r="E4364">
        <v>0.6</v>
      </c>
    </row>
    <row r="4365" spans="1:5" x14ac:dyDescent="0.25">
      <c r="A4365">
        <v>2009</v>
      </c>
      <c r="B4365">
        <v>10</v>
      </c>
      <c r="C4365" t="s">
        <v>95</v>
      </c>
      <c r="D4365">
        <v>33</v>
      </c>
      <c r="E4365">
        <v>0.3</v>
      </c>
    </row>
    <row r="4366" spans="1:5" x14ac:dyDescent="0.25">
      <c r="A4366">
        <v>2009</v>
      </c>
      <c r="B4366">
        <v>10</v>
      </c>
      <c r="C4366" t="s">
        <v>97</v>
      </c>
      <c r="D4366">
        <v>15</v>
      </c>
      <c r="E4366">
        <v>0.1</v>
      </c>
    </row>
    <row r="4367" spans="1:5" x14ac:dyDescent="0.25">
      <c r="A4367">
        <v>2009</v>
      </c>
      <c r="B4367">
        <v>10</v>
      </c>
      <c r="C4367" t="s">
        <v>98</v>
      </c>
      <c r="D4367">
        <v>10</v>
      </c>
      <c r="E4367">
        <v>0.1</v>
      </c>
    </row>
    <row r="4368" spans="1:5" x14ac:dyDescent="0.25">
      <c r="A4368">
        <v>2009</v>
      </c>
      <c r="B4368">
        <v>10</v>
      </c>
      <c r="C4368" t="s">
        <v>94</v>
      </c>
      <c r="D4368">
        <v>15</v>
      </c>
      <c r="E4368">
        <v>0.1</v>
      </c>
    </row>
    <row r="4369" spans="1:5" x14ac:dyDescent="0.25">
      <c r="A4369">
        <v>2009</v>
      </c>
      <c r="B4369">
        <v>10</v>
      </c>
      <c r="C4369" t="s">
        <v>100</v>
      </c>
      <c r="D4369">
        <v>17</v>
      </c>
      <c r="E4369">
        <v>0.2</v>
      </c>
    </row>
    <row r="4370" spans="1:5" x14ac:dyDescent="0.25">
      <c r="A4370">
        <v>2009</v>
      </c>
      <c r="B4370">
        <v>10</v>
      </c>
      <c r="C4370" t="s">
        <v>101</v>
      </c>
      <c r="D4370">
        <v>6</v>
      </c>
      <c r="E4370">
        <v>0.1</v>
      </c>
    </row>
    <row r="4371" spans="1:5" x14ac:dyDescent="0.25">
      <c r="A4371">
        <v>2009</v>
      </c>
      <c r="B4371">
        <v>10</v>
      </c>
      <c r="C4371" t="s">
        <v>112</v>
      </c>
      <c r="D4371">
        <v>0</v>
      </c>
      <c r="E4371">
        <v>0</v>
      </c>
    </row>
    <row r="4372" spans="1:5" x14ac:dyDescent="0.25">
      <c r="A4372">
        <v>2009</v>
      </c>
      <c r="B4372">
        <v>10</v>
      </c>
      <c r="C4372" t="s">
        <v>102</v>
      </c>
      <c r="D4372">
        <v>3</v>
      </c>
      <c r="E4372">
        <v>0</v>
      </c>
    </row>
    <row r="4373" spans="1:5" x14ac:dyDescent="0.25">
      <c r="A4373">
        <v>2009</v>
      </c>
      <c r="B4373">
        <v>10</v>
      </c>
      <c r="C4373" t="s">
        <v>99</v>
      </c>
      <c r="D4373">
        <v>7</v>
      </c>
      <c r="E4373">
        <v>0.1</v>
      </c>
    </row>
    <row r="4374" spans="1:5" x14ac:dyDescent="0.25">
      <c r="A4374">
        <v>2009</v>
      </c>
      <c r="B4374">
        <v>10</v>
      </c>
      <c r="C4374" t="s">
        <v>93</v>
      </c>
      <c r="D4374">
        <v>0</v>
      </c>
      <c r="E4374">
        <v>0</v>
      </c>
    </row>
    <row r="4375" spans="1:5" x14ac:dyDescent="0.25">
      <c r="A4375">
        <v>2009</v>
      </c>
      <c r="B4375">
        <v>10</v>
      </c>
      <c r="C4375" t="s">
        <v>103</v>
      </c>
      <c r="D4375">
        <v>4</v>
      </c>
      <c r="E4375">
        <v>0</v>
      </c>
    </row>
    <row r="4376" spans="1:5" x14ac:dyDescent="0.25">
      <c r="A4376">
        <v>2009</v>
      </c>
      <c r="B4376">
        <v>10</v>
      </c>
      <c r="C4376" t="s">
        <v>107</v>
      </c>
      <c r="D4376">
        <v>5</v>
      </c>
      <c r="E4376">
        <v>0</v>
      </c>
    </row>
    <row r="4377" spans="1:5" x14ac:dyDescent="0.25">
      <c r="A4377">
        <v>2009</v>
      </c>
      <c r="B4377">
        <v>10</v>
      </c>
      <c r="C4377" t="s">
        <v>105</v>
      </c>
      <c r="D4377">
        <v>1</v>
      </c>
      <c r="E4377">
        <v>0</v>
      </c>
    </row>
    <row r="4378" spans="1:5" x14ac:dyDescent="0.25">
      <c r="A4378">
        <v>2009</v>
      </c>
      <c r="B4378">
        <v>10</v>
      </c>
      <c r="C4378" t="s">
        <v>109</v>
      </c>
      <c r="D4378">
        <v>0</v>
      </c>
      <c r="E4378">
        <v>0</v>
      </c>
    </row>
    <row r="4379" spans="1:5" x14ac:dyDescent="0.25">
      <c r="A4379">
        <v>2009</v>
      </c>
      <c r="B4379">
        <v>10</v>
      </c>
      <c r="D4379">
        <v>4</v>
      </c>
      <c r="E4379">
        <v>0</v>
      </c>
    </row>
    <row r="4380" spans="1:5" x14ac:dyDescent="0.25">
      <c r="A4380">
        <v>2009</v>
      </c>
      <c r="B4380">
        <v>10</v>
      </c>
      <c r="C4380" t="s">
        <v>113</v>
      </c>
      <c r="D4380">
        <v>0</v>
      </c>
      <c r="E4380">
        <v>0</v>
      </c>
    </row>
    <row r="4381" spans="1:5" x14ac:dyDescent="0.25">
      <c r="A4381">
        <v>2009</v>
      </c>
      <c r="B4381">
        <v>10</v>
      </c>
      <c r="C4381" t="s">
        <v>108</v>
      </c>
      <c r="D4381">
        <v>0</v>
      </c>
      <c r="E4381">
        <v>0</v>
      </c>
    </row>
    <row r="4382" spans="1:5" x14ac:dyDescent="0.25">
      <c r="A4382">
        <v>2009</v>
      </c>
      <c r="B4382">
        <v>10</v>
      </c>
      <c r="C4382" t="s">
        <v>110</v>
      </c>
      <c r="D4382">
        <v>1</v>
      </c>
      <c r="E4382">
        <v>0</v>
      </c>
    </row>
    <row r="4383" spans="1:5" x14ac:dyDescent="0.25">
      <c r="A4383">
        <v>2009</v>
      </c>
      <c r="B4383">
        <v>10</v>
      </c>
      <c r="C4383" t="s">
        <v>117</v>
      </c>
      <c r="D4383">
        <v>0</v>
      </c>
      <c r="E4383">
        <v>0</v>
      </c>
    </row>
    <row r="4384" spans="1:5" x14ac:dyDescent="0.25">
      <c r="A4384">
        <v>2009</v>
      </c>
      <c r="B4384">
        <v>10</v>
      </c>
      <c r="C4384" t="s">
        <v>115</v>
      </c>
      <c r="D4384">
        <v>4</v>
      </c>
      <c r="E4384">
        <v>0</v>
      </c>
    </row>
    <row r="4385" spans="1:5" x14ac:dyDescent="0.25">
      <c r="A4385">
        <v>2009</v>
      </c>
      <c r="B4385">
        <v>10</v>
      </c>
      <c r="C4385" t="s">
        <v>104</v>
      </c>
      <c r="D4385">
        <v>1</v>
      </c>
      <c r="E4385">
        <v>0</v>
      </c>
    </row>
    <row r="4386" spans="1:5" x14ac:dyDescent="0.25">
      <c r="A4386">
        <v>2009</v>
      </c>
      <c r="B4386">
        <v>10</v>
      </c>
      <c r="C4386" t="s">
        <v>106</v>
      </c>
      <c r="D4386">
        <v>2</v>
      </c>
      <c r="E4386">
        <v>0</v>
      </c>
    </row>
    <row r="4387" spans="1:5" x14ac:dyDescent="0.25">
      <c r="A4387">
        <v>2009</v>
      </c>
      <c r="B4387">
        <v>10</v>
      </c>
      <c r="C4387" t="s">
        <v>111</v>
      </c>
      <c r="D4387">
        <v>1</v>
      </c>
      <c r="E4387">
        <v>0</v>
      </c>
    </row>
    <row r="4388" spans="1:5" x14ac:dyDescent="0.25">
      <c r="A4388">
        <v>2009</v>
      </c>
      <c r="B4388">
        <v>10</v>
      </c>
      <c r="C4388" t="s">
        <v>120</v>
      </c>
      <c r="D4388">
        <v>0</v>
      </c>
      <c r="E4388">
        <v>0</v>
      </c>
    </row>
    <row r="4389" spans="1:5" x14ac:dyDescent="0.25">
      <c r="A4389">
        <v>2009</v>
      </c>
      <c r="B4389">
        <v>10</v>
      </c>
      <c r="C4389" t="s">
        <v>116</v>
      </c>
      <c r="D4389">
        <v>0</v>
      </c>
      <c r="E4389">
        <v>0</v>
      </c>
    </row>
    <row r="4390" spans="1:5" x14ac:dyDescent="0.25">
      <c r="A4390">
        <v>2009</v>
      </c>
      <c r="B4390">
        <v>10</v>
      </c>
      <c r="C4390" t="s">
        <v>118</v>
      </c>
      <c r="D4390">
        <v>0</v>
      </c>
      <c r="E4390">
        <v>0</v>
      </c>
    </row>
    <row r="4391" spans="1:5" x14ac:dyDescent="0.25">
      <c r="A4391">
        <v>2009</v>
      </c>
      <c r="B4391">
        <v>10</v>
      </c>
      <c r="C4391" t="s">
        <v>136</v>
      </c>
      <c r="D4391">
        <v>0</v>
      </c>
      <c r="E4391">
        <v>0</v>
      </c>
    </row>
    <row r="4392" spans="1:5" x14ac:dyDescent="0.25">
      <c r="A4392">
        <v>2009</v>
      </c>
      <c r="B4392">
        <v>10</v>
      </c>
      <c r="C4392" t="s">
        <v>132</v>
      </c>
      <c r="D4392">
        <v>0</v>
      </c>
      <c r="E4392">
        <v>0</v>
      </c>
    </row>
    <row r="4393" spans="1:5" x14ac:dyDescent="0.25">
      <c r="A4393">
        <v>2009</v>
      </c>
      <c r="B4393">
        <v>11</v>
      </c>
      <c r="C4393" t="s">
        <v>72</v>
      </c>
      <c r="D4393">
        <v>1450</v>
      </c>
      <c r="E4393">
        <v>15.1</v>
      </c>
    </row>
    <row r="4394" spans="1:5" x14ac:dyDescent="0.25">
      <c r="A4394">
        <v>2009</v>
      </c>
      <c r="B4394">
        <v>11</v>
      </c>
      <c r="C4394" t="s">
        <v>73</v>
      </c>
      <c r="D4394">
        <v>1529</v>
      </c>
      <c r="E4394">
        <v>15.9</v>
      </c>
    </row>
    <row r="4395" spans="1:5" x14ac:dyDescent="0.25">
      <c r="A4395">
        <v>2009</v>
      </c>
      <c r="B4395">
        <v>11</v>
      </c>
      <c r="C4395" t="s">
        <v>74</v>
      </c>
      <c r="D4395">
        <v>1142</v>
      </c>
      <c r="E4395">
        <v>11.9</v>
      </c>
    </row>
    <row r="4396" spans="1:5" x14ac:dyDescent="0.25">
      <c r="A4396">
        <v>2009</v>
      </c>
      <c r="B4396">
        <v>11</v>
      </c>
      <c r="C4396" t="s">
        <v>76</v>
      </c>
      <c r="D4396">
        <v>956</v>
      </c>
      <c r="E4396">
        <v>10</v>
      </c>
    </row>
    <row r="4397" spans="1:5" x14ac:dyDescent="0.25">
      <c r="A4397">
        <v>2009</v>
      </c>
      <c r="B4397">
        <v>11</v>
      </c>
      <c r="C4397" t="s">
        <v>78</v>
      </c>
      <c r="D4397">
        <v>549</v>
      </c>
      <c r="E4397">
        <v>5.7</v>
      </c>
    </row>
    <row r="4398" spans="1:5" x14ac:dyDescent="0.25">
      <c r="A4398">
        <v>2009</v>
      </c>
      <c r="B4398">
        <v>11</v>
      </c>
      <c r="C4398" t="s">
        <v>75</v>
      </c>
      <c r="D4398">
        <v>403</v>
      </c>
      <c r="E4398">
        <v>4.2</v>
      </c>
    </row>
    <row r="4399" spans="1:5" x14ac:dyDescent="0.25">
      <c r="A4399">
        <v>2009</v>
      </c>
      <c r="B4399">
        <v>11</v>
      </c>
      <c r="C4399" t="s">
        <v>83</v>
      </c>
      <c r="D4399">
        <v>424</v>
      </c>
      <c r="E4399">
        <v>4.4000000000000004</v>
      </c>
    </row>
    <row r="4400" spans="1:5" x14ac:dyDescent="0.25">
      <c r="A4400">
        <v>2009</v>
      </c>
      <c r="B4400">
        <v>11</v>
      </c>
      <c r="C4400" t="s">
        <v>77</v>
      </c>
      <c r="D4400">
        <v>408</v>
      </c>
      <c r="E4400">
        <v>4.3</v>
      </c>
    </row>
    <row r="4401" spans="1:5" x14ac:dyDescent="0.25">
      <c r="A4401">
        <v>2009</v>
      </c>
      <c r="B4401">
        <v>11</v>
      </c>
      <c r="C4401" t="s">
        <v>81</v>
      </c>
      <c r="D4401">
        <v>245</v>
      </c>
      <c r="E4401">
        <v>2.6</v>
      </c>
    </row>
    <row r="4402" spans="1:5" x14ac:dyDescent="0.25">
      <c r="A4402">
        <v>2009</v>
      </c>
      <c r="B4402">
        <v>11</v>
      </c>
      <c r="C4402" t="s">
        <v>79</v>
      </c>
      <c r="D4402">
        <v>373</v>
      </c>
      <c r="E4402">
        <v>3.9</v>
      </c>
    </row>
    <row r="4403" spans="1:5" x14ac:dyDescent="0.25">
      <c r="A4403">
        <v>2009</v>
      </c>
      <c r="B4403">
        <v>11</v>
      </c>
      <c r="C4403" t="s">
        <v>80</v>
      </c>
      <c r="D4403">
        <v>352</v>
      </c>
      <c r="E4403">
        <v>3.7</v>
      </c>
    </row>
    <row r="4404" spans="1:5" x14ac:dyDescent="0.25">
      <c r="A4404">
        <v>2009</v>
      </c>
      <c r="B4404">
        <v>11</v>
      </c>
      <c r="C4404" t="s">
        <v>84</v>
      </c>
      <c r="D4404">
        <v>218</v>
      </c>
      <c r="E4404">
        <v>2.2999999999999998</v>
      </c>
    </row>
    <row r="4405" spans="1:5" x14ac:dyDescent="0.25">
      <c r="A4405">
        <v>2009</v>
      </c>
      <c r="B4405">
        <v>11</v>
      </c>
      <c r="C4405" t="s">
        <v>88</v>
      </c>
      <c r="D4405">
        <v>114</v>
      </c>
      <c r="E4405">
        <v>1.2</v>
      </c>
    </row>
    <row r="4406" spans="1:5" x14ac:dyDescent="0.25">
      <c r="A4406">
        <v>2009</v>
      </c>
      <c r="B4406">
        <v>11</v>
      </c>
      <c r="C4406" t="s">
        <v>86</v>
      </c>
      <c r="D4406">
        <v>227</v>
      </c>
      <c r="E4406">
        <v>2.4</v>
      </c>
    </row>
    <row r="4407" spans="1:5" x14ac:dyDescent="0.25">
      <c r="A4407">
        <v>2009</v>
      </c>
      <c r="B4407">
        <v>11</v>
      </c>
      <c r="C4407" t="s">
        <v>87</v>
      </c>
      <c r="D4407">
        <v>291</v>
      </c>
      <c r="E4407">
        <v>3</v>
      </c>
    </row>
    <row r="4408" spans="1:5" x14ac:dyDescent="0.25">
      <c r="A4408">
        <v>2009</v>
      </c>
      <c r="B4408">
        <v>11</v>
      </c>
      <c r="C4408" t="s">
        <v>89</v>
      </c>
      <c r="D4408">
        <v>213</v>
      </c>
      <c r="E4408">
        <v>2.2000000000000002</v>
      </c>
    </row>
    <row r="4409" spans="1:5" x14ac:dyDescent="0.25">
      <c r="A4409">
        <v>2009</v>
      </c>
      <c r="B4409">
        <v>11</v>
      </c>
      <c r="C4409" t="s">
        <v>85</v>
      </c>
      <c r="D4409">
        <v>162</v>
      </c>
      <c r="E4409">
        <v>1.7</v>
      </c>
    </row>
    <row r="4410" spans="1:5" x14ac:dyDescent="0.25">
      <c r="A4410">
        <v>2009</v>
      </c>
      <c r="B4410">
        <v>11</v>
      </c>
      <c r="C4410" t="s">
        <v>82</v>
      </c>
      <c r="D4410">
        <v>174</v>
      </c>
      <c r="E4410">
        <v>1.8</v>
      </c>
    </row>
    <row r="4411" spans="1:5" x14ac:dyDescent="0.25">
      <c r="A4411">
        <v>2009</v>
      </c>
      <c r="B4411">
        <v>11</v>
      </c>
      <c r="C4411" t="s">
        <v>90</v>
      </c>
      <c r="D4411">
        <v>98</v>
      </c>
      <c r="E4411">
        <v>1</v>
      </c>
    </row>
    <row r="4412" spans="1:5" x14ac:dyDescent="0.25">
      <c r="A4412">
        <v>2009</v>
      </c>
      <c r="B4412">
        <v>11</v>
      </c>
      <c r="C4412" t="s">
        <v>92</v>
      </c>
      <c r="D4412">
        <v>56</v>
      </c>
      <c r="E4412">
        <v>0.6</v>
      </c>
    </row>
    <row r="4413" spans="1:5" x14ac:dyDescent="0.25">
      <c r="A4413">
        <v>2009</v>
      </c>
      <c r="B4413">
        <v>11</v>
      </c>
      <c r="C4413" t="s">
        <v>91</v>
      </c>
      <c r="D4413">
        <v>59</v>
      </c>
      <c r="E4413">
        <v>0.6</v>
      </c>
    </row>
    <row r="4414" spans="1:5" x14ac:dyDescent="0.25">
      <c r="A4414">
        <v>2009</v>
      </c>
      <c r="B4414">
        <v>11</v>
      </c>
      <c r="C4414" t="s">
        <v>96</v>
      </c>
      <c r="D4414">
        <v>32</v>
      </c>
      <c r="E4414">
        <v>0.3</v>
      </c>
    </row>
    <row r="4415" spans="1:5" x14ac:dyDescent="0.25">
      <c r="A4415">
        <v>2009</v>
      </c>
      <c r="B4415">
        <v>11</v>
      </c>
      <c r="C4415" t="s">
        <v>95</v>
      </c>
      <c r="D4415">
        <v>21</v>
      </c>
      <c r="E4415">
        <v>0.2</v>
      </c>
    </row>
    <row r="4416" spans="1:5" x14ac:dyDescent="0.25">
      <c r="A4416">
        <v>2009</v>
      </c>
      <c r="B4416">
        <v>11</v>
      </c>
      <c r="C4416" t="s">
        <v>97</v>
      </c>
      <c r="D4416">
        <v>17</v>
      </c>
      <c r="E4416">
        <v>0.2</v>
      </c>
    </row>
    <row r="4417" spans="1:5" x14ac:dyDescent="0.25">
      <c r="A4417">
        <v>2009</v>
      </c>
      <c r="B4417">
        <v>11</v>
      </c>
      <c r="C4417" t="s">
        <v>98</v>
      </c>
      <c r="D4417">
        <v>25</v>
      </c>
      <c r="E4417">
        <v>0.3</v>
      </c>
    </row>
    <row r="4418" spans="1:5" x14ac:dyDescent="0.25">
      <c r="A4418">
        <v>2009</v>
      </c>
      <c r="B4418">
        <v>11</v>
      </c>
      <c r="C4418" t="s">
        <v>94</v>
      </c>
      <c r="D4418">
        <v>16</v>
      </c>
      <c r="E4418">
        <v>0.2</v>
      </c>
    </row>
    <row r="4419" spans="1:5" x14ac:dyDescent="0.25">
      <c r="A4419">
        <v>2009</v>
      </c>
      <c r="B4419">
        <v>11</v>
      </c>
      <c r="C4419" t="s">
        <v>100</v>
      </c>
      <c r="D4419">
        <v>13</v>
      </c>
      <c r="E4419">
        <v>0.1</v>
      </c>
    </row>
    <row r="4420" spans="1:5" x14ac:dyDescent="0.25">
      <c r="A4420">
        <v>2009</v>
      </c>
      <c r="B4420">
        <v>11</v>
      </c>
      <c r="C4420" t="s">
        <v>101</v>
      </c>
      <c r="D4420">
        <v>9</v>
      </c>
      <c r="E4420">
        <v>0.1</v>
      </c>
    </row>
    <row r="4421" spans="1:5" x14ac:dyDescent="0.25">
      <c r="A4421">
        <v>2009</v>
      </c>
      <c r="B4421">
        <v>11</v>
      </c>
      <c r="C4421" t="s">
        <v>112</v>
      </c>
      <c r="D4421">
        <v>0</v>
      </c>
      <c r="E4421">
        <v>0</v>
      </c>
    </row>
    <row r="4422" spans="1:5" x14ac:dyDescent="0.25">
      <c r="A4422">
        <v>2009</v>
      </c>
      <c r="B4422">
        <v>11</v>
      </c>
      <c r="C4422" t="s">
        <v>102</v>
      </c>
      <c r="D4422">
        <v>2</v>
      </c>
      <c r="E4422">
        <v>0</v>
      </c>
    </row>
    <row r="4423" spans="1:5" x14ac:dyDescent="0.25">
      <c r="A4423">
        <v>2009</v>
      </c>
      <c r="B4423">
        <v>11</v>
      </c>
      <c r="C4423" t="s">
        <v>99</v>
      </c>
      <c r="D4423">
        <v>13</v>
      </c>
      <c r="E4423">
        <v>0.1</v>
      </c>
    </row>
    <row r="4424" spans="1:5" x14ac:dyDescent="0.25">
      <c r="A4424">
        <v>2009</v>
      </c>
      <c r="B4424">
        <v>11</v>
      </c>
      <c r="C4424" t="s">
        <v>93</v>
      </c>
      <c r="D4424">
        <v>4</v>
      </c>
      <c r="E4424">
        <v>0</v>
      </c>
    </row>
    <row r="4425" spans="1:5" x14ac:dyDescent="0.25">
      <c r="A4425">
        <v>2009</v>
      </c>
      <c r="B4425">
        <v>11</v>
      </c>
      <c r="C4425" t="s">
        <v>103</v>
      </c>
      <c r="D4425">
        <v>0</v>
      </c>
      <c r="E4425">
        <v>0</v>
      </c>
    </row>
    <row r="4426" spans="1:5" x14ac:dyDescent="0.25">
      <c r="A4426">
        <v>2009</v>
      </c>
      <c r="B4426">
        <v>11</v>
      </c>
      <c r="C4426" t="s">
        <v>107</v>
      </c>
      <c r="D4426">
        <v>5</v>
      </c>
      <c r="E4426">
        <v>0.1</v>
      </c>
    </row>
    <row r="4427" spans="1:5" x14ac:dyDescent="0.25">
      <c r="A4427">
        <v>2009</v>
      </c>
      <c r="B4427">
        <v>11</v>
      </c>
      <c r="C4427" t="s">
        <v>105</v>
      </c>
      <c r="D4427">
        <v>0</v>
      </c>
      <c r="E4427">
        <v>0</v>
      </c>
    </row>
    <row r="4428" spans="1:5" x14ac:dyDescent="0.25">
      <c r="A4428">
        <v>2009</v>
      </c>
      <c r="B4428">
        <v>11</v>
      </c>
      <c r="C4428" t="s">
        <v>109</v>
      </c>
      <c r="D4428">
        <v>0</v>
      </c>
      <c r="E4428">
        <v>0</v>
      </c>
    </row>
    <row r="4429" spans="1:5" x14ac:dyDescent="0.25">
      <c r="A4429">
        <v>2009</v>
      </c>
      <c r="B4429">
        <v>11</v>
      </c>
      <c r="C4429" t="s">
        <v>115</v>
      </c>
      <c r="D4429">
        <v>0</v>
      </c>
      <c r="E4429">
        <v>0</v>
      </c>
    </row>
    <row r="4430" spans="1:5" x14ac:dyDescent="0.25">
      <c r="A4430">
        <v>2009</v>
      </c>
      <c r="B4430">
        <v>11</v>
      </c>
      <c r="C4430" t="s">
        <v>113</v>
      </c>
      <c r="D4430">
        <v>0</v>
      </c>
      <c r="E4430">
        <v>0</v>
      </c>
    </row>
    <row r="4431" spans="1:5" x14ac:dyDescent="0.25">
      <c r="A4431">
        <v>2009</v>
      </c>
      <c r="B4431">
        <v>11</v>
      </c>
      <c r="C4431" t="s">
        <v>108</v>
      </c>
      <c r="D4431">
        <v>0</v>
      </c>
      <c r="E4431">
        <v>0</v>
      </c>
    </row>
    <row r="4432" spans="1:5" x14ac:dyDescent="0.25">
      <c r="A4432">
        <v>2009</v>
      </c>
      <c r="B4432">
        <v>11</v>
      </c>
      <c r="C4432" t="s">
        <v>110</v>
      </c>
      <c r="D4432">
        <v>0</v>
      </c>
      <c r="E4432">
        <v>0</v>
      </c>
    </row>
    <row r="4433" spans="1:5" x14ac:dyDescent="0.25">
      <c r="A4433">
        <v>2009</v>
      </c>
      <c r="B4433">
        <v>11</v>
      </c>
      <c r="C4433" t="s">
        <v>117</v>
      </c>
      <c r="D4433">
        <v>0</v>
      </c>
      <c r="E4433">
        <v>0</v>
      </c>
    </row>
    <row r="4434" spans="1:5" x14ac:dyDescent="0.25">
      <c r="A4434">
        <v>2009</v>
      </c>
      <c r="B4434">
        <v>11</v>
      </c>
      <c r="C4434" t="s">
        <v>104</v>
      </c>
      <c r="D4434">
        <v>0</v>
      </c>
      <c r="E4434">
        <v>0</v>
      </c>
    </row>
    <row r="4435" spans="1:5" x14ac:dyDescent="0.25">
      <c r="A4435">
        <v>2009</v>
      </c>
      <c r="B4435">
        <v>11</v>
      </c>
      <c r="C4435" t="s">
        <v>106</v>
      </c>
      <c r="D4435">
        <v>0</v>
      </c>
      <c r="E4435">
        <v>0</v>
      </c>
    </row>
    <row r="4436" spans="1:5" x14ac:dyDescent="0.25">
      <c r="A4436">
        <v>2009</v>
      </c>
      <c r="B4436">
        <v>11</v>
      </c>
      <c r="C4436" t="s">
        <v>111</v>
      </c>
      <c r="D4436">
        <v>0</v>
      </c>
      <c r="E4436">
        <v>0</v>
      </c>
    </row>
    <row r="4437" spans="1:5" x14ac:dyDescent="0.25">
      <c r="A4437">
        <v>2009</v>
      </c>
      <c r="B4437">
        <v>11</v>
      </c>
      <c r="C4437" t="s">
        <v>120</v>
      </c>
      <c r="D4437">
        <v>0</v>
      </c>
      <c r="E4437">
        <v>0</v>
      </c>
    </row>
    <row r="4438" spans="1:5" x14ac:dyDescent="0.25">
      <c r="A4438">
        <v>2009</v>
      </c>
      <c r="B4438">
        <v>11</v>
      </c>
      <c r="C4438" t="s">
        <v>116</v>
      </c>
      <c r="D4438">
        <v>0</v>
      </c>
      <c r="E4438">
        <v>0</v>
      </c>
    </row>
    <row r="4439" spans="1:5" x14ac:dyDescent="0.25">
      <c r="A4439">
        <v>2009</v>
      </c>
      <c r="B4439">
        <v>11</v>
      </c>
      <c r="C4439" t="s">
        <v>118</v>
      </c>
      <c r="D4439">
        <v>0</v>
      </c>
      <c r="E4439">
        <v>0</v>
      </c>
    </row>
    <row r="4440" spans="1:5" x14ac:dyDescent="0.25">
      <c r="A4440">
        <v>2009</v>
      </c>
      <c r="B4440">
        <v>11</v>
      </c>
      <c r="C4440" t="s">
        <v>136</v>
      </c>
      <c r="D4440">
        <v>0</v>
      </c>
      <c r="E4440">
        <v>0</v>
      </c>
    </row>
    <row r="4441" spans="1:5" x14ac:dyDescent="0.25">
      <c r="A4441">
        <v>2009</v>
      </c>
      <c r="B4441">
        <v>11</v>
      </c>
      <c r="C4441" t="s">
        <v>132</v>
      </c>
      <c r="D4441">
        <v>0</v>
      </c>
      <c r="E4441">
        <v>0</v>
      </c>
    </row>
    <row r="4442" spans="1:5" x14ac:dyDescent="0.25">
      <c r="A4442">
        <v>2009</v>
      </c>
      <c r="B4442">
        <v>12</v>
      </c>
      <c r="C4442" t="s">
        <v>72</v>
      </c>
      <c r="D4442">
        <v>1117</v>
      </c>
      <c r="E4442">
        <v>10.9</v>
      </c>
    </row>
    <row r="4443" spans="1:5" x14ac:dyDescent="0.25">
      <c r="A4443">
        <v>2009</v>
      </c>
      <c r="B4443">
        <v>12</v>
      </c>
      <c r="C4443" t="s">
        <v>73</v>
      </c>
      <c r="D4443">
        <v>1571</v>
      </c>
      <c r="E4443">
        <v>15.3</v>
      </c>
    </row>
    <row r="4444" spans="1:5" x14ac:dyDescent="0.25">
      <c r="A4444">
        <v>2009</v>
      </c>
      <c r="B4444">
        <v>12</v>
      </c>
      <c r="C4444" t="s">
        <v>74</v>
      </c>
      <c r="D4444">
        <v>1413</v>
      </c>
      <c r="E4444">
        <v>13.8</v>
      </c>
    </row>
    <row r="4445" spans="1:5" x14ac:dyDescent="0.25">
      <c r="A4445">
        <v>2009</v>
      </c>
      <c r="B4445">
        <v>12</v>
      </c>
      <c r="C4445" t="s">
        <v>76</v>
      </c>
      <c r="D4445">
        <v>1217</v>
      </c>
      <c r="E4445">
        <v>11.9</v>
      </c>
    </row>
    <row r="4446" spans="1:5" x14ac:dyDescent="0.25">
      <c r="A4446">
        <v>2009</v>
      </c>
      <c r="B4446">
        <v>12</v>
      </c>
      <c r="C4446" t="s">
        <v>78</v>
      </c>
      <c r="D4446">
        <v>677</v>
      </c>
      <c r="E4446">
        <v>6.6</v>
      </c>
    </row>
    <row r="4447" spans="1:5" x14ac:dyDescent="0.25">
      <c r="A4447">
        <v>2009</v>
      </c>
      <c r="B4447">
        <v>12</v>
      </c>
      <c r="C4447" t="s">
        <v>83</v>
      </c>
      <c r="D4447">
        <v>551</v>
      </c>
      <c r="E4447">
        <v>5.4</v>
      </c>
    </row>
    <row r="4448" spans="1:5" x14ac:dyDescent="0.25">
      <c r="A4448">
        <v>2009</v>
      </c>
      <c r="B4448">
        <v>12</v>
      </c>
      <c r="C4448" t="s">
        <v>75</v>
      </c>
      <c r="D4448">
        <v>173</v>
      </c>
      <c r="E4448">
        <v>1.7</v>
      </c>
    </row>
    <row r="4449" spans="1:5" x14ac:dyDescent="0.25">
      <c r="A4449">
        <v>2009</v>
      </c>
      <c r="B4449">
        <v>12</v>
      </c>
      <c r="C4449" t="s">
        <v>77</v>
      </c>
      <c r="D4449">
        <v>446</v>
      </c>
      <c r="E4449">
        <v>4.4000000000000004</v>
      </c>
    </row>
    <row r="4450" spans="1:5" x14ac:dyDescent="0.25">
      <c r="A4450">
        <v>2009</v>
      </c>
      <c r="B4450">
        <v>12</v>
      </c>
      <c r="C4450" t="s">
        <v>81</v>
      </c>
      <c r="D4450">
        <v>256</v>
      </c>
      <c r="E4450">
        <v>2.5</v>
      </c>
    </row>
    <row r="4451" spans="1:5" x14ac:dyDescent="0.25">
      <c r="A4451">
        <v>2009</v>
      </c>
      <c r="B4451">
        <v>12</v>
      </c>
      <c r="C4451" t="s">
        <v>79</v>
      </c>
      <c r="D4451">
        <v>296</v>
      </c>
      <c r="E4451">
        <v>2.9</v>
      </c>
    </row>
    <row r="4452" spans="1:5" x14ac:dyDescent="0.25">
      <c r="A4452">
        <v>2009</v>
      </c>
      <c r="B4452">
        <v>12</v>
      </c>
      <c r="C4452" t="s">
        <v>80</v>
      </c>
      <c r="D4452">
        <v>493</v>
      </c>
      <c r="E4452">
        <v>4.8</v>
      </c>
    </row>
    <row r="4453" spans="1:5" x14ac:dyDescent="0.25">
      <c r="A4453">
        <v>2009</v>
      </c>
      <c r="B4453">
        <v>12</v>
      </c>
      <c r="C4453" t="s">
        <v>84</v>
      </c>
      <c r="D4453">
        <v>136</v>
      </c>
      <c r="E4453">
        <v>1.3</v>
      </c>
    </row>
    <row r="4454" spans="1:5" x14ac:dyDescent="0.25">
      <c r="A4454">
        <v>2009</v>
      </c>
      <c r="B4454">
        <v>12</v>
      </c>
      <c r="C4454" t="s">
        <v>88</v>
      </c>
      <c r="D4454">
        <v>174</v>
      </c>
      <c r="E4454">
        <v>1.7</v>
      </c>
    </row>
    <row r="4455" spans="1:5" x14ac:dyDescent="0.25">
      <c r="A4455">
        <v>2009</v>
      </c>
      <c r="B4455">
        <v>12</v>
      </c>
      <c r="C4455" t="s">
        <v>86</v>
      </c>
      <c r="D4455">
        <v>252</v>
      </c>
      <c r="E4455">
        <v>2.5</v>
      </c>
    </row>
    <row r="4456" spans="1:5" x14ac:dyDescent="0.25">
      <c r="A4456">
        <v>2009</v>
      </c>
      <c r="B4456">
        <v>12</v>
      </c>
      <c r="C4456" t="s">
        <v>87</v>
      </c>
      <c r="D4456">
        <v>335</v>
      </c>
      <c r="E4456">
        <v>3.3</v>
      </c>
    </row>
    <row r="4457" spans="1:5" x14ac:dyDescent="0.25">
      <c r="A4457">
        <v>2009</v>
      </c>
      <c r="B4457">
        <v>12</v>
      </c>
      <c r="C4457" t="s">
        <v>89</v>
      </c>
      <c r="D4457">
        <v>394</v>
      </c>
      <c r="E4457">
        <v>3.8</v>
      </c>
    </row>
    <row r="4458" spans="1:5" x14ac:dyDescent="0.25">
      <c r="A4458">
        <v>2009</v>
      </c>
      <c r="B4458">
        <v>12</v>
      </c>
      <c r="C4458" t="s">
        <v>85</v>
      </c>
      <c r="D4458">
        <v>235</v>
      </c>
      <c r="E4458">
        <v>2.2999999999999998</v>
      </c>
    </row>
    <row r="4459" spans="1:5" x14ac:dyDescent="0.25">
      <c r="A4459">
        <v>2009</v>
      </c>
      <c r="B4459">
        <v>12</v>
      </c>
      <c r="C4459" t="s">
        <v>82</v>
      </c>
      <c r="D4459">
        <v>180</v>
      </c>
      <c r="E4459">
        <v>1.8</v>
      </c>
    </row>
    <row r="4460" spans="1:5" x14ac:dyDescent="0.25">
      <c r="A4460">
        <v>2009</v>
      </c>
      <c r="B4460">
        <v>12</v>
      </c>
      <c r="C4460" t="s">
        <v>90</v>
      </c>
      <c r="D4460">
        <v>48</v>
      </c>
      <c r="E4460">
        <v>0.5</v>
      </c>
    </row>
    <row r="4461" spans="1:5" x14ac:dyDescent="0.25">
      <c r="A4461">
        <v>2009</v>
      </c>
      <c r="B4461">
        <v>12</v>
      </c>
      <c r="C4461" t="s">
        <v>92</v>
      </c>
      <c r="D4461">
        <v>53</v>
      </c>
      <c r="E4461">
        <v>0.5</v>
      </c>
    </row>
    <row r="4462" spans="1:5" x14ac:dyDescent="0.25">
      <c r="A4462">
        <v>2009</v>
      </c>
      <c r="B4462">
        <v>12</v>
      </c>
      <c r="C4462" t="s">
        <v>91</v>
      </c>
      <c r="D4462">
        <v>43</v>
      </c>
      <c r="E4462">
        <v>0.4</v>
      </c>
    </row>
    <row r="4463" spans="1:5" x14ac:dyDescent="0.25">
      <c r="A4463">
        <v>2009</v>
      </c>
      <c r="B4463">
        <v>12</v>
      </c>
      <c r="C4463" t="s">
        <v>96</v>
      </c>
      <c r="D4463">
        <v>26</v>
      </c>
      <c r="E4463">
        <v>0.3</v>
      </c>
    </row>
    <row r="4464" spans="1:5" x14ac:dyDescent="0.25">
      <c r="A4464">
        <v>2009</v>
      </c>
      <c r="B4464">
        <v>12</v>
      </c>
      <c r="C4464" t="s">
        <v>95</v>
      </c>
      <c r="D4464">
        <v>20</v>
      </c>
      <c r="E4464">
        <v>0.2</v>
      </c>
    </row>
    <row r="4465" spans="1:5" x14ac:dyDescent="0.25">
      <c r="A4465">
        <v>2009</v>
      </c>
      <c r="B4465">
        <v>12</v>
      </c>
      <c r="C4465" t="s">
        <v>97</v>
      </c>
      <c r="D4465">
        <v>23</v>
      </c>
      <c r="E4465">
        <v>0.2</v>
      </c>
    </row>
    <row r="4466" spans="1:5" x14ac:dyDescent="0.25">
      <c r="A4466">
        <v>2009</v>
      </c>
      <c r="B4466">
        <v>12</v>
      </c>
      <c r="C4466" t="s">
        <v>98</v>
      </c>
      <c r="D4466">
        <v>39</v>
      </c>
      <c r="E4466">
        <v>0.4</v>
      </c>
    </row>
    <row r="4467" spans="1:5" x14ac:dyDescent="0.25">
      <c r="A4467">
        <v>2009</v>
      </c>
      <c r="B4467">
        <v>12</v>
      </c>
      <c r="C4467" t="s">
        <v>94</v>
      </c>
      <c r="D4467">
        <v>4</v>
      </c>
      <c r="E4467">
        <v>0</v>
      </c>
    </row>
    <row r="4468" spans="1:5" x14ac:dyDescent="0.25">
      <c r="A4468">
        <v>2009</v>
      </c>
      <c r="B4468">
        <v>12</v>
      </c>
      <c r="C4468" t="s">
        <v>100</v>
      </c>
      <c r="D4468">
        <v>15</v>
      </c>
      <c r="E4468">
        <v>0.1</v>
      </c>
    </row>
    <row r="4469" spans="1:5" x14ac:dyDescent="0.25">
      <c r="A4469">
        <v>2009</v>
      </c>
      <c r="B4469">
        <v>12</v>
      </c>
      <c r="C4469" t="s">
        <v>101</v>
      </c>
      <c r="D4469">
        <v>28</v>
      </c>
      <c r="E4469">
        <v>0.3</v>
      </c>
    </row>
    <row r="4470" spans="1:5" x14ac:dyDescent="0.25">
      <c r="A4470">
        <v>2009</v>
      </c>
      <c r="B4470">
        <v>12</v>
      </c>
      <c r="C4470" t="s">
        <v>112</v>
      </c>
      <c r="D4470">
        <v>4</v>
      </c>
      <c r="E4470">
        <v>0</v>
      </c>
    </row>
    <row r="4471" spans="1:5" x14ac:dyDescent="0.25">
      <c r="A4471">
        <v>2009</v>
      </c>
      <c r="B4471">
        <v>12</v>
      </c>
      <c r="C4471" t="s">
        <v>102</v>
      </c>
      <c r="D4471">
        <v>2</v>
      </c>
      <c r="E4471">
        <v>0</v>
      </c>
    </row>
    <row r="4472" spans="1:5" x14ac:dyDescent="0.25">
      <c r="A4472">
        <v>2009</v>
      </c>
      <c r="B4472">
        <v>12</v>
      </c>
      <c r="C4472" t="s">
        <v>99</v>
      </c>
      <c r="D4472">
        <v>10</v>
      </c>
      <c r="E4472">
        <v>0.1</v>
      </c>
    </row>
    <row r="4473" spans="1:5" x14ac:dyDescent="0.25">
      <c r="A4473">
        <v>2009</v>
      </c>
      <c r="B4473">
        <v>12</v>
      </c>
      <c r="C4473" t="s">
        <v>93</v>
      </c>
      <c r="D4473">
        <v>0</v>
      </c>
      <c r="E4473">
        <v>0</v>
      </c>
    </row>
    <row r="4474" spans="1:5" x14ac:dyDescent="0.25">
      <c r="A4474">
        <v>2009</v>
      </c>
      <c r="B4474">
        <v>12</v>
      </c>
      <c r="C4474" t="s">
        <v>107</v>
      </c>
      <c r="D4474">
        <v>9</v>
      </c>
      <c r="E4474">
        <v>0.1</v>
      </c>
    </row>
    <row r="4475" spans="1:5" x14ac:dyDescent="0.25">
      <c r="A4475">
        <v>2009</v>
      </c>
      <c r="B4475">
        <v>12</v>
      </c>
      <c r="C4475" t="s">
        <v>103</v>
      </c>
      <c r="D4475">
        <v>0</v>
      </c>
      <c r="E4475">
        <v>0</v>
      </c>
    </row>
    <row r="4476" spans="1:5" x14ac:dyDescent="0.25">
      <c r="A4476">
        <v>2009</v>
      </c>
      <c r="B4476">
        <v>12</v>
      </c>
      <c r="C4476" t="s">
        <v>105</v>
      </c>
      <c r="D4476">
        <v>5</v>
      </c>
      <c r="E4476">
        <v>0</v>
      </c>
    </row>
    <row r="4477" spans="1:5" x14ac:dyDescent="0.25">
      <c r="A4477">
        <v>2009</v>
      </c>
      <c r="B4477">
        <v>12</v>
      </c>
      <c r="C4477" t="s">
        <v>109</v>
      </c>
      <c r="D4477">
        <v>0</v>
      </c>
      <c r="E4477">
        <v>0</v>
      </c>
    </row>
    <row r="4478" spans="1:5" x14ac:dyDescent="0.25">
      <c r="A4478">
        <v>2009</v>
      </c>
      <c r="B4478">
        <v>12</v>
      </c>
      <c r="C4478" t="s">
        <v>115</v>
      </c>
      <c r="D4478">
        <v>1</v>
      </c>
      <c r="E4478">
        <v>0</v>
      </c>
    </row>
    <row r="4479" spans="1:5" x14ac:dyDescent="0.25">
      <c r="A4479">
        <v>2009</v>
      </c>
      <c r="B4479">
        <v>12</v>
      </c>
      <c r="C4479" t="s">
        <v>110</v>
      </c>
      <c r="D4479">
        <v>3</v>
      </c>
      <c r="E4479">
        <v>0</v>
      </c>
    </row>
    <row r="4480" spans="1:5" x14ac:dyDescent="0.25">
      <c r="A4480">
        <v>2009</v>
      </c>
      <c r="B4480">
        <v>12</v>
      </c>
      <c r="C4480" t="s">
        <v>113</v>
      </c>
      <c r="D4480">
        <v>0</v>
      </c>
      <c r="E4480">
        <v>0</v>
      </c>
    </row>
    <row r="4481" spans="1:5" x14ac:dyDescent="0.25">
      <c r="A4481">
        <v>2009</v>
      </c>
      <c r="B4481">
        <v>12</v>
      </c>
      <c r="C4481" t="s">
        <v>108</v>
      </c>
      <c r="D4481">
        <v>0</v>
      </c>
      <c r="E4481">
        <v>0</v>
      </c>
    </row>
    <row r="4482" spans="1:5" x14ac:dyDescent="0.25">
      <c r="A4482">
        <v>2009</v>
      </c>
      <c r="B4482">
        <v>12</v>
      </c>
      <c r="C4482" t="s">
        <v>117</v>
      </c>
      <c r="D4482">
        <v>0</v>
      </c>
      <c r="E4482">
        <v>0</v>
      </c>
    </row>
    <row r="4483" spans="1:5" x14ac:dyDescent="0.25">
      <c r="A4483">
        <v>2009</v>
      </c>
      <c r="B4483">
        <v>12</v>
      </c>
      <c r="C4483" t="s">
        <v>104</v>
      </c>
      <c r="D4483">
        <v>0</v>
      </c>
      <c r="E4483">
        <v>0</v>
      </c>
    </row>
    <row r="4484" spans="1:5" x14ac:dyDescent="0.25">
      <c r="A4484">
        <v>2009</v>
      </c>
      <c r="B4484">
        <v>12</v>
      </c>
      <c r="C4484" t="s">
        <v>106</v>
      </c>
      <c r="D4484">
        <v>1</v>
      </c>
      <c r="E4484">
        <v>0</v>
      </c>
    </row>
    <row r="4485" spans="1:5" x14ac:dyDescent="0.25">
      <c r="A4485">
        <v>2009</v>
      </c>
      <c r="B4485">
        <v>12</v>
      </c>
      <c r="C4485" t="s">
        <v>111</v>
      </c>
      <c r="D4485">
        <v>0</v>
      </c>
      <c r="E4485">
        <v>0</v>
      </c>
    </row>
    <row r="4486" spans="1:5" x14ac:dyDescent="0.25">
      <c r="A4486">
        <v>2009</v>
      </c>
      <c r="B4486">
        <v>12</v>
      </c>
      <c r="C4486" t="s">
        <v>120</v>
      </c>
      <c r="D4486">
        <v>0</v>
      </c>
      <c r="E4486">
        <v>0</v>
      </c>
    </row>
    <row r="4487" spans="1:5" x14ac:dyDescent="0.25">
      <c r="A4487">
        <v>2009</v>
      </c>
      <c r="B4487">
        <v>12</v>
      </c>
      <c r="C4487" t="s">
        <v>116</v>
      </c>
      <c r="D4487">
        <v>0</v>
      </c>
      <c r="E4487">
        <v>0</v>
      </c>
    </row>
    <row r="4488" spans="1:5" x14ac:dyDescent="0.25">
      <c r="A4488">
        <v>2009</v>
      </c>
      <c r="B4488">
        <v>12</v>
      </c>
      <c r="C4488" t="s">
        <v>118</v>
      </c>
      <c r="D4488">
        <v>0</v>
      </c>
      <c r="E4488">
        <v>0</v>
      </c>
    </row>
    <row r="4489" spans="1:5" x14ac:dyDescent="0.25">
      <c r="A4489">
        <v>2009</v>
      </c>
      <c r="B4489">
        <v>12</v>
      </c>
      <c r="C4489" t="s">
        <v>136</v>
      </c>
      <c r="D4489">
        <v>0</v>
      </c>
      <c r="E4489">
        <v>0</v>
      </c>
    </row>
    <row r="4490" spans="1:5" x14ac:dyDescent="0.25">
      <c r="A4490">
        <v>2009</v>
      </c>
      <c r="B4490">
        <v>12</v>
      </c>
      <c r="C4490" t="s">
        <v>135</v>
      </c>
      <c r="D4490">
        <v>0</v>
      </c>
      <c r="E4490">
        <v>0</v>
      </c>
    </row>
    <row r="4491" spans="1:5" x14ac:dyDescent="0.25">
      <c r="A4491">
        <v>2009</v>
      </c>
      <c r="B4491">
        <v>12</v>
      </c>
      <c r="C4491" t="s">
        <v>132</v>
      </c>
      <c r="D4491">
        <v>0</v>
      </c>
      <c r="E4491">
        <v>0</v>
      </c>
    </row>
    <row r="4492" spans="1:5" x14ac:dyDescent="0.25">
      <c r="A4492">
        <v>2008</v>
      </c>
      <c r="B4492">
        <v>1</v>
      </c>
      <c r="C4492" t="s">
        <v>72</v>
      </c>
      <c r="D4492">
        <v>1758</v>
      </c>
      <c r="E4492">
        <v>17.8</v>
      </c>
    </row>
    <row r="4493" spans="1:5" x14ac:dyDescent="0.25">
      <c r="A4493">
        <v>2008</v>
      </c>
      <c r="B4493">
        <v>1</v>
      </c>
      <c r="C4493" t="s">
        <v>73</v>
      </c>
      <c r="D4493">
        <v>1224</v>
      </c>
      <c r="E4493">
        <v>12.4</v>
      </c>
    </row>
    <row r="4494" spans="1:5" x14ac:dyDescent="0.25">
      <c r="A4494">
        <v>2008</v>
      </c>
      <c r="B4494">
        <v>1</v>
      </c>
      <c r="C4494" t="s">
        <v>74</v>
      </c>
      <c r="D4494">
        <v>942</v>
      </c>
      <c r="E4494">
        <v>9.5</v>
      </c>
    </row>
    <row r="4495" spans="1:5" x14ac:dyDescent="0.25">
      <c r="A4495">
        <v>2008</v>
      </c>
      <c r="B4495">
        <v>1</v>
      </c>
      <c r="C4495" t="s">
        <v>76</v>
      </c>
      <c r="D4495">
        <v>593</v>
      </c>
      <c r="E4495">
        <v>6</v>
      </c>
    </row>
    <row r="4496" spans="1:5" x14ac:dyDescent="0.25">
      <c r="A4496">
        <v>2008</v>
      </c>
      <c r="B4496">
        <v>1</v>
      </c>
      <c r="C4496" t="s">
        <v>75</v>
      </c>
      <c r="D4496">
        <v>592</v>
      </c>
      <c r="E4496">
        <v>6</v>
      </c>
    </row>
    <row r="4497" spans="1:5" x14ac:dyDescent="0.25">
      <c r="A4497">
        <v>2008</v>
      </c>
      <c r="B4497">
        <v>1</v>
      </c>
      <c r="C4497" t="s">
        <v>88</v>
      </c>
      <c r="D4497">
        <v>549</v>
      </c>
      <c r="E4497">
        <v>5.5</v>
      </c>
    </row>
    <row r="4498" spans="1:5" x14ac:dyDescent="0.25">
      <c r="A4498">
        <v>2008</v>
      </c>
      <c r="B4498">
        <v>1</v>
      </c>
      <c r="C4498" t="s">
        <v>79</v>
      </c>
      <c r="D4498">
        <v>472</v>
      </c>
      <c r="E4498">
        <v>4.8</v>
      </c>
    </row>
    <row r="4499" spans="1:5" x14ac:dyDescent="0.25">
      <c r="A4499">
        <v>2008</v>
      </c>
      <c r="B4499">
        <v>1</v>
      </c>
      <c r="C4499" t="s">
        <v>78</v>
      </c>
      <c r="D4499">
        <v>429</v>
      </c>
      <c r="E4499">
        <v>4.3</v>
      </c>
    </row>
    <row r="4500" spans="1:5" x14ac:dyDescent="0.25">
      <c r="A4500">
        <v>2008</v>
      </c>
      <c r="B4500">
        <v>1</v>
      </c>
      <c r="C4500" t="s">
        <v>80</v>
      </c>
      <c r="D4500">
        <v>374</v>
      </c>
      <c r="E4500">
        <v>3.8</v>
      </c>
    </row>
    <row r="4501" spans="1:5" x14ac:dyDescent="0.25">
      <c r="A4501">
        <v>2008</v>
      </c>
      <c r="B4501">
        <v>1</v>
      </c>
      <c r="C4501" t="s">
        <v>83</v>
      </c>
      <c r="D4501">
        <v>368</v>
      </c>
      <c r="E4501">
        <v>3.7</v>
      </c>
    </row>
    <row r="4502" spans="1:5" x14ac:dyDescent="0.25">
      <c r="A4502">
        <v>2008</v>
      </c>
      <c r="B4502">
        <v>1</v>
      </c>
      <c r="C4502" t="s">
        <v>77</v>
      </c>
      <c r="D4502">
        <v>360</v>
      </c>
      <c r="E4502">
        <v>3.6</v>
      </c>
    </row>
    <row r="4503" spans="1:5" x14ac:dyDescent="0.25">
      <c r="A4503">
        <v>2008</v>
      </c>
      <c r="B4503">
        <v>1</v>
      </c>
      <c r="C4503" t="s">
        <v>82</v>
      </c>
      <c r="D4503">
        <v>344</v>
      </c>
      <c r="E4503">
        <v>3.5</v>
      </c>
    </row>
    <row r="4504" spans="1:5" x14ac:dyDescent="0.25">
      <c r="A4504">
        <v>2008</v>
      </c>
      <c r="B4504">
        <v>1</v>
      </c>
      <c r="C4504" t="s">
        <v>89</v>
      </c>
      <c r="D4504">
        <v>337</v>
      </c>
      <c r="E4504">
        <v>3.4</v>
      </c>
    </row>
    <row r="4505" spans="1:5" x14ac:dyDescent="0.25">
      <c r="A4505">
        <v>2008</v>
      </c>
      <c r="B4505">
        <v>1</v>
      </c>
      <c r="C4505" t="s">
        <v>81</v>
      </c>
      <c r="D4505">
        <v>334</v>
      </c>
      <c r="E4505">
        <v>3.4</v>
      </c>
    </row>
    <row r="4506" spans="1:5" x14ac:dyDescent="0.25">
      <c r="A4506">
        <v>2008</v>
      </c>
      <c r="B4506">
        <v>1</v>
      </c>
      <c r="C4506" t="s">
        <v>86</v>
      </c>
      <c r="D4506">
        <v>280</v>
      </c>
      <c r="E4506">
        <v>2.8</v>
      </c>
    </row>
    <row r="4507" spans="1:5" x14ac:dyDescent="0.25">
      <c r="A4507">
        <v>2008</v>
      </c>
      <c r="B4507">
        <v>1</v>
      </c>
      <c r="C4507" t="s">
        <v>87</v>
      </c>
      <c r="D4507">
        <v>161</v>
      </c>
      <c r="E4507">
        <v>1.6</v>
      </c>
    </row>
    <row r="4508" spans="1:5" x14ac:dyDescent="0.25">
      <c r="A4508">
        <v>2008</v>
      </c>
      <c r="B4508">
        <v>1</v>
      </c>
      <c r="C4508" t="s">
        <v>85</v>
      </c>
      <c r="D4508">
        <v>146</v>
      </c>
      <c r="E4508">
        <v>1.5</v>
      </c>
    </row>
    <row r="4509" spans="1:5" x14ac:dyDescent="0.25">
      <c r="A4509">
        <v>2008</v>
      </c>
      <c r="B4509">
        <v>1</v>
      </c>
      <c r="C4509" t="s">
        <v>96</v>
      </c>
      <c r="D4509">
        <v>114</v>
      </c>
      <c r="E4509">
        <v>1.2</v>
      </c>
    </row>
    <row r="4510" spans="1:5" x14ac:dyDescent="0.25">
      <c r="A4510">
        <v>2008</v>
      </c>
      <c r="B4510">
        <v>1</v>
      </c>
      <c r="C4510" t="s">
        <v>91</v>
      </c>
      <c r="D4510">
        <v>111</v>
      </c>
      <c r="E4510">
        <v>1.1000000000000001</v>
      </c>
    </row>
    <row r="4511" spans="1:5" x14ac:dyDescent="0.25">
      <c r="A4511">
        <v>2008</v>
      </c>
      <c r="B4511">
        <v>1</v>
      </c>
      <c r="C4511" t="s">
        <v>84</v>
      </c>
      <c r="D4511">
        <v>97</v>
      </c>
      <c r="E4511">
        <v>1</v>
      </c>
    </row>
    <row r="4512" spans="1:5" x14ac:dyDescent="0.25">
      <c r="A4512">
        <v>2008</v>
      </c>
      <c r="B4512">
        <v>1</v>
      </c>
      <c r="C4512" t="s">
        <v>92</v>
      </c>
      <c r="D4512">
        <v>59</v>
      </c>
      <c r="E4512">
        <v>0.6</v>
      </c>
    </row>
    <row r="4513" spans="1:5" x14ac:dyDescent="0.25">
      <c r="A4513">
        <v>2008</v>
      </c>
      <c r="B4513">
        <v>1</v>
      </c>
      <c r="C4513" t="s">
        <v>95</v>
      </c>
      <c r="D4513">
        <v>55</v>
      </c>
      <c r="E4513">
        <v>0.6</v>
      </c>
    </row>
    <row r="4514" spans="1:5" x14ac:dyDescent="0.25">
      <c r="A4514">
        <v>2008</v>
      </c>
      <c r="B4514">
        <v>1</v>
      </c>
      <c r="C4514" t="s">
        <v>100</v>
      </c>
      <c r="D4514">
        <v>32</v>
      </c>
      <c r="E4514">
        <v>0.3</v>
      </c>
    </row>
    <row r="4515" spans="1:5" x14ac:dyDescent="0.25">
      <c r="A4515">
        <v>2008</v>
      </c>
      <c r="B4515">
        <v>1</v>
      </c>
      <c r="C4515" t="s">
        <v>94</v>
      </c>
      <c r="D4515">
        <v>30</v>
      </c>
      <c r="E4515">
        <v>0.3</v>
      </c>
    </row>
    <row r="4516" spans="1:5" x14ac:dyDescent="0.25">
      <c r="A4516">
        <v>2008</v>
      </c>
      <c r="B4516">
        <v>1</v>
      </c>
      <c r="C4516" t="s">
        <v>98</v>
      </c>
      <c r="D4516">
        <v>28</v>
      </c>
      <c r="E4516">
        <v>0.3</v>
      </c>
    </row>
    <row r="4517" spans="1:5" x14ac:dyDescent="0.25">
      <c r="A4517">
        <v>2008</v>
      </c>
      <c r="B4517">
        <v>1</v>
      </c>
      <c r="C4517" t="s">
        <v>103</v>
      </c>
      <c r="D4517">
        <v>24</v>
      </c>
      <c r="E4517">
        <v>0.2</v>
      </c>
    </row>
    <row r="4518" spans="1:5" x14ac:dyDescent="0.25">
      <c r="A4518">
        <v>2008</v>
      </c>
      <c r="B4518">
        <v>1</v>
      </c>
      <c r="C4518" t="s">
        <v>90</v>
      </c>
      <c r="D4518">
        <v>22</v>
      </c>
      <c r="E4518">
        <v>0.2</v>
      </c>
    </row>
    <row r="4519" spans="1:5" x14ac:dyDescent="0.25">
      <c r="A4519">
        <v>2008</v>
      </c>
      <c r="B4519">
        <v>1</v>
      </c>
      <c r="C4519" t="s">
        <v>101</v>
      </c>
      <c r="D4519">
        <v>21</v>
      </c>
      <c r="E4519">
        <v>0.2</v>
      </c>
    </row>
    <row r="4520" spans="1:5" x14ac:dyDescent="0.25">
      <c r="A4520">
        <v>2008</v>
      </c>
      <c r="B4520">
        <v>1</v>
      </c>
      <c r="C4520" t="s">
        <v>97</v>
      </c>
      <c r="D4520">
        <v>16</v>
      </c>
      <c r="E4520">
        <v>0.2</v>
      </c>
    </row>
    <row r="4521" spans="1:5" x14ac:dyDescent="0.25">
      <c r="A4521">
        <v>2008</v>
      </c>
      <c r="B4521">
        <v>1</v>
      </c>
      <c r="C4521" t="s">
        <v>93</v>
      </c>
      <c r="D4521">
        <v>15</v>
      </c>
      <c r="E4521">
        <v>0.2</v>
      </c>
    </row>
    <row r="4522" spans="1:5" x14ac:dyDescent="0.25">
      <c r="A4522">
        <v>2008</v>
      </c>
      <c r="B4522">
        <v>1</v>
      </c>
      <c r="C4522" t="s">
        <v>105</v>
      </c>
      <c r="D4522">
        <v>5</v>
      </c>
      <c r="E4522">
        <v>0.1</v>
      </c>
    </row>
    <row r="4523" spans="1:5" x14ac:dyDescent="0.25">
      <c r="A4523">
        <v>2008</v>
      </c>
      <c r="B4523">
        <v>1</v>
      </c>
      <c r="C4523" t="s">
        <v>102</v>
      </c>
      <c r="D4523">
        <v>4</v>
      </c>
      <c r="E4523">
        <v>0</v>
      </c>
    </row>
    <row r="4524" spans="1:5" x14ac:dyDescent="0.25">
      <c r="A4524">
        <v>2008</v>
      </c>
      <c r="B4524">
        <v>1</v>
      </c>
      <c r="C4524" t="s">
        <v>109</v>
      </c>
      <c r="D4524">
        <v>3</v>
      </c>
      <c r="E4524">
        <v>0</v>
      </c>
    </row>
    <row r="4525" spans="1:5" x14ac:dyDescent="0.25">
      <c r="A4525">
        <v>2008</v>
      </c>
      <c r="B4525">
        <v>1</v>
      </c>
      <c r="C4525" t="s">
        <v>99</v>
      </c>
      <c r="D4525">
        <v>2</v>
      </c>
      <c r="E4525">
        <v>0</v>
      </c>
    </row>
    <row r="4526" spans="1:5" x14ac:dyDescent="0.25">
      <c r="A4526">
        <v>2008</v>
      </c>
      <c r="B4526">
        <v>1</v>
      </c>
      <c r="C4526" t="s">
        <v>111</v>
      </c>
      <c r="D4526">
        <v>0</v>
      </c>
      <c r="E4526">
        <v>0</v>
      </c>
    </row>
    <row r="4527" spans="1:5" x14ac:dyDescent="0.25">
      <c r="A4527">
        <v>2008</v>
      </c>
      <c r="B4527">
        <v>1</v>
      </c>
      <c r="C4527" t="s">
        <v>110</v>
      </c>
      <c r="D4527">
        <v>0</v>
      </c>
      <c r="E4527">
        <v>0</v>
      </c>
    </row>
    <row r="4528" spans="1:5" x14ac:dyDescent="0.25">
      <c r="A4528">
        <v>2008</v>
      </c>
      <c r="B4528">
        <v>1</v>
      </c>
      <c r="C4528" t="s">
        <v>112</v>
      </c>
      <c r="D4528">
        <v>0</v>
      </c>
      <c r="E4528">
        <v>0</v>
      </c>
    </row>
    <row r="4529" spans="1:5" x14ac:dyDescent="0.25">
      <c r="A4529">
        <v>2008</v>
      </c>
      <c r="B4529">
        <v>1</v>
      </c>
      <c r="D4529">
        <v>0</v>
      </c>
      <c r="E4529">
        <v>0</v>
      </c>
    </row>
    <row r="4530" spans="1:5" x14ac:dyDescent="0.25">
      <c r="A4530">
        <v>2008</v>
      </c>
      <c r="B4530">
        <v>2</v>
      </c>
      <c r="C4530" t="s">
        <v>72</v>
      </c>
      <c r="D4530">
        <v>1494</v>
      </c>
      <c r="E4530">
        <v>14.1</v>
      </c>
    </row>
    <row r="4531" spans="1:5" x14ac:dyDescent="0.25">
      <c r="A4531">
        <v>2008</v>
      </c>
      <c r="B4531">
        <v>2</v>
      </c>
      <c r="C4531" t="s">
        <v>73</v>
      </c>
      <c r="D4531">
        <v>1767</v>
      </c>
      <c r="E4531">
        <v>16.7</v>
      </c>
    </row>
    <row r="4532" spans="1:5" x14ac:dyDescent="0.25">
      <c r="A4532">
        <v>2008</v>
      </c>
      <c r="B4532">
        <v>2</v>
      </c>
      <c r="C4532" t="s">
        <v>74</v>
      </c>
      <c r="D4532">
        <v>1016</v>
      </c>
      <c r="E4532">
        <v>9.6</v>
      </c>
    </row>
    <row r="4533" spans="1:5" x14ac:dyDescent="0.25">
      <c r="A4533">
        <v>2008</v>
      </c>
      <c r="B4533">
        <v>2</v>
      </c>
      <c r="C4533" t="s">
        <v>76</v>
      </c>
      <c r="D4533">
        <v>684</v>
      </c>
      <c r="E4533">
        <v>6.5</v>
      </c>
    </row>
    <row r="4534" spans="1:5" x14ac:dyDescent="0.25">
      <c r="A4534">
        <v>2008</v>
      </c>
      <c r="B4534">
        <v>2</v>
      </c>
      <c r="C4534" t="s">
        <v>79</v>
      </c>
      <c r="D4534">
        <v>635</v>
      </c>
      <c r="E4534">
        <v>6</v>
      </c>
    </row>
    <row r="4535" spans="1:5" x14ac:dyDescent="0.25">
      <c r="A4535">
        <v>2008</v>
      </c>
      <c r="B4535">
        <v>2</v>
      </c>
      <c r="C4535" t="s">
        <v>75</v>
      </c>
      <c r="D4535">
        <v>467</v>
      </c>
      <c r="E4535">
        <v>4.4000000000000004</v>
      </c>
    </row>
    <row r="4536" spans="1:5" x14ac:dyDescent="0.25">
      <c r="A4536">
        <v>2008</v>
      </c>
      <c r="B4536">
        <v>2</v>
      </c>
      <c r="C4536" t="s">
        <v>88</v>
      </c>
      <c r="D4536">
        <v>405</v>
      </c>
      <c r="E4536">
        <v>3.8</v>
      </c>
    </row>
    <row r="4537" spans="1:5" x14ac:dyDescent="0.25">
      <c r="A4537">
        <v>2008</v>
      </c>
      <c r="B4537">
        <v>2</v>
      </c>
      <c r="C4537" t="s">
        <v>78</v>
      </c>
      <c r="D4537">
        <v>486</v>
      </c>
      <c r="E4537">
        <v>4.5999999999999996</v>
      </c>
    </row>
    <row r="4538" spans="1:5" x14ac:dyDescent="0.25">
      <c r="A4538">
        <v>2008</v>
      </c>
      <c r="B4538">
        <v>2</v>
      </c>
      <c r="C4538" t="s">
        <v>83</v>
      </c>
      <c r="D4538">
        <v>474</v>
      </c>
      <c r="E4538">
        <v>4.5</v>
      </c>
    </row>
    <row r="4539" spans="1:5" x14ac:dyDescent="0.25">
      <c r="A4539">
        <v>2008</v>
      </c>
      <c r="B4539">
        <v>2</v>
      </c>
      <c r="C4539" t="s">
        <v>77</v>
      </c>
      <c r="D4539">
        <v>426</v>
      </c>
      <c r="E4539">
        <v>4</v>
      </c>
    </row>
    <row r="4540" spans="1:5" x14ac:dyDescent="0.25">
      <c r="A4540">
        <v>2008</v>
      </c>
      <c r="B4540">
        <v>2</v>
      </c>
      <c r="C4540" t="s">
        <v>89</v>
      </c>
      <c r="D4540">
        <v>397</v>
      </c>
      <c r="E4540">
        <v>3.8</v>
      </c>
    </row>
    <row r="4541" spans="1:5" x14ac:dyDescent="0.25">
      <c r="A4541">
        <v>2008</v>
      </c>
      <c r="B4541">
        <v>2</v>
      </c>
      <c r="C4541" t="s">
        <v>81</v>
      </c>
      <c r="D4541">
        <v>381</v>
      </c>
      <c r="E4541">
        <v>3.6</v>
      </c>
    </row>
    <row r="4542" spans="1:5" x14ac:dyDescent="0.25">
      <c r="A4542">
        <v>2008</v>
      </c>
      <c r="B4542">
        <v>2</v>
      </c>
      <c r="C4542" t="s">
        <v>82</v>
      </c>
      <c r="D4542">
        <v>362</v>
      </c>
      <c r="E4542">
        <v>3.4</v>
      </c>
    </row>
    <row r="4543" spans="1:5" x14ac:dyDescent="0.25">
      <c r="A4543">
        <v>2008</v>
      </c>
      <c r="B4543">
        <v>2</v>
      </c>
      <c r="C4543" t="s">
        <v>80</v>
      </c>
      <c r="D4543">
        <v>291</v>
      </c>
      <c r="E4543">
        <v>2.8</v>
      </c>
    </row>
    <row r="4544" spans="1:5" x14ac:dyDescent="0.25">
      <c r="A4544">
        <v>2008</v>
      </c>
      <c r="B4544">
        <v>2</v>
      </c>
      <c r="C4544" t="s">
        <v>86</v>
      </c>
      <c r="D4544">
        <v>305</v>
      </c>
      <c r="E4544">
        <v>2.9</v>
      </c>
    </row>
    <row r="4545" spans="1:5" x14ac:dyDescent="0.25">
      <c r="A4545">
        <v>2008</v>
      </c>
      <c r="B4545">
        <v>2</v>
      </c>
      <c r="C4545" t="s">
        <v>87</v>
      </c>
      <c r="D4545">
        <v>153</v>
      </c>
      <c r="E4545">
        <v>1.4</v>
      </c>
    </row>
    <row r="4546" spans="1:5" x14ac:dyDescent="0.25">
      <c r="A4546">
        <v>2008</v>
      </c>
      <c r="B4546">
        <v>2</v>
      </c>
      <c r="C4546" t="s">
        <v>85</v>
      </c>
      <c r="D4546">
        <v>148</v>
      </c>
      <c r="E4546">
        <v>1.4</v>
      </c>
    </row>
    <row r="4547" spans="1:5" x14ac:dyDescent="0.25">
      <c r="A4547">
        <v>2008</v>
      </c>
      <c r="B4547">
        <v>2</v>
      </c>
      <c r="C4547" t="s">
        <v>96</v>
      </c>
      <c r="D4547">
        <v>132</v>
      </c>
      <c r="E4547">
        <v>1.2</v>
      </c>
    </row>
    <row r="4548" spans="1:5" x14ac:dyDescent="0.25">
      <c r="A4548">
        <v>2008</v>
      </c>
      <c r="B4548">
        <v>2</v>
      </c>
      <c r="C4548" t="s">
        <v>91</v>
      </c>
      <c r="D4548">
        <v>133</v>
      </c>
      <c r="E4548">
        <v>1.3</v>
      </c>
    </row>
    <row r="4549" spans="1:5" x14ac:dyDescent="0.25">
      <c r="A4549">
        <v>2008</v>
      </c>
      <c r="B4549">
        <v>2</v>
      </c>
      <c r="C4549" t="s">
        <v>84</v>
      </c>
      <c r="D4549">
        <v>128</v>
      </c>
      <c r="E4549">
        <v>1.2</v>
      </c>
    </row>
    <row r="4550" spans="1:5" x14ac:dyDescent="0.25">
      <c r="A4550">
        <v>2008</v>
      </c>
      <c r="B4550">
        <v>2</v>
      </c>
      <c r="C4550" t="s">
        <v>92</v>
      </c>
      <c r="D4550">
        <v>48</v>
      </c>
      <c r="E4550">
        <v>0.5</v>
      </c>
    </row>
    <row r="4551" spans="1:5" x14ac:dyDescent="0.25">
      <c r="A4551">
        <v>2008</v>
      </c>
      <c r="B4551">
        <v>2</v>
      </c>
      <c r="C4551" t="s">
        <v>95</v>
      </c>
      <c r="D4551">
        <v>41</v>
      </c>
      <c r="E4551">
        <v>0.4</v>
      </c>
    </row>
    <row r="4552" spans="1:5" x14ac:dyDescent="0.25">
      <c r="A4552">
        <v>2008</v>
      </c>
      <c r="B4552">
        <v>2</v>
      </c>
      <c r="C4552" t="s">
        <v>100</v>
      </c>
      <c r="D4552">
        <v>39</v>
      </c>
      <c r="E4552">
        <v>0.4</v>
      </c>
    </row>
    <row r="4553" spans="1:5" x14ac:dyDescent="0.25">
      <c r="A4553">
        <v>2008</v>
      </c>
      <c r="B4553">
        <v>2</v>
      </c>
      <c r="C4553" t="s">
        <v>103</v>
      </c>
      <c r="D4553">
        <v>26</v>
      </c>
      <c r="E4553">
        <v>0.2</v>
      </c>
    </row>
    <row r="4554" spans="1:5" x14ac:dyDescent="0.25">
      <c r="A4554">
        <v>2008</v>
      </c>
      <c r="B4554">
        <v>2</v>
      </c>
      <c r="C4554" t="s">
        <v>98</v>
      </c>
      <c r="D4554">
        <v>21</v>
      </c>
      <c r="E4554">
        <v>0.2</v>
      </c>
    </row>
    <row r="4555" spans="1:5" x14ac:dyDescent="0.25">
      <c r="A4555">
        <v>2008</v>
      </c>
      <c r="B4555">
        <v>2</v>
      </c>
      <c r="C4555" t="s">
        <v>94</v>
      </c>
      <c r="D4555">
        <v>15</v>
      </c>
      <c r="E4555">
        <v>0.1</v>
      </c>
    </row>
    <row r="4556" spans="1:5" x14ac:dyDescent="0.25">
      <c r="A4556">
        <v>2008</v>
      </c>
      <c r="B4556">
        <v>2</v>
      </c>
      <c r="C4556" t="s">
        <v>90</v>
      </c>
      <c r="D4556">
        <v>19</v>
      </c>
      <c r="E4556">
        <v>0.2</v>
      </c>
    </row>
    <row r="4557" spans="1:5" x14ac:dyDescent="0.25">
      <c r="A4557">
        <v>2008</v>
      </c>
      <c r="B4557">
        <v>2</v>
      </c>
      <c r="C4557" t="s">
        <v>101</v>
      </c>
      <c r="D4557">
        <v>16</v>
      </c>
      <c r="E4557">
        <v>0.2</v>
      </c>
    </row>
    <row r="4558" spans="1:5" x14ac:dyDescent="0.25">
      <c r="A4558">
        <v>2008</v>
      </c>
      <c r="B4558">
        <v>2</v>
      </c>
      <c r="C4558" t="s">
        <v>97</v>
      </c>
      <c r="D4558">
        <v>20</v>
      </c>
      <c r="E4558">
        <v>0.2</v>
      </c>
    </row>
    <row r="4559" spans="1:5" x14ac:dyDescent="0.25">
      <c r="A4559">
        <v>2008</v>
      </c>
      <c r="B4559">
        <v>2</v>
      </c>
      <c r="C4559" t="s">
        <v>93</v>
      </c>
      <c r="D4559">
        <v>8</v>
      </c>
      <c r="E4559">
        <v>0.1</v>
      </c>
    </row>
    <row r="4560" spans="1:5" x14ac:dyDescent="0.25">
      <c r="A4560">
        <v>2008</v>
      </c>
      <c r="B4560">
        <v>2</v>
      </c>
      <c r="C4560" t="s">
        <v>105</v>
      </c>
      <c r="D4560">
        <v>4</v>
      </c>
      <c r="E4560">
        <v>0</v>
      </c>
    </row>
    <row r="4561" spans="1:5" x14ac:dyDescent="0.25">
      <c r="A4561">
        <v>2008</v>
      </c>
      <c r="B4561">
        <v>2</v>
      </c>
      <c r="C4561" t="s">
        <v>99</v>
      </c>
      <c r="D4561">
        <v>6</v>
      </c>
      <c r="E4561">
        <v>0.1</v>
      </c>
    </row>
    <row r="4562" spans="1:5" x14ac:dyDescent="0.25">
      <c r="A4562">
        <v>2008</v>
      </c>
      <c r="B4562">
        <v>2</v>
      </c>
      <c r="C4562" t="s">
        <v>107</v>
      </c>
      <c r="D4562">
        <v>7</v>
      </c>
      <c r="E4562">
        <v>0.1</v>
      </c>
    </row>
    <row r="4563" spans="1:5" x14ac:dyDescent="0.25">
      <c r="A4563">
        <v>2008</v>
      </c>
      <c r="B4563">
        <v>2</v>
      </c>
      <c r="C4563" t="s">
        <v>109</v>
      </c>
      <c r="D4563">
        <v>2</v>
      </c>
      <c r="E4563">
        <v>0</v>
      </c>
    </row>
    <row r="4564" spans="1:5" x14ac:dyDescent="0.25">
      <c r="A4564">
        <v>2008</v>
      </c>
      <c r="B4564">
        <v>2</v>
      </c>
      <c r="C4564" t="s">
        <v>102</v>
      </c>
      <c r="D4564">
        <v>1</v>
      </c>
      <c r="E4564">
        <v>0</v>
      </c>
    </row>
    <row r="4565" spans="1:5" x14ac:dyDescent="0.25">
      <c r="A4565">
        <v>2008</v>
      </c>
      <c r="B4565">
        <v>2</v>
      </c>
      <c r="C4565" t="s">
        <v>112</v>
      </c>
      <c r="D4565">
        <v>4</v>
      </c>
      <c r="E4565">
        <v>0</v>
      </c>
    </row>
    <row r="4566" spans="1:5" x14ac:dyDescent="0.25">
      <c r="A4566">
        <v>2008</v>
      </c>
      <c r="B4566">
        <v>2</v>
      </c>
      <c r="C4566" t="s">
        <v>117</v>
      </c>
      <c r="D4566">
        <v>2</v>
      </c>
      <c r="E4566">
        <v>0</v>
      </c>
    </row>
    <row r="4567" spans="1:5" x14ac:dyDescent="0.25">
      <c r="A4567">
        <v>2008</v>
      </c>
      <c r="B4567">
        <v>2</v>
      </c>
      <c r="C4567" t="s">
        <v>110</v>
      </c>
      <c r="D4567">
        <v>2</v>
      </c>
      <c r="E4567">
        <v>0</v>
      </c>
    </row>
    <row r="4568" spans="1:5" x14ac:dyDescent="0.25">
      <c r="A4568">
        <v>2008</v>
      </c>
      <c r="B4568">
        <v>2</v>
      </c>
      <c r="C4568" t="s">
        <v>104</v>
      </c>
      <c r="D4568">
        <v>1</v>
      </c>
      <c r="E4568">
        <v>0</v>
      </c>
    </row>
    <row r="4569" spans="1:5" x14ac:dyDescent="0.25">
      <c r="A4569">
        <v>2008</v>
      </c>
      <c r="B4569">
        <v>2</v>
      </c>
      <c r="C4569" t="s">
        <v>132</v>
      </c>
      <c r="D4569">
        <v>1</v>
      </c>
      <c r="E4569">
        <v>0</v>
      </c>
    </row>
    <row r="4570" spans="1:5" x14ac:dyDescent="0.25">
      <c r="A4570">
        <v>2008</v>
      </c>
      <c r="B4570">
        <v>2</v>
      </c>
      <c r="C4570" t="s">
        <v>119</v>
      </c>
      <c r="D4570">
        <v>0</v>
      </c>
      <c r="E4570">
        <v>0</v>
      </c>
    </row>
    <row r="4571" spans="1:5" x14ac:dyDescent="0.25">
      <c r="A4571">
        <v>2008</v>
      </c>
      <c r="B4571">
        <v>2</v>
      </c>
      <c r="C4571" t="s">
        <v>111</v>
      </c>
      <c r="D4571">
        <v>0</v>
      </c>
      <c r="E4571">
        <v>0</v>
      </c>
    </row>
    <row r="4572" spans="1:5" x14ac:dyDescent="0.25">
      <c r="A4572">
        <v>2008</v>
      </c>
      <c r="B4572">
        <v>2</v>
      </c>
      <c r="D4572">
        <v>0</v>
      </c>
      <c r="E4572">
        <v>0</v>
      </c>
    </row>
    <row r="4573" spans="1:5" x14ac:dyDescent="0.25">
      <c r="A4573">
        <v>2008</v>
      </c>
      <c r="B4573">
        <v>3</v>
      </c>
      <c r="C4573" t="s">
        <v>72</v>
      </c>
      <c r="D4573">
        <v>1338</v>
      </c>
      <c r="E4573">
        <v>14.1</v>
      </c>
    </row>
    <row r="4574" spans="1:5" x14ac:dyDescent="0.25">
      <c r="A4574">
        <v>2008</v>
      </c>
      <c r="B4574">
        <v>3</v>
      </c>
      <c r="C4574" t="s">
        <v>73</v>
      </c>
      <c r="D4574">
        <v>1503</v>
      </c>
      <c r="E4574">
        <v>15.8</v>
      </c>
    </row>
    <row r="4575" spans="1:5" x14ac:dyDescent="0.25">
      <c r="A4575">
        <v>2008</v>
      </c>
      <c r="B4575">
        <v>3</v>
      </c>
      <c r="C4575" t="s">
        <v>74</v>
      </c>
      <c r="D4575">
        <v>713</v>
      </c>
      <c r="E4575">
        <v>7.5</v>
      </c>
    </row>
    <row r="4576" spans="1:5" x14ac:dyDescent="0.25">
      <c r="A4576">
        <v>2008</v>
      </c>
      <c r="B4576">
        <v>3</v>
      </c>
      <c r="C4576" t="s">
        <v>76</v>
      </c>
      <c r="D4576">
        <v>557</v>
      </c>
      <c r="E4576">
        <v>5.9</v>
      </c>
    </row>
    <row r="4577" spans="1:5" x14ac:dyDescent="0.25">
      <c r="A4577">
        <v>2008</v>
      </c>
      <c r="B4577">
        <v>3</v>
      </c>
      <c r="C4577" t="s">
        <v>75</v>
      </c>
      <c r="D4577">
        <v>502</v>
      </c>
      <c r="E4577">
        <v>5.3</v>
      </c>
    </row>
    <row r="4578" spans="1:5" x14ac:dyDescent="0.25">
      <c r="A4578">
        <v>2008</v>
      </c>
      <c r="B4578">
        <v>3</v>
      </c>
      <c r="C4578" t="s">
        <v>79</v>
      </c>
      <c r="D4578">
        <v>431</v>
      </c>
      <c r="E4578">
        <v>4.5</v>
      </c>
    </row>
    <row r="4579" spans="1:5" x14ac:dyDescent="0.25">
      <c r="A4579">
        <v>2008</v>
      </c>
      <c r="B4579">
        <v>3</v>
      </c>
      <c r="C4579" t="s">
        <v>78</v>
      </c>
      <c r="D4579">
        <v>478</v>
      </c>
      <c r="E4579">
        <v>5</v>
      </c>
    </row>
    <row r="4580" spans="1:5" x14ac:dyDescent="0.25">
      <c r="A4580">
        <v>2008</v>
      </c>
      <c r="B4580">
        <v>3</v>
      </c>
      <c r="C4580" t="s">
        <v>89</v>
      </c>
      <c r="D4580">
        <v>584</v>
      </c>
      <c r="E4580">
        <v>6.1</v>
      </c>
    </row>
    <row r="4581" spans="1:5" x14ac:dyDescent="0.25">
      <c r="A4581">
        <v>2008</v>
      </c>
      <c r="B4581">
        <v>3</v>
      </c>
      <c r="C4581" t="s">
        <v>88</v>
      </c>
      <c r="D4581">
        <v>293</v>
      </c>
      <c r="E4581">
        <v>3.1</v>
      </c>
    </row>
    <row r="4582" spans="1:5" x14ac:dyDescent="0.25">
      <c r="A4582">
        <v>2008</v>
      </c>
      <c r="B4582">
        <v>3</v>
      </c>
      <c r="C4582" t="s">
        <v>77</v>
      </c>
      <c r="D4582">
        <v>455</v>
      </c>
      <c r="E4582">
        <v>4.8</v>
      </c>
    </row>
    <row r="4583" spans="1:5" x14ac:dyDescent="0.25">
      <c r="A4583">
        <v>2008</v>
      </c>
      <c r="B4583">
        <v>3</v>
      </c>
      <c r="C4583" t="s">
        <v>83</v>
      </c>
      <c r="D4583">
        <v>379</v>
      </c>
      <c r="E4583">
        <v>4</v>
      </c>
    </row>
    <row r="4584" spans="1:5" x14ac:dyDescent="0.25">
      <c r="A4584">
        <v>2008</v>
      </c>
      <c r="B4584">
        <v>3</v>
      </c>
      <c r="C4584" t="s">
        <v>86</v>
      </c>
      <c r="D4584">
        <v>514</v>
      </c>
      <c r="E4584">
        <v>5.4</v>
      </c>
    </row>
    <row r="4585" spans="1:5" x14ac:dyDescent="0.25">
      <c r="A4585">
        <v>2008</v>
      </c>
      <c r="B4585">
        <v>3</v>
      </c>
      <c r="C4585" t="s">
        <v>81</v>
      </c>
      <c r="D4585">
        <v>312</v>
      </c>
      <c r="E4585">
        <v>3.3</v>
      </c>
    </row>
    <row r="4586" spans="1:5" x14ac:dyDescent="0.25">
      <c r="A4586">
        <v>2008</v>
      </c>
      <c r="B4586">
        <v>3</v>
      </c>
      <c r="C4586" t="s">
        <v>82</v>
      </c>
      <c r="D4586">
        <v>273</v>
      </c>
      <c r="E4586">
        <v>2.9</v>
      </c>
    </row>
    <row r="4587" spans="1:5" x14ac:dyDescent="0.25">
      <c r="A4587">
        <v>2008</v>
      </c>
      <c r="B4587">
        <v>3</v>
      </c>
      <c r="C4587" t="s">
        <v>80</v>
      </c>
      <c r="D4587">
        <v>243</v>
      </c>
      <c r="E4587">
        <v>2.6</v>
      </c>
    </row>
    <row r="4588" spans="1:5" x14ac:dyDescent="0.25">
      <c r="A4588">
        <v>2008</v>
      </c>
      <c r="B4588">
        <v>3</v>
      </c>
      <c r="C4588" t="s">
        <v>87</v>
      </c>
      <c r="D4588">
        <v>163</v>
      </c>
      <c r="E4588">
        <v>1.7</v>
      </c>
    </row>
    <row r="4589" spans="1:5" x14ac:dyDescent="0.25">
      <c r="A4589">
        <v>2008</v>
      </c>
      <c r="B4589">
        <v>3</v>
      </c>
      <c r="C4589" t="s">
        <v>84</v>
      </c>
      <c r="D4589">
        <v>175</v>
      </c>
      <c r="E4589">
        <v>1.8</v>
      </c>
    </row>
    <row r="4590" spans="1:5" x14ac:dyDescent="0.25">
      <c r="A4590">
        <v>2008</v>
      </c>
      <c r="B4590">
        <v>3</v>
      </c>
      <c r="C4590" t="s">
        <v>85</v>
      </c>
      <c r="D4590">
        <v>105</v>
      </c>
      <c r="E4590">
        <v>1.1000000000000001</v>
      </c>
    </row>
    <row r="4591" spans="1:5" x14ac:dyDescent="0.25">
      <c r="A4591">
        <v>2008</v>
      </c>
      <c r="B4591">
        <v>3</v>
      </c>
      <c r="C4591" t="s">
        <v>91</v>
      </c>
      <c r="D4591">
        <v>120</v>
      </c>
      <c r="E4591">
        <v>1.3</v>
      </c>
    </row>
    <row r="4592" spans="1:5" x14ac:dyDescent="0.25">
      <c r="A4592">
        <v>2008</v>
      </c>
      <c r="B4592">
        <v>3</v>
      </c>
      <c r="C4592" t="s">
        <v>96</v>
      </c>
      <c r="D4592">
        <v>106</v>
      </c>
      <c r="E4592">
        <v>1.1000000000000001</v>
      </c>
    </row>
    <row r="4593" spans="1:5" x14ac:dyDescent="0.25">
      <c r="A4593">
        <v>2008</v>
      </c>
      <c r="B4593">
        <v>3</v>
      </c>
      <c r="C4593" t="s">
        <v>92</v>
      </c>
      <c r="D4593">
        <v>55</v>
      </c>
      <c r="E4593">
        <v>0.6</v>
      </c>
    </row>
    <row r="4594" spans="1:5" x14ac:dyDescent="0.25">
      <c r="A4594">
        <v>2008</v>
      </c>
      <c r="B4594">
        <v>3</v>
      </c>
      <c r="C4594" t="s">
        <v>95</v>
      </c>
      <c r="D4594">
        <v>28</v>
      </c>
      <c r="E4594">
        <v>0.3</v>
      </c>
    </row>
    <row r="4595" spans="1:5" x14ac:dyDescent="0.25">
      <c r="A4595">
        <v>2008</v>
      </c>
      <c r="B4595">
        <v>3</v>
      </c>
      <c r="C4595" t="s">
        <v>100</v>
      </c>
      <c r="D4595">
        <v>28</v>
      </c>
      <c r="E4595">
        <v>0.3</v>
      </c>
    </row>
    <row r="4596" spans="1:5" x14ac:dyDescent="0.25">
      <c r="A4596">
        <v>2008</v>
      </c>
      <c r="B4596">
        <v>3</v>
      </c>
      <c r="C4596" t="s">
        <v>98</v>
      </c>
      <c r="D4596">
        <v>37</v>
      </c>
      <c r="E4596">
        <v>0.4</v>
      </c>
    </row>
    <row r="4597" spans="1:5" x14ac:dyDescent="0.25">
      <c r="A4597">
        <v>2008</v>
      </c>
      <c r="B4597">
        <v>3</v>
      </c>
      <c r="C4597" t="s">
        <v>103</v>
      </c>
      <c r="D4597">
        <v>25</v>
      </c>
      <c r="E4597">
        <v>0.3</v>
      </c>
    </row>
    <row r="4598" spans="1:5" x14ac:dyDescent="0.25">
      <c r="A4598">
        <v>2008</v>
      </c>
      <c r="B4598">
        <v>3</v>
      </c>
      <c r="C4598" t="s">
        <v>101</v>
      </c>
      <c r="D4598">
        <v>22</v>
      </c>
      <c r="E4598">
        <v>0.2</v>
      </c>
    </row>
    <row r="4599" spans="1:5" x14ac:dyDescent="0.25">
      <c r="A4599">
        <v>2008</v>
      </c>
      <c r="B4599">
        <v>3</v>
      </c>
      <c r="C4599" t="s">
        <v>90</v>
      </c>
      <c r="D4599">
        <v>17</v>
      </c>
      <c r="E4599">
        <v>0.2</v>
      </c>
    </row>
    <row r="4600" spans="1:5" x14ac:dyDescent="0.25">
      <c r="A4600">
        <v>2008</v>
      </c>
      <c r="B4600">
        <v>3</v>
      </c>
      <c r="C4600" t="s">
        <v>94</v>
      </c>
      <c r="D4600">
        <v>11</v>
      </c>
      <c r="E4600">
        <v>0.1</v>
      </c>
    </row>
    <row r="4601" spans="1:5" x14ac:dyDescent="0.25">
      <c r="A4601">
        <v>2008</v>
      </c>
      <c r="B4601">
        <v>3</v>
      </c>
      <c r="C4601" t="s">
        <v>97</v>
      </c>
      <c r="D4601">
        <v>12</v>
      </c>
      <c r="E4601">
        <v>0.1</v>
      </c>
    </row>
    <row r="4602" spans="1:5" x14ac:dyDescent="0.25">
      <c r="A4602">
        <v>2008</v>
      </c>
      <c r="B4602">
        <v>3</v>
      </c>
      <c r="C4602" t="s">
        <v>93</v>
      </c>
      <c r="D4602">
        <v>8</v>
      </c>
      <c r="E4602">
        <v>0.1</v>
      </c>
    </row>
    <row r="4603" spans="1:5" x14ac:dyDescent="0.25">
      <c r="A4603">
        <v>2008</v>
      </c>
      <c r="B4603">
        <v>3</v>
      </c>
      <c r="C4603" t="s">
        <v>99</v>
      </c>
      <c r="D4603">
        <v>8</v>
      </c>
      <c r="E4603">
        <v>0.1</v>
      </c>
    </row>
    <row r="4604" spans="1:5" x14ac:dyDescent="0.25">
      <c r="A4604">
        <v>2008</v>
      </c>
      <c r="B4604">
        <v>3</v>
      </c>
      <c r="C4604" t="s">
        <v>105</v>
      </c>
      <c r="D4604">
        <v>1</v>
      </c>
      <c r="E4604">
        <v>0</v>
      </c>
    </row>
    <row r="4605" spans="1:5" x14ac:dyDescent="0.25">
      <c r="A4605">
        <v>2008</v>
      </c>
      <c r="B4605">
        <v>3</v>
      </c>
      <c r="C4605" t="s">
        <v>107</v>
      </c>
      <c r="D4605">
        <v>2</v>
      </c>
      <c r="E4605">
        <v>0</v>
      </c>
    </row>
    <row r="4606" spans="1:5" x14ac:dyDescent="0.25">
      <c r="A4606">
        <v>2008</v>
      </c>
      <c r="B4606">
        <v>3</v>
      </c>
      <c r="C4606" t="s">
        <v>102</v>
      </c>
      <c r="D4606">
        <v>2</v>
      </c>
      <c r="E4606">
        <v>0</v>
      </c>
    </row>
    <row r="4607" spans="1:5" x14ac:dyDescent="0.25">
      <c r="A4607">
        <v>2008</v>
      </c>
      <c r="B4607">
        <v>3</v>
      </c>
      <c r="C4607" t="s">
        <v>109</v>
      </c>
      <c r="D4607">
        <v>1</v>
      </c>
      <c r="E4607">
        <v>0</v>
      </c>
    </row>
    <row r="4608" spans="1:5" x14ac:dyDescent="0.25">
      <c r="A4608">
        <v>2008</v>
      </c>
      <c r="B4608">
        <v>3</v>
      </c>
      <c r="C4608" t="s">
        <v>112</v>
      </c>
      <c r="D4608">
        <v>0</v>
      </c>
      <c r="E4608">
        <v>0</v>
      </c>
    </row>
    <row r="4609" spans="1:5" x14ac:dyDescent="0.25">
      <c r="A4609">
        <v>2008</v>
      </c>
      <c r="B4609">
        <v>3</v>
      </c>
      <c r="C4609" t="s">
        <v>110</v>
      </c>
      <c r="D4609">
        <v>1</v>
      </c>
      <c r="E4609">
        <v>0</v>
      </c>
    </row>
    <row r="4610" spans="1:5" x14ac:dyDescent="0.25">
      <c r="A4610">
        <v>2008</v>
      </c>
      <c r="B4610">
        <v>3</v>
      </c>
      <c r="C4610" t="s">
        <v>104</v>
      </c>
      <c r="D4610">
        <v>1</v>
      </c>
      <c r="E4610">
        <v>0</v>
      </c>
    </row>
    <row r="4611" spans="1:5" x14ac:dyDescent="0.25">
      <c r="A4611">
        <v>2008</v>
      </c>
      <c r="B4611">
        <v>3</v>
      </c>
      <c r="C4611" t="s">
        <v>117</v>
      </c>
      <c r="D4611">
        <v>0</v>
      </c>
      <c r="E4611">
        <v>0</v>
      </c>
    </row>
    <row r="4612" spans="1:5" x14ac:dyDescent="0.25">
      <c r="A4612">
        <v>2008</v>
      </c>
      <c r="B4612">
        <v>3</v>
      </c>
      <c r="C4612" t="s">
        <v>116</v>
      </c>
      <c r="D4612">
        <v>1</v>
      </c>
      <c r="E4612">
        <v>0</v>
      </c>
    </row>
    <row r="4613" spans="1:5" x14ac:dyDescent="0.25">
      <c r="A4613">
        <v>2008</v>
      </c>
      <c r="B4613">
        <v>3</v>
      </c>
      <c r="C4613" t="s">
        <v>118</v>
      </c>
      <c r="D4613">
        <v>1</v>
      </c>
      <c r="E4613">
        <v>0</v>
      </c>
    </row>
    <row r="4614" spans="1:5" x14ac:dyDescent="0.25">
      <c r="A4614">
        <v>2008</v>
      </c>
      <c r="B4614">
        <v>3</v>
      </c>
      <c r="C4614" t="s">
        <v>106</v>
      </c>
      <c r="D4614">
        <v>1</v>
      </c>
      <c r="E4614">
        <v>0</v>
      </c>
    </row>
    <row r="4615" spans="1:5" x14ac:dyDescent="0.25">
      <c r="A4615">
        <v>2008</v>
      </c>
      <c r="B4615">
        <v>3</v>
      </c>
      <c r="C4615" t="s">
        <v>132</v>
      </c>
      <c r="D4615">
        <v>0</v>
      </c>
      <c r="E4615">
        <v>0</v>
      </c>
    </row>
    <row r="4616" spans="1:5" x14ac:dyDescent="0.25">
      <c r="A4616">
        <v>2008</v>
      </c>
      <c r="B4616">
        <v>3</v>
      </c>
      <c r="C4616" t="s">
        <v>119</v>
      </c>
      <c r="D4616">
        <v>0</v>
      </c>
      <c r="E4616">
        <v>0</v>
      </c>
    </row>
    <row r="4617" spans="1:5" x14ac:dyDescent="0.25">
      <c r="A4617">
        <v>2008</v>
      </c>
      <c r="B4617">
        <v>3</v>
      </c>
      <c r="C4617" t="s">
        <v>111</v>
      </c>
      <c r="D4617">
        <v>0</v>
      </c>
      <c r="E4617">
        <v>0</v>
      </c>
    </row>
    <row r="4618" spans="1:5" x14ac:dyDescent="0.25">
      <c r="A4618">
        <v>2008</v>
      </c>
      <c r="B4618">
        <v>3</v>
      </c>
      <c r="D4618">
        <v>0</v>
      </c>
      <c r="E4618">
        <v>0</v>
      </c>
    </row>
    <row r="4619" spans="1:5" x14ac:dyDescent="0.25">
      <c r="A4619">
        <v>2008</v>
      </c>
      <c r="B4619">
        <v>4</v>
      </c>
      <c r="C4619" t="s">
        <v>73</v>
      </c>
      <c r="D4619">
        <v>1795</v>
      </c>
      <c r="E4619">
        <v>15.3</v>
      </c>
    </row>
    <row r="4620" spans="1:5" x14ac:dyDescent="0.25">
      <c r="A4620">
        <v>2008</v>
      </c>
      <c r="B4620">
        <v>4</v>
      </c>
      <c r="C4620" t="s">
        <v>72</v>
      </c>
      <c r="D4620">
        <v>1528</v>
      </c>
      <c r="E4620">
        <v>13.1</v>
      </c>
    </row>
    <row r="4621" spans="1:5" x14ac:dyDescent="0.25">
      <c r="A4621">
        <v>2008</v>
      </c>
      <c r="B4621">
        <v>4</v>
      </c>
      <c r="C4621" t="s">
        <v>74</v>
      </c>
      <c r="D4621">
        <v>854</v>
      </c>
      <c r="E4621">
        <v>7.3</v>
      </c>
    </row>
    <row r="4622" spans="1:5" x14ac:dyDescent="0.25">
      <c r="A4622">
        <v>2008</v>
      </c>
      <c r="B4622">
        <v>4</v>
      </c>
      <c r="C4622" t="s">
        <v>76</v>
      </c>
      <c r="D4622">
        <v>732</v>
      </c>
      <c r="E4622">
        <v>6.3</v>
      </c>
    </row>
    <row r="4623" spans="1:5" x14ac:dyDescent="0.25">
      <c r="A4623">
        <v>2008</v>
      </c>
      <c r="B4623">
        <v>4</v>
      </c>
      <c r="C4623" t="s">
        <v>75</v>
      </c>
      <c r="D4623">
        <v>662</v>
      </c>
      <c r="E4623">
        <v>5.7</v>
      </c>
    </row>
    <row r="4624" spans="1:5" x14ac:dyDescent="0.25">
      <c r="A4624">
        <v>2008</v>
      </c>
      <c r="B4624">
        <v>4</v>
      </c>
      <c r="C4624" t="s">
        <v>78</v>
      </c>
      <c r="D4624">
        <v>662</v>
      </c>
      <c r="E4624">
        <v>5.7</v>
      </c>
    </row>
    <row r="4625" spans="1:5" x14ac:dyDescent="0.25">
      <c r="A4625">
        <v>2008</v>
      </c>
      <c r="B4625">
        <v>4</v>
      </c>
      <c r="C4625" t="s">
        <v>79</v>
      </c>
      <c r="D4625">
        <v>456</v>
      </c>
      <c r="E4625">
        <v>3.9</v>
      </c>
    </row>
    <row r="4626" spans="1:5" x14ac:dyDescent="0.25">
      <c r="A4626">
        <v>2008</v>
      </c>
      <c r="B4626">
        <v>4</v>
      </c>
      <c r="C4626" t="s">
        <v>89</v>
      </c>
      <c r="D4626">
        <v>620</v>
      </c>
      <c r="E4626">
        <v>5.3</v>
      </c>
    </row>
    <row r="4627" spans="1:5" x14ac:dyDescent="0.25">
      <c r="A4627">
        <v>2008</v>
      </c>
      <c r="B4627">
        <v>4</v>
      </c>
      <c r="C4627" t="s">
        <v>83</v>
      </c>
      <c r="D4627">
        <v>593</v>
      </c>
      <c r="E4627">
        <v>5.0999999999999996</v>
      </c>
    </row>
    <row r="4628" spans="1:5" x14ac:dyDescent="0.25">
      <c r="A4628">
        <v>2008</v>
      </c>
      <c r="B4628">
        <v>4</v>
      </c>
      <c r="C4628" t="s">
        <v>77</v>
      </c>
      <c r="D4628">
        <v>537</v>
      </c>
      <c r="E4628">
        <v>4.5999999999999996</v>
      </c>
    </row>
    <row r="4629" spans="1:5" x14ac:dyDescent="0.25">
      <c r="A4629">
        <v>2008</v>
      </c>
      <c r="B4629">
        <v>4</v>
      </c>
      <c r="C4629" t="s">
        <v>88</v>
      </c>
      <c r="D4629">
        <v>364</v>
      </c>
      <c r="E4629">
        <v>3.1</v>
      </c>
    </row>
    <row r="4630" spans="1:5" x14ac:dyDescent="0.25">
      <c r="A4630">
        <v>2008</v>
      </c>
      <c r="B4630">
        <v>4</v>
      </c>
      <c r="C4630" t="s">
        <v>81</v>
      </c>
      <c r="D4630">
        <v>412</v>
      </c>
      <c r="E4630">
        <v>3.5</v>
      </c>
    </row>
    <row r="4631" spans="1:5" x14ac:dyDescent="0.25">
      <c r="A4631">
        <v>2008</v>
      </c>
      <c r="B4631">
        <v>4</v>
      </c>
      <c r="C4631" t="s">
        <v>86</v>
      </c>
      <c r="D4631">
        <v>317</v>
      </c>
      <c r="E4631">
        <v>2.7</v>
      </c>
    </row>
    <row r="4632" spans="1:5" x14ac:dyDescent="0.25">
      <c r="A4632">
        <v>2008</v>
      </c>
      <c r="B4632">
        <v>4</v>
      </c>
      <c r="C4632" t="s">
        <v>80</v>
      </c>
      <c r="D4632">
        <v>480</v>
      </c>
      <c r="E4632">
        <v>4.0999999999999996</v>
      </c>
    </row>
    <row r="4633" spans="1:5" x14ac:dyDescent="0.25">
      <c r="A4633">
        <v>2008</v>
      </c>
      <c r="B4633">
        <v>4</v>
      </c>
      <c r="C4633" t="s">
        <v>82</v>
      </c>
      <c r="D4633">
        <v>367</v>
      </c>
      <c r="E4633">
        <v>3.1</v>
      </c>
    </row>
    <row r="4634" spans="1:5" x14ac:dyDescent="0.25">
      <c r="A4634">
        <v>2008</v>
      </c>
      <c r="B4634">
        <v>4</v>
      </c>
      <c r="C4634" t="s">
        <v>87</v>
      </c>
      <c r="D4634">
        <v>240</v>
      </c>
      <c r="E4634">
        <v>2.1</v>
      </c>
    </row>
    <row r="4635" spans="1:5" x14ac:dyDescent="0.25">
      <c r="A4635">
        <v>2008</v>
      </c>
      <c r="B4635">
        <v>4</v>
      </c>
      <c r="C4635" t="s">
        <v>84</v>
      </c>
      <c r="D4635">
        <v>187</v>
      </c>
      <c r="E4635">
        <v>1.6</v>
      </c>
    </row>
    <row r="4636" spans="1:5" x14ac:dyDescent="0.25">
      <c r="A4636">
        <v>2008</v>
      </c>
      <c r="B4636">
        <v>4</v>
      </c>
      <c r="C4636" t="s">
        <v>85</v>
      </c>
      <c r="D4636">
        <v>170</v>
      </c>
      <c r="E4636">
        <v>1.5</v>
      </c>
    </row>
    <row r="4637" spans="1:5" x14ac:dyDescent="0.25">
      <c r="A4637">
        <v>2008</v>
      </c>
      <c r="B4637">
        <v>4</v>
      </c>
      <c r="C4637" t="s">
        <v>96</v>
      </c>
      <c r="D4637">
        <v>178</v>
      </c>
      <c r="E4637">
        <v>1.5</v>
      </c>
    </row>
    <row r="4638" spans="1:5" x14ac:dyDescent="0.25">
      <c r="A4638">
        <v>2008</v>
      </c>
      <c r="B4638">
        <v>4</v>
      </c>
      <c r="C4638" t="s">
        <v>91</v>
      </c>
      <c r="D4638">
        <v>86</v>
      </c>
      <c r="E4638">
        <v>0.7</v>
      </c>
    </row>
    <row r="4639" spans="1:5" x14ac:dyDescent="0.25">
      <c r="A4639">
        <v>2008</v>
      </c>
      <c r="B4639">
        <v>4</v>
      </c>
      <c r="C4639" t="s">
        <v>92</v>
      </c>
      <c r="D4639">
        <v>109</v>
      </c>
      <c r="E4639">
        <v>0.9</v>
      </c>
    </row>
    <row r="4640" spans="1:5" x14ac:dyDescent="0.25">
      <c r="A4640">
        <v>2008</v>
      </c>
      <c r="B4640">
        <v>4</v>
      </c>
      <c r="C4640" t="s">
        <v>95</v>
      </c>
      <c r="D4640">
        <v>44</v>
      </c>
      <c r="E4640">
        <v>0.4</v>
      </c>
    </row>
    <row r="4641" spans="1:5" x14ac:dyDescent="0.25">
      <c r="A4641">
        <v>2008</v>
      </c>
      <c r="B4641">
        <v>4</v>
      </c>
      <c r="C4641" t="s">
        <v>100</v>
      </c>
      <c r="D4641">
        <v>34</v>
      </c>
      <c r="E4641">
        <v>0.3</v>
      </c>
    </row>
    <row r="4642" spans="1:5" x14ac:dyDescent="0.25">
      <c r="A4642">
        <v>2008</v>
      </c>
      <c r="B4642">
        <v>4</v>
      </c>
      <c r="C4642" t="s">
        <v>90</v>
      </c>
      <c r="D4642">
        <v>72</v>
      </c>
      <c r="E4642">
        <v>0.6</v>
      </c>
    </row>
    <row r="4643" spans="1:5" x14ac:dyDescent="0.25">
      <c r="A4643">
        <v>2008</v>
      </c>
      <c r="B4643">
        <v>4</v>
      </c>
      <c r="C4643" t="s">
        <v>98</v>
      </c>
      <c r="D4643">
        <v>43</v>
      </c>
      <c r="E4643">
        <v>0.4</v>
      </c>
    </row>
    <row r="4644" spans="1:5" x14ac:dyDescent="0.25">
      <c r="A4644">
        <v>2008</v>
      </c>
      <c r="B4644">
        <v>4</v>
      </c>
      <c r="C4644" t="s">
        <v>103</v>
      </c>
      <c r="D4644">
        <v>26</v>
      </c>
      <c r="E4644">
        <v>0.2</v>
      </c>
    </row>
    <row r="4645" spans="1:5" x14ac:dyDescent="0.25">
      <c r="A4645">
        <v>2008</v>
      </c>
      <c r="B4645">
        <v>4</v>
      </c>
      <c r="C4645" t="s">
        <v>101</v>
      </c>
      <c r="D4645">
        <v>24</v>
      </c>
      <c r="E4645">
        <v>0.2</v>
      </c>
    </row>
    <row r="4646" spans="1:5" x14ac:dyDescent="0.25">
      <c r="A4646">
        <v>2008</v>
      </c>
      <c r="B4646">
        <v>4</v>
      </c>
      <c r="C4646" t="s">
        <v>94</v>
      </c>
      <c r="D4646">
        <v>17</v>
      </c>
      <c r="E4646">
        <v>0.1</v>
      </c>
    </row>
    <row r="4647" spans="1:5" x14ac:dyDescent="0.25">
      <c r="A4647">
        <v>2008</v>
      </c>
      <c r="B4647">
        <v>4</v>
      </c>
      <c r="C4647" t="s">
        <v>97</v>
      </c>
      <c r="D4647">
        <v>18</v>
      </c>
      <c r="E4647">
        <v>0.2</v>
      </c>
    </row>
    <row r="4648" spans="1:5" x14ac:dyDescent="0.25">
      <c r="A4648">
        <v>2008</v>
      </c>
      <c r="B4648">
        <v>4</v>
      </c>
      <c r="C4648" t="s">
        <v>93</v>
      </c>
      <c r="D4648">
        <v>9</v>
      </c>
      <c r="E4648">
        <v>0.1</v>
      </c>
    </row>
    <row r="4649" spans="1:5" x14ac:dyDescent="0.25">
      <c r="A4649">
        <v>2008</v>
      </c>
      <c r="B4649">
        <v>4</v>
      </c>
      <c r="C4649" t="s">
        <v>99</v>
      </c>
      <c r="D4649">
        <v>19</v>
      </c>
      <c r="E4649">
        <v>0.2</v>
      </c>
    </row>
    <row r="4650" spans="1:5" x14ac:dyDescent="0.25">
      <c r="A4650">
        <v>2008</v>
      </c>
      <c r="B4650">
        <v>4</v>
      </c>
      <c r="C4650" t="s">
        <v>105</v>
      </c>
      <c r="D4650">
        <v>6</v>
      </c>
      <c r="E4650">
        <v>0.1</v>
      </c>
    </row>
    <row r="4651" spans="1:5" x14ac:dyDescent="0.25">
      <c r="A4651">
        <v>2008</v>
      </c>
      <c r="B4651">
        <v>4</v>
      </c>
      <c r="C4651" t="s">
        <v>102</v>
      </c>
      <c r="D4651">
        <v>8</v>
      </c>
      <c r="E4651">
        <v>0.1</v>
      </c>
    </row>
    <row r="4652" spans="1:5" x14ac:dyDescent="0.25">
      <c r="A4652">
        <v>2008</v>
      </c>
      <c r="B4652">
        <v>4</v>
      </c>
      <c r="C4652" t="s">
        <v>111</v>
      </c>
      <c r="D4652">
        <v>13</v>
      </c>
      <c r="E4652">
        <v>0.1</v>
      </c>
    </row>
    <row r="4653" spans="1:5" x14ac:dyDescent="0.25">
      <c r="A4653">
        <v>2008</v>
      </c>
      <c r="B4653">
        <v>4</v>
      </c>
      <c r="C4653" t="s">
        <v>109</v>
      </c>
      <c r="D4653">
        <v>6</v>
      </c>
      <c r="E4653">
        <v>0.1</v>
      </c>
    </row>
    <row r="4654" spans="1:5" x14ac:dyDescent="0.25">
      <c r="A4654">
        <v>2008</v>
      </c>
      <c r="B4654">
        <v>4</v>
      </c>
      <c r="C4654" t="s">
        <v>107</v>
      </c>
      <c r="D4654">
        <v>2</v>
      </c>
      <c r="E4654">
        <v>0</v>
      </c>
    </row>
    <row r="4655" spans="1:5" x14ac:dyDescent="0.25">
      <c r="A4655">
        <v>2008</v>
      </c>
      <c r="B4655">
        <v>4</v>
      </c>
      <c r="C4655" t="s">
        <v>108</v>
      </c>
      <c r="D4655">
        <v>8</v>
      </c>
      <c r="E4655">
        <v>0.1</v>
      </c>
    </row>
    <row r="4656" spans="1:5" x14ac:dyDescent="0.25">
      <c r="A4656">
        <v>2008</v>
      </c>
      <c r="B4656">
        <v>4</v>
      </c>
      <c r="C4656" t="s">
        <v>110</v>
      </c>
      <c r="D4656">
        <v>1</v>
      </c>
      <c r="E4656">
        <v>0</v>
      </c>
    </row>
    <row r="4657" spans="1:5" x14ac:dyDescent="0.25">
      <c r="A4657">
        <v>2008</v>
      </c>
      <c r="B4657">
        <v>4</v>
      </c>
      <c r="C4657" t="s">
        <v>112</v>
      </c>
      <c r="D4657">
        <v>0</v>
      </c>
      <c r="E4657">
        <v>0</v>
      </c>
    </row>
    <row r="4658" spans="1:5" x14ac:dyDescent="0.25">
      <c r="A4658">
        <v>2008</v>
      </c>
      <c r="B4658">
        <v>4</v>
      </c>
      <c r="C4658" t="s">
        <v>116</v>
      </c>
      <c r="D4658">
        <v>2</v>
      </c>
      <c r="E4658">
        <v>0</v>
      </c>
    </row>
    <row r="4659" spans="1:5" x14ac:dyDescent="0.25">
      <c r="A4659">
        <v>2008</v>
      </c>
      <c r="B4659">
        <v>4</v>
      </c>
      <c r="C4659" t="s">
        <v>117</v>
      </c>
      <c r="D4659">
        <v>1</v>
      </c>
      <c r="E4659">
        <v>0</v>
      </c>
    </row>
    <row r="4660" spans="1:5" x14ac:dyDescent="0.25">
      <c r="A4660">
        <v>2008</v>
      </c>
      <c r="B4660">
        <v>4</v>
      </c>
      <c r="C4660" t="s">
        <v>104</v>
      </c>
      <c r="D4660">
        <v>0</v>
      </c>
      <c r="E4660">
        <v>0</v>
      </c>
    </row>
    <row r="4661" spans="1:5" x14ac:dyDescent="0.25">
      <c r="A4661">
        <v>2008</v>
      </c>
      <c r="B4661">
        <v>4</v>
      </c>
      <c r="C4661" t="s">
        <v>132</v>
      </c>
      <c r="D4661">
        <v>1</v>
      </c>
      <c r="E4661">
        <v>0</v>
      </c>
    </row>
    <row r="4662" spans="1:5" x14ac:dyDescent="0.25">
      <c r="A4662">
        <v>2008</v>
      </c>
      <c r="B4662">
        <v>4</v>
      </c>
      <c r="C4662" t="s">
        <v>118</v>
      </c>
      <c r="D4662">
        <v>0</v>
      </c>
      <c r="E4662">
        <v>0</v>
      </c>
    </row>
    <row r="4663" spans="1:5" x14ac:dyDescent="0.25">
      <c r="A4663">
        <v>2008</v>
      </c>
      <c r="B4663">
        <v>4</v>
      </c>
      <c r="C4663" t="s">
        <v>113</v>
      </c>
      <c r="D4663">
        <v>1</v>
      </c>
      <c r="E4663">
        <v>0</v>
      </c>
    </row>
    <row r="4664" spans="1:5" x14ac:dyDescent="0.25">
      <c r="A4664">
        <v>2008</v>
      </c>
      <c r="B4664">
        <v>4</v>
      </c>
      <c r="C4664" t="s">
        <v>106</v>
      </c>
      <c r="D4664">
        <v>0</v>
      </c>
      <c r="E4664">
        <v>0</v>
      </c>
    </row>
    <row r="4665" spans="1:5" x14ac:dyDescent="0.25">
      <c r="A4665">
        <v>2008</v>
      </c>
      <c r="B4665">
        <v>4</v>
      </c>
      <c r="C4665" t="s">
        <v>119</v>
      </c>
      <c r="D4665">
        <v>0</v>
      </c>
      <c r="E4665">
        <v>0</v>
      </c>
    </row>
    <row r="4666" spans="1:5" x14ac:dyDescent="0.25">
      <c r="A4666">
        <v>2008</v>
      </c>
      <c r="B4666">
        <v>4</v>
      </c>
      <c r="D4666">
        <v>0</v>
      </c>
      <c r="E4666">
        <v>0</v>
      </c>
    </row>
    <row r="4667" spans="1:5" x14ac:dyDescent="0.25">
      <c r="A4667">
        <v>2008</v>
      </c>
      <c r="B4667">
        <v>5</v>
      </c>
      <c r="C4667" t="s">
        <v>73</v>
      </c>
      <c r="D4667">
        <v>1402</v>
      </c>
      <c r="E4667">
        <v>13.7</v>
      </c>
    </row>
    <row r="4668" spans="1:5" x14ac:dyDescent="0.25">
      <c r="A4668">
        <v>2008</v>
      </c>
      <c r="B4668">
        <v>5</v>
      </c>
      <c r="C4668" t="s">
        <v>72</v>
      </c>
      <c r="D4668">
        <v>1259</v>
      </c>
      <c r="E4668">
        <v>12.3</v>
      </c>
    </row>
    <row r="4669" spans="1:5" x14ac:dyDescent="0.25">
      <c r="A4669">
        <v>2008</v>
      </c>
      <c r="B4669">
        <v>5</v>
      </c>
      <c r="C4669" t="s">
        <v>74</v>
      </c>
      <c r="D4669">
        <v>984</v>
      </c>
      <c r="E4669">
        <v>9.6</v>
      </c>
    </row>
    <row r="4670" spans="1:5" x14ac:dyDescent="0.25">
      <c r="A4670">
        <v>2008</v>
      </c>
      <c r="B4670">
        <v>5</v>
      </c>
      <c r="C4670" t="s">
        <v>76</v>
      </c>
      <c r="D4670">
        <v>724</v>
      </c>
      <c r="E4670">
        <v>7.1</v>
      </c>
    </row>
    <row r="4671" spans="1:5" x14ac:dyDescent="0.25">
      <c r="A4671">
        <v>2008</v>
      </c>
      <c r="B4671">
        <v>5</v>
      </c>
      <c r="C4671" t="s">
        <v>75</v>
      </c>
      <c r="D4671">
        <v>590</v>
      </c>
      <c r="E4671">
        <v>5.8</v>
      </c>
    </row>
    <row r="4672" spans="1:5" x14ac:dyDescent="0.25">
      <c r="A4672">
        <v>2008</v>
      </c>
      <c r="B4672">
        <v>5</v>
      </c>
      <c r="C4672" t="s">
        <v>78</v>
      </c>
      <c r="D4672">
        <v>569</v>
      </c>
      <c r="E4672">
        <v>5.6</v>
      </c>
    </row>
    <row r="4673" spans="1:5" x14ac:dyDescent="0.25">
      <c r="A4673">
        <v>2008</v>
      </c>
      <c r="B4673">
        <v>5</v>
      </c>
      <c r="C4673" t="s">
        <v>79</v>
      </c>
      <c r="D4673">
        <v>474</v>
      </c>
      <c r="E4673">
        <v>4.5999999999999996</v>
      </c>
    </row>
    <row r="4674" spans="1:5" x14ac:dyDescent="0.25">
      <c r="A4674">
        <v>2008</v>
      </c>
      <c r="B4674">
        <v>5</v>
      </c>
      <c r="C4674" t="s">
        <v>89</v>
      </c>
      <c r="D4674">
        <v>321</v>
      </c>
      <c r="E4674">
        <v>3.1</v>
      </c>
    </row>
    <row r="4675" spans="1:5" x14ac:dyDescent="0.25">
      <c r="A4675">
        <v>2008</v>
      </c>
      <c r="B4675">
        <v>5</v>
      </c>
      <c r="C4675" t="s">
        <v>83</v>
      </c>
      <c r="D4675">
        <v>441</v>
      </c>
      <c r="E4675">
        <v>4.3</v>
      </c>
    </row>
    <row r="4676" spans="1:5" x14ac:dyDescent="0.25">
      <c r="A4676">
        <v>2008</v>
      </c>
      <c r="B4676">
        <v>5</v>
      </c>
      <c r="C4676" t="s">
        <v>77</v>
      </c>
      <c r="D4676">
        <v>466</v>
      </c>
      <c r="E4676">
        <v>4.5999999999999996</v>
      </c>
    </row>
    <row r="4677" spans="1:5" x14ac:dyDescent="0.25">
      <c r="A4677">
        <v>2008</v>
      </c>
      <c r="B4677">
        <v>5</v>
      </c>
      <c r="C4677" t="s">
        <v>88</v>
      </c>
      <c r="D4677">
        <v>302</v>
      </c>
      <c r="E4677">
        <v>3</v>
      </c>
    </row>
    <row r="4678" spans="1:5" x14ac:dyDescent="0.25">
      <c r="A4678">
        <v>2008</v>
      </c>
      <c r="B4678">
        <v>5</v>
      </c>
      <c r="C4678" t="s">
        <v>81</v>
      </c>
      <c r="D4678">
        <v>437</v>
      </c>
      <c r="E4678">
        <v>4.3</v>
      </c>
    </row>
    <row r="4679" spans="1:5" x14ac:dyDescent="0.25">
      <c r="A4679">
        <v>2008</v>
      </c>
      <c r="B4679">
        <v>5</v>
      </c>
      <c r="C4679" t="s">
        <v>80</v>
      </c>
      <c r="D4679">
        <v>392</v>
      </c>
      <c r="E4679">
        <v>3.8</v>
      </c>
    </row>
    <row r="4680" spans="1:5" x14ac:dyDescent="0.25">
      <c r="A4680">
        <v>2008</v>
      </c>
      <c r="B4680">
        <v>5</v>
      </c>
      <c r="C4680" t="s">
        <v>86</v>
      </c>
      <c r="D4680">
        <v>345</v>
      </c>
      <c r="E4680">
        <v>3.4</v>
      </c>
    </row>
    <row r="4681" spans="1:5" x14ac:dyDescent="0.25">
      <c r="A4681">
        <v>2008</v>
      </c>
      <c r="B4681">
        <v>5</v>
      </c>
      <c r="C4681" t="s">
        <v>82</v>
      </c>
      <c r="D4681">
        <v>304</v>
      </c>
      <c r="E4681">
        <v>3</v>
      </c>
    </row>
    <row r="4682" spans="1:5" x14ac:dyDescent="0.25">
      <c r="A4682">
        <v>2008</v>
      </c>
      <c r="B4682">
        <v>5</v>
      </c>
      <c r="C4682" t="s">
        <v>87</v>
      </c>
      <c r="D4682">
        <v>199</v>
      </c>
      <c r="E4682">
        <v>1.9</v>
      </c>
    </row>
    <row r="4683" spans="1:5" x14ac:dyDescent="0.25">
      <c r="A4683">
        <v>2008</v>
      </c>
      <c r="B4683">
        <v>5</v>
      </c>
      <c r="C4683" t="s">
        <v>85</v>
      </c>
      <c r="D4683">
        <v>217</v>
      </c>
      <c r="E4683">
        <v>2.1</v>
      </c>
    </row>
    <row r="4684" spans="1:5" x14ac:dyDescent="0.25">
      <c r="A4684">
        <v>2008</v>
      </c>
      <c r="B4684">
        <v>5</v>
      </c>
      <c r="C4684" t="s">
        <v>84</v>
      </c>
      <c r="D4684">
        <v>155</v>
      </c>
      <c r="E4684">
        <v>1.5</v>
      </c>
    </row>
    <row r="4685" spans="1:5" x14ac:dyDescent="0.25">
      <c r="A4685">
        <v>2008</v>
      </c>
      <c r="B4685">
        <v>5</v>
      </c>
      <c r="C4685" t="s">
        <v>96</v>
      </c>
      <c r="D4685">
        <v>175</v>
      </c>
      <c r="E4685">
        <v>1.7</v>
      </c>
    </row>
    <row r="4686" spans="1:5" x14ac:dyDescent="0.25">
      <c r="A4686">
        <v>2008</v>
      </c>
      <c r="B4686">
        <v>5</v>
      </c>
      <c r="C4686" t="s">
        <v>91</v>
      </c>
      <c r="D4686">
        <v>107</v>
      </c>
      <c r="E4686">
        <v>1</v>
      </c>
    </row>
    <row r="4687" spans="1:5" x14ac:dyDescent="0.25">
      <c r="A4687">
        <v>2008</v>
      </c>
      <c r="B4687">
        <v>5</v>
      </c>
      <c r="C4687" t="s">
        <v>92</v>
      </c>
      <c r="D4687">
        <v>67</v>
      </c>
      <c r="E4687">
        <v>0.7</v>
      </c>
    </row>
    <row r="4688" spans="1:5" x14ac:dyDescent="0.25">
      <c r="A4688">
        <v>2008</v>
      </c>
      <c r="B4688">
        <v>5</v>
      </c>
      <c r="C4688" t="s">
        <v>90</v>
      </c>
      <c r="D4688">
        <v>74</v>
      </c>
      <c r="E4688">
        <v>0.7</v>
      </c>
    </row>
    <row r="4689" spans="1:5" x14ac:dyDescent="0.25">
      <c r="A4689">
        <v>2008</v>
      </c>
      <c r="B4689">
        <v>5</v>
      </c>
      <c r="C4689" t="s">
        <v>95</v>
      </c>
      <c r="D4689">
        <v>22</v>
      </c>
      <c r="E4689">
        <v>0.2</v>
      </c>
    </row>
    <row r="4690" spans="1:5" x14ac:dyDescent="0.25">
      <c r="A4690">
        <v>2008</v>
      </c>
      <c r="B4690">
        <v>5</v>
      </c>
      <c r="C4690" t="s">
        <v>98</v>
      </c>
      <c r="D4690">
        <v>30</v>
      </c>
      <c r="E4690">
        <v>0.3</v>
      </c>
    </row>
    <row r="4691" spans="1:5" x14ac:dyDescent="0.25">
      <c r="A4691">
        <v>2008</v>
      </c>
      <c r="B4691">
        <v>5</v>
      </c>
      <c r="C4691" t="s">
        <v>100</v>
      </c>
      <c r="D4691">
        <v>25</v>
      </c>
      <c r="E4691">
        <v>0.2</v>
      </c>
    </row>
    <row r="4692" spans="1:5" x14ac:dyDescent="0.25">
      <c r="A4692">
        <v>2008</v>
      </c>
      <c r="B4692">
        <v>5</v>
      </c>
      <c r="C4692" t="s">
        <v>103</v>
      </c>
      <c r="D4692">
        <v>22</v>
      </c>
      <c r="E4692">
        <v>0.2</v>
      </c>
    </row>
    <row r="4693" spans="1:5" x14ac:dyDescent="0.25">
      <c r="A4693">
        <v>2008</v>
      </c>
      <c r="B4693">
        <v>5</v>
      </c>
      <c r="C4693" t="s">
        <v>101</v>
      </c>
      <c r="D4693">
        <v>21</v>
      </c>
      <c r="E4693">
        <v>0.2</v>
      </c>
    </row>
    <row r="4694" spans="1:5" x14ac:dyDescent="0.25">
      <c r="A4694">
        <v>2008</v>
      </c>
      <c r="B4694">
        <v>5</v>
      </c>
      <c r="C4694" t="s">
        <v>94</v>
      </c>
      <c r="D4694">
        <v>14</v>
      </c>
      <c r="E4694">
        <v>0.1</v>
      </c>
    </row>
    <row r="4695" spans="1:5" x14ac:dyDescent="0.25">
      <c r="A4695">
        <v>2008</v>
      </c>
      <c r="B4695">
        <v>5</v>
      </c>
      <c r="C4695" t="s">
        <v>97</v>
      </c>
      <c r="D4695">
        <v>19</v>
      </c>
      <c r="E4695">
        <v>0.2</v>
      </c>
    </row>
    <row r="4696" spans="1:5" x14ac:dyDescent="0.25">
      <c r="A4696">
        <v>2008</v>
      </c>
      <c r="B4696">
        <v>5</v>
      </c>
      <c r="C4696" t="s">
        <v>99</v>
      </c>
      <c r="D4696">
        <v>25</v>
      </c>
      <c r="E4696">
        <v>0.2</v>
      </c>
    </row>
    <row r="4697" spans="1:5" x14ac:dyDescent="0.25">
      <c r="A4697">
        <v>2008</v>
      </c>
      <c r="B4697">
        <v>5</v>
      </c>
      <c r="C4697" t="s">
        <v>93</v>
      </c>
      <c r="D4697">
        <v>4</v>
      </c>
      <c r="E4697">
        <v>0</v>
      </c>
    </row>
    <row r="4698" spans="1:5" x14ac:dyDescent="0.25">
      <c r="A4698">
        <v>2008</v>
      </c>
      <c r="B4698">
        <v>5</v>
      </c>
      <c r="C4698" t="s">
        <v>105</v>
      </c>
      <c r="D4698">
        <v>7</v>
      </c>
      <c r="E4698">
        <v>0.1</v>
      </c>
    </row>
    <row r="4699" spans="1:5" x14ac:dyDescent="0.25">
      <c r="A4699">
        <v>2008</v>
      </c>
      <c r="B4699">
        <v>5</v>
      </c>
      <c r="C4699" t="s">
        <v>102</v>
      </c>
      <c r="D4699">
        <v>6</v>
      </c>
      <c r="E4699">
        <v>0.1</v>
      </c>
    </row>
    <row r="4700" spans="1:5" x14ac:dyDescent="0.25">
      <c r="A4700">
        <v>2008</v>
      </c>
      <c r="B4700">
        <v>5</v>
      </c>
      <c r="C4700" t="s">
        <v>111</v>
      </c>
      <c r="D4700">
        <v>7</v>
      </c>
      <c r="E4700">
        <v>0.1</v>
      </c>
    </row>
    <row r="4701" spans="1:5" x14ac:dyDescent="0.25">
      <c r="A4701">
        <v>2008</v>
      </c>
      <c r="B4701">
        <v>5</v>
      </c>
      <c r="C4701" t="s">
        <v>109</v>
      </c>
      <c r="D4701">
        <v>2</v>
      </c>
      <c r="E4701">
        <v>0</v>
      </c>
    </row>
    <row r="4702" spans="1:5" x14ac:dyDescent="0.25">
      <c r="A4702">
        <v>2008</v>
      </c>
      <c r="B4702">
        <v>5</v>
      </c>
      <c r="C4702" t="s">
        <v>107</v>
      </c>
      <c r="D4702">
        <v>3</v>
      </c>
      <c r="E4702">
        <v>0</v>
      </c>
    </row>
    <row r="4703" spans="1:5" x14ac:dyDescent="0.25">
      <c r="A4703">
        <v>2008</v>
      </c>
      <c r="B4703">
        <v>5</v>
      </c>
      <c r="C4703" t="s">
        <v>108</v>
      </c>
      <c r="D4703">
        <v>1</v>
      </c>
      <c r="E4703">
        <v>0</v>
      </c>
    </row>
    <row r="4704" spans="1:5" x14ac:dyDescent="0.25">
      <c r="A4704">
        <v>2008</v>
      </c>
      <c r="B4704">
        <v>5</v>
      </c>
      <c r="C4704" t="s">
        <v>110</v>
      </c>
      <c r="D4704">
        <v>2</v>
      </c>
      <c r="E4704">
        <v>0</v>
      </c>
    </row>
    <row r="4705" spans="1:5" x14ac:dyDescent="0.25">
      <c r="A4705">
        <v>2008</v>
      </c>
      <c r="B4705">
        <v>5</v>
      </c>
      <c r="C4705" t="s">
        <v>132</v>
      </c>
      <c r="D4705">
        <v>2</v>
      </c>
      <c r="E4705">
        <v>0</v>
      </c>
    </row>
    <row r="4706" spans="1:5" x14ac:dyDescent="0.25">
      <c r="A4706">
        <v>2008</v>
      </c>
      <c r="B4706">
        <v>5</v>
      </c>
      <c r="C4706" t="s">
        <v>112</v>
      </c>
      <c r="D4706">
        <v>0</v>
      </c>
      <c r="E4706">
        <v>0</v>
      </c>
    </row>
    <row r="4707" spans="1:5" x14ac:dyDescent="0.25">
      <c r="A4707">
        <v>2008</v>
      </c>
      <c r="B4707">
        <v>5</v>
      </c>
      <c r="C4707" t="s">
        <v>116</v>
      </c>
      <c r="D4707">
        <v>0</v>
      </c>
      <c r="E4707">
        <v>0</v>
      </c>
    </row>
    <row r="4708" spans="1:5" x14ac:dyDescent="0.25">
      <c r="A4708">
        <v>2008</v>
      </c>
      <c r="B4708">
        <v>5</v>
      </c>
      <c r="C4708" t="s">
        <v>117</v>
      </c>
      <c r="D4708">
        <v>0</v>
      </c>
      <c r="E4708">
        <v>0</v>
      </c>
    </row>
    <row r="4709" spans="1:5" x14ac:dyDescent="0.25">
      <c r="A4709">
        <v>2008</v>
      </c>
      <c r="B4709">
        <v>5</v>
      </c>
      <c r="C4709" t="s">
        <v>104</v>
      </c>
      <c r="D4709">
        <v>0</v>
      </c>
      <c r="E4709">
        <v>0</v>
      </c>
    </row>
    <row r="4710" spans="1:5" x14ac:dyDescent="0.25">
      <c r="A4710">
        <v>2008</v>
      </c>
      <c r="B4710">
        <v>5</v>
      </c>
      <c r="C4710" t="s">
        <v>118</v>
      </c>
      <c r="D4710">
        <v>0</v>
      </c>
      <c r="E4710">
        <v>0</v>
      </c>
    </row>
    <row r="4711" spans="1:5" x14ac:dyDescent="0.25">
      <c r="A4711">
        <v>2008</v>
      </c>
      <c r="B4711">
        <v>5</v>
      </c>
      <c r="C4711" t="s">
        <v>113</v>
      </c>
      <c r="D4711">
        <v>0</v>
      </c>
      <c r="E4711">
        <v>0</v>
      </c>
    </row>
    <row r="4712" spans="1:5" x14ac:dyDescent="0.25">
      <c r="A4712">
        <v>2008</v>
      </c>
      <c r="B4712">
        <v>5</v>
      </c>
      <c r="C4712" t="s">
        <v>136</v>
      </c>
      <c r="D4712">
        <v>1</v>
      </c>
      <c r="E4712">
        <v>0</v>
      </c>
    </row>
    <row r="4713" spans="1:5" x14ac:dyDescent="0.25">
      <c r="A4713">
        <v>2008</v>
      </c>
      <c r="B4713">
        <v>5</v>
      </c>
      <c r="C4713" t="s">
        <v>106</v>
      </c>
      <c r="D4713">
        <v>0</v>
      </c>
      <c r="E4713">
        <v>0</v>
      </c>
    </row>
    <row r="4714" spans="1:5" x14ac:dyDescent="0.25">
      <c r="A4714">
        <v>2008</v>
      </c>
      <c r="B4714">
        <v>5</v>
      </c>
      <c r="C4714" t="s">
        <v>119</v>
      </c>
      <c r="D4714">
        <v>0</v>
      </c>
      <c r="E4714">
        <v>0</v>
      </c>
    </row>
    <row r="4715" spans="1:5" x14ac:dyDescent="0.25">
      <c r="A4715">
        <v>2008</v>
      </c>
      <c r="B4715">
        <v>5</v>
      </c>
      <c r="D4715">
        <v>0</v>
      </c>
      <c r="E4715">
        <v>0</v>
      </c>
    </row>
    <row r="4716" spans="1:5" x14ac:dyDescent="0.25">
      <c r="A4716">
        <v>2008</v>
      </c>
      <c r="B4716">
        <v>6</v>
      </c>
      <c r="C4716" t="s">
        <v>73</v>
      </c>
      <c r="D4716">
        <v>1182</v>
      </c>
      <c r="E4716">
        <v>12.2</v>
      </c>
    </row>
    <row r="4717" spans="1:5" x14ac:dyDescent="0.25">
      <c r="A4717">
        <v>2008</v>
      </c>
      <c r="B4717">
        <v>6</v>
      </c>
      <c r="C4717" t="s">
        <v>72</v>
      </c>
      <c r="D4717">
        <v>1141</v>
      </c>
      <c r="E4717">
        <v>11.8</v>
      </c>
    </row>
    <row r="4718" spans="1:5" x14ac:dyDescent="0.25">
      <c r="A4718">
        <v>2008</v>
      </c>
      <c r="B4718">
        <v>6</v>
      </c>
      <c r="C4718" t="s">
        <v>74</v>
      </c>
      <c r="D4718">
        <v>898</v>
      </c>
      <c r="E4718">
        <v>9.3000000000000007</v>
      </c>
    </row>
    <row r="4719" spans="1:5" x14ac:dyDescent="0.25">
      <c r="A4719">
        <v>2008</v>
      </c>
      <c r="B4719">
        <v>6</v>
      </c>
      <c r="C4719" t="s">
        <v>76</v>
      </c>
      <c r="D4719">
        <v>672</v>
      </c>
      <c r="E4719">
        <v>6.9</v>
      </c>
    </row>
    <row r="4720" spans="1:5" x14ac:dyDescent="0.25">
      <c r="A4720">
        <v>2008</v>
      </c>
      <c r="B4720">
        <v>6</v>
      </c>
      <c r="C4720" t="s">
        <v>78</v>
      </c>
      <c r="D4720">
        <v>693</v>
      </c>
      <c r="E4720">
        <v>7.2</v>
      </c>
    </row>
    <row r="4721" spans="1:5" x14ac:dyDescent="0.25">
      <c r="A4721">
        <v>2008</v>
      </c>
      <c r="B4721">
        <v>6</v>
      </c>
      <c r="C4721" t="s">
        <v>75</v>
      </c>
      <c r="D4721">
        <v>427</v>
      </c>
      <c r="E4721">
        <v>4.4000000000000004</v>
      </c>
    </row>
    <row r="4722" spans="1:5" x14ac:dyDescent="0.25">
      <c r="A4722">
        <v>2008</v>
      </c>
      <c r="B4722">
        <v>6</v>
      </c>
      <c r="C4722" t="s">
        <v>79</v>
      </c>
      <c r="D4722">
        <v>476</v>
      </c>
      <c r="E4722">
        <v>4.9000000000000004</v>
      </c>
    </row>
    <row r="4723" spans="1:5" x14ac:dyDescent="0.25">
      <c r="A4723">
        <v>2008</v>
      </c>
      <c r="B4723">
        <v>6</v>
      </c>
      <c r="C4723" t="s">
        <v>83</v>
      </c>
      <c r="D4723">
        <v>593</v>
      </c>
      <c r="E4723">
        <v>6.1</v>
      </c>
    </row>
    <row r="4724" spans="1:5" x14ac:dyDescent="0.25">
      <c r="A4724">
        <v>2008</v>
      </c>
      <c r="B4724">
        <v>6</v>
      </c>
      <c r="C4724" t="s">
        <v>77</v>
      </c>
      <c r="D4724">
        <v>370</v>
      </c>
      <c r="E4724">
        <v>3.8</v>
      </c>
    </row>
    <row r="4725" spans="1:5" x14ac:dyDescent="0.25">
      <c r="A4725">
        <v>2008</v>
      </c>
      <c r="B4725">
        <v>6</v>
      </c>
      <c r="C4725" t="s">
        <v>89</v>
      </c>
      <c r="D4725">
        <v>283</v>
      </c>
      <c r="E4725">
        <v>2.9</v>
      </c>
    </row>
    <row r="4726" spans="1:5" x14ac:dyDescent="0.25">
      <c r="A4726">
        <v>2008</v>
      </c>
      <c r="B4726">
        <v>6</v>
      </c>
      <c r="C4726" t="s">
        <v>81</v>
      </c>
      <c r="D4726">
        <v>399</v>
      </c>
      <c r="E4726">
        <v>4.0999999999999996</v>
      </c>
    </row>
    <row r="4727" spans="1:5" x14ac:dyDescent="0.25">
      <c r="A4727">
        <v>2008</v>
      </c>
      <c r="B4727">
        <v>6</v>
      </c>
      <c r="C4727" t="s">
        <v>88</v>
      </c>
      <c r="D4727">
        <v>337</v>
      </c>
      <c r="E4727">
        <v>3.5</v>
      </c>
    </row>
    <row r="4728" spans="1:5" x14ac:dyDescent="0.25">
      <c r="A4728">
        <v>2008</v>
      </c>
      <c r="B4728">
        <v>6</v>
      </c>
      <c r="C4728" t="s">
        <v>80</v>
      </c>
      <c r="D4728">
        <v>329</v>
      </c>
      <c r="E4728">
        <v>3.4</v>
      </c>
    </row>
    <row r="4729" spans="1:5" x14ac:dyDescent="0.25">
      <c r="A4729">
        <v>2008</v>
      </c>
      <c r="B4729">
        <v>6</v>
      </c>
      <c r="C4729" t="s">
        <v>86</v>
      </c>
      <c r="D4729">
        <v>346</v>
      </c>
      <c r="E4729">
        <v>3.6</v>
      </c>
    </row>
    <row r="4730" spans="1:5" x14ac:dyDescent="0.25">
      <c r="A4730">
        <v>2008</v>
      </c>
      <c r="B4730">
        <v>6</v>
      </c>
      <c r="C4730" t="s">
        <v>82</v>
      </c>
      <c r="D4730">
        <v>264</v>
      </c>
      <c r="E4730">
        <v>2.7</v>
      </c>
    </row>
    <row r="4731" spans="1:5" x14ac:dyDescent="0.25">
      <c r="A4731">
        <v>2008</v>
      </c>
      <c r="B4731">
        <v>6</v>
      </c>
      <c r="C4731" t="s">
        <v>87</v>
      </c>
      <c r="D4731">
        <v>217</v>
      </c>
      <c r="E4731">
        <v>2.2000000000000002</v>
      </c>
    </row>
    <row r="4732" spans="1:5" x14ac:dyDescent="0.25">
      <c r="A4732">
        <v>2008</v>
      </c>
      <c r="B4732">
        <v>6</v>
      </c>
      <c r="C4732" t="s">
        <v>85</v>
      </c>
      <c r="D4732">
        <v>253</v>
      </c>
      <c r="E4732">
        <v>2.6</v>
      </c>
    </row>
    <row r="4733" spans="1:5" x14ac:dyDescent="0.25">
      <c r="A4733">
        <v>2008</v>
      </c>
      <c r="B4733">
        <v>6</v>
      </c>
      <c r="C4733" t="s">
        <v>84</v>
      </c>
      <c r="D4733">
        <v>150</v>
      </c>
      <c r="E4733">
        <v>1.6</v>
      </c>
    </row>
    <row r="4734" spans="1:5" x14ac:dyDescent="0.25">
      <c r="A4734">
        <v>2008</v>
      </c>
      <c r="B4734">
        <v>6</v>
      </c>
      <c r="C4734" t="s">
        <v>96</v>
      </c>
      <c r="D4734">
        <v>170</v>
      </c>
      <c r="E4734">
        <v>1.8</v>
      </c>
    </row>
    <row r="4735" spans="1:5" x14ac:dyDescent="0.25">
      <c r="A4735">
        <v>2008</v>
      </c>
      <c r="B4735">
        <v>6</v>
      </c>
      <c r="C4735" t="s">
        <v>91</v>
      </c>
      <c r="D4735">
        <v>107</v>
      </c>
      <c r="E4735">
        <v>1.1000000000000001</v>
      </c>
    </row>
    <row r="4736" spans="1:5" x14ac:dyDescent="0.25">
      <c r="A4736">
        <v>2008</v>
      </c>
      <c r="B4736">
        <v>6</v>
      </c>
      <c r="C4736" t="s">
        <v>92</v>
      </c>
      <c r="D4736">
        <v>62</v>
      </c>
      <c r="E4736">
        <v>0.6</v>
      </c>
    </row>
    <row r="4737" spans="1:5" x14ac:dyDescent="0.25">
      <c r="A4737">
        <v>2008</v>
      </c>
      <c r="B4737">
        <v>6</v>
      </c>
      <c r="C4737" t="s">
        <v>90</v>
      </c>
      <c r="D4737">
        <v>67</v>
      </c>
      <c r="E4737">
        <v>0.7</v>
      </c>
    </row>
    <row r="4738" spans="1:5" x14ac:dyDescent="0.25">
      <c r="A4738">
        <v>2008</v>
      </c>
      <c r="B4738">
        <v>6</v>
      </c>
      <c r="C4738" t="s">
        <v>95</v>
      </c>
      <c r="D4738">
        <v>35</v>
      </c>
      <c r="E4738">
        <v>0.4</v>
      </c>
    </row>
    <row r="4739" spans="1:5" x14ac:dyDescent="0.25">
      <c r="A4739">
        <v>2008</v>
      </c>
      <c r="B4739">
        <v>6</v>
      </c>
      <c r="C4739" t="s">
        <v>98</v>
      </c>
      <c r="D4739">
        <v>28</v>
      </c>
      <c r="E4739">
        <v>0.3</v>
      </c>
    </row>
    <row r="4740" spans="1:5" x14ac:dyDescent="0.25">
      <c r="A4740">
        <v>2008</v>
      </c>
      <c r="B4740">
        <v>6</v>
      </c>
      <c r="C4740" t="s">
        <v>100</v>
      </c>
      <c r="D4740">
        <v>19</v>
      </c>
      <c r="E4740">
        <v>0.2</v>
      </c>
    </row>
    <row r="4741" spans="1:5" x14ac:dyDescent="0.25">
      <c r="A4741">
        <v>2008</v>
      </c>
      <c r="B4741">
        <v>6</v>
      </c>
      <c r="C4741" t="s">
        <v>103</v>
      </c>
      <c r="D4741">
        <v>19</v>
      </c>
      <c r="E4741">
        <v>0.2</v>
      </c>
    </row>
    <row r="4742" spans="1:5" x14ac:dyDescent="0.25">
      <c r="A4742">
        <v>2008</v>
      </c>
      <c r="B4742">
        <v>6</v>
      </c>
      <c r="C4742" t="s">
        <v>97</v>
      </c>
      <c r="D4742">
        <v>40</v>
      </c>
      <c r="E4742">
        <v>0.4</v>
      </c>
    </row>
    <row r="4743" spans="1:5" x14ac:dyDescent="0.25">
      <c r="A4743">
        <v>2008</v>
      </c>
      <c r="B4743">
        <v>6</v>
      </c>
      <c r="C4743" t="s">
        <v>101</v>
      </c>
      <c r="D4743">
        <v>19</v>
      </c>
      <c r="E4743">
        <v>0.2</v>
      </c>
    </row>
    <row r="4744" spans="1:5" x14ac:dyDescent="0.25">
      <c r="A4744">
        <v>2008</v>
      </c>
      <c r="B4744">
        <v>6</v>
      </c>
      <c r="C4744" t="s">
        <v>94</v>
      </c>
      <c r="D4744">
        <v>18</v>
      </c>
      <c r="E4744">
        <v>0.2</v>
      </c>
    </row>
    <row r="4745" spans="1:5" x14ac:dyDescent="0.25">
      <c r="A4745">
        <v>2008</v>
      </c>
      <c r="B4745">
        <v>6</v>
      </c>
      <c r="C4745" t="s">
        <v>99</v>
      </c>
      <c r="D4745">
        <v>16</v>
      </c>
      <c r="E4745">
        <v>0.2</v>
      </c>
    </row>
    <row r="4746" spans="1:5" x14ac:dyDescent="0.25">
      <c r="A4746">
        <v>2008</v>
      </c>
      <c r="B4746">
        <v>6</v>
      </c>
      <c r="C4746" t="s">
        <v>93</v>
      </c>
      <c r="D4746">
        <v>11</v>
      </c>
      <c r="E4746">
        <v>0.1</v>
      </c>
    </row>
    <row r="4747" spans="1:5" x14ac:dyDescent="0.25">
      <c r="A4747">
        <v>2008</v>
      </c>
      <c r="B4747">
        <v>6</v>
      </c>
      <c r="C4747" t="s">
        <v>105</v>
      </c>
      <c r="D4747">
        <v>3</v>
      </c>
      <c r="E4747">
        <v>0</v>
      </c>
    </row>
    <row r="4748" spans="1:5" x14ac:dyDescent="0.25">
      <c r="A4748">
        <v>2008</v>
      </c>
      <c r="B4748">
        <v>6</v>
      </c>
      <c r="C4748" t="s">
        <v>111</v>
      </c>
      <c r="D4748">
        <v>6</v>
      </c>
      <c r="E4748">
        <v>0.1</v>
      </c>
    </row>
    <row r="4749" spans="1:5" x14ac:dyDescent="0.25">
      <c r="A4749">
        <v>2008</v>
      </c>
      <c r="B4749">
        <v>6</v>
      </c>
      <c r="C4749" t="s">
        <v>102</v>
      </c>
      <c r="D4749">
        <v>4</v>
      </c>
      <c r="E4749">
        <v>0</v>
      </c>
    </row>
    <row r="4750" spans="1:5" x14ac:dyDescent="0.25">
      <c r="A4750">
        <v>2008</v>
      </c>
      <c r="B4750">
        <v>6</v>
      </c>
      <c r="C4750" t="s">
        <v>107</v>
      </c>
      <c r="D4750">
        <v>3</v>
      </c>
      <c r="E4750">
        <v>0</v>
      </c>
    </row>
    <row r="4751" spans="1:5" x14ac:dyDescent="0.25">
      <c r="A4751">
        <v>2008</v>
      </c>
      <c r="B4751">
        <v>6</v>
      </c>
      <c r="C4751" t="s">
        <v>109</v>
      </c>
      <c r="D4751">
        <v>0</v>
      </c>
      <c r="E4751">
        <v>0</v>
      </c>
    </row>
    <row r="4752" spans="1:5" x14ac:dyDescent="0.25">
      <c r="A4752">
        <v>2008</v>
      </c>
      <c r="B4752">
        <v>6</v>
      </c>
      <c r="C4752" t="s">
        <v>108</v>
      </c>
      <c r="D4752">
        <v>1</v>
      </c>
      <c r="E4752">
        <v>0</v>
      </c>
    </row>
    <row r="4753" spans="1:5" x14ac:dyDescent="0.25">
      <c r="A4753">
        <v>2008</v>
      </c>
      <c r="B4753">
        <v>6</v>
      </c>
      <c r="C4753" t="s">
        <v>112</v>
      </c>
      <c r="D4753">
        <v>6</v>
      </c>
      <c r="E4753">
        <v>0.1</v>
      </c>
    </row>
    <row r="4754" spans="1:5" x14ac:dyDescent="0.25">
      <c r="A4754">
        <v>2008</v>
      </c>
      <c r="B4754">
        <v>6</v>
      </c>
      <c r="C4754" t="s">
        <v>110</v>
      </c>
      <c r="D4754">
        <v>2</v>
      </c>
      <c r="E4754">
        <v>0</v>
      </c>
    </row>
    <row r="4755" spans="1:5" x14ac:dyDescent="0.25">
      <c r="A4755">
        <v>2008</v>
      </c>
      <c r="B4755">
        <v>6</v>
      </c>
      <c r="C4755" t="s">
        <v>116</v>
      </c>
      <c r="D4755">
        <v>2</v>
      </c>
      <c r="E4755">
        <v>0</v>
      </c>
    </row>
    <row r="4756" spans="1:5" x14ac:dyDescent="0.25">
      <c r="A4756">
        <v>2008</v>
      </c>
      <c r="B4756">
        <v>6</v>
      </c>
      <c r="C4756" t="s">
        <v>104</v>
      </c>
      <c r="D4756">
        <v>2</v>
      </c>
      <c r="E4756">
        <v>0</v>
      </c>
    </row>
    <row r="4757" spans="1:5" x14ac:dyDescent="0.25">
      <c r="A4757">
        <v>2008</v>
      </c>
      <c r="B4757">
        <v>6</v>
      </c>
      <c r="C4757" t="s">
        <v>132</v>
      </c>
      <c r="D4757">
        <v>0</v>
      </c>
      <c r="E4757">
        <v>0</v>
      </c>
    </row>
    <row r="4758" spans="1:5" x14ac:dyDescent="0.25">
      <c r="A4758">
        <v>2008</v>
      </c>
      <c r="B4758">
        <v>6</v>
      </c>
      <c r="C4758" t="s">
        <v>117</v>
      </c>
      <c r="D4758">
        <v>0</v>
      </c>
      <c r="E4758">
        <v>0</v>
      </c>
    </row>
    <row r="4759" spans="1:5" x14ac:dyDescent="0.25">
      <c r="A4759">
        <v>2008</v>
      </c>
      <c r="B4759">
        <v>6</v>
      </c>
      <c r="C4759" t="s">
        <v>118</v>
      </c>
      <c r="D4759">
        <v>0</v>
      </c>
      <c r="E4759">
        <v>0</v>
      </c>
    </row>
    <row r="4760" spans="1:5" x14ac:dyDescent="0.25">
      <c r="A4760">
        <v>2008</v>
      </c>
      <c r="B4760">
        <v>6</v>
      </c>
      <c r="C4760" t="s">
        <v>113</v>
      </c>
      <c r="D4760">
        <v>0</v>
      </c>
      <c r="E4760">
        <v>0</v>
      </c>
    </row>
    <row r="4761" spans="1:5" x14ac:dyDescent="0.25">
      <c r="A4761">
        <v>2008</v>
      </c>
      <c r="B4761">
        <v>6</v>
      </c>
      <c r="C4761" t="s">
        <v>136</v>
      </c>
      <c r="D4761">
        <v>0</v>
      </c>
      <c r="E4761">
        <v>0</v>
      </c>
    </row>
    <row r="4762" spans="1:5" x14ac:dyDescent="0.25">
      <c r="A4762">
        <v>2008</v>
      </c>
      <c r="B4762">
        <v>6</v>
      </c>
      <c r="C4762" t="s">
        <v>106</v>
      </c>
      <c r="D4762">
        <v>0</v>
      </c>
      <c r="E4762">
        <v>0</v>
      </c>
    </row>
    <row r="4763" spans="1:5" x14ac:dyDescent="0.25">
      <c r="A4763">
        <v>2008</v>
      </c>
      <c r="B4763">
        <v>6</v>
      </c>
      <c r="C4763" t="s">
        <v>119</v>
      </c>
      <c r="D4763">
        <v>0</v>
      </c>
      <c r="E4763">
        <v>0</v>
      </c>
    </row>
    <row r="4764" spans="1:5" x14ac:dyDescent="0.25">
      <c r="A4764">
        <v>2008</v>
      </c>
      <c r="B4764">
        <v>6</v>
      </c>
      <c r="D4764">
        <v>0</v>
      </c>
      <c r="E4764">
        <v>0</v>
      </c>
    </row>
    <row r="4765" spans="1:5" x14ac:dyDescent="0.25">
      <c r="A4765">
        <v>2008</v>
      </c>
      <c r="B4765">
        <v>7</v>
      </c>
      <c r="C4765" t="s">
        <v>73</v>
      </c>
      <c r="D4765">
        <v>1203</v>
      </c>
      <c r="E4765">
        <v>12.5</v>
      </c>
    </row>
    <row r="4766" spans="1:5" x14ac:dyDescent="0.25">
      <c r="A4766">
        <v>2008</v>
      </c>
      <c r="B4766">
        <v>7</v>
      </c>
      <c r="C4766" t="s">
        <v>72</v>
      </c>
      <c r="D4766">
        <v>1315</v>
      </c>
      <c r="E4766">
        <v>13.7</v>
      </c>
    </row>
    <row r="4767" spans="1:5" x14ac:dyDescent="0.25">
      <c r="A4767">
        <v>2008</v>
      </c>
      <c r="B4767">
        <v>7</v>
      </c>
      <c r="C4767" t="s">
        <v>74</v>
      </c>
      <c r="D4767">
        <v>1056</v>
      </c>
      <c r="E4767">
        <v>11</v>
      </c>
    </row>
    <row r="4768" spans="1:5" x14ac:dyDescent="0.25">
      <c r="A4768">
        <v>2008</v>
      </c>
      <c r="B4768">
        <v>7</v>
      </c>
      <c r="C4768" t="s">
        <v>76</v>
      </c>
      <c r="D4768">
        <v>601</v>
      </c>
      <c r="E4768">
        <v>6.3</v>
      </c>
    </row>
    <row r="4769" spans="1:5" x14ac:dyDescent="0.25">
      <c r="A4769">
        <v>2008</v>
      </c>
      <c r="B4769">
        <v>7</v>
      </c>
      <c r="C4769" t="s">
        <v>78</v>
      </c>
      <c r="D4769">
        <v>594</v>
      </c>
      <c r="E4769">
        <v>6.2</v>
      </c>
    </row>
    <row r="4770" spans="1:5" x14ac:dyDescent="0.25">
      <c r="A4770">
        <v>2008</v>
      </c>
      <c r="B4770">
        <v>7</v>
      </c>
      <c r="C4770" t="s">
        <v>75</v>
      </c>
      <c r="D4770">
        <v>581</v>
      </c>
      <c r="E4770">
        <v>6</v>
      </c>
    </row>
    <row r="4771" spans="1:5" x14ac:dyDescent="0.25">
      <c r="A4771">
        <v>2008</v>
      </c>
      <c r="B4771">
        <v>7</v>
      </c>
      <c r="C4771" t="s">
        <v>79</v>
      </c>
      <c r="D4771">
        <v>400</v>
      </c>
      <c r="E4771">
        <v>4.2</v>
      </c>
    </row>
    <row r="4772" spans="1:5" x14ac:dyDescent="0.25">
      <c r="A4772">
        <v>2008</v>
      </c>
      <c r="B4772">
        <v>7</v>
      </c>
      <c r="C4772" t="s">
        <v>83</v>
      </c>
      <c r="D4772">
        <v>386</v>
      </c>
      <c r="E4772">
        <v>4</v>
      </c>
    </row>
    <row r="4773" spans="1:5" x14ac:dyDescent="0.25">
      <c r="A4773">
        <v>2008</v>
      </c>
      <c r="B4773">
        <v>7</v>
      </c>
      <c r="C4773" t="s">
        <v>77</v>
      </c>
      <c r="D4773">
        <v>322</v>
      </c>
      <c r="E4773">
        <v>3.4</v>
      </c>
    </row>
    <row r="4774" spans="1:5" x14ac:dyDescent="0.25">
      <c r="A4774">
        <v>2008</v>
      </c>
      <c r="B4774">
        <v>7</v>
      </c>
      <c r="C4774" t="s">
        <v>89</v>
      </c>
      <c r="D4774">
        <v>290</v>
      </c>
      <c r="E4774">
        <v>3</v>
      </c>
    </row>
    <row r="4775" spans="1:5" x14ac:dyDescent="0.25">
      <c r="A4775">
        <v>2008</v>
      </c>
      <c r="B4775">
        <v>7</v>
      </c>
      <c r="C4775" t="s">
        <v>81</v>
      </c>
      <c r="D4775">
        <v>472</v>
      </c>
      <c r="E4775">
        <v>4.9000000000000004</v>
      </c>
    </row>
    <row r="4776" spans="1:5" x14ac:dyDescent="0.25">
      <c r="A4776">
        <v>2008</v>
      </c>
      <c r="B4776">
        <v>7</v>
      </c>
      <c r="C4776" t="s">
        <v>88</v>
      </c>
      <c r="D4776">
        <v>283</v>
      </c>
      <c r="E4776">
        <v>2.9</v>
      </c>
    </row>
    <row r="4777" spans="1:5" x14ac:dyDescent="0.25">
      <c r="A4777">
        <v>2008</v>
      </c>
      <c r="B4777">
        <v>7</v>
      </c>
      <c r="C4777" t="s">
        <v>86</v>
      </c>
      <c r="D4777">
        <v>362</v>
      </c>
      <c r="E4777">
        <v>3.8</v>
      </c>
    </row>
    <row r="4778" spans="1:5" x14ac:dyDescent="0.25">
      <c r="A4778">
        <v>2008</v>
      </c>
      <c r="B4778">
        <v>7</v>
      </c>
      <c r="C4778" t="s">
        <v>80</v>
      </c>
      <c r="D4778">
        <v>275</v>
      </c>
      <c r="E4778">
        <v>2.9</v>
      </c>
    </row>
    <row r="4779" spans="1:5" x14ac:dyDescent="0.25">
      <c r="A4779">
        <v>2008</v>
      </c>
      <c r="B4779">
        <v>7</v>
      </c>
      <c r="C4779" t="s">
        <v>82</v>
      </c>
      <c r="D4779">
        <v>276</v>
      </c>
      <c r="E4779">
        <v>2.9</v>
      </c>
    </row>
    <row r="4780" spans="1:5" x14ac:dyDescent="0.25">
      <c r="A4780">
        <v>2008</v>
      </c>
      <c r="B4780">
        <v>7</v>
      </c>
      <c r="C4780" t="s">
        <v>87</v>
      </c>
      <c r="D4780">
        <v>206</v>
      </c>
      <c r="E4780">
        <v>2.1</v>
      </c>
    </row>
    <row r="4781" spans="1:5" x14ac:dyDescent="0.25">
      <c r="A4781">
        <v>2008</v>
      </c>
      <c r="B4781">
        <v>7</v>
      </c>
      <c r="C4781" t="s">
        <v>85</v>
      </c>
      <c r="D4781">
        <v>179</v>
      </c>
      <c r="E4781">
        <v>1.9</v>
      </c>
    </row>
    <row r="4782" spans="1:5" x14ac:dyDescent="0.25">
      <c r="A4782">
        <v>2008</v>
      </c>
      <c r="B4782">
        <v>7</v>
      </c>
      <c r="C4782" t="s">
        <v>84</v>
      </c>
      <c r="D4782">
        <v>162</v>
      </c>
      <c r="E4782">
        <v>1.7</v>
      </c>
    </row>
    <row r="4783" spans="1:5" x14ac:dyDescent="0.25">
      <c r="A4783">
        <v>2008</v>
      </c>
      <c r="B4783">
        <v>7</v>
      </c>
      <c r="C4783" t="s">
        <v>96</v>
      </c>
      <c r="D4783">
        <v>141</v>
      </c>
      <c r="E4783">
        <v>1.5</v>
      </c>
    </row>
    <row r="4784" spans="1:5" x14ac:dyDescent="0.25">
      <c r="A4784">
        <v>2008</v>
      </c>
      <c r="B4784">
        <v>7</v>
      </c>
      <c r="C4784" t="s">
        <v>91</v>
      </c>
      <c r="D4784">
        <v>106</v>
      </c>
      <c r="E4784">
        <v>1.1000000000000001</v>
      </c>
    </row>
    <row r="4785" spans="1:5" x14ac:dyDescent="0.25">
      <c r="A4785">
        <v>2008</v>
      </c>
      <c r="B4785">
        <v>7</v>
      </c>
      <c r="C4785" t="s">
        <v>92</v>
      </c>
      <c r="D4785">
        <v>86</v>
      </c>
      <c r="E4785">
        <v>0.9</v>
      </c>
    </row>
    <row r="4786" spans="1:5" x14ac:dyDescent="0.25">
      <c r="A4786">
        <v>2008</v>
      </c>
      <c r="B4786">
        <v>7</v>
      </c>
      <c r="C4786" t="s">
        <v>90</v>
      </c>
      <c r="D4786">
        <v>37</v>
      </c>
      <c r="E4786">
        <v>0.4</v>
      </c>
    </row>
    <row r="4787" spans="1:5" x14ac:dyDescent="0.25">
      <c r="A4787">
        <v>2008</v>
      </c>
      <c r="B4787">
        <v>7</v>
      </c>
      <c r="C4787" t="s">
        <v>95</v>
      </c>
      <c r="D4787">
        <v>33</v>
      </c>
      <c r="E4787">
        <v>0.3</v>
      </c>
    </row>
    <row r="4788" spans="1:5" x14ac:dyDescent="0.25">
      <c r="A4788">
        <v>2008</v>
      </c>
      <c r="B4788">
        <v>7</v>
      </c>
      <c r="C4788" t="s">
        <v>98</v>
      </c>
      <c r="D4788">
        <v>28</v>
      </c>
      <c r="E4788">
        <v>0.3</v>
      </c>
    </row>
    <row r="4789" spans="1:5" x14ac:dyDescent="0.25">
      <c r="A4789">
        <v>2008</v>
      </c>
      <c r="B4789">
        <v>7</v>
      </c>
      <c r="C4789" t="s">
        <v>100</v>
      </c>
      <c r="D4789">
        <v>35</v>
      </c>
      <c r="E4789">
        <v>0.4</v>
      </c>
    </row>
    <row r="4790" spans="1:5" x14ac:dyDescent="0.25">
      <c r="A4790">
        <v>2008</v>
      </c>
      <c r="B4790">
        <v>7</v>
      </c>
      <c r="C4790" t="s">
        <v>97</v>
      </c>
      <c r="D4790">
        <v>42</v>
      </c>
      <c r="E4790">
        <v>0.4</v>
      </c>
    </row>
    <row r="4791" spans="1:5" x14ac:dyDescent="0.25">
      <c r="A4791">
        <v>2008</v>
      </c>
      <c r="B4791">
        <v>7</v>
      </c>
      <c r="C4791" t="s">
        <v>103</v>
      </c>
      <c r="D4791">
        <v>9</v>
      </c>
      <c r="E4791">
        <v>0.1</v>
      </c>
    </row>
    <row r="4792" spans="1:5" x14ac:dyDescent="0.25">
      <c r="A4792">
        <v>2008</v>
      </c>
      <c r="B4792">
        <v>7</v>
      </c>
      <c r="C4792" t="s">
        <v>101</v>
      </c>
      <c r="D4792">
        <v>9</v>
      </c>
      <c r="E4792">
        <v>0.1</v>
      </c>
    </row>
    <row r="4793" spans="1:5" x14ac:dyDescent="0.25">
      <c r="A4793">
        <v>2008</v>
      </c>
      <c r="B4793">
        <v>7</v>
      </c>
      <c r="C4793" t="s">
        <v>94</v>
      </c>
      <c r="D4793">
        <v>15</v>
      </c>
      <c r="E4793">
        <v>0.2</v>
      </c>
    </row>
    <row r="4794" spans="1:5" x14ac:dyDescent="0.25">
      <c r="A4794">
        <v>2008</v>
      </c>
      <c r="B4794">
        <v>7</v>
      </c>
      <c r="C4794" t="s">
        <v>99</v>
      </c>
      <c r="D4794">
        <v>15</v>
      </c>
      <c r="E4794">
        <v>0.2</v>
      </c>
    </row>
    <row r="4795" spans="1:5" x14ac:dyDescent="0.25">
      <c r="A4795">
        <v>2008</v>
      </c>
      <c r="B4795">
        <v>7</v>
      </c>
      <c r="C4795" t="s">
        <v>93</v>
      </c>
      <c r="D4795">
        <v>15</v>
      </c>
      <c r="E4795">
        <v>0.2</v>
      </c>
    </row>
    <row r="4796" spans="1:5" x14ac:dyDescent="0.25">
      <c r="A4796">
        <v>2008</v>
      </c>
      <c r="B4796">
        <v>7</v>
      </c>
      <c r="C4796" t="s">
        <v>112</v>
      </c>
      <c r="D4796">
        <v>52</v>
      </c>
      <c r="E4796">
        <v>0.5</v>
      </c>
    </row>
    <row r="4797" spans="1:5" x14ac:dyDescent="0.25">
      <c r="A4797">
        <v>2008</v>
      </c>
      <c r="B4797">
        <v>7</v>
      </c>
      <c r="C4797" t="s">
        <v>105</v>
      </c>
      <c r="D4797">
        <v>5</v>
      </c>
      <c r="E4797">
        <v>0.1</v>
      </c>
    </row>
    <row r="4798" spans="1:5" x14ac:dyDescent="0.25">
      <c r="A4798">
        <v>2008</v>
      </c>
      <c r="B4798">
        <v>7</v>
      </c>
      <c r="C4798" t="s">
        <v>111</v>
      </c>
      <c r="D4798">
        <v>1</v>
      </c>
      <c r="E4798">
        <v>0</v>
      </c>
    </row>
    <row r="4799" spans="1:5" x14ac:dyDescent="0.25">
      <c r="A4799">
        <v>2008</v>
      </c>
      <c r="B4799">
        <v>7</v>
      </c>
      <c r="C4799" t="s">
        <v>102</v>
      </c>
      <c r="D4799">
        <v>2</v>
      </c>
      <c r="E4799">
        <v>0</v>
      </c>
    </row>
    <row r="4800" spans="1:5" x14ac:dyDescent="0.25">
      <c r="A4800">
        <v>2008</v>
      </c>
      <c r="B4800">
        <v>7</v>
      </c>
      <c r="C4800" t="s">
        <v>107</v>
      </c>
      <c r="D4800">
        <v>2</v>
      </c>
      <c r="E4800">
        <v>0</v>
      </c>
    </row>
    <row r="4801" spans="1:5" x14ac:dyDescent="0.25">
      <c r="A4801">
        <v>2008</v>
      </c>
      <c r="B4801">
        <v>7</v>
      </c>
      <c r="C4801" t="s">
        <v>109</v>
      </c>
      <c r="D4801">
        <v>2</v>
      </c>
      <c r="E4801">
        <v>0</v>
      </c>
    </row>
    <row r="4802" spans="1:5" x14ac:dyDescent="0.25">
      <c r="A4802">
        <v>2008</v>
      </c>
      <c r="B4802">
        <v>7</v>
      </c>
      <c r="C4802" t="s">
        <v>108</v>
      </c>
      <c r="D4802">
        <v>2</v>
      </c>
      <c r="E4802">
        <v>0</v>
      </c>
    </row>
    <row r="4803" spans="1:5" x14ac:dyDescent="0.25">
      <c r="A4803">
        <v>2008</v>
      </c>
      <c r="B4803">
        <v>7</v>
      </c>
      <c r="C4803" t="s">
        <v>110</v>
      </c>
      <c r="D4803">
        <v>4</v>
      </c>
      <c r="E4803">
        <v>0</v>
      </c>
    </row>
    <row r="4804" spans="1:5" x14ac:dyDescent="0.25">
      <c r="A4804">
        <v>2008</v>
      </c>
      <c r="B4804">
        <v>7</v>
      </c>
      <c r="C4804" t="s">
        <v>116</v>
      </c>
      <c r="D4804">
        <v>0</v>
      </c>
      <c r="E4804">
        <v>0</v>
      </c>
    </row>
    <row r="4805" spans="1:5" x14ac:dyDescent="0.25">
      <c r="A4805">
        <v>2008</v>
      </c>
      <c r="B4805">
        <v>7</v>
      </c>
      <c r="C4805" t="s">
        <v>132</v>
      </c>
      <c r="D4805">
        <v>1</v>
      </c>
      <c r="E4805">
        <v>0</v>
      </c>
    </row>
    <row r="4806" spans="1:5" x14ac:dyDescent="0.25">
      <c r="A4806">
        <v>2008</v>
      </c>
      <c r="B4806">
        <v>7</v>
      </c>
      <c r="C4806" t="s">
        <v>104</v>
      </c>
      <c r="D4806">
        <v>0</v>
      </c>
      <c r="E4806">
        <v>0</v>
      </c>
    </row>
    <row r="4807" spans="1:5" x14ac:dyDescent="0.25">
      <c r="A4807">
        <v>2008</v>
      </c>
      <c r="B4807">
        <v>7</v>
      </c>
      <c r="C4807" t="s">
        <v>117</v>
      </c>
      <c r="D4807">
        <v>0</v>
      </c>
      <c r="E4807">
        <v>0</v>
      </c>
    </row>
    <row r="4808" spans="1:5" x14ac:dyDescent="0.25">
      <c r="A4808">
        <v>2008</v>
      </c>
      <c r="B4808">
        <v>7</v>
      </c>
      <c r="C4808" t="s">
        <v>118</v>
      </c>
      <c r="D4808">
        <v>0</v>
      </c>
      <c r="E4808">
        <v>0</v>
      </c>
    </row>
    <row r="4809" spans="1:5" x14ac:dyDescent="0.25">
      <c r="A4809">
        <v>2008</v>
      </c>
      <c r="B4809">
        <v>7</v>
      </c>
      <c r="C4809" t="s">
        <v>113</v>
      </c>
      <c r="D4809">
        <v>0</v>
      </c>
      <c r="E4809">
        <v>0</v>
      </c>
    </row>
    <row r="4810" spans="1:5" x14ac:dyDescent="0.25">
      <c r="A4810">
        <v>2008</v>
      </c>
      <c r="B4810">
        <v>7</v>
      </c>
      <c r="C4810" t="s">
        <v>136</v>
      </c>
      <c r="D4810">
        <v>0</v>
      </c>
      <c r="E4810">
        <v>0</v>
      </c>
    </row>
    <row r="4811" spans="1:5" x14ac:dyDescent="0.25">
      <c r="A4811">
        <v>2008</v>
      </c>
      <c r="B4811">
        <v>7</v>
      </c>
      <c r="C4811" t="s">
        <v>106</v>
      </c>
      <c r="D4811">
        <v>0</v>
      </c>
      <c r="E4811">
        <v>0</v>
      </c>
    </row>
    <row r="4812" spans="1:5" x14ac:dyDescent="0.25">
      <c r="A4812">
        <v>2008</v>
      </c>
      <c r="B4812">
        <v>7</v>
      </c>
      <c r="C4812" t="s">
        <v>119</v>
      </c>
      <c r="D4812">
        <v>0</v>
      </c>
      <c r="E4812">
        <v>0</v>
      </c>
    </row>
    <row r="4813" spans="1:5" x14ac:dyDescent="0.25">
      <c r="A4813">
        <v>2008</v>
      </c>
      <c r="B4813">
        <v>7</v>
      </c>
      <c r="D4813">
        <v>0</v>
      </c>
      <c r="E4813">
        <v>0</v>
      </c>
    </row>
    <row r="4814" spans="1:5" x14ac:dyDescent="0.25">
      <c r="A4814">
        <v>2008</v>
      </c>
      <c r="B4814">
        <v>8</v>
      </c>
      <c r="C4814" t="s">
        <v>73</v>
      </c>
      <c r="D4814">
        <v>1432</v>
      </c>
      <c r="E4814">
        <v>18.3</v>
      </c>
    </row>
    <row r="4815" spans="1:5" x14ac:dyDescent="0.25">
      <c r="A4815">
        <v>2008</v>
      </c>
      <c r="B4815">
        <v>8</v>
      </c>
      <c r="C4815" t="s">
        <v>72</v>
      </c>
      <c r="D4815">
        <v>1002</v>
      </c>
      <c r="E4815">
        <v>12.8</v>
      </c>
    </row>
    <row r="4816" spans="1:5" x14ac:dyDescent="0.25">
      <c r="A4816">
        <v>2008</v>
      </c>
      <c r="B4816">
        <v>8</v>
      </c>
      <c r="C4816" t="s">
        <v>74</v>
      </c>
      <c r="D4816">
        <v>658</v>
      </c>
      <c r="E4816">
        <v>8.4</v>
      </c>
    </row>
    <row r="4817" spans="1:5" x14ac:dyDescent="0.25">
      <c r="A4817">
        <v>2008</v>
      </c>
      <c r="B4817">
        <v>8</v>
      </c>
      <c r="C4817" t="s">
        <v>76</v>
      </c>
      <c r="D4817">
        <v>270</v>
      </c>
      <c r="E4817">
        <v>3.4</v>
      </c>
    </row>
    <row r="4818" spans="1:5" x14ac:dyDescent="0.25">
      <c r="A4818">
        <v>2008</v>
      </c>
      <c r="B4818">
        <v>8</v>
      </c>
      <c r="C4818" t="s">
        <v>78</v>
      </c>
      <c r="D4818">
        <v>574</v>
      </c>
      <c r="E4818">
        <v>7.3</v>
      </c>
    </row>
    <row r="4819" spans="1:5" x14ac:dyDescent="0.25">
      <c r="A4819">
        <v>2008</v>
      </c>
      <c r="B4819">
        <v>8</v>
      </c>
      <c r="C4819" t="s">
        <v>75</v>
      </c>
      <c r="D4819">
        <v>457</v>
      </c>
      <c r="E4819">
        <v>5.8</v>
      </c>
    </row>
    <row r="4820" spans="1:5" x14ac:dyDescent="0.25">
      <c r="A4820">
        <v>2008</v>
      </c>
      <c r="B4820">
        <v>8</v>
      </c>
      <c r="C4820" t="s">
        <v>79</v>
      </c>
      <c r="D4820">
        <v>279</v>
      </c>
      <c r="E4820">
        <v>3.6</v>
      </c>
    </row>
    <row r="4821" spans="1:5" x14ac:dyDescent="0.25">
      <c r="A4821">
        <v>2008</v>
      </c>
      <c r="B4821">
        <v>8</v>
      </c>
      <c r="C4821" t="s">
        <v>83</v>
      </c>
      <c r="D4821">
        <v>278</v>
      </c>
      <c r="E4821">
        <v>3.5</v>
      </c>
    </row>
    <row r="4822" spans="1:5" x14ac:dyDescent="0.25">
      <c r="A4822">
        <v>2008</v>
      </c>
      <c r="B4822">
        <v>8</v>
      </c>
      <c r="C4822" t="s">
        <v>77</v>
      </c>
      <c r="D4822">
        <v>327</v>
      </c>
      <c r="E4822">
        <v>4.2</v>
      </c>
    </row>
    <row r="4823" spans="1:5" x14ac:dyDescent="0.25">
      <c r="A4823">
        <v>2008</v>
      </c>
      <c r="B4823">
        <v>8</v>
      </c>
      <c r="C4823" t="s">
        <v>89</v>
      </c>
      <c r="D4823">
        <v>251</v>
      </c>
      <c r="E4823">
        <v>3.2</v>
      </c>
    </row>
    <row r="4824" spans="1:5" x14ac:dyDescent="0.25">
      <c r="A4824">
        <v>2008</v>
      </c>
      <c r="B4824">
        <v>8</v>
      </c>
      <c r="C4824" t="s">
        <v>81</v>
      </c>
      <c r="D4824">
        <v>271</v>
      </c>
      <c r="E4824">
        <v>3.5</v>
      </c>
    </row>
    <row r="4825" spans="1:5" x14ac:dyDescent="0.25">
      <c r="A4825">
        <v>2008</v>
      </c>
      <c r="B4825">
        <v>8</v>
      </c>
      <c r="C4825" t="s">
        <v>88</v>
      </c>
      <c r="D4825">
        <v>312</v>
      </c>
      <c r="E4825">
        <v>4</v>
      </c>
    </row>
    <row r="4826" spans="1:5" x14ac:dyDescent="0.25">
      <c r="A4826">
        <v>2008</v>
      </c>
      <c r="B4826">
        <v>8</v>
      </c>
      <c r="C4826" t="s">
        <v>86</v>
      </c>
      <c r="D4826">
        <v>347</v>
      </c>
      <c r="E4826">
        <v>4.4000000000000004</v>
      </c>
    </row>
    <row r="4827" spans="1:5" x14ac:dyDescent="0.25">
      <c r="A4827">
        <v>2008</v>
      </c>
      <c r="B4827">
        <v>8</v>
      </c>
      <c r="C4827" t="s">
        <v>80</v>
      </c>
      <c r="D4827">
        <v>295</v>
      </c>
      <c r="E4827">
        <v>3.8</v>
      </c>
    </row>
    <row r="4828" spans="1:5" x14ac:dyDescent="0.25">
      <c r="A4828">
        <v>2008</v>
      </c>
      <c r="B4828">
        <v>8</v>
      </c>
      <c r="C4828" t="s">
        <v>82</v>
      </c>
      <c r="D4828">
        <v>206</v>
      </c>
      <c r="E4828">
        <v>2.6</v>
      </c>
    </row>
    <row r="4829" spans="1:5" x14ac:dyDescent="0.25">
      <c r="A4829">
        <v>2008</v>
      </c>
      <c r="B4829">
        <v>8</v>
      </c>
      <c r="C4829" t="s">
        <v>87</v>
      </c>
      <c r="D4829">
        <v>152</v>
      </c>
      <c r="E4829">
        <v>1.9</v>
      </c>
    </row>
    <row r="4830" spans="1:5" x14ac:dyDescent="0.25">
      <c r="A4830">
        <v>2008</v>
      </c>
      <c r="B4830">
        <v>8</v>
      </c>
      <c r="C4830" t="s">
        <v>85</v>
      </c>
      <c r="D4830">
        <v>134</v>
      </c>
      <c r="E4830">
        <v>1.7</v>
      </c>
    </row>
    <row r="4831" spans="1:5" x14ac:dyDescent="0.25">
      <c r="A4831">
        <v>2008</v>
      </c>
      <c r="B4831">
        <v>8</v>
      </c>
      <c r="C4831" t="s">
        <v>84</v>
      </c>
      <c r="D4831">
        <v>111</v>
      </c>
      <c r="E4831">
        <v>1.4</v>
      </c>
    </row>
    <row r="4832" spans="1:5" x14ac:dyDescent="0.25">
      <c r="A4832">
        <v>2008</v>
      </c>
      <c r="B4832">
        <v>8</v>
      </c>
      <c r="C4832" t="s">
        <v>96</v>
      </c>
      <c r="D4832">
        <v>73</v>
      </c>
      <c r="E4832">
        <v>0.9</v>
      </c>
    </row>
    <row r="4833" spans="1:5" x14ac:dyDescent="0.25">
      <c r="A4833">
        <v>2008</v>
      </c>
      <c r="B4833">
        <v>8</v>
      </c>
      <c r="C4833" t="s">
        <v>91</v>
      </c>
      <c r="D4833">
        <v>59</v>
      </c>
      <c r="E4833">
        <v>0.8</v>
      </c>
    </row>
    <row r="4834" spans="1:5" x14ac:dyDescent="0.25">
      <c r="A4834">
        <v>2008</v>
      </c>
      <c r="B4834">
        <v>8</v>
      </c>
      <c r="C4834" t="s">
        <v>92</v>
      </c>
      <c r="D4834">
        <v>46</v>
      </c>
      <c r="E4834">
        <v>0.6</v>
      </c>
    </row>
    <row r="4835" spans="1:5" x14ac:dyDescent="0.25">
      <c r="A4835">
        <v>2008</v>
      </c>
      <c r="B4835">
        <v>8</v>
      </c>
      <c r="C4835" t="s">
        <v>90</v>
      </c>
      <c r="D4835">
        <v>57</v>
      </c>
      <c r="E4835">
        <v>0.7</v>
      </c>
    </row>
    <row r="4836" spans="1:5" x14ac:dyDescent="0.25">
      <c r="A4836">
        <v>2008</v>
      </c>
      <c r="B4836">
        <v>8</v>
      </c>
      <c r="C4836" t="s">
        <v>95</v>
      </c>
      <c r="D4836">
        <v>30</v>
      </c>
      <c r="E4836">
        <v>0.4</v>
      </c>
    </row>
    <row r="4837" spans="1:5" x14ac:dyDescent="0.25">
      <c r="A4837">
        <v>2008</v>
      </c>
      <c r="B4837">
        <v>8</v>
      </c>
      <c r="C4837" t="s">
        <v>98</v>
      </c>
      <c r="D4837">
        <v>26</v>
      </c>
      <c r="E4837">
        <v>0.3</v>
      </c>
    </row>
    <row r="4838" spans="1:5" x14ac:dyDescent="0.25">
      <c r="A4838">
        <v>2008</v>
      </c>
      <c r="B4838">
        <v>8</v>
      </c>
      <c r="C4838" t="s">
        <v>100</v>
      </c>
      <c r="D4838">
        <v>23</v>
      </c>
      <c r="E4838">
        <v>0.3</v>
      </c>
    </row>
    <row r="4839" spans="1:5" x14ac:dyDescent="0.25">
      <c r="A4839">
        <v>2008</v>
      </c>
      <c r="B4839">
        <v>8</v>
      </c>
      <c r="C4839" t="s">
        <v>97</v>
      </c>
      <c r="D4839">
        <v>49</v>
      </c>
      <c r="E4839">
        <v>0.6</v>
      </c>
    </row>
    <row r="4840" spans="1:5" x14ac:dyDescent="0.25">
      <c r="A4840">
        <v>2008</v>
      </c>
      <c r="B4840">
        <v>8</v>
      </c>
      <c r="C4840" t="s">
        <v>103</v>
      </c>
      <c r="D4840">
        <v>19</v>
      </c>
      <c r="E4840">
        <v>0.2</v>
      </c>
    </row>
    <row r="4841" spans="1:5" x14ac:dyDescent="0.25">
      <c r="A4841">
        <v>2008</v>
      </c>
      <c r="B4841">
        <v>8</v>
      </c>
      <c r="C4841" t="s">
        <v>101</v>
      </c>
      <c r="D4841">
        <v>12</v>
      </c>
      <c r="E4841">
        <v>0.2</v>
      </c>
    </row>
    <row r="4842" spans="1:5" x14ac:dyDescent="0.25">
      <c r="A4842">
        <v>2008</v>
      </c>
      <c r="B4842">
        <v>8</v>
      </c>
      <c r="C4842" t="s">
        <v>94</v>
      </c>
      <c r="D4842">
        <v>14</v>
      </c>
      <c r="E4842">
        <v>0.2</v>
      </c>
    </row>
    <row r="4843" spans="1:5" x14ac:dyDescent="0.25">
      <c r="A4843">
        <v>2008</v>
      </c>
      <c r="B4843">
        <v>8</v>
      </c>
      <c r="C4843" t="s">
        <v>112</v>
      </c>
      <c r="D4843">
        <v>38</v>
      </c>
      <c r="E4843">
        <v>0.5</v>
      </c>
    </row>
    <row r="4844" spans="1:5" x14ac:dyDescent="0.25">
      <c r="A4844">
        <v>2008</v>
      </c>
      <c r="B4844">
        <v>8</v>
      </c>
      <c r="C4844" t="s">
        <v>99</v>
      </c>
      <c r="D4844">
        <v>4</v>
      </c>
      <c r="E4844">
        <v>0.1</v>
      </c>
    </row>
    <row r="4845" spans="1:5" x14ac:dyDescent="0.25">
      <c r="A4845">
        <v>2008</v>
      </c>
      <c r="B4845">
        <v>8</v>
      </c>
      <c r="C4845" t="s">
        <v>93</v>
      </c>
      <c r="D4845">
        <v>11</v>
      </c>
      <c r="E4845">
        <v>0.1</v>
      </c>
    </row>
    <row r="4846" spans="1:5" x14ac:dyDescent="0.25">
      <c r="A4846">
        <v>2008</v>
      </c>
      <c r="B4846">
        <v>8</v>
      </c>
      <c r="C4846" t="s">
        <v>105</v>
      </c>
      <c r="D4846">
        <v>4</v>
      </c>
      <c r="E4846">
        <v>0.1</v>
      </c>
    </row>
    <row r="4847" spans="1:5" x14ac:dyDescent="0.25">
      <c r="A4847">
        <v>2008</v>
      </c>
      <c r="B4847">
        <v>8</v>
      </c>
      <c r="C4847" t="s">
        <v>102</v>
      </c>
      <c r="D4847">
        <v>4</v>
      </c>
      <c r="E4847">
        <v>0.1</v>
      </c>
    </row>
    <row r="4848" spans="1:5" x14ac:dyDescent="0.25">
      <c r="A4848">
        <v>2008</v>
      </c>
      <c r="B4848">
        <v>8</v>
      </c>
      <c r="C4848" t="s">
        <v>111</v>
      </c>
      <c r="D4848">
        <v>1</v>
      </c>
      <c r="E4848">
        <v>0</v>
      </c>
    </row>
    <row r="4849" spans="1:5" x14ac:dyDescent="0.25">
      <c r="A4849">
        <v>2008</v>
      </c>
      <c r="B4849">
        <v>8</v>
      </c>
      <c r="C4849" t="s">
        <v>107</v>
      </c>
      <c r="D4849">
        <v>6</v>
      </c>
      <c r="E4849">
        <v>0.1</v>
      </c>
    </row>
    <row r="4850" spans="1:5" x14ac:dyDescent="0.25">
      <c r="A4850">
        <v>2008</v>
      </c>
      <c r="B4850">
        <v>8</v>
      </c>
      <c r="C4850" t="s">
        <v>109</v>
      </c>
      <c r="D4850">
        <v>0</v>
      </c>
      <c r="E4850">
        <v>0</v>
      </c>
    </row>
    <row r="4851" spans="1:5" x14ac:dyDescent="0.25">
      <c r="A4851">
        <v>2008</v>
      </c>
      <c r="B4851">
        <v>8</v>
      </c>
      <c r="C4851" t="s">
        <v>108</v>
      </c>
      <c r="D4851">
        <v>1</v>
      </c>
      <c r="E4851">
        <v>0</v>
      </c>
    </row>
    <row r="4852" spans="1:5" x14ac:dyDescent="0.25">
      <c r="A4852">
        <v>2008</v>
      </c>
      <c r="B4852">
        <v>8</v>
      </c>
      <c r="C4852" t="s">
        <v>110</v>
      </c>
      <c r="D4852">
        <v>0</v>
      </c>
      <c r="E4852">
        <v>0</v>
      </c>
    </row>
    <row r="4853" spans="1:5" x14ac:dyDescent="0.25">
      <c r="A4853">
        <v>2008</v>
      </c>
      <c r="B4853">
        <v>8</v>
      </c>
      <c r="C4853" t="s">
        <v>116</v>
      </c>
      <c r="D4853">
        <v>0</v>
      </c>
      <c r="E4853">
        <v>0</v>
      </c>
    </row>
    <row r="4854" spans="1:5" x14ac:dyDescent="0.25">
      <c r="A4854">
        <v>2008</v>
      </c>
      <c r="B4854">
        <v>8</v>
      </c>
      <c r="C4854" t="s">
        <v>132</v>
      </c>
      <c r="D4854">
        <v>0</v>
      </c>
      <c r="E4854">
        <v>0</v>
      </c>
    </row>
    <row r="4855" spans="1:5" x14ac:dyDescent="0.25">
      <c r="A4855">
        <v>2008</v>
      </c>
      <c r="B4855">
        <v>8</v>
      </c>
      <c r="C4855" t="s">
        <v>104</v>
      </c>
      <c r="D4855">
        <v>0</v>
      </c>
      <c r="E4855">
        <v>0</v>
      </c>
    </row>
    <row r="4856" spans="1:5" x14ac:dyDescent="0.25">
      <c r="A4856">
        <v>2008</v>
      </c>
      <c r="B4856">
        <v>8</v>
      </c>
      <c r="C4856" t="s">
        <v>117</v>
      </c>
      <c r="D4856">
        <v>0</v>
      </c>
      <c r="E4856">
        <v>0</v>
      </c>
    </row>
    <row r="4857" spans="1:5" x14ac:dyDescent="0.25">
      <c r="A4857">
        <v>2008</v>
      </c>
      <c r="B4857">
        <v>8</v>
      </c>
      <c r="C4857" t="s">
        <v>118</v>
      </c>
      <c r="D4857">
        <v>0</v>
      </c>
      <c r="E4857">
        <v>0</v>
      </c>
    </row>
    <row r="4858" spans="1:5" x14ac:dyDescent="0.25">
      <c r="A4858">
        <v>2008</v>
      </c>
      <c r="B4858">
        <v>8</v>
      </c>
      <c r="C4858" t="s">
        <v>113</v>
      </c>
      <c r="D4858">
        <v>0</v>
      </c>
      <c r="E4858">
        <v>0</v>
      </c>
    </row>
    <row r="4859" spans="1:5" x14ac:dyDescent="0.25">
      <c r="A4859">
        <v>2008</v>
      </c>
      <c r="B4859">
        <v>8</v>
      </c>
      <c r="C4859" t="s">
        <v>136</v>
      </c>
      <c r="D4859">
        <v>0</v>
      </c>
      <c r="E4859">
        <v>0</v>
      </c>
    </row>
    <row r="4860" spans="1:5" x14ac:dyDescent="0.25">
      <c r="A4860">
        <v>2008</v>
      </c>
      <c r="B4860">
        <v>8</v>
      </c>
      <c r="C4860" t="s">
        <v>106</v>
      </c>
      <c r="D4860">
        <v>0</v>
      </c>
      <c r="E4860">
        <v>0</v>
      </c>
    </row>
    <row r="4861" spans="1:5" x14ac:dyDescent="0.25">
      <c r="A4861">
        <v>2008</v>
      </c>
      <c r="B4861">
        <v>8</v>
      </c>
      <c r="C4861" t="s">
        <v>119</v>
      </c>
      <c r="D4861">
        <v>0</v>
      </c>
      <c r="E4861">
        <v>0</v>
      </c>
    </row>
    <row r="4862" spans="1:5" x14ac:dyDescent="0.25">
      <c r="A4862">
        <v>2008</v>
      </c>
      <c r="B4862">
        <v>8</v>
      </c>
      <c r="D4862">
        <v>0</v>
      </c>
      <c r="E4862">
        <v>0</v>
      </c>
    </row>
    <row r="4863" spans="1:5" x14ac:dyDescent="0.25">
      <c r="A4863">
        <v>2008</v>
      </c>
      <c r="B4863">
        <v>9</v>
      </c>
      <c r="C4863" t="s">
        <v>73</v>
      </c>
      <c r="D4863">
        <v>1229</v>
      </c>
      <c r="E4863">
        <v>14.5</v>
      </c>
    </row>
    <row r="4864" spans="1:5" x14ac:dyDescent="0.25">
      <c r="A4864">
        <v>2008</v>
      </c>
      <c r="B4864">
        <v>9</v>
      </c>
      <c r="C4864" t="s">
        <v>72</v>
      </c>
      <c r="D4864">
        <v>1250</v>
      </c>
      <c r="E4864">
        <v>14.8</v>
      </c>
    </row>
    <row r="4865" spans="1:5" x14ac:dyDescent="0.25">
      <c r="A4865">
        <v>2008</v>
      </c>
      <c r="B4865">
        <v>9</v>
      </c>
      <c r="C4865" t="s">
        <v>74</v>
      </c>
      <c r="D4865">
        <v>764</v>
      </c>
      <c r="E4865">
        <v>9</v>
      </c>
    </row>
    <row r="4866" spans="1:5" x14ac:dyDescent="0.25">
      <c r="A4866">
        <v>2008</v>
      </c>
      <c r="B4866">
        <v>9</v>
      </c>
      <c r="C4866" t="s">
        <v>76</v>
      </c>
      <c r="D4866">
        <v>457</v>
      </c>
      <c r="E4866">
        <v>5.4</v>
      </c>
    </row>
    <row r="4867" spans="1:5" x14ac:dyDescent="0.25">
      <c r="A4867">
        <v>2008</v>
      </c>
      <c r="B4867">
        <v>9</v>
      </c>
      <c r="C4867" t="s">
        <v>78</v>
      </c>
      <c r="D4867">
        <v>545</v>
      </c>
      <c r="E4867">
        <v>6.4</v>
      </c>
    </row>
    <row r="4868" spans="1:5" x14ac:dyDescent="0.25">
      <c r="A4868">
        <v>2008</v>
      </c>
      <c r="B4868">
        <v>9</v>
      </c>
      <c r="C4868" t="s">
        <v>75</v>
      </c>
      <c r="D4868">
        <v>383</v>
      </c>
      <c r="E4868">
        <v>4.5</v>
      </c>
    </row>
    <row r="4869" spans="1:5" x14ac:dyDescent="0.25">
      <c r="A4869">
        <v>2008</v>
      </c>
      <c r="B4869">
        <v>9</v>
      </c>
      <c r="C4869" t="s">
        <v>79</v>
      </c>
      <c r="D4869">
        <v>319</v>
      </c>
      <c r="E4869">
        <v>3.8</v>
      </c>
    </row>
    <row r="4870" spans="1:5" x14ac:dyDescent="0.25">
      <c r="A4870">
        <v>2008</v>
      </c>
      <c r="B4870">
        <v>9</v>
      </c>
      <c r="C4870" t="s">
        <v>83</v>
      </c>
      <c r="D4870">
        <v>371</v>
      </c>
      <c r="E4870">
        <v>4.4000000000000004</v>
      </c>
    </row>
    <row r="4871" spans="1:5" x14ac:dyDescent="0.25">
      <c r="A4871">
        <v>2008</v>
      </c>
      <c r="B4871">
        <v>9</v>
      </c>
      <c r="C4871" t="s">
        <v>77</v>
      </c>
      <c r="D4871">
        <v>306</v>
      </c>
      <c r="E4871">
        <v>3.6</v>
      </c>
    </row>
    <row r="4872" spans="1:5" x14ac:dyDescent="0.25">
      <c r="A4872">
        <v>2008</v>
      </c>
      <c r="B4872">
        <v>9</v>
      </c>
      <c r="C4872" t="s">
        <v>89</v>
      </c>
      <c r="D4872">
        <v>287</v>
      </c>
      <c r="E4872">
        <v>3.4</v>
      </c>
    </row>
    <row r="4873" spans="1:5" x14ac:dyDescent="0.25">
      <c r="A4873">
        <v>2008</v>
      </c>
      <c r="B4873">
        <v>9</v>
      </c>
      <c r="C4873" t="s">
        <v>81</v>
      </c>
      <c r="D4873">
        <v>302</v>
      </c>
      <c r="E4873">
        <v>3.6</v>
      </c>
    </row>
    <row r="4874" spans="1:5" x14ac:dyDescent="0.25">
      <c r="A4874">
        <v>2008</v>
      </c>
      <c r="B4874">
        <v>9</v>
      </c>
      <c r="C4874" t="s">
        <v>88</v>
      </c>
      <c r="D4874">
        <v>394</v>
      </c>
      <c r="E4874">
        <v>4.7</v>
      </c>
    </row>
    <row r="4875" spans="1:5" x14ac:dyDescent="0.25">
      <c r="A4875">
        <v>2008</v>
      </c>
      <c r="B4875">
        <v>9</v>
      </c>
      <c r="C4875" t="s">
        <v>86</v>
      </c>
      <c r="D4875">
        <v>359</v>
      </c>
      <c r="E4875">
        <v>4.2</v>
      </c>
    </row>
    <row r="4876" spans="1:5" x14ac:dyDescent="0.25">
      <c r="A4876">
        <v>2008</v>
      </c>
      <c r="B4876">
        <v>9</v>
      </c>
      <c r="C4876" t="s">
        <v>80</v>
      </c>
      <c r="D4876">
        <v>278</v>
      </c>
      <c r="E4876">
        <v>3.3</v>
      </c>
    </row>
    <row r="4877" spans="1:5" x14ac:dyDescent="0.25">
      <c r="A4877">
        <v>2008</v>
      </c>
      <c r="B4877">
        <v>9</v>
      </c>
      <c r="C4877" t="s">
        <v>82</v>
      </c>
      <c r="D4877">
        <v>207</v>
      </c>
      <c r="E4877">
        <v>2.4</v>
      </c>
    </row>
    <row r="4878" spans="1:5" x14ac:dyDescent="0.25">
      <c r="A4878">
        <v>2008</v>
      </c>
      <c r="B4878">
        <v>9</v>
      </c>
      <c r="C4878" t="s">
        <v>87</v>
      </c>
      <c r="D4878">
        <v>197</v>
      </c>
      <c r="E4878">
        <v>2.2999999999999998</v>
      </c>
    </row>
    <row r="4879" spans="1:5" x14ac:dyDescent="0.25">
      <c r="A4879">
        <v>2008</v>
      </c>
      <c r="B4879">
        <v>9</v>
      </c>
      <c r="C4879" t="s">
        <v>85</v>
      </c>
      <c r="D4879">
        <v>121</v>
      </c>
      <c r="E4879">
        <v>1.4</v>
      </c>
    </row>
    <row r="4880" spans="1:5" x14ac:dyDescent="0.25">
      <c r="A4880">
        <v>2008</v>
      </c>
      <c r="B4880">
        <v>9</v>
      </c>
      <c r="C4880" t="s">
        <v>84</v>
      </c>
      <c r="D4880">
        <v>212</v>
      </c>
      <c r="E4880">
        <v>2.5</v>
      </c>
    </row>
    <row r="4881" spans="1:5" x14ac:dyDescent="0.25">
      <c r="A4881">
        <v>2008</v>
      </c>
      <c r="B4881">
        <v>9</v>
      </c>
      <c r="C4881" t="s">
        <v>96</v>
      </c>
      <c r="D4881">
        <v>132</v>
      </c>
      <c r="E4881">
        <v>1.6</v>
      </c>
    </row>
    <row r="4882" spans="1:5" x14ac:dyDescent="0.25">
      <c r="A4882">
        <v>2008</v>
      </c>
      <c r="B4882">
        <v>9</v>
      </c>
      <c r="C4882" t="s">
        <v>91</v>
      </c>
      <c r="D4882">
        <v>73</v>
      </c>
      <c r="E4882">
        <v>0.9</v>
      </c>
    </row>
    <row r="4883" spans="1:5" x14ac:dyDescent="0.25">
      <c r="A4883">
        <v>2008</v>
      </c>
      <c r="B4883">
        <v>9</v>
      </c>
      <c r="C4883" t="s">
        <v>92</v>
      </c>
      <c r="D4883">
        <v>38</v>
      </c>
      <c r="E4883">
        <v>0.4</v>
      </c>
    </row>
    <row r="4884" spans="1:5" x14ac:dyDescent="0.25">
      <c r="A4884">
        <v>2008</v>
      </c>
      <c r="B4884">
        <v>9</v>
      </c>
      <c r="C4884" t="s">
        <v>90</v>
      </c>
      <c r="D4884">
        <v>47</v>
      </c>
      <c r="E4884">
        <v>0.6</v>
      </c>
    </row>
    <row r="4885" spans="1:5" x14ac:dyDescent="0.25">
      <c r="A4885">
        <v>2008</v>
      </c>
      <c r="B4885">
        <v>9</v>
      </c>
      <c r="C4885" t="s">
        <v>95</v>
      </c>
      <c r="D4885">
        <v>27</v>
      </c>
      <c r="E4885">
        <v>0.3</v>
      </c>
    </row>
    <row r="4886" spans="1:5" x14ac:dyDescent="0.25">
      <c r="A4886">
        <v>2008</v>
      </c>
      <c r="B4886">
        <v>9</v>
      </c>
      <c r="C4886" t="s">
        <v>98</v>
      </c>
      <c r="D4886">
        <v>28</v>
      </c>
      <c r="E4886">
        <v>0.3</v>
      </c>
    </row>
    <row r="4887" spans="1:5" x14ac:dyDescent="0.25">
      <c r="A4887">
        <v>2008</v>
      </c>
      <c r="B4887">
        <v>9</v>
      </c>
      <c r="C4887" t="s">
        <v>100</v>
      </c>
      <c r="D4887">
        <v>24</v>
      </c>
      <c r="E4887">
        <v>0.3</v>
      </c>
    </row>
    <row r="4888" spans="1:5" x14ac:dyDescent="0.25">
      <c r="A4888">
        <v>2008</v>
      </c>
      <c r="B4888">
        <v>9</v>
      </c>
      <c r="C4888" t="s">
        <v>97</v>
      </c>
      <c r="D4888">
        <v>30</v>
      </c>
      <c r="E4888">
        <v>0.4</v>
      </c>
    </row>
    <row r="4889" spans="1:5" x14ac:dyDescent="0.25">
      <c r="A4889">
        <v>2008</v>
      </c>
      <c r="B4889">
        <v>9</v>
      </c>
      <c r="C4889" t="s">
        <v>103</v>
      </c>
      <c r="D4889">
        <v>17</v>
      </c>
      <c r="E4889">
        <v>0.2</v>
      </c>
    </row>
    <row r="4890" spans="1:5" x14ac:dyDescent="0.25">
      <c r="A4890">
        <v>2008</v>
      </c>
      <c r="B4890">
        <v>9</v>
      </c>
      <c r="C4890" t="s">
        <v>101</v>
      </c>
      <c r="D4890">
        <v>9</v>
      </c>
      <c r="E4890">
        <v>0.1</v>
      </c>
    </row>
    <row r="4891" spans="1:5" x14ac:dyDescent="0.25">
      <c r="A4891">
        <v>2008</v>
      </c>
      <c r="B4891">
        <v>9</v>
      </c>
      <c r="C4891" t="s">
        <v>94</v>
      </c>
      <c r="D4891">
        <v>18</v>
      </c>
      <c r="E4891">
        <v>0.2</v>
      </c>
    </row>
    <row r="4892" spans="1:5" x14ac:dyDescent="0.25">
      <c r="A4892">
        <v>2008</v>
      </c>
      <c r="B4892">
        <v>9</v>
      </c>
      <c r="C4892" t="s">
        <v>112</v>
      </c>
      <c r="D4892">
        <v>0</v>
      </c>
      <c r="E4892">
        <v>0</v>
      </c>
    </row>
    <row r="4893" spans="1:5" x14ac:dyDescent="0.25">
      <c r="A4893">
        <v>2008</v>
      </c>
      <c r="B4893">
        <v>9</v>
      </c>
      <c r="C4893" t="s">
        <v>99</v>
      </c>
      <c r="D4893">
        <v>4</v>
      </c>
      <c r="E4893">
        <v>0</v>
      </c>
    </row>
    <row r="4894" spans="1:5" x14ac:dyDescent="0.25">
      <c r="A4894">
        <v>2008</v>
      </c>
      <c r="B4894">
        <v>9</v>
      </c>
      <c r="C4894" t="s">
        <v>93</v>
      </c>
      <c r="D4894">
        <v>4</v>
      </c>
      <c r="E4894">
        <v>0</v>
      </c>
    </row>
    <row r="4895" spans="1:5" x14ac:dyDescent="0.25">
      <c r="A4895">
        <v>2008</v>
      </c>
      <c r="B4895">
        <v>9</v>
      </c>
      <c r="C4895" t="s">
        <v>105</v>
      </c>
      <c r="D4895">
        <v>9</v>
      </c>
      <c r="E4895">
        <v>0.1</v>
      </c>
    </row>
    <row r="4896" spans="1:5" x14ac:dyDescent="0.25">
      <c r="A4896">
        <v>2008</v>
      </c>
      <c r="B4896">
        <v>9</v>
      </c>
      <c r="C4896" t="s">
        <v>102</v>
      </c>
      <c r="D4896">
        <v>3</v>
      </c>
      <c r="E4896">
        <v>0</v>
      </c>
    </row>
    <row r="4897" spans="1:5" x14ac:dyDescent="0.25">
      <c r="A4897">
        <v>2008</v>
      </c>
      <c r="B4897">
        <v>9</v>
      </c>
      <c r="C4897" t="s">
        <v>111</v>
      </c>
      <c r="D4897">
        <v>1</v>
      </c>
      <c r="E4897">
        <v>0</v>
      </c>
    </row>
    <row r="4898" spans="1:5" x14ac:dyDescent="0.25">
      <c r="A4898">
        <v>2008</v>
      </c>
      <c r="B4898">
        <v>9</v>
      </c>
      <c r="C4898" t="s">
        <v>107</v>
      </c>
      <c r="D4898">
        <v>1</v>
      </c>
      <c r="E4898">
        <v>0</v>
      </c>
    </row>
    <row r="4899" spans="1:5" x14ac:dyDescent="0.25">
      <c r="A4899">
        <v>2008</v>
      </c>
      <c r="B4899">
        <v>9</v>
      </c>
      <c r="C4899" t="s">
        <v>109</v>
      </c>
      <c r="D4899">
        <v>0</v>
      </c>
      <c r="E4899">
        <v>0</v>
      </c>
    </row>
    <row r="4900" spans="1:5" x14ac:dyDescent="0.25">
      <c r="A4900">
        <v>2008</v>
      </c>
      <c r="B4900">
        <v>9</v>
      </c>
      <c r="C4900" t="s">
        <v>110</v>
      </c>
      <c r="D4900">
        <v>2</v>
      </c>
      <c r="E4900">
        <v>0</v>
      </c>
    </row>
    <row r="4901" spans="1:5" x14ac:dyDescent="0.25">
      <c r="A4901">
        <v>2008</v>
      </c>
      <c r="B4901">
        <v>9</v>
      </c>
      <c r="C4901" t="s">
        <v>108</v>
      </c>
      <c r="D4901">
        <v>0</v>
      </c>
      <c r="E4901">
        <v>0</v>
      </c>
    </row>
    <row r="4902" spans="1:5" x14ac:dyDescent="0.25">
      <c r="A4902">
        <v>2008</v>
      </c>
      <c r="B4902">
        <v>9</v>
      </c>
      <c r="C4902" t="s">
        <v>116</v>
      </c>
      <c r="D4902">
        <v>0</v>
      </c>
      <c r="E4902">
        <v>0</v>
      </c>
    </row>
    <row r="4903" spans="1:5" x14ac:dyDescent="0.25">
      <c r="A4903">
        <v>2008</v>
      </c>
      <c r="B4903">
        <v>9</v>
      </c>
      <c r="C4903" t="s">
        <v>104</v>
      </c>
      <c r="D4903">
        <v>1</v>
      </c>
      <c r="E4903">
        <v>0</v>
      </c>
    </row>
    <row r="4904" spans="1:5" x14ac:dyDescent="0.25">
      <c r="A4904">
        <v>2008</v>
      </c>
      <c r="B4904">
        <v>9</v>
      </c>
      <c r="C4904" t="s">
        <v>132</v>
      </c>
      <c r="D4904">
        <v>0</v>
      </c>
      <c r="E4904">
        <v>0</v>
      </c>
    </row>
    <row r="4905" spans="1:5" x14ac:dyDescent="0.25">
      <c r="A4905">
        <v>2008</v>
      </c>
      <c r="B4905">
        <v>9</v>
      </c>
      <c r="C4905" t="s">
        <v>113</v>
      </c>
      <c r="D4905">
        <v>3</v>
      </c>
      <c r="E4905">
        <v>0</v>
      </c>
    </row>
    <row r="4906" spans="1:5" x14ac:dyDescent="0.25">
      <c r="A4906">
        <v>2008</v>
      </c>
      <c r="B4906">
        <v>9</v>
      </c>
      <c r="C4906" t="s">
        <v>117</v>
      </c>
      <c r="D4906">
        <v>0</v>
      </c>
      <c r="E4906">
        <v>0</v>
      </c>
    </row>
    <row r="4907" spans="1:5" x14ac:dyDescent="0.25">
      <c r="A4907">
        <v>2008</v>
      </c>
      <c r="B4907">
        <v>9</v>
      </c>
      <c r="C4907" t="s">
        <v>106</v>
      </c>
      <c r="D4907">
        <v>1</v>
      </c>
      <c r="E4907">
        <v>0</v>
      </c>
    </row>
    <row r="4908" spans="1:5" x14ac:dyDescent="0.25">
      <c r="A4908">
        <v>2008</v>
      </c>
      <c r="B4908">
        <v>9</v>
      </c>
      <c r="C4908" t="s">
        <v>118</v>
      </c>
      <c r="D4908">
        <v>0</v>
      </c>
      <c r="E4908">
        <v>0</v>
      </c>
    </row>
    <row r="4909" spans="1:5" x14ac:dyDescent="0.25">
      <c r="A4909">
        <v>2008</v>
      </c>
      <c r="B4909">
        <v>9</v>
      </c>
      <c r="C4909" t="s">
        <v>136</v>
      </c>
      <c r="D4909">
        <v>0</v>
      </c>
      <c r="E4909">
        <v>0</v>
      </c>
    </row>
    <row r="4910" spans="1:5" x14ac:dyDescent="0.25">
      <c r="A4910">
        <v>2008</v>
      </c>
      <c r="B4910">
        <v>9</v>
      </c>
      <c r="C4910" t="s">
        <v>119</v>
      </c>
      <c r="D4910">
        <v>0</v>
      </c>
      <c r="E4910">
        <v>0</v>
      </c>
    </row>
    <row r="4911" spans="1:5" x14ac:dyDescent="0.25">
      <c r="A4911">
        <v>2008</v>
      </c>
      <c r="B4911">
        <v>9</v>
      </c>
      <c r="D4911">
        <v>0</v>
      </c>
      <c r="E4911">
        <v>0</v>
      </c>
    </row>
    <row r="4912" spans="1:5" x14ac:dyDescent="0.25">
      <c r="A4912">
        <v>2008</v>
      </c>
      <c r="B4912">
        <v>10</v>
      </c>
      <c r="C4912" t="s">
        <v>73</v>
      </c>
      <c r="D4912">
        <v>1442</v>
      </c>
      <c r="E4912">
        <v>17.2</v>
      </c>
    </row>
    <row r="4913" spans="1:5" x14ac:dyDescent="0.25">
      <c r="A4913">
        <v>2008</v>
      </c>
      <c r="B4913">
        <v>10</v>
      </c>
      <c r="C4913" t="s">
        <v>72</v>
      </c>
      <c r="D4913">
        <v>1247</v>
      </c>
      <c r="E4913">
        <v>14.9</v>
      </c>
    </row>
    <row r="4914" spans="1:5" x14ac:dyDescent="0.25">
      <c r="A4914">
        <v>2008</v>
      </c>
      <c r="B4914">
        <v>10</v>
      </c>
      <c r="C4914" t="s">
        <v>74</v>
      </c>
      <c r="D4914">
        <v>701</v>
      </c>
      <c r="E4914">
        <v>8.4</v>
      </c>
    </row>
    <row r="4915" spans="1:5" x14ac:dyDescent="0.25">
      <c r="A4915">
        <v>2008</v>
      </c>
      <c r="B4915">
        <v>10</v>
      </c>
      <c r="C4915" t="s">
        <v>76</v>
      </c>
      <c r="D4915">
        <v>472</v>
      </c>
      <c r="E4915">
        <v>5.6</v>
      </c>
    </row>
    <row r="4916" spans="1:5" x14ac:dyDescent="0.25">
      <c r="A4916">
        <v>2008</v>
      </c>
      <c r="B4916">
        <v>10</v>
      </c>
      <c r="C4916" t="s">
        <v>78</v>
      </c>
      <c r="D4916">
        <v>578</v>
      </c>
      <c r="E4916">
        <v>6.9</v>
      </c>
    </row>
    <row r="4917" spans="1:5" x14ac:dyDescent="0.25">
      <c r="A4917">
        <v>2008</v>
      </c>
      <c r="B4917">
        <v>10</v>
      </c>
      <c r="C4917" t="s">
        <v>75</v>
      </c>
      <c r="D4917">
        <v>449</v>
      </c>
      <c r="E4917">
        <v>5.4</v>
      </c>
    </row>
    <row r="4918" spans="1:5" x14ac:dyDescent="0.25">
      <c r="A4918">
        <v>2008</v>
      </c>
      <c r="B4918">
        <v>10</v>
      </c>
      <c r="C4918" t="s">
        <v>79</v>
      </c>
      <c r="D4918">
        <v>346</v>
      </c>
      <c r="E4918">
        <v>4.0999999999999996</v>
      </c>
    </row>
    <row r="4919" spans="1:5" x14ac:dyDescent="0.25">
      <c r="A4919">
        <v>2008</v>
      </c>
      <c r="B4919">
        <v>10</v>
      </c>
      <c r="C4919" t="s">
        <v>83</v>
      </c>
      <c r="D4919">
        <v>395</v>
      </c>
      <c r="E4919">
        <v>4.7</v>
      </c>
    </row>
    <row r="4920" spans="1:5" x14ac:dyDescent="0.25">
      <c r="A4920">
        <v>2008</v>
      </c>
      <c r="B4920">
        <v>10</v>
      </c>
      <c r="C4920" t="s">
        <v>77</v>
      </c>
      <c r="D4920">
        <v>283</v>
      </c>
      <c r="E4920">
        <v>3.4</v>
      </c>
    </row>
    <row r="4921" spans="1:5" x14ac:dyDescent="0.25">
      <c r="A4921">
        <v>2008</v>
      </c>
      <c r="B4921">
        <v>10</v>
      </c>
      <c r="C4921" t="s">
        <v>89</v>
      </c>
      <c r="D4921">
        <v>214</v>
      </c>
      <c r="E4921">
        <v>2.6</v>
      </c>
    </row>
    <row r="4922" spans="1:5" x14ac:dyDescent="0.25">
      <c r="A4922">
        <v>2008</v>
      </c>
      <c r="B4922">
        <v>10</v>
      </c>
      <c r="C4922" t="s">
        <v>81</v>
      </c>
      <c r="D4922">
        <v>241</v>
      </c>
      <c r="E4922">
        <v>2.9</v>
      </c>
    </row>
    <row r="4923" spans="1:5" x14ac:dyDescent="0.25">
      <c r="A4923">
        <v>2008</v>
      </c>
      <c r="B4923">
        <v>10</v>
      </c>
      <c r="C4923" t="s">
        <v>88</v>
      </c>
      <c r="D4923">
        <v>214</v>
      </c>
      <c r="E4923">
        <v>2.6</v>
      </c>
    </row>
    <row r="4924" spans="1:5" x14ac:dyDescent="0.25">
      <c r="A4924">
        <v>2008</v>
      </c>
      <c r="B4924">
        <v>10</v>
      </c>
      <c r="C4924" t="s">
        <v>86</v>
      </c>
      <c r="D4924">
        <v>275</v>
      </c>
      <c r="E4924">
        <v>3.3</v>
      </c>
    </row>
    <row r="4925" spans="1:5" x14ac:dyDescent="0.25">
      <c r="A4925">
        <v>2008</v>
      </c>
      <c r="B4925">
        <v>10</v>
      </c>
      <c r="C4925" t="s">
        <v>80</v>
      </c>
      <c r="D4925">
        <v>260</v>
      </c>
      <c r="E4925">
        <v>3.1</v>
      </c>
    </row>
    <row r="4926" spans="1:5" x14ac:dyDescent="0.25">
      <c r="A4926">
        <v>2008</v>
      </c>
      <c r="B4926">
        <v>10</v>
      </c>
      <c r="C4926" t="s">
        <v>82</v>
      </c>
      <c r="D4926">
        <v>231</v>
      </c>
      <c r="E4926">
        <v>2.8</v>
      </c>
    </row>
    <row r="4927" spans="1:5" x14ac:dyDescent="0.25">
      <c r="A4927">
        <v>2008</v>
      </c>
      <c r="B4927">
        <v>10</v>
      </c>
      <c r="C4927" t="s">
        <v>87</v>
      </c>
      <c r="D4927">
        <v>245</v>
      </c>
      <c r="E4927">
        <v>2.9</v>
      </c>
    </row>
    <row r="4928" spans="1:5" x14ac:dyDescent="0.25">
      <c r="A4928">
        <v>2008</v>
      </c>
      <c r="B4928">
        <v>10</v>
      </c>
      <c r="C4928" t="s">
        <v>85</v>
      </c>
      <c r="D4928">
        <v>142</v>
      </c>
      <c r="E4928">
        <v>1.7</v>
      </c>
    </row>
    <row r="4929" spans="1:5" x14ac:dyDescent="0.25">
      <c r="A4929">
        <v>2008</v>
      </c>
      <c r="B4929">
        <v>10</v>
      </c>
      <c r="C4929" t="s">
        <v>84</v>
      </c>
      <c r="D4929">
        <v>146</v>
      </c>
      <c r="E4929">
        <v>1.7</v>
      </c>
    </row>
    <row r="4930" spans="1:5" x14ac:dyDescent="0.25">
      <c r="A4930">
        <v>2008</v>
      </c>
      <c r="B4930">
        <v>10</v>
      </c>
      <c r="C4930" t="s">
        <v>96</v>
      </c>
      <c r="D4930">
        <v>116</v>
      </c>
      <c r="E4930">
        <v>1.4</v>
      </c>
    </row>
    <row r="4931" spans="1:5" x14ac:dyDescent="0.25">
      <c r="A4931">
        <v>2008</v>
      </c>
      <c r="B4931">
        <v>10</v>
      </c>
      <c r="C4931" t="s">
        <v>91</v>
      </c>
      <c r="D4931">
        <v>76</v>
      </c>
      <c r="E4931">
        <v>0.9</v>
      </c>
    </row>
    <row r="4932" spans="1:5" x14ac:dyDescent="0.25">
      <c r="A4932">
        <v>2008</v>
      </c>
      <c r="B4932">
        <v>10</v>
      </c>
      <c r="C4932" t="s">
        <v>92</v>
      </c>
      <c r="D4932">
        <v>54</v>
      </c>
      <c r="E4932">
        <v>0.6</v>
      </c>
    </row>
    <row r="4933" spans="1:5" x14ac:dyDescent="0.25">
      <c r="A4933">
        <v>2008</v>
      </c>
      <c r="B4933">
        <v>10</v>
      </c>
      <c r="C4933" t="s">
        <v>90</v>
      </c>
      <c r="D4933">
        <v>61</v>
      </c>
      <c r="E4933">
        <v>0.7</v>
      </c>
    </row>
    <row r="4934" spans="1:5" x14ac:dyDescent="0.25">
      <c r="A4934">
        <v>2008</v>
      </c>
      <c r="B4934">
        <v>10</v>
      </c>
      <c r="C4934" t="s">
        <v>95</v>
      </c>
      <c r="D4934">
        <v>37</v>
      </c>
      <c r="E4934">
        <v>0.4</v>
      </c>
    </row>
    <row r="4935" spans="1:5" x14ac:dyDescent="0.25">
      <c r="A4935">
        <v>2008</v>
      </c>
      <c r="B4935">
        <v>10</v>
      </c>
      <c r="C4935" t="s">
        <v>98</v>
      </c>
      <c r="D4935">
        <v>26</v>
      </c>
      <c r="E4935">
        <v>0.3</v>
      </c>
    </row>
    <row r="4936" spans="1:5" x14ac:dyDescent="0.25">
      <c r="A4936">
        <v>2008</v>
      </c>
      <c r="B4936">
        <v>10</v>
      </c>
      <c r="C4936" t="s">
        <v>97</v>
      </c>
      <c r="D4936">
        <v>25</v>
      </c>
      <c r="E4936">
        <v>0.3</v>
      </c>
    </row>
    <row r="4937" spans="1:5" x14ac:dyDescent="0.25">
      <c r="A4937">
        <v>2008</v>
      </c>
      <c r="B4937">
        <v>10</v>
      </c>
      <c r="C4937" t="s">
        <v>100</v>
      </c>
      <c r="D4937">
        <v>10</v>
      </c>
      <c r="E4937">
        <v>0.1</v>
      </c>
    </row>
    <row r="4938" spans="1:5" x14ac:dyDescent="0.25">
      <c r="A4938">
        <v>2008</v>
      </c>
      <c r="B4938">
        <v>10</v>
      </c>
      <c r="C4938" t="s">
        <v>103</v>
      </c>
      <c r="D4938">
        <v>15</v>
      </c>
      <c r="E4938">
        <v>0.2</v>
      </c>
    </row>
    <row r="4939" spans="1:5" x14ac:dyDescent="0.25">
      <c r="A4939">
        <v>2008</v>
      </c>
      <c r="B4939">
        <v>10</v>
      </c>
      <c r="C4939" t="s">
        <v>94</v>
      </c>
      <c r="D4939">
        <v>19</v>
      </c>
      <c r="E4939">
        <v>0.2</v>
      </c>
    </row>
    <row r="4940" spans="1:5" x14ac:dyDescent="0.25">
      <c r="A4940">
        <v>2008</v>
      </c>
      <c r="B4940">
        <v>10</v>
      </c>
      <c r="C4940" t="s">
        <v>101</v>
      </c>
      <c r="D4940">
        <v>17</v>
      </c>
      <c r="E4940">
        <v>0.2</v>
      </c>
    </row>
    <row r="4941" spans="1:5" x14ac:dyDescent="0.25">
      <c r="A4941">
        <v>2008</v>
      </c>
      <c r="B4941">
        <v>10</v>
      </c>
      <c r="C4941" t="s">
        <v>99</v>
      </c>
      <c r="D4941">
        <v>7</v>
      </c>
      <c r="E4941">
        <v>0.1</v>
      </c>
    </row>
    <row r="4942" spans="1:5" x14ac:dyDescent="0.25">
      <c r="A4942">
        <v>2008</v>
      </c>
      <c r="B4942">
        <v>10</v>
      </c>
      <c r="C4942" t="s">
        <v>112</v>
      </c>
      <c r="D4942">
        <v>0</v>
      </c>
      <c r="E4942">
        <v>0</v>
      </c>
    </row>
    <row r="4943" spans="1:5" x14ac:dyDescent="0.25">
      <c r="A4943">
        <v>2008</v>
      </c>
      <c r="B4943">
        <v>10</v>
      </c>
      <c r="C4943" t="s">
        <v>93</v>
      </c>
      <c r="D4943">
        <v>9</v>
      </c>
      <c r="E4943">
        <v>0.1</v>
      </c>
    </row>
    <row r="4944" spans="1:5" x14ac:dyDescent="0.25">
      <c r="A4944">
        <v>2008</v>
      </c>
      <c r="B4944">
        <v>10</v>
      </c>
      <c r="C4944" t="s">
        <v>105</v>
      </c>
      <c r="D4944">
        <v>18</v>
      </c>
      <c r="E4944">
        <v>0.2</v>
      </c>
    </row>
    <row r="4945" spans="1:5" x14ac:dyDescent="0.25">
      <c r="A4945">
        <v>2008</v>
      </c>
      <c r="B4945">
        <v>10</v>
      </c>
      <c r="C4945" t="s">
        <v>102</v>
      </c>
      <c r="D4945">
        <v>3</v>
      </c>
      <c r="E4945">
        <v>0</v>
      </c>
    </row>
    <row r="4946" spans="1:5" x14ac:dyDescent="0.25">
      <c r="A4946">
        <v>2008</v>
      </c>
      <c r="B4946">
        <v>10</v>
      </c>
      <c r="C4946" t="s">
        <v>107</v>
      </c>
      <c r="D4946">
        <v>10</v>
      </c>
      <c r="E4946">
        <v>0.1</v>
      </c>
    </row>
    <row r="4947" spans="1:5" x14ac:dyDescent="0.25">
      <c r="A4947">
        <v>2008</v>
      </c>
      <c r="B4947">
        <v>10</v>
      </c>
      <c r="C4947" t="s">
        <v>111</v>
      </c>
      <c r="D4947">
        <v>2</v>
      </c>
      <c r="E4947">
        <v>0</v>
      </c>
    </row>
    <row r="4948" spans="1:5" x14ac:dyDescent="0.25">
      <c r="A4948">
        <v>2008</v>
      </c>
      <c r="B4948">
        <v>10</v>
      </c>
      <c r="C4948" t="s">
        <v>110</v>
      </c>
      <c r="D4948">
        <v>3</v>
      </c>
      <c r="E4948">
        <v>0</v>
      </c>
    </row>
    <row r="4949" spans="1:5" x14ac:dyDescent="0.25">
      <c r="A4949">
        <v>2008</v>
      </c>
      <c r="B4949">
        <v>10</v>
      </c>
      <c r="C4949" t="s">
        <v>109</v>
      </c>
      <c r="D4949">
        <v>0</v>
      </c>
      <c r="E4949">
        <v>0</v>
      </c>
    </row>
    <row r="4950" spans="1:5" x14ac:dyDescent="0.25">
      <c r="A4950">
        <v>2008</v>
      </c>
      <c r="B4950">
        <v>10</v>
      </c>
      <c r="C4950" t="s">
        <v>108</v>
      </c>
      <c r="D4950">
        <v>0</v>
      </c>
      <c r="E4950">
        <v>0</v>
      </c>
    </row>
    <row r="4951" spans="1:5" x14ac:dyDescent="0.25">
      <c r="A4951">
        <v>2008</v>
      </c>
      <c r="B4951">
        <v>10</v>
      </c>
      <c r="C4951" t="s">
        <v>116</v>
      </c>
      <c r="D4951">
        <v>0</v>
      </c>
      <c r="E4951">
        <v>0</v>
      </c>
    </row>
    <row r="4952" spans="1:5" x14ac:dyDescent="0.25">
      <c r="A4952">
        <v>2008</v>
      </c>
      <c r="B4952">
        <v>10</v>
      </c>
      <c r="C4952" t="s">
        <v>104</v>
      </c>
      <c r="D4952">
        <v>0</v>
      </c>
      <c r="E4952">
        <v>0</v>
      </c>
    </row>
    <row r="4953" spans="1:5" x14ac:dyDescent="0.25">
      <c r="A4953">
        <v>2008</v>
      </c>
      <c r="B4953">
        <v>10</v>
      </c>
      <c r="C4953" t="s">
        <v>132</v>
      </c>
      <c r="D4953">
        <v>0</v>
      </c>
      <c r="E4953">
        <v>0</v>
      </c>
    </row>
    <row r="4954" spans="1:5" x14ac:dyDescent="0.25">
      <c r="A4954">
        <v>2008</v>
      </c>
      <c r="B4954">
        <v>10</v>
      </c>
      <c r="C4954" t="s">
        <v>113</v>
      </c>
      <c r="D4954">
        <v>0</v>
      </c>
      <c r="E4954">
        <v>0</v>
      </c>
    </row>
    <row r="4955" spans="1:5" x14ac:dyDescent="0.25">
      <c r="A4955">
        <v>2008</v>
      </c>
      <c r="B4955">
        <v>10</v>
      </c>
      <c r="C4955" t="s">
        <v>117</v>
      </c>
      <c r="D4955">
        <v>0</v>
      </c>
      <c r="E4955">
        <v>0</v>
      </c>
    </row>
    <row r="4956" spans="1:5" x14ac:dyDescent="0.25">
      <c r="A4956">
        <v>2008</v>
      </c>
      <c r="B4956">
        <v>10</v>
      </c>
      <c r="C4956" t="s">
        <v>106</v>
      </c>
      <c r="D4956">
        <v>1</v>
      </c>
      <c r="E4956">
        <v>0</v>
      </c>
    </row>
    <row r="4957" spans="1:5" x14ac:dyDescent="0.25">
      <c r="A4957">
        <v>2008</v>
      </c>
      <c r="B4957">
        <v>10</v>
      </c>
      <c r="C4957" t="s">
        <v>118</v>
      </c>
      <c r="D4957">
        <v>0</v>
      </c>
      <c r="E4957">
        <v>0</v>
      </c>
    </row>
    <row r="4958" spans="1:5" x14ac:dyDescent="0.25">
      <c r="A4958">
        <v>2008</v>
      </c>
      <c r="B4958">
        <v>10</v>
      </c>
      <c r="C4958" t="s">
        <v>136</v>
      </c>
      <c r="D4958">
        <v>0</v>
      </c>
      <c r="E4958">
        <v>0</v>
      </c>
    </row>
    <row r="4959" spans="1:5" x14ac:dyDescent="0.25">
      <c r="A4959">
        <v>2008</v>
      </c>
      <c r="B4959">
        <v>10</v>
      </c>
      <c r="C4959" t="s">
        <v>119</v>
      </c>
      <c r="D4959">
        <v>0</v>
      </c>
      <c r="E4959">
        <v>0</v>
      </c>
    </row>
    <row r="4960" spans="1:5" x14ac:dyDescent="0.25">
      <c r="A4960">
        <v>2008</v>
      </c>
      <c r="B4960">
        <v>10</v>
      </c>
      <c r="D4960">
        <v>0</v>
      </c>
      <c r="E4960">
        <v>0</v>
      </c>
    </row>
    <row r="4961" spans="1:5" x14ac:dyDescent="0.25">
      <c r="A4961">
        <v>2008</v>
      </c>
      <c r="B4961">
        <v>11</v>
      </c>
      <c r="C4961" t="s">
        <v>73</v>
      </c>
      <c r="D4961">
        <v>1306</v>
      </c>
      <c r="E4961">
        <v>18.8</v>
      </c>
    </row>
    <row r="4962" spans="1:5" x14ac:dyDescent="0.25">
      <c r="A4962">
        <v>2008</v>
      </c>
      <c r="B4962">
        <v>11</v>
      </c>
      <c r="C4962" t="s">
        <v>72</v>
      </c>
      <c r="D4962">
        <v>760</v>
      </c>
      <c r="E4962">
        <v>10.9</v>
      </c>
    </row>
    <row r="4963" spans="1:5" x14ac:dyDescent="0.25">
      <c r="A4963">
        <v>2008</v>
      </c>
      <c r="B4963">
        <v>11</v>
      </c>
      <c r="C4963" t="s">
        <v>74</v>
      </c>
      <c r="D4963">
        <v>639</v>
      </c>
      <c r="E4963">
        <v>9.1999999999999993</v>
      </c>
    </row>
    <row r="4964" spans="1:5" x14ac:dyDescent="0.25">
      <c r="A4964">
        <v>2008</v>
      </c>
      <c r="B4964">
        <v>11</v>
      </c>
      <c r="C4964" t="s">
        <v>76</v>
      </c>
      <c r="D4964">
        <v>478</v>
      </c>
      <c r="E4964">
        <v>6.9</v>
      </c>
    </row>
    <row r="4965" spans="1:5" x14ac:dyDescent="0.25">
      <c r="A4965">
        <v>2008</v>
      </c>
      <c r="B4965">
        <v>11</v>
      </c>
      <c r="C4965" t="s">
        <v>78</v>
      </c>
      <c r="D4965">
        <v>522</v>
      </c>
      <c r="E4965">
        <v>7.5</v>
      </c>
    </row>
    <row r="4966" spans="1:5" x14ac:dyDescent="0.25">
      <c r="A4966">
        <v>2008</v>
      </c>
      <c r="B4966">
        <v>11</v>
      </c>
      <c r="C4966" t="s">
        <v>75</v>
      </c>
      <c r="D4966">
        <v>333</v>
      </c>
      <c r="E4966">
        <v>4.8</v>
      </c>
    </row>
    <row r="4967" spans="1:5" x14ac:dyDescent="0.25">
      <c r="A4967">
        <v>2008</v>
      </c>
      <c r="B4967">
        <v>11</v>
      </c>
      <c r="C4967" t="s">
        <v>79</v>
      </c>
      <c r="D4967">
        <v>293</v>
      </c>
      <c r="E4967">
        <v>4.2</v>
      </c>
    </row>
    <row r="4968" spans="1:5" x14ac:dyDescent="0.25">
      <c r="A4968">
        <v>2008</v>
      </c>
      <c r="B4968">
        <v>11</v>
      </c>
      <c r="C4968" t="s">
        <v>83</v>
      </c>
      <c r="D4968">
        <v>262</v>
      </c>
      <c r="E4968">
        <v>3.8</v>
      </c>
    </row>
    <row r="4969" spans="1:5" x14ac:dyDescent="0.25">
      <c r="A4969">
        <v>2008</v>
      </c>
      <c r="B4969">
        <v>11</v>
      </c>
      <c r="C4969" t="s">
        <v>77</v>
      </c>
      <c r="D4969">
        <v>252</v>
      </c>
      <c r="E4969">
        <v>3.6</v>
      </c>
    </row>
    <row r="4970" spans="1:5" x14ac:dyDescent="0.25">
      <c r="A4970">
        <v>2008</v>
      </c>
      <c r="B4970">
        <v>11</v>
      </c>
      <c r="C4970" t="s">
        <v>81</v>
      </c>
      <c r="D4970">
        <v>230</v>
      </c>
      <c r="E4970">
        <v>3.3</v>
      </c>
    </row>
    <row r="4971" spans="1:5" x14ac:dyDescent="0.25">
      <c r="A4971">
        <v>2008</v>
      </c>
      <c r="B4971">
        <v>11</v>
      </c>
      <c r="C4971" t="s">
        <v>89</v>
      </c>
      <c r="D4971">
        <v>206</v>
      </c>
      <c r="E4971">
        <v>3</v>
      </c>
    </row>
    <row r="4972" spans="1:5" x14ac:dyDescent="0.25">
      <c r="A4972">
        <v>2008</v>
      </c>
      <c r="B4972">
        <v>11</v>
      </c>
      <c r="C4972" t="s">
        <v>88</v>
      </c>
      <c r="D4972">
        <v>211</v>
      </c>
      <c r="E4972">
        <v>3</v>
      </c>
    </row>
    <row r="4973" spans="1:5" x14ac:dyDescent="0.25">
      <c r="A4973">
        <v>2008</v>
      </c>
      <c r="B4973">
        <v>11</v>
      </c>
      <c r="C4973" t="s">
        <v>86</v>
      </c>
      <c r="D4973">
        <v>209</v>
      </c>
      <c r="E4973">
        <v>3</v>
      </c>
    </row>
    <row r="4974" spans="1:5" x14ac:dyDescent="0.25">
      <c r="A4974">
        <v>2008</v>
      </c>
      <c r="B4974">
        <v>11</v>
      </c>
      <c r="C4974" t="s">
        <v>80</v>
      </c>
      <c r="D4974">
        <v>302</v>
      </c>
      <c r="E4974">
        <v>4.3</v>
      </c>
    </row>
    <row r="4975" spans="1:5" x14ac:dyDescent="0.25">
      <c r="A4975">
        <v>2008</v>
      </c>
      <c r="B4975">
        <v>11</v>
      </c>
      <c r="C4975" t="s">
        <v>82</v>
      </c>
      <c r="D4975">
        <v>160</v>
      </c>
      <c r="E4975">
        <v>2.2999999999999998</v>
      </c>
    </row>
    <row r="4976" spans="1:5" x14ac:dyDescent="0.25">
      <c r="A4976">
        <v>2008</v>
      </c>
      <c r="B4976">
        <v>11</v>
      </c>
      <c r="C4976" t="s">
        <v>87</v>
      </c>
      <c r="D4976">
        <v>255</v>
      </c>
      <c r="E4976">
        <v>3.7</v>
      </c>
    </row>
    <row r="4977" spans="1:5" x14ac:dyDescent="0.25">
      <c r="A4977">
        <v>2008</v>
      </c>
      <c r="B4977">
        <v>11</v>
      </c>
      <c r="C4977" t="s">
        <v>85</v>
      </c>
      <c r="D4977">
        <v>108</v>
      </c>
      <c r="E4977">
        <v>1.6</v>
      </c>
    </row>
    <row r="4978" spans="1:5" x14ac:dyDescent="0.25">
      <c r="A4978">
        <v>2008</v>
      </c>
      <c r="B4978">
        <v>11</v>
      </c>
      <c r="C4978" t="s">
        <v>84</v>
      </c>
      <c r="D4978">
        <v>120</v>
      </c>
      <c r="E4978">
        <v>1.7</v>
      </c>
    </row>
    <row r="4979" spans="1:5" x14ac:dyDescent="0.25">
      <c r="A4979">
        <v>2008</v>
      </c>
      <c r="B4979">
        <v>11</v>
      </c>
      <c r="C4979" t="s">
        <v>96</v>
      </c>
      <c r="D4979">
        <v>65</v>
      </c>
      <c r="E4979">
        <v>0.9</v>
      </c>
    </row>
    <row r="4980" spans="1:5" x14ac:dyDescent="0.25">
      <c r="A4980">
        <v>2008</v>
      </c>
      <c r="B4980">
        <v>11</v>
      </c>
      <c r="C4980" t="s">
        <v>91</v>
      </c>
      <c r="D4980">
        <v>54</v>
      </c>
      <c r="E4980">
        <v>0.8</v>
      </c>
    </row>
    <row r="4981" spans="1:5" x14ac:dyDescent="0.25">
      <c r="A4981">
        <v>2008</v>
      </c>
      <c r="B4981">
        <v>11</v>
      </c>
      <c r="C4981" t="s">
        <v>92</v>
      </c>
      <c r="D4981">
        <v>24</v>
      </c>
      <c r="E4981">
        <v>0.3</v>
      </c>
    </row>
    <row r="4982" spans="1:5" x14ac:dyDescent="0.25">
      <c r="A4982">
        <v>2008</v>
      </c>
      <c r="B4982">
        <v>11</v>
      </c>
      <c r="C4982" t="s">
        <v>90</v>
      </c>
      <c r="D4982">
        <v>42</v>
      </c>
      <c r="E4982">
        <v>0.6</v>
      </c>
    </row>
    <row r="4983" spans="1:5" x14ac:dyDescent="0.25">
      <c r="A4983">
        <v>2008</v>
      </c>
      <c r="B4983">
        <v>11</v>
      </c>
      <c r="C4983" t="s">
        <v>95</v>
      </c>
      <c r="D4983">
        <v>12</v>
      </c>
      <c r="E4983">
        <v>0.2</v>
      </c>
    </row>
    <row r="4984" spans="1:5" x14ac:dyDescent="0.25">
      <c r="A4984">
        <v>2008</v>
      </c>
      <c r="B4984">
        <v>11</v>
      </c>
      <c r="C4984" t="s">
        <v>98</v>
      </c>
      <c r="D4984">
        <v>18</v>
      </c>
      <c r="E4984">
        <v>0.3</v>
      </c>
    </row>
    <row r="4985" spans="1:5" x14ac:dyDescent="0.25">
      <c r="A4985">
        <v>2008</v>
      </c>
      <c r="B4985">
        <v>11</v>
      </c>
      <c r="C4985" t="s">
        <v>97</v>
      </c>
      <c r="D4985">
        <v>27</v>
      </c>
      <c r="E4985">
        <v>0.4</v>
      </c>
    </row>
    <row r="4986" spans="1:5" x14ac:dyDescent="0.25">
      <c r="A4986">
        <v>2008</v>
      </c>
      <c r="B4986">
        <v>11</v>
      </c>
      <c r="C4986" t="s">
        <v>100</v>
      </c>
      <c r="D4986">
        <v>9</v>
      </c>
      <c r="E4986">
        <v>0.1</v>
      </c>
    </row>
    <row r="4987" spans="1:5" x14ac:dyDescent="0.25">
      <c r="A4987">
        <v>2008</v>
      </c>
      <c r="B4987">
        <v>11</v>
      </c>
      <c r="C4987" t="s">
        <v>103</v>
      </c>
      <c r="D4987">
        <v>8</v>
      </c>
      <c r="E4987">
        <v>0.1</v>
      </c>
    </row>
    <row r="4988" spans="1:5" x14ac:dyDescent="0.25">
      <c r="A4988">
        <v>2008</v>
      </c>
      <c r="B4988">
        <v>11</v>
      </c>
      <c r="C4988" t="s">
        <v>101</v>
      </c>
      <c r="D4988">
        <v>10</v>
      </c>
      <c r="E4988">
        <v>0.1</v>
      </c>
    </row>
    <row r="4989" spans="1:5" x14ac:dyDescent="0.25">
      <c r="A4989">
        <v>2008</v>
      </c>
      <c r="B4989">
        <v>11</v>
      </c>
      <c r="C4989" t="s">
        <v>94</v>
      </c>
      <c r="D4989">
        <v>5</v>
      </c>
      <c r="E4989">
        <v>0.1</v>
      </c>
    </row>
    <row r="4990" spans="1:5" x14ac:dyDescent="0.25">
      <c r="A4990">
        <v>2008</v>
      </c>
      <c r="B4990">
        <v>11</v>
      </c>
      <c r="C4990" t="s">
        <v>112</v>
      </c>
      <c r="D4990">
        <v>11</v>
      </c>
      <c r="E4990">
        <v>0.2</v>
      </c>
    </row>
    <row r="4991" spans="1:5" x14ac:dyDescent="0.25">
      <c r="A4991">
        <v>2008</v>
      </c>
      <c r="B4991">
        <v>11</v>
      </c>
      <c r="C4991" t="s">
        <v>99</v>
      </c>
      <c r="D4991">
        <v>3</v>
      </c>
      <c r="E4991">
        <v>0</v>
      </c>
    </row>
    <row r="4992" spans="1:5" x14ac:dyDescent="0.25">
      <c r="A4992">
        <v>2008</v>
      </c>
      <c r="B4992">
        <v>11</v>
      </c>
      <c r="C4992" t="s">
        <v>93</v>
      </c>
      <c r="D4992">
        <v>7</v>
      </c>
      <c r="E4992">
        <v>0.1</v>
      </c>
    </row>
    <row r="4993" spans="1:5" x14ac:dyDescent="0.25">
      <c r="A4993">
        <v>2008</v>
      </c>
      <c r="B4993">
        <v>11</v>
      </c>
      <c r="C4993" t="s">
        <v>105</v>
      </c>
      <c r="D4993">
        <v>4</v>
      </c>
      <c r="E4993">
        <v>0.1</v>
      </c>
    </row>
    <row r="4994" spans="1:5" x14ac:dyDescent="0.25">
      <c r="A4994">
        <v>2008</v>
      </c>
      <c r="B4994">
        <v>11</v>
      </c>
      <c r="C4994" t="s">
        <v>102</v>
      </c>
      <c r="D4994">
        <v>2</v>
      </c>
      <c r="E4994">
        <v>0</v>
      </c>
    </row>
    <row r="4995" spans="1:5" x14ac:dyDescent="0.25">
      <c r="A4995">
        <v>2008</v>
      </c>
      <c r="B4995">
        <v>11</v>
      </c>
      <c r="C4995" t="s">
        <v>107</v>
      </c>
      <c r="D4995">
        <v>2</v>
      </c>
      <c r="E4995">
        <v>0</v>
      </c>
    </row>
    <row r="4996" spans="1:5" x14ac:dyDescent="0.25">
      <c r="A4996">
        <v>2008</v>
      </c>
      <c r="B4996">
        <v>11</v>
      </c>
      <c r="C4996" t="s">
        <v>111</v>
      </c>
      <c r="D4996">
        <v>0</v>
      </c>
      <c r="E4996">
        <v>0</v>
      </c>
    </row>
    <row r="4997" spans="1:5" x14ac:dyDescent="0.25">
      <c r="A4997">
        <v>2008</v>
      </c>
      <c r="B4997">
        <v>11</v>
      </c>
      <c r="C4997" t="s">
        <v>110</v>
      </c>
      <c r="D4997">
        <v>0</v>
      </c>
      <c r="E4997">
        <v>0</v>
      </c>
    </row>
    <row r="4998" spans="1:5" x14ac:dyDescent="0.25">
      <c r="A4998">
        <v>2008</v>
      </c>
      <c r="B4998">
        <v>11</v>
      </c>
      <c r="C4998" t="s">
        <v>109</v>
      </c>
      <c r="D4998">
        <v>0</v>
      </c>
      <c r="E4998">
        <v>0</v>
      </c>
    </row>
    <row r="4999" spans="1:5" x14ac:dyDescent="0.25">
      <c r="A4999">
        <v>2008</v>
      </c>
      <c r="B4999">
        <v>11</v>
      </c>
      <c r="C4999" t="s">
        <v>108</v>
      </c>
      <c r="D4999">
        <v>0</v>
      </c>
      <c r="E4999">
        <v>0</v>
      </c>
    </row>
    <row r="5000" spans="1:5" x14ac:dyDescent="0.25">
      <c r="A5000">
        <v>2008</v>
      </c>
      <c r="B5000">
        <v>11</v>
      </c>
      <c r="C5000" t="s">
        <v>116</v>
      </c>
      <c r="D5000">
        <v>0</v>
      </c>
      <c r="E5000">
        <v>0</v>
      </c>
    </row>
    <row r="5001" spans="1:5" x14ac:dyDescent="0.25">
      <c r="A5001">
        <v>2008</v>
      </c>
      <c r="B5001">
        <v>11</v>
      </c>
      <c r="C5001" t="s">
        <v>104</v>
      </c>
      <c r="D5001">
        <v>0</v>
      </c>
      <c r="E5001">
        <v>0</v>
      </c>
    </row>
    <row r="5002" spans="1:5" x14ac:dyDescent="0.25">
      <c r="A5002">
        <v>2008</v>
      </c>
      <c r="B5002">
        <v>11</v>
      </c>
      <c r="C5002" t="s">
        <v>113</v>
      </c>
      <c r="D5002">
        <v>1</v>
      </c>
      <c r="E5002">
        <v>0</v>
      </c>
    </row>
    <row r="5003" spans="1:5" x14ac:dyDescent="0.25">
      <c r="A5003">
        <v>2008</v>
      </c>
      <c r="B5003">
        <v>11</v>
      </c>
      <c r="C5003" t="s">
        <v>132</v>
      </c>
      <c r="D5003">
        <v>0</v>
      </c>
      <c r="E5003">
        <v>0</v>
      </c>
    </row>
    <row r="5004" spans="1:5" x14ac:dyDescent="0.25">
      <c r="A5004">
        <v>2008</v>
      </c>
      <c r="B5004">
        <v>11</v>
      </c>
      <c r="C5004" t="s">
        <v>117</v>
      </c>
      <c r="D5004">
        <v>1</v>
      </c>
      <c r="E5004">
        <v>0</v>
      </c>
    </row>
    <row r="5005" spans="1:5" x14ac:dyDescent="0.25">
      <c r="A5005">
        <v>2008</v>
      </c>
      <c r="B5005">
        <v>11</v>
      </c>
      <c r="C5005" t="s">
        <v>106</v>
      </c>
      <c r="D5005">
        <v>1</v>
      </c>
      <c r="E5005">
        <v>0</v>
      </c>
    </row>
    <row r="5006" spans="1:5" x14ac:dyDescent="0.25">
      <c r="A5006">
        <v>2008</v>
      </c>
      <c r="B5006">
        <v>11</v>
      </c>
      <c r="C5006" t="s">
        <v>118</v>
      </c>
      <c r="D5006">
        <v>0</v>
      </c>
      <c r="E5006">
        <v>0</v>
      </c>
    </row>
    <row r="5007" spans="1:5" x14ac:dyDescent="0.25">
      <c r="A5007">
        <v>2008</v>
      </c>
      <c r="B5007">
        <v>11</v>
      </c>
      <c r="C5007" t="s">
        <v>136</v>
      </c>
      <c r="D5007">
        <v>0</v>
      </c>
      <c r="E5007">
        <v>0</v>
      </c>
    </row>
    <row r="5008" spans="1:5" x14ac:dyDescent="0.25">
      <c r="A5008">
        <v>2008</v>
      </c>
      <c r="B5008">
        <v>11</v>
      </c>
      <c r="C5008" t="s">
        <v>119</v>
      </c>
      <c r="D5008">
        <v>0</v>
      </c>
      <c r="E5008">
        <v>0</v>
      </c>
    </row>
    <row r="5009" spans="1:5" x14ac:dyDescent="0.25">
      <c r="A5009">
        <v>2008</v>
      </c>
      <c r="B5009">
        <v>11</v>
      </c>
      <c r="D5009">
        <v>0</v>
      </c>
      <c r="E5009">
        <v>0</v>
      </c>
    </row>
    <row r="5010" spans="1:5" x14ac:dyDescent="0.25">
      <c r="A5010">
        <v>2008</v>
      </c>
      <c r="B5010">
        <v>12</v>
      </c>
      <c r="C5010" t="s">
        <v>73</v>
      </c>
      <c r="D5010">
        <v>1256</v>
      </c>
      <c r="E5010">
        <v>16.100000000000001</v>
      </c>
    </row>
    <row r="5011" spans="1:5" x14ac:dyDescent="0.25">
      <c r="A5011">
        <v>2008</v>
      </c>
      <c r="B5011">
        <v>12</v>
      </c>
      <c r="C5011" t="s">
        <v>72</v>
      </c>
      <c r="D5011">
        <v>876</v>
      </c>
      <c r="E5011">
        <v>11.2</v>
      </c>
    </row>
    <row r="5012" spans="1:5" x14ac:dyDescent="0.25">
      <c r="A5012">
        <v>2008</v>
      </c>
      <c r="B5012">
        <v>12</v>
      </c>
      <c r="C5012" t="s">
        <v>74</v>
      </c>
      <c r="D5012">
        <v>848</v>
      </c>
      <c r="E5012">
        <v>10.8</v>
      </c>
    </row>
    <row r="5013" spans="1:5" x14ac:dyDescent="0.25">
      <c r="A5013">
        <v>2008</v>
      </c>
      <c r="B5013">
        <v>12</v>
      </c>
      <c r="C5013" t="s">
        <v>76</v>
      </c>
      <c r="D5013">
        <v>714</v>
      </c>
      <c r="E5013">
        <v>9.1</v>
      </c>
    </row>
    <row r="5014" spans="1:5" x14ac:dyDescent="0.25">
      <c r="A5014">
        <v>2008</v>
      </c>
      <c r="B5014">
        <v>12</v>
      </c>
      <c r="C5014" t="s">
        <v>78</v>
      </c>
      <c r="D5014">
        <v>625</v>
      </c>
      <c r="E5014">
        <v>8</v>
      </c>
    </row>
    <row r="5015" spans="1:5" x14ac:dyDescent="0.25">
      <c r="A5015">
        <v>2008</v>
      </c>
      <c r="B5015">
        <v>12</v>
      </c>
      <c r="C5015" t="s">
        <v>75</v>
      </c>
      <c r="D5015">
        <v>173</v>
      </c>
      <c r="E5015">
        <v>2.2000000000000002</v>
      </c>
    </row>
    <row r="5016" spans="1:5" x14ac:dyDescent="0.25">
      <c r="A5016">
        <v>2008</v>
      </c>
      <c r="B5016">
        <v>12</v>
      </c>
      <c r="C5016" t="s">
        <v>83</v>
      </c>
      <c r="D5016">
        <v>423</v>
      </c>
      <c r="E5016">
        <v>5.4</v>
      </c>
    </row>
    <row r="5017" spans="1:5" x14ac:dyDescent="0.25">
      <c r="A5017">
        <v>2008</v>
      </c>
      <c r="B5017">
        <v>12</v>
      </c>
      <c r="C5017" t="s">
        <v>79</v>
      </c>
      <c r="D5017">
        <v>259</v>
      </c>
      <c r="E5017">
        <v>3.3</v>
      </c>
    </row>
    <row r="5018" spans="1:5" x14ac:dyDescent="0.25">
      <c r="A5018">
        <v>2008</v>
      </c>
      <c r="B5018">
        <v>12</v>
      </c>
      <c r="C5018" t="s">
        <v>77</v>
      </c>
      <c r="D5018">
        <v>317</v>
      </c>
      <c r="E5018">
        <v>4.0999999999999996</v>
      </c>
    </row>
    <row r="5019" spans="1:5" x14ac:dyDescent="0.25">
      <c r="A5019">
        <v>2008</v>
      </c>
      <c r="B5019">
        <v>12</v>
      </c>
      <c r="C5019" t="s">
        <v>89</v>
      </c>
      <c r="D5019">
        <v>237</v>
      </c>
      <c r="E5019">
        <v>3</v>
      </c>
    </row>
    <row r="5020" spans="1:5" x14ac:dyDescent="0.25">
      <c r="A5020">
        <v>2008</v>
      </c>
      <c r="B5020">
        <v>12</v>
      </c>
      <c r="C5020" t="s">
        <v>88</v>
      </c>
      <c r="D5020">
        <v>340</v>
      </c>
      <c r="E5020">
        <v>4.3</v>
      </c>
    </row>
    <row r="5021" spans="1:5" x14ac:dyDescent="0.25">
      <c r="A5021">
        <v>2008</v>
      </c>
      <c r="B5021">
        <v>12</v>
      </c>
      <c r="C5021" t="s">
        <v>81</v>
      </c>
      <c r="D5021">
        <v>179</v>
      </c>
      <c r="E5021">
        <v>2.2999999999999998</v>
      </c>
    </row>
    <row r="5022" spans="1:5" x14ac:dyDescent="0.25">
      <c r="A5022">
        <v>2008</v>
      </c>
      <c r="B5022">
        <v>12</v>
      </c>
      <c r="C5022" t="s">
        <v>86</v>
      </c>
      <c r="D5022">
        <v>175</v>
      </c>
      <c r="E5022">
        <v>2.2000000000000002</v>
      </c>
    </row>
    <row r="5023" spans="1:5" x14ac:dyDescent="0.25">
      <c r="A5023">
        <v>2008</v>
      </c>
      <c r="B5023">
        <v>12</v>
      </c>
      <c r="C5023" t="s">
        <v>80</v>
      </c>
      <c r="D5023">
        <v>294</v>
      </c>
      <c r="E5023">
        <v>3.8</v>
      </c>
    </row>
    <row r="5024" spans="1:5" x14ac:dyDescent="0.25">
      <c r="A5024">
        <v>2008</v>
      </c>
      <c r="B5024">
        <v>12</v>
      </c>
      <c r="C5024" t="s">
        <v>82</v>
      </c>
      <c r="D5024">
        <v>181</v>
      </c>
      <c r="E5024">
        <v>2.2999999999999998</v>
      </c>
    </row>
    <row r="5025" spans="1:5" x14ac:dyDescent="0.25">
      <c r="A5025">
        <v>2008</v>
      </c>
      <c r="B5025">
        <v>12</v>
      </c>
      <c r="C5025" t="s">
        <v>87</v>
      </c>
      <c r="D5025">
        <v>315</v>
      </c>
      <c r="E5025">
        <v>4</v>
      </c>
    </row>
    <row r="5026" spans="1:5" x14ac:dyDescent="0.25">
      <c r="A5026">
        <v>2008</v>
      </c>
      <c r="B5026">
        <v>12</v>
      </c>
      <c r="C5026" t="s">
        <v>85</v>
      </c>
      <c r="D5026">
        <v>119</v>
      </c>
      <c r="E5026">
        <v>1.5</v>
      </c>
    </row>
    <row r="5027" spans="1:5" x14ac:dyDescent="0.25">
      <c r="A5027">
        <v>2008</v>
      </c>
      <c r="B5027">
        <v>12</v>
      </c>
      <c r="C5027" t="s">
        <v>84</v>
      </c>
      <c r="D5027">
        <v>91</v>
      </c>
      <c r="E5027">
        <v>1.2</v>
      </c>
    </row>
    <row r="5028" spans="1:5" x14ac:dyDescent="0.25">
      <c r="A5028">
        <v>2008</v>
      </c>
      <c r="B5028">
        <v>12</v>
      </c>
      <c r="C5028" t="s">
        <v>96</v>
      </c>
      <c r="D5028">
        <v>92</v>
      </c>
      <c r="E5028">
        <v>1.2</v>
      </c>
    </row>
    <row r="5029" spans="1:5" x14ac:dyDescent="0.25">
      <c r="A5029">
        <v>2008</v>
      </c>
      <c r="B5029">
        <v>12</v>
      </c>
      <c r="C5029" t="s">
        <v>91</v>
      </c>
      <c r="D5029">
        <v>27</v>
      </c>
      <c r="E5029">
        <v>0.3</v>
      </c>
    </row>
    <row r="5030" spans="1:5" x14ac:dyDescent="0.25">
      <c r="A5030">
        <v>2008</v>
      </c>
      <c r="B5030">
        <v>12</v>
      </c>
      <c r="C5030" t="s">
        <v>92</v>
      </c>
      <c r="D5030">
        <v>39</v>
      </c>
      <c r="E5030">
        <v>0.5</v>
      </c>
    </row>
    <row r="5031" spans="1:5" x14ac:dyDescent="0.25">
      <c r="A5031">
        <v>2008</v>
      </c>
      <c r="B5031">
        <v>12</v>
      </c>
      <c r="C5031" t="s">
        <v>90</v>
      </c>
      <c r="D5031">
        <v>45</v>
      </c>
      <c r="E5031">
        <v>0.6</v>
      </c>
    </row>
    <row r="5032" spans="1:5" x14ac:dyDescent="0.25">
      <c r="A5032">
        <v>2008</v>
      </c>
      <c r="B5032">
        <v>12</v>
      </c>
      <c r="C5032" t="s">
        <v>95</v>
      </c>
      <c r="D5032">
        <v>10</v>
      </c>
      <c r="E5032">
        <v>0.1</v>
      </c>
    </row>
    <row r="5033" spans="1:5" x14ac:dyDescent="0.25">
      <c r="A5033">
        <v>2008</v>
      </c>
      <c r="B5033">
        <v>12</v>
      </c>
      <c r="C5033" t="s">
        <v>98</v>
      </c>
      <c r="D5033">
        <v>10</v>
      </c>
      <c r="E5033">
        <v>0.1</v>
      </c>
    </row>
    <row r="5034" spans="1:5" x14ac:dyDescent="0.25">
      <c r="A5034">
        <v>2008</v>
      </c>
      <c r="B5034">
        <v>12</v>
      </c>
      <c r="C5034" t="s">
        <v>97</v>
      </c>
      <c r="D5034">
        <v>25</v>
      </c>
      <c r="E5034">
        <v>0.3</v>
      </c>
    </row>
    <row r="5035" spans="1:5" x14ac:dyDescent="0.25">
      <c r="A5035">
        <v>2008</v>
      </c>
      <c r="B5035">
        <v>12</v>
      </c>
      <c r="C5035" t="s">
        <v>100</v>
      </c>
      <c r="D5035">
        <v>10</v>
      </c>
      <c r="E5035">
        <v>0.1</v>
      </c>
    </row>
    <row r="5036" spans="1:5" x14ac:dyDescent="0.25">
      <c r="A5036">
        <v>2008</v>
      </c>
      <c r="B5036">
        <v>12</v>
      </c>
      <c r="C5036" t="s">
        <v>103</v>
      </c>
      <c r="D5036">
        <v>4</v>
      </c>
      <c r="E5036">
        <v>0.1</v>
      </c>
    </row>
    <row r="5037" spans="1:5" x14ac:dyDescent="0.25">
      <c r="A5037">
        <v>2008</v>
      </c>
      <c r="B5037">
        <v>12</v>
      </c>
      <c r="C5037" t="s">
        <v>101</v>
      </c>
      <c r="D5037">
        <v>14</v>
      </c>
      <c r="E5037">
        <v>0.2</v>
      </c>
    </row>
    <row r="5038" spans="1:5" x14ac:dyDescent="0.25">
      <c r="A5038">
        <v>2008</v>
      </c>
      <c r="B5038">
        <v>12</v>
      </c>
      <c r="C5038" t="s">
        <v>94</v>
      </c>
      <c r="D5038">
        <v>7</v>
      </c>
      <c r="E5038">
        <v>0.1</v>
      </c>
    </row>
    <row r="5039" spans="1:5" x14ac:dyDescent="0.25">
      <c r="A5039">
        <v>2008</v>
      </c>
      <c r="B5039">
        <v>12</v>
      </c>
      <c r="C5039" t="s">
        <v>112</v>
      </c>
      <c r="D5039">
        <v>66</v>
      </c>
      <c r="E5039">
        <v>0.8</v>
      </c>
    </row>
    <row r="5040" spans="1:5" x14ac:dyDescent="0.25">
      <c r="A5040">
        <v>2008</v>
      </c>
      <c r="B5040">
        <v>12</v>
      </c>
      <c r="C5040" t="s">
        <v>99</v>
      </c>
      <c r="D5040">
        <v>8</v>
      </c>
      <c r="E5040">
        <v>0.1</v>
      </c>
    </row>
    <row r="5041" spans="1:5" x14ac:dyDescent="0.25">
      <c r="A5041">
        <v>2008</v>
      </c>
      <c r="B5041">
        <v>12</v>
      </c>
      <c r="C5041" t="s">
        <v>93</v>
      </c>
      <c r="D5041">
        <v>7</v>
      </c>
      <c r="E5041">
        <v>0.1</v>
      </c>
    </row>
    <row r="5042" spans="1:5" x14ac:dyDescent="0.25">
      <c r="A5042">
        <v>2008</v>
      </c>
      <c r="B5042">
        <v>12</v>
      </c>
      <c r="C5042" t="s">
        <v>105</v>
      </c>
      <c r="D5042">
        <v>4</v>
      </c>
      <c r="E5042">
        <v>0.1</v>
      </c>
    </row>
    <row r="5043" spans="1:5" x14ac:dyDescent="0.25">
      <c r="A5043">
        <v>2008</v>
      </c>
      <c r="B5043">
        <v>12</v>
      </c>
      <c r="C5043" t="s">
        <v>102</v>
      </c>
      <c r="D5043">
        <v>7</v>
      </c>
      <c r="E5043">
        <v>0.1</v>
      </c>
    </row>
    <row r="5044" spans="1:5" x14ac:dyDescent="0.25">
      <c r="A5044">
        <v>2008</v>
      </c>
      <c r="B5044">
        <v>12</v>
      </c>
      <c r="C5044" t="s">
        <v>107</v>
      </c>
      <c r="D5044">
        <v>6</v>
      </c>
      <c r="E5044">
        <v>0.1</v>
      </c>
    </row>
    <row r="5045" spans="1:5" x14ac:dyDescent="0.25">
      <c r="A5045">
        <v>2008</v>
      </c>
      <c r="B5045">
        <v>12</v>
      </c>
      <c r="C5045" t="s">
        <v>111</v>
      </c>
      <c r="D5045">
        <v>10</v>
      </c>
      <c r="E5045">
        <v>0.1</v>
      </c>
    </row>
    <row r="5046" spans="1:5" x14ac:dyDescent="0.25">
      <c r="A5046">
        <v>2008</v>
      </c>
      <c r="B5046">
        <v>12</v>
      </c>
      <c r="C5046" t="s">
        <v>109</v>
      </c>
      <c r="D5046">
        <v>2</v>
      </c>
      <c r="E5046">
        <v>0</v>
      </c>
    </row>
    <row r="5047" spans="1:5" x14ac:dyDescent="0.25">
      <c r="A5047">
        <v>2008</v>
      </c>
      <c r="B5047">
        <v>12</v>
      </c>
      <c r="C5047" t="s">
        <v>110</v>
      </c>
      <c r="D5047">
        <v>0</v>
      </c>
      <c r="E5047">
        <v>0</v>
      </c>
    </row>
    <row r="5048" spans="1:5" x14ac:dyDescent="0.25">
      <c r="A5048">
        <v>2008</v>
      </c>
      <c r="B5048">
        <v>12</v>
      </c>
      <c r="C5048" t="s">
        <v>108</v>
      </c>
      <c r="D5048">
        <v>0</v>
      </c>
      <c r="E5048">
        <v>0</v>
      </c>
    </row>
    <row r="5049" spans="1:5" x14ac:dyDescent="0.25">
      <c r="A5049">
        <v>2008</v>
      </c>
      <c r="B5049">
        <v>12</v>
      </c>
      <c r="C5049" t="s">
        <v>106</v>
      </c>
      <c r="D5049">
        <v>2</v>
      </c>
      <c r="E5049">
        <v>0</v>
      </c>
    </row>
    <row r="5050" spans="1:5" x14ac:dyDescent="0.25">
      <c r="A5050">
        <v>2008</v>
      </c>
      <c r="B5050">
        <v>12</v>
      </c>
      <c r="C5050" t="s">
        <v>116</v>
      </c>
      <c r="D5050">
        <v>0</v>
      </c>
      <c r="E5050">
        <v>0</v>
      </c>
    </row>
    <row r="5051" spans="1:5" x14ac:dyDescent="0.25">
      <c r="A5051">
        <v>2008</v>
      </c>
      <c r="B5051">
        <v>12</v>
      </c>
      <c r="C5051" t="s">
        <v>104</v>
      </c>
      <c r="D5051">
        <v>0</v>
      </c>
      <c r="E5051">
        <v>0</v>
      </c>
    </row>
    <row r="5052" spans="1:5" x14ac:dyDescent="0.25">
      <c r="A5052">
        <v>2008</v>
      </c>
      <c r="B5052">
        <v>12</v>
      </c>
      <c r="C5052" t="s">
        <v>117</v>
      </c>
      <c r="D5052">
        <v>1</v>
      </c>
      <c r="E5052">
        <v>0</v>
      </c>
    </row>
    <row r="5053" spans="1:5" x14ac:dyDescent="0.25">
      <c r="A5053">
        <v>2008</v>
      </c>
      <c r="B5053">
        <v>12</v>
      </c>
      <c r="C5053" t="s">
        <v>113</v>
      </c>
      <c r="D5053">
        <v>0</v>
      </c>
      <c r="E5053">
        <v>0</v>
      </c>
    </row>
    <row r="5054" spans="1:5" x14ac:dyDescent="0.25">
      <c r="A5054">
        <v>2008</v>
      </c>
      <c r="B5054">
        <v>12</v>
      </c>
      <c r="C5054" t="s">
        <v>132</v>
      </c>
      <c r="D5054">
        <v>0</v>
      </c>
      <c r="E5054">
        <v>0</v>
      </c>
    </row>
    <row r="5055" spans="1:5" x14ac:dyDescent="0.25">
      <c r="A5055">
        <v>2008</v>
      </c>
      <c r="B5055">
        <v>12</v>
      </c>
      <c r="C5055" t="s">
        <v>118</v>
      </c>
      <c r="D5055">
        <v>0</v>
      </c>
      <c r="E5055">
        <v>0</v>
      </c>
    </row>
    <row r="5056" spans="1:5" x14ac:dyDescent="0.25">
      <c r="A5056">
        <v>2008</v>
      </c>
      <c r="B5056">
        <v>12</v>
      </c>
      <c r="C5056" t="s">
        <v>136</v>
      </c>
      <c r="D5056">
        <v>0</v>
      </c>
      <c r="E5056">
        <v>0</v>
      </c>
    </row>
    <row r="5057" spans="1:5" x14ac:dyDescent="0.25">
      <c r="A5057">
        <v>2008</v>
      </c>
      <c r="B5057">
        <v>12</v>
      </c>
      <c r="C5057" t="s">
        <v>135</v>
      </c>
      <c r="D5057">
        <v>1</v>
      </c>
      <c r="E5057">
        <v>0</v>
      </c>
    </row>
    <row r="5058" spans="1:5" x14ac:dyDescent="0.25">
      <c r="A5058">
        <v>2008</v>
      </c>
      <c r="B5058">
        <v>12</v>
      </c>
      <c r="C5058" t="s">
        <v>119</v>
      </c>
      <c r="D5058">
        <v>0</v>
      </c>
      <c r="E5058">
        <v>0</v>
      </c>
    </row>
    <row r="5059" spans="1:5" x14ac:dyDescent="0.25">
      <c r="A5059">
        <v>2008</v>
      </c>
      <c r="B5059">
        <v>12</v>
      </c>
      <c r="D5059">
        <v>0</v>
      </c>
      <c r="E5059">
        <v>0</v>
      </c>
    </row>
    <row r="5060" spans="1:5" x14ac:dyDescent="0.25">
      <c r="A5060">
        <v>2007</v>
      </c>
      <c r="B5060">
        <v>1</v>
      </c>
      <c r="C5060" t="s">
        <v>72</v>
      </c>
      <c r="D5060">
        <v>2884</v>
      </c>
      <c r="E5060">
        <v>22.7</v>
      </c>
    </row>
    <row r="5061" spans="1:5" x14ac:dyDescent="0.25">
      <c r="A5061">
        <v>2007</v>
      </c>
      <c r="B5061">
        <v>1</v>
      </c>
      <c r="C5061" t="s">
        <v>73</v>
      </c>
      <c r="D5061">
        <v>2521</v>
      </c>
      <c r="E5061">
        <v>19.899999999999999</v>
      </c>
    </row>
    <row r="5062" spans="1:5" x14ac:dyDescent="0.25">
      <c r="A5062">
        <v>2007</v>
      </c>
      <c r="B5062">
        <v>1</v>
      </c>
      <c r="C5062" t="s">
        <v>75</v>
      </c>
      <c r="D5062">
        <v>1029</v>
      </c>
      <c r="E5062">
        <v>8.1</v>
      </c>
    </row>
    <row r="5063" spans="1:5" x14ac:dyDescent="0.25">
      <c r="A5063">
        <v>2007</v>
      </c>
      <c r="B5063">
        <v>1</v>
      </c>
      <c r="C5063" t="s">
        <v>74</v>
      </c>
      <c r="D5063">
        <v>870</v>
      </c>
      <c r="E5063">
        <v>6.9</v>
      </c>
    </row>
    <row r="5064" spans="1:5" x14ac:dyDescent="0.25">
      <c r="A5064">
        <v>2007</v>
      </c>
      <c r="B5064">
        <v>1</v>
      </c>
      <c r="C5064" t="s">
        <v>76</v>
      </c>
      <c r="D5064">
        <v>693</v>
      </c>
      <c r="E5064">
        <v>5.5</v>
      </c>
    </row>
    <row r="5065" spans="1:5" x14ac:dyDescent="0.25">
      <c r="A5065">
        <v>2007</v>
      </c>
      <c r="B5065">
        <v>1</v>
      </c>
      <c r="C5065" t="s">
        <v>77</v>
      </c>
      <c r="D5065">
        <v>665</v>
      </c>
      <c r="E5065">
        <v>5.2</v>
      </c>
    </row>
    <row r="5066" spans="1:5" x14ac:dyDescent="0.25">
      <c r="A5066">
        <v>2007</v>
      </c>
      <c r="B5066">
        <v>1</v>
      </c>
      <c r="C5066" t="s">
        <v>81</v>
      </c>
      <c r="D5066">
        <v>622</v>
      </c>
      <c r="E5066">
        <v>4.9000000000000004</v>
      </c>
    </row>
    <row r="5067" spans="1:5" x14ac:dyDescent="0.25">
      <c r="A5067">
        <v>2007</v>
      </c>
      <c r="B5067">
        <v>1</v>
      </c>
      <c r="C5067" t="s">
        <v>78</v>
      </c>
      <c r="D5067">
        <v>599</v>
      </c>
      <c r="E5067">
        <v>4.7</v>
      </c>
    </row>
    <row r="5068" spans="1:5" x14ac:dyDescent="0.25">
      <c r="A5068">
        <v>2007</v>
      </c>
      <c r="B5068">
        <v>1</v>
      </c>
      <c r="C5068" t="s">
        <v>88</v>
      </c>
      <c r="D5068">
        <v>423</v>
      </c>
      <c r="E5068">
        <v>3.3</v>
      </c>
    </row>
    <row r="5069" spans="1:5" x14ac:dyDescent="0.25">
      <c r="A5069">
        <v>2007</v>
      </c>
      <c r="B5069">
        <v>1</v>
      </c>
      <c r="C5069" t="s">
        <v>80</v>
      </c>
      <c r="D5069">
        <v>362</v>
      </c>
      <c r="E5069">
        <v>2.9</v>
      </c>
    </row>
    <row r="5070" spans="1:5" x14ac:dyDescent="0.25">
      <c r="A5070">
        <v>2007</v>
      </c>
      <c r="B5070">
        <v>1</v>
      </c>
      <c r="C5070" t="s">
        <v>83</v>
      </c>
      <c r="D5070">
        <v>352</v>
      </c>
      <c r="E5070">
        <v>2.8</v>
      </c>
    </row>
    <row r="5071" spans="1:5" x14ac:dyDescent="0.25">
      <c r="A5071">
        <v>2007</v>
      </c>
      <c r="B5071">
        <v>1</v>
      </c>
      <c r="C5071" t="s">
        <v>85</v>
      </c>
      <c r="D5071">
        <v>263</v>
      </c>
      <c r="E5071">
        <v>2.1</v>
      </c>
    </row>
    <row r="5072" spans="1:5" x14ac:dyDescent="0.25">
      <c r="A5072">
        <v>2007</v>
      </c>
      <c r="B5072">
        <v>1</v>
      </c>
      <c r="C5072" t="s">
        <v>82</v>
      </c>
      <c r="D5072">
        <v>258</v>
      </c>
      <c r="E5072">
        <v>2</v>
      </c>
    </row>
    <row r="5073" spans="1:5" x14ac:dyDescent="0.25">
      <c r="A5073">
        <v>2007</v>
      </c>
      <c r="B5073">
        <v>1</v>
      </c>
      <c r="C5073" t="s">
        <v>86</v>
      </c>
      <c r="D5073">
        <v>191</v>
      </c>
      <c r="E5073">
        <v>1.5</v>
      </c>
    </row>
    <row r="5074" spans="1:5" x14ac:dyDescent="0.25">
      <c r="A5074">
        <v>2007</v>
      </c>
      <c r="B5074">
        <v>1</v>
      </c>
      <c r="C5074" t="s">
        <v>96</v>
      </c>
      <c r="D5074">
        <v>169</v>
      </c>
      <c r="E5074">
        <v>1.3</v>
      </c>
    </row>
    <row r="5075" spans="1:5" x14ac:dyDescent="0.25">
      <c r="A5075">
        <v>2007</v>
      </c>
      <c r="B5075">
        <v>1</v>
      </c>
      <c r="C5075" t="s">
        <v>92</v>
      </c>
      <c r="D5075">
        <v>168</v>
      </c>
      <c r="E5075">
        <v>1.3</v>
      </c>
    </row>
    <row r="5076" spans="1:5" x14ac:dyDescent="0.25">
      <c r="A5076">
        <v>2007</v>
      </c>
      <c r="B5076">
        <v>1</v>
      </c>
      <c r="C5076" t="s">
        <v>89</v>
      </c>
      <c r="D5076">
        <v>136</v>
      </c>
      <c r="E5076">
        <v>1.1000000000000001</v>
      </c>
    </row>
    <row r="5077" spans="1:5" x14ac:dyDescent="0.25">
      <c r="A5077">
        <v>2007</v>
      </c>
      <c r="B5077">
        <v>1</v>
      </c>
      <c r="C5077" t="s">
        <v>79</v>
      </c>
      <c r="D5077">
        <v>127</v>
      </c>
      <c r="E5077">
        <v>1</v>
      </c>
    </row>
    <row r="5078" spans="1:5" x14ac:dyDescent="0.25">
      <c r="A5078">
        <v>2007</v>
      </c>
      <c r="B5078">
        <v>1</v>
      </c>
      <c r="C5078" t="s">
        <v>84</v>
      </c>
      <c r="D5078">
        <v>97</v>
      </c>
      <c r="E5078">
        <v>0.8</v>
      </c>
    </row>
    <row r="5079" spans="1:5" x14ac:dyDescent="0.25">
      <c r="A5079">
        <v>2007</v>
      </c>
      <c r="B5079">
        <v>1</v>
      </c>
      <c r="C5079" t="s">
        <v>91</v>
      </c>
      <c r="D5079">
        <v>55</v>
      </c>
      <c r="E5079">
        <v>0.4</v>
      </c>
    </row>
    <row r="5080" spans="1:5" x14ac:dyDescent="0.25">
      <c r="A5080">
        <v>2007</v>
      </c>
      <c r="B5080">
        <v>1</v>
      </c>
      <c r="C5080" t="s">
        <v>97</v>
      </c>
      <c r="D5080">
        <v>33</v>
      </c>
      <c r="E5080">
        <v>0.3</v>
      </c>
    </row>
    <row r="5081" spans="1:5" x14ac:dyDescent="0.25">
      <c r="A5081">
        <v>2007</v>
      </c>
      <c r="B5081">
        <v>1</v>
      </c>
      <c r="C5081" t="s">
        <v>95</v>
      </c>
      <c r="D5081">
        <v>26</v>
      </c>
      <c r="E5081">
        <v>0.2</v>
      </c>
    </row>
    <row r="5082" spans="1:5" x14ac:dyDescent="0.25">
      <c r="A5082">
        <v>2007</v>
      </c>
      <c r="B5082">
        <v>1</v>
      </c>
      <c r="C5082" t="s">
        <v>87</v>
      </c>
      <c r="D5082">
        <v>26</v>
      </c>
      <c r="E5082">
        <v>0.2</v>
      </c>
    </row>
    <row r="5083" spans="1:5" x14ac:dyDescent="0.25">
      <c r="A5083">
        <v>2007</v>
      </c>
      <c r="B5083">
        <v>1</v>
      </c>
      <c r="C5083" t="s">
        <v>94</v>
      </c>
      <c r="D5083">
        <v>22</v>
      </c>
      <c r="E5083">
        <v>0.2</v>
      </c>
    </row>
    <row r="5084" spans="1:5" x14ac:dyDescent="0.25">
      <c r="A5084">
        <v>2007</v>
      </c>
      <c r="B5084">
        <v>1</v>
      </c>
      <c r="C5084" t="s">
        <v>98</v>
      </c>
      <c r="D5084">
        <v>20</v>
      </c>
      <c r="E5084">
        <v>0.2</v>
      </c>
    </row>
    <row r="5085" spans="1:5" x14ac:dyDescent="0.25">
      <c r="A5085">
        <v>2007</v>
      </c>
      <c r="B5085">
        <v>1</v>
      </c>
      <c r="C5085" t="s">
        <v>93</v>
      </c>
      <c r="D5085">
        <v>16</v>
      </c>
      <c r="E5085">
        <v>0.1</v>
      </c>
    </row>
    <row r="5086" spans="1:5" x14ac:dyDescent="0.25">
      <c r="A5086">
        <v>2007</v>
      </c>
      <c r="B5086">
        <v>1</v>
      </c>
      <c r="C5086" t="s">
        <v>103</v>
      </c>
      <c r="D5086">
        <v>15</v>
      </c>
      <c r="E5086">
        <v>0.1</v>
      </c>
    </row>
    <row r="5087" spans="1:5" x14ac:dyDescent="0.25">
      <c r="A5087">
        <v>2007</v>
      </c>
      <c r="B5087">
        <v>1</v>
      </c>
      <c r="C5087" t="s">
        <v>101</v>
      </c>
      <c r="D5087">
        <v>14</v>
      </c>
      <c r="E5087">
        <v>0.1</v>
      </c>
    </row>
    <row r="5088" spans="1:5" x14ac:dyDescent="0.25">
      <c r="A5088">
        <v>2007</v>
      </c>
      <c r="B5088">
        <v>1</v>
      </c>
      <c r="C5088" t="s">
        <v>90</v>
      </c>
      <c r="D5088">
        <v>9</v>
      </c>
      <c r="E5088">
        <v>0.1</v>
      </c>
    </row>
    <row r="5089" spans="1:5" x14ac:dyDescent="0.25">
      <c r="A5089">
        <v>2007</v>
      </c>
      <c r="B5089">
        <v>1</v>
      </c>
      <c r="C5089" t="s">
        <v>105</v>
      </c>
      <c r="D5089">
        <v>4</v>
      </c>
      <c r="E5089">
        <v>0</v>
      </c>
    </row>
    <row r="5090" spans="1:5" x14ac:dyDescent="0.25">
      <c r="A5090">
        <v>2007</v>
      </c>
      <c r="B5090">
        <v>1</v>
      </c>
      <c r="C5090" t="s">
        <v>111</v>
      </c>
      <c r="D5090">
        <v>4</v>
      </c>
      <c r="E5090">
        <v>0</v>
      </c>
    </row>
    <row r="5091" spans="1:5" x14ac:dyDescent="0.25">
      <c r="A5091">
        <v>2007</v>
      </c>
      <c r="B5091">
        <v>1</v>
      </c>
      <c r="C5091" t="s">
        <v>99</v>
      </c>
      <c r="D5091">
        <v>3</v>
      </c>
      <c r="E5091">
        <v>0</v>
      </c>
    </row>
    <row r="5092" spans="1:5" x14ac:dyDescent="0.25">
      <c r="A5092">
        <v>2007</v>
      </c>
      <c r="B5092">
        <v>1</v>
      </c>
      <c r="C5092" t="s">
        <v>100</v>
      </c>
      <c r="D5092">
        <v>2</v>
      </c>
      <c r="E5092">
        <v>0</v>
      </c>
    </row>
    <row r="5093" spans="1:5" x14ac:dyDescent="0.25">
      <c r="A5093">
        <v>2007</v>
      </c>
      <c r="B5093">
        <v>1</v>
      </c>
      <c r="C5093" t="s">
        <v>109</v>
      </c>
      <c r="D5093">
        <v>2</v>
      </c>
      <c r="E5093">
        <v>0</v>
      </c>
    </row>
    <row r="5094" spans="1:5" x14ac:dyDescent="0.25">
      <c r="A5094">
        <v>2007</v>
      </c>
      <c r="B5094">
        <v>1</v>
      </c>
      <c r="C5094" t="s">
        <v>112</v>
      </c>
      <c r="D5094">
        <v>2</v>
      </c>
      <c r="E5094">
        <v>0</v>
      </c>
    </row>
    <row r="5095" spans="1:5" x14ac:dyDescent="0.25">
      <c r="A5095">
        <v>2007</v>
      </c>
      <c r="B5095">
        <v>1</v>
      </c>
      <c r="C5095" t="s">
        <v>102</v>
      </c>
      <c r="D5095">
        <v>1</v>
      </c>
      <c r="E5095">
        <v>0</v>
      </c>
    </row>
    <row r="5096" spans="1:5" x14ac:dyDescent="0.25">
      <c r="A5096">
        <v>2007</v>
      </c>
      <c r="B5096">
        <v>1</v>
      </c>
      <c r="C5096" t="s">
        <v>110</v>
      </c>
      <c r="D5096">
        <v>1</v>
      </c>
      <c r="E5096">
        <v>0</v>
      </c>
    </row>
    <row r="5097" spans="1:5" x14ac:dyDescent="0.25">
      <c r="A5097">
        <v>2007</v>
      </c>
      <c r="B5097">
        <v>1</v>
      </c>
      <c r="D5097">
        <v>1</v>
      </c>
      <c r="E5097">
        <v>0</v>
      </c>
    </row>
    <row r="5098" spans="1:5" x14ac:dyDescent="0.25">
      <c r="A5098">
        <v>2007</v>
      </c>
      <c r="B5098">
        <v>1</v>
      </c>
      <c r="C5098" t="s">
        <v>116</v>
      </c>
      <c r="D5098">
        <v>0</v>
      </c>
      <c r="E5098">
        <v>0</v>
      </c>
    </row>
    <row r="5099" spans="1:5" x14ac:dyDescent="0.25">
      <c r="A5099">
        <v>2007</v>
      </c>
      <c r="B5099">
        <v>1</v>
      </c>
      <c r="C5099" t="s">
        <v>104</v>
      </c>
      <c r="D5099">
        <v>0</v>
      </c>
      <c r="E5099">
        <v>0</v>
      </c>
    </row>
    <row r="5100" spans="1:5" x14ac:dyDescent="0.25">
      <c r="A5100">
        <v>2007</v>
      </c>
      <c r="B5100">
        <v>1</v>
      </c>
      <c r="C5100" t="s">
        <v>107</v>
      </c>
      <c r="D5100">
        <v>0</v>
      </c>
      <c r="E5100">
        <v>0</v>
      </c>
    </row>
    <row r="5101" spans="1:5" x14ac:dyDescent="0.25">
      <c r="A5101">
        <v>2007</v>
      </c>
      <c r="B5101">
        <v>1</v>
      </c>
      <c r="C5101" t="s">
        <v>120</v>
      </c>
      <c r="D5101">
        <v>0</v>
      </c>
      <c r="E5101">
        <v>0</v>
      </c>
    </row>
    <row r="5102" spans="1:5" x14ac:dyDescent="0.25">
      <c r="A5102">
        <v>2007</v>
      </c>
      <c r="B5102">
        <v>2</v>
      </c>
      <c r="C5102" t="s">
        <v>72</v>
      </c>
      <c r="D5102">
        <v>1885</v>
      </c>
      <c r="E5102">
        <v>19.2</v>
      </c>
    </row>
    <row r="5103" spans="1:5" x14ac:dyDescent="0.25">
      <c r="A5103">
        <v>2007</v>
      </c>
      <c r="B5103">
        <v>2</v>
      </c>
      <c r="C5103" t="s">
        <v>73</v>
      </c>
      <c r="D5103">
        <v>1517</v>
      </c>
      <c r="E5103">
        <v>15.5</v>
      </c>
    </row>
    <row r="5104" spans="1:5" x14ac:dyDescent="0.25">
      <c r="A5104">
        <v>2007</v>
      </c>
      <c r="B5104">
        <v>2</v>
      </c>
      <c r="C5104" t="s">
        <v>75</v>
      </c>
      <c r="D5104">
        <v>621</v>
      </c>
      <c r="E5104">
        <v>6.3</v>
      </c>
    </row>
    <row r="5105" spans="1:5" x14ac:dyDescent="0.25">
      <c r="A5105">
        <v>2007</v>
      </c>
      <c r="B5105">
        <v>2</v>
      </c>
      <c r="C5105" t="s">
        <v>74</v>
      </c>
      <c r="D5105">
        <v>686</v>
      </c>
      <c r="E5105">
        <v>7</v>
      </c>
    </row>
    <row r="5106" spans="1:5" x14ac:dyDescent="0.25">
      <c r="A5106">
        <v>2007</v>
      </c>
      <c r="B5106">
        <v>2</v>
      </c>
      <c r="C5106" t="s">
        <v>76</v>
      </c>
      <c r="D5106">
        <v>570</v>
      </c>
      <c r="E5106">
        <v>5.8</v>
      </c>
    </row>
    <row r="5107" spans="1:5" x14ac:dyDescent="0.25">
      <c r="A5107">
        <v>2007</v>
      </c>
      <c r="B5107">
        <v>2</v>
      </c>
      <c r="C5107" t="s">
        <v>81</v>
      </c>
      <c r="D5107">
        <v>551</v>
      </c>
      <c r="E5107">
        <v>5.6</v>
      </c>
    </row>
    <row r="5108" spans="1:5" x14ac:dyDescent="0.25">
      <c r="A5108">
        <v>2007</v>
      </c>
      <c r="B5108">
        <v>2</v>
      </c>
      <c r="C5108" t="s">
        <v>77</v>
      </c>
      <c r="D5108">
        <v>463</v>
      </c>
      <c r="E5108">
        <v>4.7</v>
      </c>
    </row>
    <row r="5109" spans="1:5" x14ac:dyDescent="0.25">
      <c r="A5109">
        <v>2007</v>
      </c>
      <c r="B5109">
        <v>2</v>
      </c>
      <c r="C5109" t="s">
        <v>78</v>
      </c>
      <c r="D5109">
        <v>498</v>
      </c>
      <c r="E5109">
        <v>5.0999999999999996</v>
      </c>
    </row>
    <row r="5110" spans="1:5" x14ac:dyDescent="0.25">
      <c r="A5110">
        <v>2007</v>
      </c>
      <c r="B5110">
        <v>2</v>
      </c>
      <c r="C5110" t="s">
        <v>88</v>
      </c>
      <c r="D5110">
        <v>356</v>
      </c>
      <c r="E5110">
        <v>3.6</v>
      </c>
    </row>
    <row r="5111" spans="1:5" x14ac:dyDescent="0.25">
      <c r="A5111">
        <v>2007</v>
      </c>
      <c r="B5111">
        <v>2</v>
      </c>
      <c r="C5111" t="s">
        <v>80</v>
      </c>
      <c r="D5111">
        <v>410</v>
      </c>
      <c r="E5111">
        <v>4.2</v>
      </c>
    </row>
    <row r="5112" spans="1:5" x14ac:dyDescent="0.25">
      <c r="A5112">
        <v>2007</v>
      </c>
      <c r="B5112">
        <v>2</v>
      </c>
      <c r="C5112" t="s">
        <v>83</v>
      </c>
      <c r="D5112">
        <v>335</v>
      </c>
      <c r="E5112">
        <v>3.4</v>
      </c>
    </row>
    <row r="5113" spans="1:5" x14ac:dyDescent="0.25">
      <c r="A5113">
        <v>2007</v>
      </c>
      <c r="B5113">
        <v>2</v>
      </c>
      <c r="C5113" t="s">
        <v>82</v>
      </c>
      <c r="D5113">
        <v>264</v>
      </c>
      <c r="E5113">
        <v>2.7</v>
      </c>
    </row>
    <row r="5114" spans="1:5" x14ac:dyDescent="0.25">
      <c r="A5114">
        <v>2007</v>
      </c>
      <c r="B5114">
        <v>2</v>
      </c>
      <c r="C5114" t="s">
        <v>85</v>
      </c>
      <c r="D5114">
        <v>247</v>
      </c>
      <c r="E5114">
        <v>2.5</v>
      </c>
    </row>
    <row r="5115" spans="1:5" x14ac:dyDescent="0.25">
      <c r="A5115">
        <v>2007</v>
      </c>
      <c r="B5115">
        <v>2</v>
      </c>
      <c r="C5115" t="s">
        <v>86</v>
      </c>
      <c r="D5115">
        <v>239</v>
      </c>
      <c r="E5115">
        <v>2.4</v>
      </c>
    </row>
    <row r="5116" spans="1:5" x14ac:dyDescent="0.25">
      <c r="A5116">
        <v>2007</v>
      </c>
      <c r="B5116">
        <v>2</v>
      </c>
      <c r="C5116" t="s">
        <v>89</v>
      </c>
      <c r="D5116">
        <v>262</v>
      </c>
      <c r="E5116">
        <v>2.7</v>
      </c>
    </row>
    <row r="5117" spans="1:5" x14ac:dyDescent="0.25">
      <c r="A5117">
        <v>2007</v>
      </c>
      <c r="B5117">
        <v>2</v>
      </c>
      <c r="C5117" t="s">
        <v>96</v>
      </c>
      <c r="D5117">
        <v>175</v>
      </c>
      <c r="E5117">
        <v>1.8</v>
      </c>
    </row>
    <row r="5118" spans="1:5" x14ac:dyDescent="0.25">
      <c r="A5118">
        <v>2007</v>
      </c>
      <c r="B5118">
        <v>2</v>
      </c>
      <c r="C5118" t="s">
        <v>79</v>
      </c>
      <c r="D5118">
        <v>134</v>
      </c>
      <c r="E5118">
        <v>1.4</v>
      </c>
    </row>
    <row r="5119" spans="1:5" x14ac:dyDescent="0.25">
      <c r="A5119">
        <v>2007</v>
      </c>
      <c r="B5119">
        <v>2</v>
      </c>
      <c r="C5119" t="s">
        <v>92</v>
      </c>
      <c r="D5119">
        <v>84</v>
      </c>
      <c r="E5119">
        <v>0.9</v>
      </c>
    </row>
    <row r="5120" spans="1:5" x14ac:dyDescent="0.25">
      <c r="A5120">
        <v>2007</v>
      </c>
      <c r="B5120">
        <v>2</v>
      </c>
      <c r="C5120" t="s">
        <v>84</v>
      </c>
      <c r="D5120">
        <v>149</v>
      </c>
      <c r="E5120">
        <v>1.5</v>
      </c>
    </row>
    <row r="5121" spans="1:5" x14ac:dyDescent="0.25">
      <c r="A5121">
        <v>2007</v>
      </c>
      <c r="B5121">
        <v>2</v>
      </c>
      <c r="C5121" t="s">
        <v>91</v>
      </c>
      <c r="D5121">
        <v>119</v>
      </c>
      <c r="E5121">
        <v>1.2</v>
      </c>
    </row>
    <row r="5122" spans="1:5" x14ac:dyDescent="0.25">
      <c r="A5122">
        <v>2007</v>
      </c>
      <c r="B5122">
        <v>2</v>
      </c>
      <c r="C5122" t="s">
        <v>95</v>
      </c>
      <c r="D5122">
        <v>32</v>
      </c>
      <c r="E5122">
        <v>0.3</v>
      </c>
    </row>
    <row r="5123" spans="1:5" x14ac:dyDescent="0.25">
      <c r="A5123">
        <v>2007</v>
      </c>
      <c r="B5123">
        <v>2</v>
      </c>
      <c r="C5123" t="s">
        <v>97</v>
      </c>
      <c r="D5123">
        <v>24</v>
      </c>
      <c r="E5123">
        <v>0.2</v>
      </c>
    </row>
    <row r="5124" spans="1:5" x14ac:dyDescent="0.25">
      <c r="A5124">
        <v>2007</v>
      </c>
      <c r="B5124">
        <v>2</v>
      </c>
      <c r="C5124" t="s">
        <v>98</v>
      </c>
      <c r="D5124">
        <v>35</v>
      </c>
      <c r="E5124">
        <v>0.4</v>
      </c>
    </row>
    <row r="5125" spans="1:5" x14ac:dyDescent="0.25">
      <c r="A5125">
        <v>2007</v>
      </c>
      <c r="B5125">
        <v>2</v>
      </c>
      <c r="C5125" t="s">
        <v>101</v>
      </c>
      <c r="D5125">
        <v>30</v>
      </c>
      <c r="E5125">
        <v>0.3</v>
      </c>
    </row>
    <row r="5126" spans="1:5" x14ac:dyDescent="0.25">
      <c r="A5126">
        <v>2007</v>
      </c>
      <c r="B5126">
        <v>2</v>
      </c>
      <c r="C5126" t="s">
        <v>87</v>
      </c>
      <c r="D5126">
        <v>18</v>
      </c>
      <c r="E5126">
        <v>0.2</v>
      </c>
    </row>
    <row r="5127" spans="1:5" x14ac:dyDescent="0.25">
      <c r="A5127">
        <v>2007</v>
      </c>
      <c r="B5127">
        <v>2</v>
      </c>
      <c r="C5127" t="s">
        <v>94</v>
      </c>
      <c r="D5127">
        <v>17</v>
      </c>
      <c r="E5127">
        <v>0.2</v>
      </c>
    </row>
    <row r="5128" spans="1:5" x14ac:dyDescent="0.25">
      <c r="A5128">
        <v>2007</v>
      </c>
      <c r="B5128">
        <v>2</v>
      </c>
      <c r="C5128" t="s">
        <v>103</v>
      </c>
      <c r="D5128">
        <v>22</v>
      </c>
      <c r="E5128">
        <v>0.2</v>
      </c>
    </row>
    <row r="5129" spans="1:5" x14ac:dyDescent="0.25">
      <c r="A5129">
        <v>2007</v>
      </c>
      <c r="B5129">
        <v>2</v>
      </c>
      <c r="C5129" t="s">
        <v>93</v>
      </c>
      <c r="D5129">
        <v>9</v>
      </c>
      <c r="E5129">
        <v>0.1</v>
      </c>
    </row>
    <row r="5130" spans="1:5" x14ac:dyDescent="0.25">
      <c r="A5130">
        <v>2007</v>
      </c>
      <c r="B5130">
        <v>2</v>
      </c>
      <c r="C5130" t="s">
        <v>90</v>
      </c>
      <c r="D5130">
        <v>6</v>
      </c>
      <c r="E5130">
        <v>0.1</v>
      </c>
    </row>
    <row r="5131" spans="1:5" x14ac:dyDescent="0.25">
      <c r="A5131">
        <v>2007</v>
      </c>
      <c r="B5131">
        <v>2</v>
      </c>
      <c r="C5131" t="s">
        <v>105</v>
      </c>
      <c r="D5131">
        <v>5</v>
      </c>
      <c r="E5131">
        <v>0.1</v>
      </c>
    </row>
    <row r="5132" spans="1:5" x14ac:dyDescent="0.25">
      <c r="A5132">
        <v>2007</v>
      </c>
      <c r="B5132">
        <v>2</v>
      </c>
      <c r="C5132" t="s">
        <v>99</v>
      </c>
      <c r="D5132">
        <v>5</v>
      </c>
      <c r="E5132">
        <v>0.1</v>
      </c>
    </row>
    <row r="5133" spans="1:5" x14ac:dyDescent="0.25">
      <c r="A5133">
        <v>2007</v>
      </c>
      <c r="B5133">
        <v>2</v>
      </c>
      <c r="C5133" t="s">
        <v>100</v>
      </c>
      <c r="D5133">
        <v>6</v>
      </c>
      <c r="E5133">
        <v>0.1</v>
      </c>
    </row>
    <row r="5134" spans="1:5" x14ac:dyDescent="0.25">
      <c r="A5134">
        <v>2007</v>
      </c>
      <c r="B5134">
        <v>2</v>
      </c>
      <c r="C5134" t="s">
        <v>109</v>
      </c>
      <c r="D5134">
        <v>6</v>
      </c>
      <c r="E5134">
        <v>0.1</v>
      </c>
    </row>
    <row r="5135" spans="1:5" x14ac:dyDescent="0.25">
      <c r="A5135">
        <v>2007</v>
      </c>
      <c r="B5135">
        <v>2</v>
      </c>
      <c r="C5135" t="s">
        <v>102</v>
      </c>
      <c r="D5135">
        <v>5</v>
      </c>
      <c r="E5135">
        <v>0.1</v>
      </c>
    </row>
    <row r="5136" spans="1:5" x14ac:dyDescent="0.25">
      <c r="A5136">
        <v>2007</v>
      </c>
      <c r="B5136">
        <v>2</v>
      </c>
      <c r="C5136" t="s">
        <v>111</v>
      </c>
      <c r="D5136">
        <v>0</v>
      </c>
      <c r="E5136">
        <v>0</v>
      </c>
    </row>
    <row r="5137" spans="1:5" x14ac:dyDescent="0.25">
      <c r="A5137">
        <v>2007</v>
      </c>
      <c r="B5137">
        <v>2</v>
      </c>
      <c r="C5137" t="s">
        <v>119</v>
      </c>
      <c r="D5137">
        <v>3</v>
      </c>
      <c r="E5137">
        <v>0</v>
      </c>
    </row>
    <row r="5138" spans="1:5" x14ac:dyDescent="0.25">
      <c r="A5138">
        <v>2007</v>
      </c>
      <c r="B5138">
        <v>2</v>
      </c>
      <c r="C5138" t="s">
        <v>110</v>
      </c>
      <c r="D5138">
        <v>2</v>
      </c>
      <c r="E5138">
        <v>0</v>
      </c>
    </row>
    <row r="5139" spans="1:5" x14ac:dyDescent="0.25">
      <c r="A5139">
        <v>2007</v>
      </c>
      <c r="B5139">
        <v>2</v>
      </c>
      <c r="C5139" t="s">
        <v>107</v>
      </c>
      <c r="D5139">
        <v>2</v>
      </c>
      <c r="E5139">
        <v>0</v>
      </c>
    </row>
    <row r="5140" spans="1:5" x14ac:dyDescent="0.25">
      <c r="A5140">
        <v>2007</v>
      </c>
      <c r="B5140">
        <v>2</v>
      </c>
      <c r="C5140" t="s">
        <v>112</v>
      </c>
      <c r="D5140">
        <v>0</v>
      </c>
      <c r="E5140">
        <v>0</v>
      </c>
    </row>
    <row r="5141" spans="1:5" x14ac:dyDescent="0.25">
      <c r="A5141">
        <v>2007</v>
      </c>
      <c r="B5141">
        <v>2</v>
      </c>
      <c r="C5141" t="s">
        <v>104</v>
      </c>
      <c r="D5141">
        <v>1</v>
      </c>
      <c r="E5141">
        <v>0</v>
      </c>
    </row>
    <row r="5142" spans="1:5" x14ac:dyDescent="0.25">
      <c r="A5142">
        <v>2007</v>
      </c>
      <c r="B5142">
        <v>2</v>
      </c>
      <c r="D5142">
        <v>0</v>
      </c>
      <c r="E5142">
        <v>0</v>
      </c>
    </row>
    <row r="5143" spans="1:5" x14ac:dyDescent="0.25">
      <c r="A5143">
        <v>2007</v>
      </c>
      <c r="B5143">
        <v>2</v>
      </c>
      <c r="C5143" t="s">
        <v>116</v>
      </c>
      <c r="D5143">
        <v>0</v>
      </c>
      <c r="E5143">
        <v>0</v>
      </c>
    </row>
    <row r="5144" spans="1:5" x14ac:dyDescent="0.25">
      <c r="A5144">
        <v>2007</v>
      </c>
      <c r="B5144">
        <v>2</v>
      </c>
      <c r="C5144" t="s">
        <v>117</v>
      </c>
      <c r="D5144">
        <v>0</v>
      </c>
      <c r="E5144">
        <v>0</v>
      </c>
    </row>
    <row r="5145" spans="1:5" x14ac:dyDescent="0.25">
      <c r="A5145">
        <v>2007</v>
      </c>
      <c r="B5145">
        <v>2</v>
      </c>
      <c r="C5145" t="s">
        <v>137</v>
      </c>
      <c r="D5145">
        <v>0</v>
      </c>
      <c r="E5145">
        <v>0</v>
      </c>
    </row>
    <row r="5146" spans="1:5" x14ac:dyDescent="0.25">
      <c r="A5146">
        <v>2007</v>
      </c>
      <c r="B5146">
        <v>2</v>
      </c>
      <c r="C5146" t="s">
        <v>120</v>
      </c>
      <c r="D5146">
        <v>0</v>
      </c>
      <c r="E5146">
        <v>0</v>
      </c>
    </row>
    <row r="5147" spans="1:5" x14ac:dyDescent="0.25">
      <c r="A5147">
        <v>2007</v>
      </c>
      <c r="B5147">
        <v>3</v>
      </c>
      <c r="C5147" t="s">
        <v>72</v>
      </c>
      <c r="D5147">
        <v>1833</v>
      </c>
      <c r="E5147">
        <v>16.3</v>
      </c>
    </row>
    <row r="5148" spans="1:5" x14ac:dyDescent="0.25">
      <c r="A5148">
        <v>2007</v>
      </c>
      <c r="B5148">
        <v>3</v>
      </c>
      <c r="C5148" t="s">
        <v>73</v>
      </c>
      <c r="D5148">
        <v>1428</v>
      </c>
      <c r="E5148">
        <v>12.7</v>
      </c>
    </row>
    <row r="5149" spans="1:5" x14ac:dyDescent="0.25">
      <c r="A5149">
        <v>2007</v>
      </c>
      <c r="B5149">
        <v>3</v>
      </c>
      <c r="C5149" t="s">
        <v>75</v>
      </c>
      <c r="D5149">
        <v>867</v>
      </c>
      <c r="E5149">
        <v>7.7</v>
      </c>
    </row>
    <row r="5150" spans="1:5" x14ac:dyDescent="0.25">
      <c r="A5150">
        <v>2007</v>
      </c>
      <c r="B5150">
        <v>3</v>
      </c>
      <c r="C5150" t="s">
        <v>74</v>
      </c>
      <c r="D5150">
        <v>766</v>
      </c>
      <c r="E5150">
        <v>6.8</v>
      </c>
    </row>
    <row r="5151" spans="1:5" x14ac:dyDescent="0.25">
      <c r="A5151">
        <v>2007</v>
      </c>
      <c r="B5151">
        <v>3</v>
      </c>
      <c r="C5151" t="s">
        <v>76</v>
      </c>
      <c r="D5151">
        <v>656</v>
      </c>
      <c r="E5151">
        <v>5.8</v>
      </c>
    </row>
    <row r="5152" spans="1:5" x14ac:dyDescent="0.25">
      <c r="A5152">
        <v>2007</v>
      </c>
      <c r="B5152">
        <v>3</v>
      </c>
      <c r="C5152" t="s">
        <v>78</v>
      </c>
      <c r="D5152">
        <v>682</v>
      </c>
      <c r="E5152">
        <v>6.1</v>
      </c>
    </row>
    <row r="5153" spans="1:5" x14ac:dyDescent="0.25">
      <c r="A5153">
        <v>2007</v>
      </c>
      <c r="B5153">
        <v>3</v>
      </c>
      <c r="C5153" t="s">
        <v>81</v>
      </c>
      <c r="D5153">
        <v>578</v>
      </c>
      <c r="E5153">
        <v>5.0999999999999996</v>
      </c>
    </row>
    <row r="5154" spans="1:5" x14ac:dyDescent="0.25">
      <c r="A5154">
        <v>2007</v>
      </c>
      <c r="B5154">
        <v>3</v>
      </c>
      <c r="C5154" t="s">
        <v>77</v>
      </c>
      <c r="D5154">
        <v>491</v>
      </c>
      <c r="E5154">
        <v>4.4000000000000004</v>
      </c>
    </row>
    <row r="5155" spans="1:5" x14ac:dyDescent="0.25">
      <c r="A5155">
        <v>2007</v>
      </c>
      <c r="B5155">
        <v>3</v>
      </c>
      <c r="C5155" t="s">
        <v>88</v>
      </c>
      <c r="D5155">
        <v>399</v>
      </c>
      <c r="E5155">
        <v>3.5</v>
      </c>
    </row>
    <row r="5156" spans="1:5" x14ac:dyDescent="0.25">
      <c r="A5156">
        <v>2007</v>
      </c>
      <c r="B5156">
        <v>3</v>
      </c>
      <c r="C5156" t="s">
        <v>80</v>
      </c>
      <c r="D5156">
        <v>387</v>
      </c>
      <c r="E5156">
        <v>3.4</v>
      </c>
    </row>
    <row r="5157" spans="1:5" x14ac:dyDescent="0.25">
      <c r="A5157">
        <v>2007</v>
      </c>
      <c r="B5157">
        <v>3</v>
      </c>
      <c r="C5157" t="s">
        <v>83</v>
      </c>
      <c r="D5157">
        <v>365</v>
      </c>
      <c r="E5157">
        <v>3.2</v>
      </c>
    </row>
    <row r="5158" spans="1:5" x14ac:dyDescent="0.25">
      <c r="A5158">
        <v>2007</v>
      </c>
      <c r="B5158">
        <v>3</v>
      </c>
      <c r="C5158" t="s">
        <v>89</v>
      </c>
      <c r="D5158">
        <v>512</v>
      </c>
      <c r="E5158">
        <v>4.5</v>
      </c>
    </row>
    <row r="5159" spans="1:5" x14ac:dyDescent="0.25">
      <c r="A5159">
        <v>2007</v>
      </c>
      <c r="B5159">
        <v>3</v>
      </c>
      <c r="C5159" t="s">
        <v>82</v>
      </c>
      <c r="D5159">
        <v>333</v>
      </c>
      <c r="E5159">
        <v>3</v>
      </c>
    </row>
    <row r="5160" spans="1:5" x14ac:dyDescent="0.25">
      <c r="A5160">
        <v>2007</v>
      </c>
      <c r="B5160">
        <v>3</v>
      </c>
      <c r="C5160" t="s">
        <v>85</v>
      </c>
      <c r="D5160">
        <v>239</v>
      </c>
      <c r="E5160">
        <v>2.1</v>
      </c>
    </row>
    <row r="5161" spans="1:5" x14ac:dyDescent="0.25">
      <c r="A5161">
        <v>2007</v>
      </c>
      <c r="B5161">
        <v>3</v>
      </c>
      <c r="C5161" t="s">
        <v>86</v>
      </c>
      <c r="D5161">
        <v>319</v>
      </c>
      <c r="E5161">
        <v>2.8</v>
      </c>
    </row>
    <row r="5162" spans="1:5" x14ac:dyDescent="0.25">
      <c r="A5162">
        <v>2007</v>
      </c>
      <c r="B5162">
        <v>3</v>
      </c>
      <c r="C5162" t="s">
        <v>79</v>
      </c>
      <c r="D5162">
        <v>327</v>
      </c>
      <c r="E5162">
        <v>2.9</v>
      </c>
    </row>
    <row r="5163" spans="1:5" x14ac:dyDescent="0.25">
      <c r="A5163">
        <v>2007</v>
      </c>
      <c r="B5163">
        <v>3</v>
      </c>
      <c r="C5163" t="s">
        <v>96</v>
      </c>
      <c r="D5163">
        <v>243</v>
      </c>
      <c r="E5163">
        <v>2.2000000000000002</v>
      </c>
    </row>
    <row r="5164" spans="1:5" x14ac:dyDescent="0.25">
      <c r="A5164">
        <v>2007</v>
      </c>
      <c r="B5164">
        <v>3</v>
      </c>
      <c r="C5164" t="s">
        <v>84</v>
      </c>
      <c r="D5164">
        <v>228</v>
      </c>
      <c r="E5164">
        <v>2</v>
      </c>
    </row>
    <row r="5165" spans="1:5" x14ac:dyDescent="0.25">
      <c r="A5165">
        <v>2007</v>
      </c>
      <c r="B5165">
        <v>3</v>
      </c>
      <c r="C5165" t="s">
        <v>92</v>
      </c>
      <c r="D5165">
        <v>131</v>
      </c>
      <c r="E5165">
        <v>1.2</v>
      </c>
    </row>
    <row r="5166" spans="1:5" x14ac:dyDescent="0.25">
      <c r="A5166">
        <v>2007</v>
      </c>
      <c r="B5166">
        <v>3</v>
      </c>
      <c r="C5166" t="s">
        <v>91</v>
      </c>
      <c r="D5166">
        <v>171</v>
      </c>
      <c r="E5166">
        <v>1.5</v>
      </c>
    </row>
    <row r="5167" spans="1:5" x14ac:dyDescent="0.25">
      <c r="A5167">
        <v>2007</v>
      </c>
      <c r="B5167">
        <v>3</v>
      </c>
      <c r="C5167" t="s">
        <v>98</v>
      </c>
      <c r="D5167">
        <v>52</v>
      </c>
      <c r="E5167">
        <v>0.5</v>
      </c>
    </row>
    <row r="5168" spans="1:5" x14ac:dyDescent="0.25">
      <c r="A5168">
        <v>2007</v>
      </c>
      <c r="B5168">
        <v>3</v>
      </c>
      <c r="C5168" t="s">
        <v>95</v>
      </c>
      <c r="D5168">
        <v>28</v>
      </c>
      <c r="E5168">
        <v>0.2</v>
      </c>
    </row>
    <row r="5169" spans="1:5" x14ac:dyDescent="0.25">
      <c r="A5169">
        <v>2007</v>
      </c>
      <c r="B5169">
        <v>3</v>
      </c>
      <c r="C5169" t="s">
        <v>101</v>
      </c>
      <c r="D5169">
        <v>40</v>
      </c>
      <c r="E5169">
        <v>0.4</v>
      </c>
    </row>
    <row r="5170" spans="1:5" x14ac:dyDescent="0.25">
      <c r="A5170">
        <v>2007</v>
      </c>
      <c r="B5170">
        <v>3</v>
      </c>
      <c r="C5170" t="s">
        <v>97</v>
      </c>
      <c r="D5170">
        <v>25</v>
      </c>
      <c r="E5170">
        <v>0.2</v>
      </c>
    </row>
    <row r="5171" spans="1:5" x14ac:dyDescent="0.25">
      <c r="A5171">
        <v>2007</v>
      </c>
      <c r="B5171">
        <v>3</v>
      </c>
      <c r="C5171" t="s">
        <v>103</v>
      </c>
      <c r="D5171">
        <v>27</v>
      </c>
      <c r="E5171">
        <v>0.2</v>
      </c>
    </row>
    <row r="5172" spans="1:5" x14ac:dyDescent="0.25">
      <c r="A5172">
        <v>2007</v>
      </c>
      <c r="B5172">
        <v>3</v>
      </c>
      <c r="C5172" t="s">
        <v>94</v>
      </c>
      <c r="D5172">
        <v>18</v>
      </c>
      <c r="E5172">
        <v>0.2</v>
      </c>
    </row>
    <row r="5173" spans="1:5" x14ac:dyDescent="0.25">
      <c r="A5173">
        <v>2007</v>
      </c>
      <c r="B5173">
        <v>3</v>
      </c>
      <c r="C5173" t="s">
        <v>87</v>
      </c>
      <c r="D5173">
        <v>7</v>
      </c>
      <c r="E5173">
        <v>0.1</v>
      </c>
    </row>
    <row r="5174" spans="1:5" x14ac:dyDescent="0.25">
      <c r="A5174">
        <v>2007</v>
      </c>
      <c r="B5174">
        <v>3</v>
      </c>
      <c r="C5174" t="s">
        <v>93</v>
      </c>
      <c r="D5174">
        <v>21</v>
      </c>
      <c r="E5174">
        <v>0.2</v>
      </c>
    </row>
    <row r="5175" spans="1:5" x14ac:dyDescent="0.25">
      <c r="A5175">
        <v>2007</v>
      </c>
      <c r="B5175">
        <v>3</v>
      </c>
      <c r="C5175" t="s">
        <v>100</v>
      </c>
      <c r="D5175">
        <v>33</v>
      </c>
      <c r="E5175">
        <v>0.3</v>
      </c>
    </row>
    <row r="5176" spans="1:5" x14ac:dyDescent="0.25">
      <c r="A5176">
        <v>2007</v>
      </c>
      <c r="B5176">
        <v>3</v>
      </c>
      <c r="C5176" t="s">
        <v>90</v>
      </c>
      <c r="D5176">
        <v>20</v>
      </c>
      <c r="E5176">
        <v>0.2</v>
      </c>
    </row>
    <row r="5177" spans="1:5" x14ac:dyDescent="0.25">
      <c r="A5177">
        <v>2007</v>
      </c>
      <c r="B5177">
        <v>3</v>
      </c>
      <c r="C5177" t="s">
        <v>99</v>
      </c>
      <c r="D5177">
        <v>9</v>
      </c>
      <c r="E5177">
        <v>0.1</v>
      </c>
    </row>
    <row r="5178" spans="1:5" x14ac:dyDescent="0.25">
      <c r="A5178">
        <v>2007</v>
      </c>
      <c r="B5178">
        <v>3</v>
      </c>
      <c r="C5178" t="s">
        <v>107</v>
      </c>
      <c r="D5178">
        <v>14</v>
      </c>
      <c r="E5178">
        <v>0.1</v>
      </c>
    </row>
    <row r="5179" spans="1:5" x14ac:dyDescent="0.25">
      <c r="A5179">
        <v>2007</v>
      </c>
      <c r="B5179">
        <v>3</v>
      </c>
      <c r="C5179" t="s">
        <v>105</v>
      </c>
      <c r="D5179">
        <v>3</v>
      </c>
      <c r="E5179">
        <v>0</v>
      </c>
    </row>
    <row r="5180" spans="1:5" x14ac:dyDescent="0.25">
      <c r="A5180">
        <v>2007</v>
      </c>
      <c r="B5180">
        <v>3</v>
      </c>
      <c r="C5180" t="s">
        <v>111</v>
      </c>
      <c r="D5180">
        <v>5</v>
      </c>
      <c r="E5180">
        <v>0</v>
      </c>
    </row>
    <row r="5181" spans="1:5" x14ac:dyDescent="0.25">
      <c r="A5181">
        <v>2007</v>
      </c>
      <c r="B5181">
        <v>3</v>
      </c>
      <c r="C5181" t="s">
        <v>109</v>
      </c>
      <c r="D5181">
        <v>1</v>
      </c>
      <c r="E5181">
        <v>0</v>
      </c>
    </row>
    <row r="5182" spans="1:5" x14ac:dyDescent="0.25">
      <c r="A5182">
        <v>2007</v>
      </c>
      <c r="B5182">
        <v>3</v>
      </c>
      <c r="C5182" t="s">
        <v>102</v>
      </c>
      <c r="D5182">
        <v>0</v>
      </c>
      <c r="E5182">
        <v>0</v>
      </c>
    </row>
    <row r="5183" spans="1:5" x14ac:dyDescent="0.25">
      <c r="A5183">
        <v>2007</v>
      </c>
      <c r="B5183">
        <v>3</v>
      </c>
      <c r="C5183" t="s">
        <v>104</v>
      </c>
      <c r="D5183">
        <v>4</v>
      </c>
      <c r="E5183">
        <v>0</v>
      </c>
    </row>
    <row r="5184" spans="1:5" x14ac:dyDescent="0.25">
      <c r="A5184">
        <v>2007</v>
      </c>
      <c r="B5184">
        <v>3</v>
      </c>
      <c r="C5184" t="s">
        <v>119</v>
      </c>
      <c r="D5184">
        <v>0</v>
      </c>
      <c r="E5184">
        <v>0</v>
      </c>
    </row>
    <row r="5185" spans="1:5" x14ac:dyDescent="0.25">
      <c r="A5185">
        <v>2007</v>
      </c>
      <c r="B5185">
        <v>3</v>
      </c>
      <c r="C5185" t="s">
        <v>110</v>
      </c>
      <c r="D5185">
        <v>0</v>
      </c>
      <c r="E5185">
        <v>0</v>
      </c>
    </row>
    <row r="5186" spans="1:5" x14ac:dyDescent="0.25">
      <c r="A5186">
        <v>2007</v>
      </c>
      <c r="B5186">
        <v>3</v>
      </c>
      <c r="C5186" t="s">
        <v>112</v>
      </c>
      <c r="D5186">
        <v>0</v>
      </c>
      <c r="E5186">
        <v>0</v>
      </c>
    </row>
    <row r="5187" spans="1:5" x14ac:dyDescent="0.25">
      <c r="A5187">
        <v>2007</v>
      </c>
      <c r="B5187">
        <v>3</v>
      </c>
      <c r="D5187">
        <v>1</v>
      </c>
      <c r="E5187">
        <v>0</v>
      </c>
    </row>
    <row r="5188" spans="1:5" x14ac:dyDescent="0.25">
      <c r="A5188">
        <v>2007</v>
      </c>
      <c r="B5188">
        <v>3</v>
      </c>
      <c r="C5188" t="s">
        <v>116</v>
      </c>
      <c r="D5188">
        <v>1</v>
      </c>
      <c r="E5188">
        <v>0</v>
      </c>
    </row>
    <row r="5189" spans="1:5" x14ac:dyDescent="0.25">
      <c r="A5189">
        <v>2007</v>
      </c>
      <c r="B5189">
        <v>3</v>
      </c>
      <c r="C5189" t="s">
        <v>117</v>
      </c>
      <c r="D5189">
        <v>0</v>
      </c>
      <c r="E5189">
        <v>0</v>
      </c>
    </row>
    <row r="5190" spans="1:5" x14ac:dyDescent="0.25">
      <c r="A5190">
        <v>2007</v>
      </c>
      <c r="B5190">
        <v>3</v>
      </c>
      <c r="C5190" t="s">
        <v>135</v>
      </c>
      <c r="D5190">
        <v>0</v>
      </c>
      <c r="E5190">
        <v>0</v>
      </c>
    </row>
    <row r="5191" spans="1:5" x14ac:dyDescent="0.25">
      <c r="A5191">
        <v>2007</v>
      </c>
      <c r="B5191">
        <v>3</v>
      </c>
      <c r="C5191" t="s">
        <v>137</v>
      </c>
      <c r="D5191">
        <v>0</v>
      </c>
      <c r="E5191">
        <v>0</v>
      </c>
    </row>
    <row r="5192" spans="1:5" x14ac:dyDescent="0.25">
      <c r="A5192">
        <v>2007</v>
      </c>
      <c r="B5192">
        <v>3</v>
      </c>
      <c r="C5192" t="s">
        <v>120</v>
      </c>
      <c r="D5192">
        <v>0</v>
      </c>
      <c r="E5192">
        <v>0</v>
      </c>
    </row>
    <row r="5193" spans="1:5" x14ac:dyDescent="0.25">
      <c r="A5193">
        <v>2007</v>
      </c>
      <c r="B5193">
        <v>4</v>
      </c>
      <c r="C5193" t="s">
        <v>72</v>
      </c>
      <c r="D5193">
        <v>1300</v>
      </c>
      <c r="E5193">
        <v>14.7</v>
      </c>
    </row>
    <row r="5194" spans="1:5" x14ac:dyDescent="0.25">
      <c r="A5194">
        <v>2007</v>
      </c>
      <c r="B5194">
        <v>4</v>
      </c>
      <c r="C5194" t="s">
        <v>73</v>
      </c>
      <c r="D5194">
        <v>1257</v>
      </c>
      <c r="E5194">
        <v>14.2</v>
      </c>
    </row>
    <row r="5195" spans="1:5" x14ac:dyDescent="0.25">
      <c r="A5195">
        <v>2007</v>
      </c>
      <c r="B5195">
        <v>4</v>
      </c>
      <c r="C5195" t="s">
        <v>75</v>
      </c>
      <c r="D5195">
        <v>547</v>
      </c>
      <c r="E5195">
        <v>6.2</v>
      </c>
    </row>
    <row r="5196" spans="1:5" x14ac:dyDescent="0.25">
      <c r="A5196">
        <v>2007</v>
      </c>
      <c r="B5196">
        <v>4</v>
      </c>
      <c r="C5196" t="s">
        <v>74</v>
      </c>
      <c r="D5196">
        <v>451</v>
      </c>
      <c r="E5196">
        <v>5.0999999999999996</v>
      </c>
    </row>
    <row r="5197" spans="1:5" x14ac:dyDescent="0.25">
      <c r="A5197">
        <v>2007</v>
      </c>
      <c r="B5197">
        <v>4</v>
      </c>
      <c r="C5197" t="s">
        <v>76</v>
      </c>
      <c r="D5197">
        <v>587</v>
      </c>
      <c r="E5197">
        <v>6.6</v>
      </c>
    </row>
    <row r="5198" spans="1:5" x14ac:dyDescent="0.25">
      <c r="A5198">
        <v>2007</v>
      </c>
      <c r="B5198">
        <v>4</v>
      </c>
      <c r="C5198" t="s">
        <v>78</v>
      </c>
      <c r="D5198">
        <v>556</v>
      </c>
      <c r="E5198">
        <v>6.3</v>
      </c>
    </row>
    <row r="5199" spans="1:5" x14ac:dyDescent="0.25">
      <c r="A5199">
        <v>2007</v>
      </c>
      <c r="B5199">
        <v>4</v>
      </c>
      <c r="C5199" t="s">
        <v>81</v>
      </c>
      <c r="D5199">
        <v>534</v>
      </c>
      <c r="E5199">
        <v>6</v>
      </c>
    </row>
    <row r="5200" spans="1:5" x14ac:dyDescent="0.25">
      <c r="A5200">
        <v>2007</v>
      </c>
      <c r="B5200">
        <v>4</v>
      </c>
      <c r="C5200" t="s">
        <v>77</v>
      </c>
      <c r="D5200">
        <v>438</v>
      </c>
      <c r="E5200">
        <v>4.9000000000000004</v>
      </c>
    </row>
    <row r="5201" spans="1:5" x14ac:dyDescent="0.25">
      <c r="A5201">
        <v>2007</v>
      </c>
      <c r="B5201">
        <v>4</v>
      </c>
      <c r="C5201" t="s">
        <v>80</v>
      </c>
      <c r="D5201">
        <v>387</v>
      </c>
      <c r="E5201">
        <v>4.4000000000000004</v>
      </c>
    </row>
    <row r="5202" spans="1:5" x14ac:dyDescent="0.25">
      <c r="A5202">
        <v>2007</v>
      </c>
      <c r="B5202">
        <v>4</v>
      </c>
      <c r="C5202" t="s">
        <v>88</v>
      </c>
      <c r="D5202">
        <v>351</v>
      </c>
      <c r="E5202">
        <v>4</v>
      </c>
    </row>
    <row r="5203" spans="1:5" x14ac:dyDescent="0.25">
      <c r="A5203">
        <v>2007</v>
      </c>
      <c r="B5203">
        <v>4</v>
      </c>
      <c r="C5203" t="s">
        <v>83</v>
      </c>
      <c r="D5203">
        <v>360</v>
      </c>
      <c r="E5203">
        <v>4.0999999999999996</v>
      </c>
    </row>
    <row r="5204" spans="1:5" x14ac:dyDescent="0.25">
      <c r="A5204">
        <v>2007</v>
      </c>
      <c r="B5204">
        <v>4</v>
      </c>
      <c r="C5204" t="s">
        <v>82</v>
      </c>
      <c r="D5204">
        <v>347</v>
      </c>
      <c r="E5204">
        <v>3.9</v>
      </c>
    </row>
    <row r="5205" spans="1:5" x14ac:dyDescent="0.25">
      <c r="A5205">
        <v>2007</v>
      </c>
      <c r="B5205">
        <v>4</v>
      </c>
      <c r="C5205" t="s">
        <v>89</v>
      </c>
      <c r="D5205">
        <v>104</v>
      </c>
      <c r="E5205">
        <v>1.2</v>
      </c>
    </row>
    <row r="5206" spans="1:5" x14ac:dyDescent="0.25">
      <c r="A5206">
        <v>2007</v>
      </c>
      <c r="B5206">
        <v>4</v>
      </c>
      <c r="C5206" t="s">
        <v>86</v>
      </c>
      <c r="D5206">
        <v>249</v>
      </c>
      <c r="E5206">
        <v>2.8</v>
      </c>
    </row>
    <row r="5207" spans="1:5" x14ac:dyDescent="0.25">
      <c r="A5207">
        <v>2007</v>
      </c>
      <c r="B5207">
        <v>4</v>
      </c>
      <c r="C5207" t="s">
        <v>85</v>
      </c>
      <c r="D5207">
        <v>179</v>
      </c>
      <c r="E5207">
        <v>2</v>
      </c>
    </row>
    <row r="5208" spans="1:5" x14ac:dyDescent="0.25">
      <c r="A5208">
        <v>2007</v>
      </c>
      <c r="B5208">
        <v>4</v>
      </c>
      <c r="C5208" t="s">
        <v>79</v>
      </c>
      <c r="D5208">
        <v>328</v>
      </c>
      <c r="E5208">
        <v>3.7</v>
      </c>
    </row>
    <row r="5209" spans="1:5" x14ac:dyDescent="0.25">
      <c r="A5209">
        <v>2007</v>
      </c>
      <c r="B5209">
        <v>4</v>
      </c>
      <c r="C5209" t="s">
        <v>96</v>
      </c>
      <c r="D5209">
        <v>191</v>
      </c>
      <c r="E5209">
        <v>2.2000000000000002</v>
      </c>
    </row>
    <row r="5210" spans="1:5" x14ac:dyDescent="0.25">
      <c r="A5210">
        <v>2007</v>
      </c>
      <c r="B5210">
        <v>4</v>
      </c>
      <c r="C5210" t="s">
        <v>84</v>
      </c>
      <c r="D5210">
        <v>142</v>
      </c>
      <c r="E5210">
        <v>1.6</v>
      </c>
    </row>
    <row r="5211" spans="1:5" x14ac:dyDescent="0.25">
      <c r="A5211">
        <v>2007</v>
      </c>
      <c r="B5211">
        <v>4</v>
      </c>
      <c r="C5211" t="s">
        <v>92</v>
      </c>
      <c r="D5211">
        <v>92</v>
      </c>
      <c r="E5211">
        <v>1</v>
      </c>
    </row>
    <row r="5212" spans="1:5" x14ac:dyDescent="0.25">
      <c r="A5212">
        <v>2007</v>
      </c>
      <c r="B5212">
        <v>4</v>
      </c>
      <c r="C5212" t="s">
        <v>91</v>
      </c>
      <c r="D5212">
        <v>92</v>
      </c>
      <c r="E5212">
        <v>1</v>
      </c>
    </row>
    <row r="5213" spans="1:5" x14ac:dyDescent="0.25">
      <c r="A5213">
        <v>2007</v>
      </c>
      <c r="B5213">
        <v>4</v>
      </c>
      <c r="C5213" t="s">
        <v>98</v>
      </c>
      <c r="D5213">
        <v>79</v>
      </c>
      <c r="E5213">
        <v>0.9</v>
      </c>
    </row>
    <row r="5214" spans="1:5" x14ac:dyDescent="0.25">
      <c r="A5214">
        <v>2007</v>
      </c>
      <c r="B5214">
        <v>4</v>
      </c>
      <c r="C5214" t="s">
        <v>87</v>
      </c>
      <c r="D5214">
        <v>77</v>
      </c>
      <c r="E5214">
        <v>0.9</v>
      </c>
    </row>
    <row r="5215" spans="1:5" x14ac:dyDescent="0.25">
      <c r="A5215">
        <v>2007</v>
      </c>
      <c r="B5215">
        <v>4</v>
      </c>
      <c r="C5215" t="s">
        <v>101</v>
      </c>
      <c r="D5215">
        <v>42</v>
      </c>
      <c r="E5215">
        <v>0.5</v>
      </c>
    </row>
    <row r="5216" spans="1:5" x14ac:dyDescent="0.25">
      <c r="A5216">
        <v>2007</v>
      </c>
      <c r="B5216">
        <v>4</v>
      </c>
      <c r="C5216" t="s">
        <v>95</v>
      </c>
      <c r="D5216">
        <v>31</v>
      </c>
      <c r="E5216">
        <v>0.4</v>
      </c>
    </row>
    <row r="5217" spans="1:5" x14ac:dyDescent="0.25">
      <c r="A5217">
        <v>2007</v>
      </c>
      <c r="B5217">
        <v>4</v>
      </c>
      <c r="C5217" t="s">
        <v>97</v>
      </c>
      <c r="D5217">
        <v>25</v>
      </c>
      <c r="E5217">
        <v>0.3</v>
      </c>
    </row>
    <row r="5218" spans="1:5" x14ac:dyDescent="0.25">
      <c r="A5218">
        <v>2007</v>
      </c>
      <c r="B5218">
        <v>4</v>
      </c>
      <c r="C5218" t="s">
        <v>103</v>
      </c>
      <c r="D5218">
        <v>17</v>
      </c>
      <c r="E5218">
        <v>0.2</v>
      </c>
    </row>
    <row r="5219" spans="1:5" x14ac:dyDescent="0.25">
      <c r="A5219">
        <v>2007</v>
      </c>
      <c r="B5219">
        <v>4</v>
      </c>
      <c r="C5219" t="s">
        <v>94</v>
      </c>
      <c r="D5219">
        <v>18</v>
      </c>
      <c r="E5219">
        <v>0.2</v>
      </c>
    </row>
    <row r="5220" spans="1:5" x14ac:dyDescent="0.25">
      <c r="A5220">
        <v>2007</v>
      </c>
      <c r="B5220">
        <v>4</v>
      </c>
      <c r="C5220" t="s">
        <v>93</v>
      </c>
      <c r="D5220">
        <v>20</v>
      </c>
      <c r="E5220">
        <v>0.2</v>
      </c>
    </row>
    <row r="5221" spans="1:5" x14ac:dyDescent="0.25">
      <c r="A5221">
        <v>2007</v>
      </c>
      <c r="B5221">
        <v>4</v>
      </c>
      <c r="C5221" t="s">
        <v>100</v>
      </c>
      <c r="D5221">
        <v>10</v>
      </c>
      <c r="E5221">
        <v>0.1</v>
      </c>
    </row>
    <row r="5222" spans="1:5" x14ac:dyDescent="0.25">
      <c r="A5222">
        <v>2007</v>
      </c>
      <c r="B5222">
        <v>4</v>
      </c>
      <c r="C5222" t="s">
        <v>90</v>
      </c>
      <c r="D5222">
        <v>7</v>
      </c>
      <c r="E5222">
        <v>0.1</v>
      </c>
    </row>
    <row r="5223" spans="1:5" x14ac:dyDescent="0.25">
      <c r="A5223">
        <v>2007</v>
      </c>
      <c r="B5223">
        <v>4</v>
      </c>
      <c r="C5223" t="s">
        <v>105</v>
      </c>
      <c r="D5223">
        <v>11</v>
      </c>
      <c r="E5223">
        <v>0.1</v>
      </c>
    </row>
    <row r="5224" spans="1:5" x14ac:dyDescent="0.25">
      <c r="A5224">
        <v>2007</v>
      </c>
      <c r="B5224">
        <v>4</v>
      </c>
      <c r="C5224" t="s">
        <v>107</v>
      </c>
      <c r="D5224">
        <v>7</v>
      </c>
      <c r="E5224">
        <v>0.1</v>
      </c>
    </row>
    <row r="5225" spans="1:5" x14ac:dyDescent="0.25">
      <c r="A5225">
        <v>2007</v>
      </c>
      <c r="B5225">
        <v>4</v>
      </c>
      <c r="C5225" t="s">
        <v>99</v>
      </c>
      <c r="D5225">
        <v>5</v>
      </c>
      <c r="E5225">
        <v>0.1</v>
      </c>
    </row>
    <row r="5226" spans="1:5" x14ac:dyDescent="0.25">
      <c r="A5226">
        <v>2007</v>
      </c>
      <c r="B5226">
        <v>4</v>
      </c>
      <c r="C5226" t="s">
        <v>111</v>
      </c>
      <c r="D5226">
        <v>5</v>
      </c>
      <c r="E5226">
        <v>0.1</v>
      </c>
    </row>
    <row r="5227" spans="1:5" x14ac:dyDescent="0.25">
      <c r="A5227">
        <v>2007</v>
      </c>
      <c r="B5227">
        <v>4</v>
      </c>
      <c r="C5227" t="s">
        <v>109</v>
      </c>
      <c r="D5227">
        <v>0</v>
      </c>
      <c r="E5227">
        <v>0</v>
      </c>
    </row>
    <row r="5228" spans="1:5" x14ac:dyDescent="0.25">
      <c r="A5228">
        <v>2007</v>
      </c>
      <c r="B5228">
        <v>4</v>
      </c>
      <c r="C5228" t="s">
        <v>104</v>
      </c>
      <c r="D5228">
        <v>2</v>
      </c>
      <c r="E5228">
        <v>0</v>
      </c>
    </row>
    <row r="5229" spans="1:5" x14ac:dyDescent="0.25">
      <c r="A5229">
        <v>2007</v>
      </c>
      <c r="B5229">
        <v>4</v>
      </c>
      <c r="C5229" t="s">
        <v>102</v>
      </c>
      <c r="D5229">
        <v>1</v>
      </c>
      <c r="E5229">
        <v>0</v>
      </c>
    </row>
    <row r="5230" spans="1:5" x14ac:dyDescent="0.25">
      <c r="A5230">
        <v>2007</v>
      </c>
      <c r="B5230">
        <v>4</v>
      </c>
      <c r="C5230" t="s">
        <v>108</v>
      </c>
      <c r="D5230">
        <v>4</v>
      </c>
      <c r="E5230">
        <v>0</v>
      </c>
    </row>
    <row r="5231" spans="1:5" x14ac:dyDescent="0.25">
      <c r="A5231">
        <v>2007</v>
      </c>
      <c r="B5231">
        <v>4</v>
      </c>
      <c r="C5231" t="s">
        <v>119</v>
      </c>
      <c r="D5231">
        <v>0</v>
      </c>
      <c r="E5231">
        <v>0</v>
      </c>
    </row>
    <row r="5232" spans="1:5" x14ac:dyDescent="0.25">
      <c r="A5232">
        <v>2007</v>
      </c>
      <c r="B5232">
        <v>4</v>
      </c>
      <c r="C5232" t="s">
        <v>110</v>
      </c>
      <c r="D5232">
        <v>0</v>
      </c>
      <c r="E5232">
        <v>0</v>
      </c>
    </row>
    <row r="5233" spans="1:5" x14ac:dyDescent="0.25">
      <c r="A5233">
        <v>2007</v>
      </c>
      <c r="B5233">
        <v>4</v>
      </c>
      <c r="C5233" t="s">
        <v>112</v>
      </c>
      <c r="D5233">
        <v>1</v>
      </c>
      <c r="E5233">
        <v>0</v>
      </c>
    </row>
    <row r="5234" spans="1:5" x14ac:dyDescent="0.25">
      <c r="A5234">
        <v>2007</v>
      </c>
      <c r="B5234">
        <v>4</v>
      </c>
      <c r="D5234">
        <v>0</v>
      </c>
      <c r="E5234">
        <v>0</v>
      </c>
    </row>
    <row r="5235" spans="1:5" x14ac:dyDescent="0.25">
      <c r="A5235">
        <v>2007</v>
      </c>
      <c r="B5235">
        <v>4</v>
      </c>
      <c r="C5235" t="s">
        <v>116</v>
      </c>
      <c r="D5235">
        <v>0</v>
      </c>
      <c r="E5235">
        <v>0</v>
      </c>
    </row>
    <row r="5236" spans="1:5" x14ac:dyDescent="0.25">
      <c r="A5236">
        <v>2007</v>
      </c>
      <c r="B5236">
        <v>4</v>
      </c>
      <c r="C5236" t="s">
        <v>118</v>
      </c>
      <c r="D5236">
        <v>0</v>
      </c>
      <c r="E5236">
        <v>0</v>
      </c>
    </row>
    <row r="5237" spans="1:5" x14ac:dyDescent="0.25">
      <c r="A5237">
        <v>2007</v>
      </c>
      <c r="B5237">
        <v>4</v>
      </c>
      <c r="C5237" t="s">
        <v>117</v>
      </c>
      <c r="D5237">
        <v>0</v>
      </c>
      <c r="E5237">
        <v>0</v>
      </c>
    </row>
    <row r="5238" spans="1:5" x14ac:dyDescent="0.25">
      <c r="A5238">
        <v>2007</v>
      </c>
      <c r="B5238">
        <v>4</v>
      </c>
      <c r="C5238" t="s">
        <v>135</v>
      </c>
      <c r="D5238">
        <v>0</v>
      </c>
      <c r="E5238">
        <v>0</v>
      </c>
    </row>
    <row r="5239" spans="1:5" x14ac:dyDescent="0.25">
      <c r="A5239">
        <v>2007</v>
      </c>
      <c r="B5239">
        <v>4</v>
      </c>
      <c r="C5239" t="s">
        <v>137</v>
      </c>
      <c r="D5239">
        <v>0</v>
      </c>
      <c r="E5239">
        <v>0</v>
      </c>
    </row>
    <row r="5240" spans="1:5" x14ac:dyDescent="0.25">
      <c r="A5240">
        <v>2007</v>
      </c>
      <c r="B5240">
        <v>4</v>
      </c>
      <c r="C5240" t="s">
        <v>120</v>
      </c>
      <c r="D5240">
        <v>0</v>
      </c>
      <c r="E5240">
        <v>0</v>
      </c>
    </row>
    <row r="5241" spans="1:5" x14ac:dyDescent="0.25">
      <c r="A5241">
        <v>2007</v>
      </c>
      <c r="B5241">
        <v>5</v>
      </c>
      <c r="C5241" t="s">
        <v>72</v>
      </c>
      <c r="D5241">
        <v>1866</v>
      </c>
      <c r="E5241">
        <v>15.5</v>
      </c>
    </row>
    <row r="5242" spans="1:5" x14ac:dyDescent="0.25">
      <c r="A5242">
        <v>2007</v>
      </c>
      <c r="B5242">
        <v>5</v>
      </c>
      <c r="C5242" t="s">
        <v>73</v>
      </c>
      <c r="D5242">
        <v>1934</v>
      </c>
      <c r="E5242">
        <v>16.100000000000001</v>
      </c>
    </row>
    <row r="5243" spans="1:5" x14ac:dyDescent="0.25">
      <c r="A5243">
        <v>2007</v>
      </c>
      <c r="B5243">
        <v>5</v>
      </c>
      <c r="C5243" t="s">
        <v>75</v>
      </c>
      <c r="D5243">
        <v>743</v>
      </c>
      <c r="E5243">
        <v>6.2</v>
      </c>
    </row>
    <row r="5244" spans="1:5" x14ac:dyDescent="0.25">
      <c r="A5244">
        <v>2007</v>
      </c>
      <c r="B5244">
        <v>5</v>
      </c>
      <c r="C5244" t="s">
        <v>74</v>
      </c>
      <c r="D5244">
        <v>648</v>
      </c>
      <c r="E5244">
        <v>5.4</v>
      </c>
    </row>
    <row r="5245" spans="1:5" x14ac:dyDescent="0.25">
      <c r="A5245">
        <v>2007</v>
      </c>
      <c r="B5245">
        <v>5</v>
      </c>
      <c r="C5245" t="s">
        <v>76</v>
      </c>
      <c r="D5245">
        <v>805</v>
      </c>
      <c r="E5245">
        <v>6.7</v>
      </c>
    </row>
    <row r="5246" spans="1:5" x14ac:dyDescent="0.25">
      <c r="A5246">
        <v>2007</v>
      </c>
      <c r="B5246">
        <v>5</v>
      </c>
      <c r="C5246" t="s">
        <v>81</v>
      </c>
      <c r="D5246">
        <v>771</v>
      </c>
      <c r="E5246">
        <v>6.4</v>
      </c>
    </row>
    <row r="5247" spans="1:5" x14ac:dyDescent="0.25">
      <c r="A5247">
        <v>2007</v>
      </c>
      <c r="B5247">
        <v>5</v>
      </c>
      <c r="C5247" t="s">
        <v>78</v>
      </c>
      <c r="D5247">
        <v>630</v>
      </c>
      <c r="E5247">
        <v>5.2</v>
      </c>
    </row>
    <row r="5248" spans="1:5" x14ac:dyDescent="0.25">
      <c r="A5248">
        <v>2007</v>
      </c>
      <c r="B5248">
        <v>5</v>
      </c>
      <c r="C5248" t="s">
        <v>77</v>
      </c>
      <c r="D5248">
        <v>517</v>
      </c>
      <c r="E5248">
        <v>4.3</v>
      </c>
    </row>
    <row r="5249" spans="1:5" x14ac:dyDescent="0.25">
      <c r="A5249">
        <v>2007</v>
      </c>
      <c r="B5249">
        <v>5</v>
      </c>
      <c r="C5249" t="s">
        <v>88</v>
      </c>
      <c r="D5249">
        <v>520</v>
      </c>
      <c r="E5249">
        <v>4.3</v>
      </c>
    </row>
    <row r="5250" spans="1:5" x14ac:dyDescent="0.25">
      <c r="A5250">
        <v>2007</v>
      </c>
      <c r="B5250">
        <v>5</v>
      </c>
      <c r="C5250" t="s">
        <v>80</v>
      </c>
      <c r="D5250">
        <v>422</v>
      </c>
      <c r="E5250">
        <v>3.5</v>
      </c>
    </row>
    <row r="5251" spans="1:5" x14ac:dyDescent="0.25">
      <c r="A5251">
        <v>2007</v>
      </c>
      <c r="B5251">
        <v>5</v>
      </c>
      <c r="C5251" t="s">
        <v>83</v>
      </c>
      <c r="D5251">
        <v>431</v>
      </c>
      <c r="E5251">
        <v>3.6</v>
      </c>
    </row>
    <row r="5252" spans="1:5" x14ac:dyDescent="0.25">
      <c r="A5252">
        <v>2007</v>
      </c>
      <c r="B5252">
        <v>5</v>
      </c>
      <c r="C5252" t="s">
        <v>82</v>
      </c>
      <c r="D5252">
        <v>420</v>
      </c>
      <c r="E5252">
        <v>3.5</v>
      </c>
    </row>
    <row r="5253" spans="1:5" x14ac:dyDescent="0.25">
      <c r="A5253">
        <v>2007</v>
      </c>
      <c r="B5253">
        <v>5</v>
      </c>
      <c r="C5253" t="s">
        <v>86</v>
      </c>
      <c r="D5253">
        <v>325</v>
      </c>
      <c r="E5253">
        <v>2.7</v>
      </c>
    </row>
    <row r="5254" spans="1:5" x14ac:dyDescent="0.25">
      <c r="A5254">
        <v>2007</v>
      </c>
      <c r="B5254">
        <v>5</v>
      </c>
      <c r="C5254" t="s">
        <v>79</v>
      </c>
      <c r="D5254">
        <v>382</v>
      </c>
      <c r="E5254">
        <v>3.2</v>
      </c>
    </row>
    <row r="5255" spans="1:5" x14ac:dyDescent="0.25">
      <c r="A5255">
        <v>2007</v>
      </c>
      <c r="B5255">
        <v>5</v>
      </c>
      <c r="C5255" t="s">
        <v>89</v>
      </c>
      <c r="D5255">
        <v>222</v>
      </c>
      <c r="E5255">
        <v>1.8</v>
      </c>
    </row>
    <row r="5256" spans="1:5" x14ac:dyDescent="0.25">
      <c r="A5256">
        <v>2007</v>
      </c>
      <c r="B5256">
        <v>5</v>
      </c>
      <c r="C5256" t="s">
        <v>85</v>
      </c>
      <c r="D5256">
        <v>223</v>
      </c>
      <c r="E5256">
        <v>1.9</v>
      </c>
    </row>
    <row r="5257" spans="1:5" x14ac:dyDescent="0.25">
      <c r="A5257">
        <v>2007</v>
      </c>
      <c r="B5257">
        <v>5</v>
      </c>
      <c r="C5257" t="s">
        <v>96</v>
      </c>
      <c r="D5257">
        <v>241</v>
      </c>
      <c r="E5257">
        <v>2</v>
      </c>
    </row>
    <row r="5258" spans="1:5" x14ac:dyDescent="0.25">
      <c r="A5258">
        <v>2007</v>
      </c>
      <c r="B5258">
        <v>5</v>
      </c>
      <c r="C5258" t="s">
        <v>84</v>
      </c>
      <c r="D5258">
        <v>155</v>
      </c>
      <c r="E5258">
        <v>1.3</v>
      </c>
    </row>
    <row r="5259" spans="1:5" x14ac:dyDescent="0.25">
      <c r="A5259">
        <v>2007</v>
      </c>
      <c r="B5259">
        <v>5</v>
      </c>
      <c r="C5259" t="s">
        <v>91</v>
      </c>
      <c r="D5259">
        <v>169</v>
      </c>
      <c r="E5259">
        <v>1.4</v>
      </c>
    </row>
    <row r="5260" spans="1:5" x14ac:dyDescent="0.25">
      <c r="A5260">
        <v>2007</v>
      </c>
      <c r="B5260">
        <v>5</v>
      </c>
      <c r="C5260" t="s">
        <v>92</v>
      </c>
      <c r="D5260">
        <v>109</v>
      </c>
      <c r="E5260">
        <v>0.9</v>
      </c>
    </row>
    <row r="5261" spans="1:5" x14ac:dyDescent="0.25">
      <c r="A5261">
        <v>2007</v>
      </c>
      <c r="B5261">
        <v>5</v>
      </c>
      <c r="C5261" t="s">
        <v>98</v>
      </c>
      <c r="D5261">
        <v>65</v>
      </c>
      <c r="E5261">
        <v>0.5</v>
      </c>
    </row>
    <row r="5262" spans="1:5" x14ac:dyDescent="0.25">
      <c r="A5262">
        <v>2007</v>
      </c>
      <c r="B5262">
        <v>5</v>
      </c>
      <c r="C5262" t="s">
        <v>101</v>
      </c>
      <c r="D5262">
        <v>91</v>
      </c>
      <c r="E5262">
        <v>0.8</v>
      </c>
    </row>
    <row r="5263" spans="1:5" x14ac:dyDescent="0.25">
      <c r="A5263">
        <v>2007</v>
      </c>
      <c r="B5263">
        <v>5</v>
      </c>
      <c r="C5263" t="s">
        <v>87</v>
      </c>
      <c r="D5263">
        <v>78</v>
      </c>
      <c r="E5263">
        <v>0.6</v>
      </c>
    </row>
    <row r="5264" spans="1:5" x14ac:dyDescent="0.25">
      <c r="A5264">
        <v>2007</v>
      </c>
      <c r="B5264">
        <v>5</v>
      </c>
      <c r="C5264" t="s">
        <v>95</v>
      </c>
      <c r="D5264">
        <v>30</v>
      </c>
      <c r="E5264">
        <v>0.2</v>
      </c>
    </row>
    <row r="5265" spans="1:5" x14ac:dyDescent="0.25">
      <c r="A5265">
        <v>2007</v>
      </c>
      <c r="B5265">
        <v>5</v>
      </c>
      <c r="C5265" t="s">
        <v>97</v>
      </c>
      <c r="D5265">
        <v>29</v>
      </c>
      <c r="E5265">
        <v>0.2</v>
      </c>
    </row>
    <row r="5266" spans="1:5" x14ac:dyDescent="0.25">
      <c r="A5266">
        <v>2007</v>
      </c>
      <c r="B5266">
        <v>5</v>
      </c>
      <c r="C5266" t="s">
        <v>100</v>
      </c>
      <c r="D5266">
        <v>72</v>
      </c>
      <c r="E5266">
        <v>0.6</v>
      </c>
    </row>
    <row r="5267" spans="1:5" x14ac:dyDescent="0.25">
      <c r="A5267">
        <v>2007</v>
      </c>
      <c r="B5267">
        <v>5</v>
      </c>
      <c r="C5267" t="s">
        <v>103</v>
      </c>
      <c r="D5267">
        <v>36</v>
      </c>
      <c r="E5267">
        <v>0.3</v>
      </c>
    </row>
    <row r="5268" spans="1:5" x14ac:dyDescent="0.25">
      <c r="A5268">
        <v>2007</v>
      </c>
      <c r="B5268">
        <v>5</v>
      </c>
      <c r="C5268" t="s">
        <v>94</v>
      </c>
      <c r="D5268">
        <v>10</v>
      </c>
      <c r="E5268">
        <v>0.1</v>
      </c>
    </row>
    <row r="5269" spans="1:5" x14ac:dyDescent="0.25">
      <c r="A5269">
        <v>2007</v>
      </c>
      <c r="B5269">
        <v>5</v>
      </c>
      <c r="C5269" t="s">
        <v>93</v>
      </c>
      <c r="D5269">
        <v>17</v>
      </c>
      <c r="E5269">
        <v>0.1</v>
      </c>
    </row>
    <row r="5270" spans="1:5" x14ac:dyDescent="0.25">
      <c r="A5270">
        <v>2007</v>
      </c>
      <c r="B5270">
        <v>5</v>
      </c>
      <c r="C5270" t="s">
        <v>90</v>
      </c>
      <c r="D5270">
        <v>18</v>
      </c>
      <c r="E5270">
        <v>0.1</v>
      </c>
    </row>
    <row r="5271" spans="1:5" x14ac:dyDescent="0.25">
      <c r="A5271">
        <v>2007</v>
      </c>
      <c r="B5271">
        <v>5</v>
      </c>
      <c r="C5271" t="s">
        <v>105</v>
      </c>
      <c r="D5271">
        <v>8</v>
      </c>
      <c r="E5271">
        <v>0.1</v>
      </c>
    </row>
    <row r="5272" spans="1:5" x14ac:dyDescent="0.25">
      <c r="A5272">
        <v>2007</v>
      </c>
      <c r="B5272">
        <v>5</v>
      </c>
      <c r="C5272" t="s">
        <v>99</v>
      </c>
      <c r="D5272">
        <v>5</v>
      </c>
      <c r="E5272">
        <v>0</v>
      </c>
    </row>
    <row r="5273" spans="1:5" x14ac:dyDescent="0.25">
      <c r="A5273">
        <v>2007</v>
      </c>
      <c r="B5273">
        <v>5</v>
      </c>
      <c r="C5273" t="s">
        <v>107</v>
      </c>
      <c r="D5273">
        <v>4</v>
      </c>
      <c r="E5273">
        <v>0</v>
      </c>
    </row>
    <row r="5274" spans="1:5" x14ac:dyDescent="0.25">
      <c r="A5274">
        <v>2007</v>
      </c>
      <c r="B5274">
        <v>5</v>
      </c>
      <c r="C5274" t="s">
        <v>111</v>
      </c>
      <c r="D5274">
        <v>0</v>
      </c>
      <c r="E5274">
        <v>0</v>
      </c>
    </row>
    <row r="5275" spans="1:5" x14ac:dyDescent="0.25">
      <c r="A5275">
        <v>2007</v>
      </c>
      <c r="B5275">
        <v>5</v>
      </c>
      <c r="C5275" t="s">
        <v>109</v>
      </c>
      <c r="D5275">
        <v>0</v>
      </c>
      <c r="E5275">
        <v>0</v>
      </c>
    </row>
    <row r="5276" spans="1:5" x14ac:dyDescent="0.25">
      <c r="A5276">
        <v>2007</v>
      </c>
      <c r="B5276">
        <v>5</v>
      </c>
      <c r="C5276" t="s">
        <v>102</v>
      </c>
      <c r="D5276">
        <v>2</v>
      </c>
      <c r="E5276">
        <v>0</v>
      </c>
    </row>
    <row r="5277" spans="1:5" x14ac:dyDescent="0.25">
      <c r="A5277">
        <v>2007</v>
      </c>
      <c r="B5277">
        <v>5</v>
      </c>
      <c r="C5277" t="s">
        <v>104</v>
      </c>
      <c r="D5277">
        <v>0</v>
      </c>
      <c r="E5277">
        <v>0</v>
      </c>
    </row>
    <row r="5278" spans="1:5" x14ac:dyDescent="0.25">
      <c r="A5278">
        <v>2007</v>
      </c>
      <c r="B5278">
        <v>5</v>
      </c>
      <c r="C5278" t="s">
        <v>108</v>
      </c>
      <c r="D5278">
        <v>2</v>
      </c>
      <c r="E5278">
        <v>0</v>
      </c>
    </row>
    <row r="5279" spans="1:5" x14ac:dyDescent="0.25">
      <c r="A5279">
        <v>2007</v>
      </c>
      <c r="B5279">
        <v>5</v>
      </c>
      <c r="C5279" t="s">
        <v>110</v>
      </c>
      <c r="D5279">
        <v>3</v>
      </c>
      <c r="E5279">
        <v>0</v>
      </c>
    </row>
    <row r="5280" spans="1:5" x14ac:dyDescent="0.25">
      <c r="A5280">
        <v>2007</v>
      </c>
      <c r="B5280">
        <v>5</v>
      </c>
      <c r="C5280" t="s">
        <v>116</v>
      </c>
      <c r="D5280">
        <v>4</v>
      </c>
      <c r="E5280">
        <v>0</v>
      </c>
    </row>
    <row r="5281" spans="1:5" x14ac:dyDescent="0.25">
      <c r="A5281">
        <v>2007</v>
      </c>
      <c r="B5281">
        <v>5</v>
      </c>
      <c r="C5281" t="s">
        <v>119</v>
      </c>
      <c r="D5281">
        <v>0</v>
      </c>
      <c r="E5281">
        <v>0</v>
      </c>
    </row>
    <row r="5282" spans="1:5" x14ac:dyDescent="0.25">
      <c r="A5282">
        <v>2007</v>
      </c>
      <c r="B5282">
        <v>5</v>
      </c>
      <c r="C5282" t="s">
        <v>112</v>
      </c>
      <c r="D5282">
        <v>0</v>
      </c>
      <c r="E5282">
        <v>0</v>
      </c>
    </row>
    <row r="5283" spans="1:5" x14ac:dyDescent="0.25">
      <c r="A5283">
        <v>2007</v>
      </c>
      <c r="B5283">
        <v>5</v>
      </c>
      <c r="D5283">
        <v>0</v>
      </c>
      <c r="E5283">
        <v>0</v>
      </c>
    </row>
    <row r="5284" spans="1:5" x14ac:dyDescent="0.25">
      <c r="A5284">
        <v>2007</v>
      </c>
      <c r="B5284">
        <v>5</v>
      </c>
      <c r="C5284" t="s">
        <v>118</v>
      </c>
      <c r="D5284">
        <v>0</v>
      </c>
      <c r="E5284">
        <v>0</v>
      </c>
    </row>
    <row r="5285" spans="1:5" x14ac:dyDescent="0.25">
      <c r="A5285">
        <v>2007</v>
      </c>
      <c r="B5285">
        <v>5</v>
      </c>
      <c r="C5285" t="s">
        <v>117</v>
      </c>
      <c r="D5285">
        <v>0</v>
      </c>
      <c r="E5285">
        <v>0</v>
      </c>
    </row>
    <row r="5286" spans="1:5" x14ac:dyDescent="0.25">
      <c r="A5286">
        <v>2007</v>
      </c>
      <c r="B5286">
        <v>5</v>
      </c>
      <c r="C5286" t="s">
        <v>135</v>
      </c>
      <c r="D5286">
        <v>0</v>
      </c>
      <c r="E5286">
        <v>0</v>
      </c>
    </row>
    <row r="5287" spans="1:5" x14ac:dyDescent="0.25">
      <c r="A5287">
        <v>2007</v>
      </c>
      <c r="B5287">
        <v>5</v>
      </c>
      <c r="C5287" t="s">
        <v>123</v>
      </c>
      <c r="D5287">
        <v>0</v>
      </c>
      <c r="E5287">
        <v>0</v>
      </c>
    </row>
    <row r="5288" spans="1:5" x14ac:dyDescent="0.25">
      <c r="A5288">
        <v>2007</v>
      </c>
      <c r="B5288">
        <v>5</v>
      </c>
      <c r="C5288" t="s">
        <v>137</v>
      </c>
      <c r="D5288">
        <v>0</v>
      </c>
      <c r="E5288">
        <v>0</v>
      </c>
    </row>
    <row r="5289" spans="1:5" x14ac:dyDescent="0.25">
      <c r="A5289">
        <v>2007</v>
      </c>
      <c r="B5289">
        <v>5</v>
      </c>
      <c r="C5289" t="s">
        <v>120</v>
      </c>
      <c r="D5289">
        <v>0</v>
      </c>
      <c r="E5289">
        <v>0</v>
      </c>
    </row>
    <row r="5290" spans="1:5" x14ac:dyDescent="0.25">
      <c r="A5290">
        <v>2007</v>
      </c>
      <c r="B5290">
        <v>6</v>
      </c>
      <c r="C5290" t="s">
        <v>72</v>
      </c>
      <c r="D5290">
        <v>1620</v>
      </c>
      <c r="E5290">
        <v>14.6</v>
      </c>
    </row>
    <row r="5291" spans="1:5" x14ac:dyDescent="0.25">
      <c r="A5291">
        <v>2007</v>
      </c>
      <c r="B5291">
        <v>6</v>
      </c>
      <c r="C5291" t="s">
        <v>73</v>
      </c>
      <c r="D5291">
        <v>1531</v>
      </c>
      <c r="E5291">
        <v>13.8</v>
      </c>
    </row>
    <row r="5292" spans="1:5" x14ac:dyDescent="0.25">
      <c r="A5292">
        <v>2007</v>
      </c>
      <c r="B5292">
        <v>6</v>
      </c>
      <c r="C5292" t="s">
        <v>75</v>
      </c>
      <c r="D5292">
        <v>569</v>
      </c>
      <c r="E5292">
        <v>5.0999999999999996</v>
      </c>
    </row>
    <row r="5293" spans="1:5" x14ac:dyDescent="0.25">
      <c r="A5293">
        <v>2007</v>
      </c>
      <c r="B5293">
        <v>6</v>
      </c>
      <c r="C5293" t="s">
        <v>74</v>
      </c>
      <c r="D5293">
        <v>772</v>
      </c>
      <c r="E5293">
        <v>7</v>
      </c>
    </row>
    <row r="5294" spans="1:5" x14ac:dyDescent="0.25">
      <c r="A5294">
        <v>2007</v>
      </c>
      <c r="B5294">
        <v>6</v>
      </c>
      <c r="C5294" t="s">
        <v>76</v>
      </c>
      <c r="D5294">
        <v>662</v>
      </c>
      <c r="E5294">
        <v>6</v>
      </c>
    </row>
    <row r="5295" spans="1:5" x14ac:dyDescent="0.25">
      <c r="A5295">
        <v>2007</v>
      </c>
      <c r="B5295">
        <v>6</v>
      </c>
      <c r="C5295" t="s">
        <v>81</v>
      </c>
      <c r="D5295">
        <v>683</v>
      </c>
      <c r="E5295">
        <v>6.2</v>
      </c>
    </row>
    <row r="5296" spans="1:5" x14ac:dyDescent="0.25">
      <c r="A5296">
        <v>2007</v>
      </c>
      <c r="B5296">
        <v>6</v>
      </c>
      <c r="C5296" t="s">
        <v>78</v>
      </c>
      <c r="D5296">
        <v>498</v>
      </c>
      <c r="E5296">
        <v>4.5</v>
      </c>
    </row>
    <row r="5297" spans="1:5" x14ac:dyDescent="0.25">
      <c r="A5297">
        <v>2007</v>
      </c>
      <c r="B5297">
        <v>6</v>
      </c>
      <c r="C5297" t="s">
        <v>77</v>
      </c>
      <c r="D5297">
        <v>512</v>
      </c>
      <c r="E5297">
        <v>4.5999999999999996</v>
      </c>
    </row>
    <row r="5298" spans="1:5" x14ac:dyDescent="0.25">
      <c r="A5298">
        <v>2007</v>
      </c>
      <c r="B5298">
        <v>6</v>
      </c>
      <c r="C5298" t="s">
        <v>88</v>
      </c>
      <c r="D5298">
        <v>624</v>
      </c>
      <c r="E5298">
        <v>5.6</v>
      </c>
    </row>
    <row r="5299" spans="1:5" x14ac:dyDescent="0.25">
      <c r="A5299">
        <v>2007</v>
      </c>
      <c r="B5299">
        <v>6</v>
      </c>
      <c r="C5299" t="s">
        <v>80</v>
      </c>
      <c r="D5299">
        <v>421</v>
      </c>
      <c r="E5299">
        <v>3.8</v>
      </c>
    </row>
    <row r="5300" spans="1:5" x14ac:dyDescent="0.25">
      <c r="A5300">
        <v>2007</v>
      </c>
      <c r="B5300">
        <v>6</v>
      </c>
      <c r="C5300" t="s">
        <v>83</v>
      </c>
      <c r="D5300">
        <v>477</v>
      </c>
      <c r="E5300">
        <v>4.3</v>
      </c>
    </row>
    <row r="5301" spans="1:5" x14ac:dyDescent="0.25">
      <c r="A5301">
        <v>2007</v>
      </c>
      <c r="B5301">
        <v>6</v>
      </c>
      <c r="C5301" t="s">
        <v>82</v>
      </c>
      <c r="D5301">
        <v>262</v>
      </c>
      <c r="E5301">
        <v>2.4</v>
      </c>
    </row>
    <row r="5302" spans="1:5" x14ac:dyDescent="0.25">
      <c r="A5302">
        <v>2007</v>
      </c>
      <c r="B5302">
        <v>6</v>
      </c>
      <c r="C5302" t="s">
        <v>79</v>
      </c>
      <c r="D5302">
        <v>364</v>
      </c>
      <c r="E5302">
        <v>3.3</v>
      </c>
    </row>
    <row r="5303" spans="1:5" x14ac:dyDescent="0.25">
      <c r="A5303">
        <v>2007</v>
      </c>
      <c r="B5303">
        <v>6</v>
      </c>
      <c r="C5303" t="s">
        <v>89</v>
      </c>
      <c r="D5303">
        <v>414</v>
      </c>
      <c r="E5303">
        <v>3.7</v>
      </c>
    </row>
    <row r="5304" spans="1:5" x14ac:dyDescent="0.25">
      <c r="A5304">
        <v>2007</v>
      </c>
      <c r="B5304">
        <v>6</v>
      </c>
      <c r="C5304" t="s">
        <v>86</v>
      </c>
      <c r="D5304">
        <v>296</v>
      </c>
      <c r="E5304">
        <v>2.7</v>
      </c>
    </row>
    <row r="5305" spans="1:5" x14ac:dyDescent="0.25">
      <c r="A5305">
        <v>2007</v>
      </c>
      <c r="B5305">
        <v>6</v>
      </c>
      <c r="C5305" t="s">
        <v>85</v>
      </c>
      <c r="D5305">
        <v>277</v>
      </c>
      <c r="E5305">
        <v>2.5</v>
      </c>
    </row>
    <row r="5306" spans="1:5" x14ac:dyDescent="0.25">
      <c r="A5306">
        <v>2007</v>
      </c>
      <c r="B5306">
        <v>6</v>
      </c>
      <c r="C5306" t="s">
        <v>96</v>
      </c>
      <c r="D5306">
        <v>195</v>
      </c>
      <c r="E5306">
        <v>1.8</v>
      </c>
    </row>
    <row r="5307" spans="1:5" x14ac:dyDescent="0.25">
      <c r="A5307">
        <v>2007</v>
      </c>
      <c r="B5307">
        <v>6</v>
      </c>
      <c r="C5307" t="s">
        <v>84</v>
      </c>
      <c r="D5307">
        <v>204</v>
      </c>
      <c r="E5307">
        <v>1.8</v>
      </c>
    </row>
    <row r="5308" spans="1:5" x14ac:dyDescent="0.25">
      <c r="A5308">
        <v>2007</v>
      </c>
      <c r="B5308">
        <v>6</v>
      </c>
      <c r="C5308" t="s">
        <v>91</v>
      </c>
      <c r="D5308">
        <v>159</v>
      </c>
      <c r="E5308">
        <v>1.4</v>
      </c>
    </row>
    <row r="5309" spans="1:5" x14ac:dyDescent="0.25">
      <c r="A5309">
        <v>2007</v>
      </c>
      <c r="B5309">
        <v>6</v>
      </c>
      <c r="C5309" t="s">
        <v>92</v>
      </c>
      <c r="D5309">
        <v>107</v>
      </c>
      <c r="E5309">
        <v>1</v>
      </c>
    </row>
    <row r="5310" spans="1:5" x14ac:dyDescent="0.25">
      <c r="A5310">
        <v>2007</v>
      </c>
      <c r="B5310">
        <v>6</v>
      </c>
      <c r="C5310" t="s">
        <v>98</v>
      </c>
      <c r="D5310">
        <v>74</v>
      </c>
      <c r="E5310">
        <v>0.7</v>
      </c>
    </row>
    <row r="5311" spans="1:5" x14ac:dyDescent="0.25">
      <c r="A5311">
        <v>2007</v>
      </c>
      <c r="B5311">
        <v>6</v>
      </c>
      <c r="C5311" t="s">
        <v>87</v>
      </c>
      <c r="D5311">
        <v>65</v>
      </c>
      <c r="E5311">
        <v>0.6</v>
      </c>
    </row>
    <row r="5312" spans="1:5" x14ac:dyDescent="0.25">
      <c r="A5312">
        <v>2007</v>
      </c>
      <c r="B5312">
        <v>6</v>
      </c>
      <c r="C5312" t="s">
        <v>101</v>
      </c>
      <c r="D5312">
        <v>47</v>
      </c>
      <c r="E5312">
        <v>0.4</v>
      </c>
    </row>
    <row r="5313" spans="1:5" x14ac:dyDescent="0.25">
      <c r="A5313">
        <v>2007</v>
      </c>
      <c r="B5313">
        <v>6</v>
      </c>
      <c r="C5313" t="s">
        <v>100</v>
      </c>
      <c r="D5313">
        <v>68</v>
      </c>
      <c r="E5313">
        <v>0.6</v>
      </c>
    </row>
    <row r="5314" spans="1:5" x14ac:dyDescent="0.25">
      <c r="A5314">
        <v>2007</v>
      </c>
      <c r="B5314">
        <v>6</v>
      </c>
      <c r="C5314" t="s">
        <v>95</v>
      </c>
      <c r="D5314">
        <v>37</v>
      </c>
      <c r="E5314">
        <v>0.3</v>
      </c>
    </row>
    <row r="5315" spans="1:5" x14ac:dyDescent="0.25">
      <c r="A5315">
        <v>2007</v>
      </c>
      <c r="B5315">
        <v>6</v>
      </c>
      <c r="C5315" t="s">
        <v>97</v>
      </c>
      <c r="D5315">
        <v>23</v>
      </c>
      <c r="E5315">
        <v>0.2</v>
      </c>
    </row>
    <row r="5316" spans="1:5" x14ac:dyDescent="0.25">
      <c r="A5316">
        <v>2007</v>
      </c>
      <c r="B5316">
        <v>6</v>
      </c>
      <c r="C5316" t="s">
        <v>103</v>
      </c>
      <c r="D5316">
        <v>37</v>
      </c>
      <c r="E5316">
        <v>0.3</v>
      </c>
    </row>
    <row r="5317" spans="1:5" x14ac:dyDescent="0.25">
      <c r="A5317">
        <v>2007</v>
      </c>
      <c r="B5317">
        <v>6</v>
      </c>
      <c r="C5317" t="s">
        <v>93</v>
      </c>
      <c r="D5317">
        <v>21</v>
      </c>
      <c r="E5317">
        <v>0.2</v>
      </c>
    </row>
    <row r="5318" spans="1:5" x14ac:dyDescent="0.25">
      <c r="A5318">
        <v>2007</v>
      </c>
      <c r="B5318">
        <v>6</v>
      </c>
      <c r="C5318" t="s">
        <v>94</v>
      </c>
      <c r="D5318">
        <v>17</v>
      </c>
      <c r="E5318">
        <v>0.2</v>
      </c>
    </row>
    <row r="5319" spans="1:5" x14ac:dyDescent="0.25">
      <c r="A5319">
        <v>2007</v>
      </c>
      <c r="B5319">
        <v>6</v>
      </c>
      <c r="C5319" t="s">
        <v>90</v>
      </c>
      <c r="D5319">
        <v>10</v>
      </c>
      <c r="E5319">
        <v>0.1</v>
      </c>
    </row>
    <row r="5320" spans="1:5" x14ac:dyDescent="0.25">
      <c r="A5320">
        <v>2007</v>
      </c>
      <c r="B5320">
        <v>6</v>
      </c>
      <c r="C5320" t="s">
        <v>105</v>
      </c>
      <c r="D5320">
        <v>5</v>
      </c>
      <c r="E5320">
        <v>0</v>
      </c>
    </row>
    <row r="5321" spans="1:5" x14ac:dyDescent="0.25">
      <c r="A5321">
        <v>2007</v>
      </c>
      <c r="B5321">
        <v>6</v>
      </c>
      <c r="C5321" t="s">
        <v>99</v>
      </c>
      <c r="D5321">
        <v>8</v>
      </c>
      <c r="E5321">
        <v>0.1</v>
      </c>
    </row>
    <row r="5322" spans="1:5" x14ac:dyDescent="0.25">
      <c r="A5322">
        <v>2007</v>
      </c>
      <c r="B5322">
        <v>6</v>
      </c>
      <c r="C5322" t="s">
        <v>107</v>
      </c>
      <c r="D5322">
        <v>5</v>
      </c>
      <c r="E5322">
        <v>0</v>
      </c>
    </row>
    <row r="5323" spans="1:5" x14ac:dyDescent="0.25">
      <c r="A5323">
        <v>2007</v>
      </c>
      <c r="B5323">
        <v>6</v>
      </c>
      <c r="C5323" t="s">
        <v>102</v>
      </c>
      <c r="D5323">
        <v>8</v>
      </c>
      <c r="E5323">
        <v>0.1</v>
      </c>
    </row>
    <row r="5324" spans="1:5" x14ac:dyDescent="0.25">
      <c r="A5324">
        <v>2007</v>
      </c>
      <c r="B5324">
        <v>6</v>
      </c>
      <c r="C5324" t="s">
        <v>111</v>
      </c>
      <c r="D5324">
        <v>0</v>
      </c>
      <c r="E5324">
        <v>0</v>
      </c>
    </row>
    <row r="5325" spans="1:5" x14ac:dyDescent="0.25">
      <c r="A5325">
        <v>2007</v>
      </c>
      <c r="B5325">
        <v>6</v>
      </c>
      <c r="C5325" t="s">
        <v>110</v>
      </c>
      <c r="D5325">
        <v>5</v>
      </c>
      <c r="E5325">
        <v>0</v>
      </c>
    </row>
    <row r="5326" spans="1:5" x14ac:dyDescent="0.25">
      <c r="A5326">
        <v>2007</v>
      </c>
      <c r="B5326">
        <v>6</v>
      </c>
      <c r="C5326" t="s">
        <v>109</v>
      </c>
      <c r="D5326">
        <v>0</v>
      </c>
      <c r="E5326">
        <v>0</v>
      </c>
    </row>
    <row r="5327" spans="1:5" x14ac:dyDescent="0.25">
      <c r="A5327">
        <v>2007</v>
      </c>
      <c r="B5327">
        <v>6</v>
      </c>
      <c r="C5327" t="s">
        <v>116</v>
      </c>
      <c r="D5327">
        <v>3</v>
      </c>
      <c r="E5327">
        <v>0</v>
      </c>
    </row>
    <row r="5328" spans="1:5" x14ac:dyDescent="0.25">
      <c r="A5328">
        <v>2007</v>
      </c>
      <c r="B5328">
        <v>6</v>
      </c>
      <c r="C5328" t="s">
        <v>104</v>
      </c>
      <c r="D5328">
        <v>1</v>
      </c>
      <c r="E5328">
        <v>0</v>
      </c>
    </row>
    <row r="5329" spans="1:5" x14ac:dyDescent="0.25">
      <c r="A5329">
        <v>2007</v>
      </c>
      <c r="B5329">
        <v>6</v>
      </c>
      <c r="C5329" t="s">
        <v>108</v>
      </c>
      <c r="D5329">
        <v>0</v>
      </c>
      <c r="E5329">
        <v>0</v>
      </c>
    </row>
    <row r="5330" spans="1:5" x14ac:dyDescent="0.25">
      <c r="A5330">
        <v>2007</v>
      </c>
      <c r="B5330">
        <v>6</v>
      </c>
      <c r="C5330" t="s">
        <v>119</v>
      </c>
      <c r="D5330">
        <v>1</v>
      </c>
      <c r="E5330">
        <v>0</v>
      </c>
    </row>
    <row r="5331" spans="1:5" x14ac:dyDescent="0.25">
      <c r="A5331">
        <v>2007</v>
      </c>
      <c r="B5331">
        <v>6</v>
      </c>
      <c r="C5331" t="s">
        <v>112</v>
      </c>
      <c r="D5331">
        <v>0</v>
      </c>
      <c r="E5331">
        <v>0</v>
      </c>
    </row>
    <row r="5332" spans="1:5" x14ac:dyDescent="0.25">
      <c r="A5332">
        <v>2007</v>
      </c>
      <c r="B5332">
        <v>6</v>
      </c>
      <c r="D5332">
        <v>0</v>
      </c>
      <c r="E5332">
        <v>0</v>
      </c>
    </row>
    <row r="5333" spans="1:5" x14ac:dyDescent="0.25">
      <c r="A5333">
        <v>2007</v>
      </c>
      <c r="B5333">
        <v>6</v>
      </c>
      <c r="C5333" t="s">
        <v>118</v>
      </c>
      <c r="D5333">
        <v>1</v>
      </c>
      <c r="E5333">
        <v>0</v>
      </c>
    </row>
    <row r="5334" spans="1:5" x14ac:dyDescent="0.25">
      <c r="A5334">
        <v>2007</v>
      </c>
      <c r="B5334">
        <v>6</v>
      </c>
      <c r="C5334" t="s">
        <v>117</v>
      </c>
      <c r="D5334">
        <v>0</v>
      </c>
      <c r="E5334">
        <v>0</v>
      </c>
    </row>
    <row r="5335" spans="1:5" x14ac:dyDescent="0.25">
      <c r="A5335">
        <v>2007</v>
      </c>
      <c r="B5335">
        <v>6</v>
      </c>
      <c r="C5335" t="s">
        <v>135</v>
      </c>
      <c r="D5335">
        <v>0</v>
      </c>
      <c r="E5335">
        <v>0</v>
      </c>
    </row>
    <row r="5336" spans="1:5" x14ac:dyDescent="0.25">
      <c r="A5336">
        <v>2007</v>
      </c>
      <c r="B5336">
        <v>6</v>
      </c>
      <c r="C5336" t="s">
        <v>123</v>
      </c>
      <c r="D5336">
        <v>0</v>
      </c>
      <c r="E5336">
        <v>0</v>
      </c>
    </row>
    <row r="5337" spans="1:5" x14ac:dyDescent="0.25">
      <c r="A5337">
        <v>2007</v>
      </c>
      <c r="B5337">
        <v>6</v>
      </c>
      <c r="C5337" t="s">
        <v>137</v>
      </c>
      <c r="D5337">
        <v>0</v>
      </c>
      <c r="E5337">
        <v>0</v>
      </c>
    </row>
    <row r="5338" spans="1:5" x14ac:dyDescent="0.25">
      <c r="A5338">
        <v>2007</v>
      </c>
      <c r="B5338">
        <v>6</v>
      </c>
      <c r="C5338" t="s">
        <v>120</v>
      </c>
      <c r="D5338">
        <v>0</v>
      </c>
      <c r="E5338">
        <v>0</v>
      </c>
    </row>
    <row r="5339" spans="1:5" x14ac:dyDescent="0.25">
      <c r="A5339">
        <v>2007</v>
      </c>
      <c r="B5339">
        <v>7</v>
      </c>
      <c r="C5339" t="s">
        <v>72</v>
      </c>
      <c r="D5339">
        <v>1901</v>
      </c>
      <c r="E5339">
        <v>15.8</v>
      </c>
    </row>
    <row r="5340" spans="1:5" x14ac:dyDescent="0.25">
      <c r="A5340">
        <v>2007</v>
      </c>
      <c r="B5340">
        <v>7</v>
      </c>
      <c r="C5340" t="s">
        <v>73</v>
      </c>
      <c r="D5340">
        <v>1777</v>
      </c>
      <c r="E5340">
        <v>14.7</v>
      </c>
    </row>
    <row r="5341" spans="1:5" x14ac:dyDescent="0.25">
      <c r="A5341">
        <v>2007</v>
      </c>
      <c r="B5341">
        <v>7</v>
      </c>
      <c r="C5341" t="s">
        <v>74</v>
      </c>
      <c r="D5341">
        <v>1006</v>
      </c>
      <c r="E5341">
        <v>8.3000000000000007</v>
      </c>
    </row>
    <row r="5342" spans="1:5" x14ac:dyDescent="0.25">
      <c r="A5342">
        <v>2007</v>
      </c>
      <c r="B5342">
        <v>7</v>
      </c>
      <c r="C5342" t="s">
        <v>75</v>
      </c>
      <c r="D5342">
        <v>749</v>
      </c>
      <c r="E5342">
        <v>6.2</v>
      </c>
    </row>
    <row r="5343" spans="1:5" x14ac:dyDescent="0.25">
      <c r="A5343">
        <v>2007</v>
      </c>
      <c r="B5343">
        <v>7</v>
      </c>
      <c r="C5343" t="s">
        <v>76</v>
      </c>
      <c r="D5343">
        <v>1064</v>
      </c>
      <c r="E5343">
        <v>8.8000000000000007</v>
      </c>
    </row>
    <row r="5344" spans="1:5" x14ac:dyDescent="0.25">
      <c r="A5344">
        <v>2007</v>
      </c>
      <c r="B5344">
        <v>7</v>
      </c>
      <c r="C5344" t="s">
        <v>81</v>
      </c>
      <c r="D5344">
        <v>685</v>
      </c>
      <c r="E5344">
        <v>5.7</v>
      </c>
    </row>
    <row r="5345" spans="1:5" x14ac:dyDescent="0.25">
      <c r="A5345">
        <v>2007</v>
      </c>
      <c r="B5345">
        <v>7</v>
      </c>
      <c r="C5345" t="s">
        <v>78</v>
      </c>
      <c r="D5345">
        <v>562</v>
      </c>
      <c r="E5345">
        <v>4.7</v>
      </c>
    </row>
    <row r="5346" spans="1:5" x14ac:dyDescent="0.25">
      <c r="A5346">
        <v>2007</v>
      </c>
      <c r="B5346">
        <v>7</v>
      </c>
      <c r="C5346" t="s">
        <v>77</v>
      </c>
      <c r="D5346">
        <v>489</v>
      </c>
      <c r="E5346">
        <v>4.0999999999999996</v>
      </c>
    </row>
    <row r="5347" spans="1:5" x14ac:dyDescent="0.25">
      <c r="A5347">
        <v>2007</v>
      </c>
      <c r="B5347">
        <v>7</v>
      </c>
      <c r="C5347" t="s">
        <v>88</v>
      </c>
      <c r="D5347">
        <v>401</v>
      </c>
      <c r="E5347">
        <v>3.3</v>
      </c>
    </row>
    <row r="5348" spans="1:5" x14ac:dyDescent="0.25">
      <c r="A5348">
        <v>2007</v>
      </c>
      <c r="B5348">
        <v>7</v>
      </c>
      <c r="C5348" t="s">
        <v>80</v>
      </c>
      <c r="D5348">
        <v>469</v>
      </c>
      <c r="E5348">
        <v>3.9</v>
      </c>
    </row>
    <row r="5349" spans="1:5" x14ac:dyDescent="0.25">
      <c r="A5349">
        <v>2007</v>
      </c>
      <c r="B5349">
        <v>7</v>
      </c>
      <c r="C5349" t="s">
        <v>83</v>
      </c>
      <c r="D5349">
        <v>403</v>
      </c>
      <c r="E5349">
        <v>3.3</v>
      </c>
    </row>
    <row r="5350" spans="1:5" x14ac:dyDescent="0.25">
      <c r="A5350">
        <v>2007</v>
      </c>
      <c r="B5350">
        <v>7</v>
      </c>
      <c r="C5350" t="s">
        <v>82</v>
      </c>
      <c r="D5350">
        <v>296</v>
      </c>
      <c r="E5350">
        <v>2.5</v>
      </c>
    </row>
    <row r="5351" spans="1:5" x14ac:dyDescent="0.25">
      <c r="A5351">
        <v>2007</v>
      </c>
      <c r="B5351">
        <v>7</v>
      </c>
      <c r="C5351" t="s">
        <v>89</v>
      </c>
      <c r="D5351">
        <v>381</v>
      </c>
      <c r="E5351">
        <v>3.2</v>
      </c>
    </row>
    <row r="5352" spans="1:5" x14ac:dyDescent="0.25">
      <c r="A5352">
        <v>2007</v>
      </c>
      <c r="B5352">
        <v>7</v>
      </c>
      <c r="C5352" t="s">
        <v>79</v>
      </c>
      <c r="D5352">
        <v>277</v>
      </c>
      <c r="E5352">
        <v>2.2999999999999998</v>
      </c>
    </row>
    <row r="5353" spans="1:5" x14ac:dyDescent="0.25">
      <c r="A5353">
        <v>2007</v>
      </c>
      <c r="B5353">
        <v>7</v>
      </c>
      <c r="C5353" t="s">
        <v>86</v>
      </c>
      <c r="D5353">
        <v>294</v>
      </c>
      <c r="E5353">
        <v>2.4</v>
      </c>
    </row>
    <row r="5354" spans="1:5" x14ac:dyDescent="0.25">
      <c r="A5354">
        <v>2007</v>
      </c>
      <c r="B5354">
        <v>7</v>
      </c>
      <c r="C5354" t="s">
        <v>85</v>
      </c>
      <c r="D5354">
        <v>281</v>
      </c>
      <c r="E5354">
        <v>2.2999999999999998</v>
      </c>
    </row>
    <row r="5355" spans="1:5" x14ac:dyDescent="0.25">
      <c r="A5355">
        <v>2007</v>
      </c>
      <c r="B5355">
        <v>7</v>
      </c>
      <c r="C5355" t="s">
        <v>96</v>
      </c>
      <c r="D5355">
        <v>204</v>
      </c>
      <c r="E5355">
        <v>1.7</v>
      </c>
    </row>
    <row r="5356" spans="1:5" x14ac:dyDescent="0.25">
      <c r="A5356">
        <v>2007</v>
      </c>
      <c r="B5356">
        <v>7</v>
      </c>
      <c r="C5356" t="s">
        <v>84</v>
      </c>
      <c r="D5356">
        <v>182</v>
      </c>
      <c r="E5356">
        <v>1.5</v>
      </c>
    </row>
    <row r="5357" spans="1:5" x14ac:dyDescent="0.25">
      <c r="A5357">
        <v>2007</v>
      </c>
      <c r="B5357">
        <v>7</v>
      </c>
      <c r="C5357" t="s">
        <v>91</v>
      </c>
      <c r="D5357">
        <v>137</v>
      </c>
      <c r="E5357">
        <v>1.1000000000000001</v>
      </c>
    </row>
    <row r="5358" spans="1:5" x14ac:dyDescent="0.25">
      <c r="A5358">
        <v>2007</v>
      </c>
      <c r="B5358">
        <v>7</v>
      </c>
      <c r="C5358" t="s">
        <v>92</v>
      </c>
      <c r="D5358">
        <v>124</v>
      </c>
      <c r="E5358">
        <v>1</v>
      </c>
    </row>
    <row r="5359" spans="1:5" x14ac:dyDescent="0.25">
      <c r="A5359">
        <v>2007</v>
      </c>
      <c r="B5359">
        <v>7</v>
      </c>
      <c r="C5359" t="s">
        <v>98</v>
      </c>
      <c r="D5359">
        <v>78</v>
      </c>
      <c r="E5359">
        <v>0.6</v>
      </c>
    </row>
    <row r="5360" spans="1:5" x14ac:dyDescent="0.25">
      <c r="A5360">
        <v>2007</v>
      </c>
      <c r="B5360">
        <v>7</v>
      </c>
      <c r="C5360" t="s">
        <v>87</v>
      </c>
      <c r="D5360">
        <v>51</v>
      </c>
      <c r="E5360">
        <v>0.4</v>
      </c>
    </row>
    <row r="5361" spans="1:5" x14ac:dyDescent="0.25">
      <c r="A5361">
        <v>2007</v>
      </c>
      <c r="B5361">
        <v>7</v>
      </c>
      <c r="C5361" t="s">
        <v>101</v>
      </c>
      <c r="D5361">
        <v>32</v>
      </c>
      <c r="E5361">
        <v>0.3</v>
      </c>
    </row>
    <row r="5362" spans="1:5" x14ac:dyDescent="0.25">
      <c r="A5362">
        <v>2007</v>
      </c>
      <c r="B5362">
        <v>7</v>
      </c>
      <c r="C5362" t="s">
        <v>100</v>
      </c>
      <c r="D5362">
        <v>56</v>
      </c>
      <c r="E5362">
        <v>0.5</v>
      </c>
    </row>
    <row r="5363" spans="1:5" x14ac:dyDescent="0.25">
      <c r="A5363">
        <v>2007</v>
      </c>
      <c r="B5363">
        <v>7</v>
      </c>
      <c r="C5363" t="s">
        <v>95</v>
      </c>
      <c r="D5363">
        <v>28</v>
      </c>
      <c r="E5363">
        <v>0.2</v>
      </c>
    </row>
    <row r="5364" spans="1:5" x14ac:dyDescent="0.25">
      <c r="A5364">
        <v>2007</v>
      </c>
      <c r="B5364">
        <v>7</v>
      </c>
      <c r="C5364" t="s">
        <v>103</v>
      </c>
      <c r="D5364">
        <v>33</v>
      </c>
      <c r="E5364">
        <v>0.3</v>
      </c>
    </row>
    <row r="5365" spans="1:5" x14ac:dyDescent="0.25">
      <c r="A5365">
        <v>2007</v>
      </c>
      <c r="B5365">
        <v>7</v>
      </c>
      <c r="C5365" t="s">
        <v>97</v>
      </c>
      <c r="D5365">
        <v>26</v>
      </c>
      <c r="E5365">
        <v>0.2</v>
      </c>
    </row>
    <row r="5366" spans="1:5" x14ac:dyDescent="0.25">
      <c r="A5366">
        <v>2007</v>
      </c>
      <c r="B5366">
        <v>7</v>
      </c>
      <c r="C5366" t="s">
        <v>93</v>
      </c>
      <c r="D5366">
        <v>14</v>
      </c>
      <c r="E5366">
        <v>0.1</v>
      </c>
    </row>
    <row r="5367" spans="1:5" x14ac:dyDescent="0.25">
      <c r="A5367">
        <v>2007</v>
      </c>
      <c r="B5367">
        <v>7</v>
      </c>
      <c r="C5367" t="s">
        <v>94</v>
      </c>
      <c r="D5367">
        <v>16</v>
      </c>
      <c r="E5367">
        <v>0.1</v>
      </c>
    </row>
    <row r="5368" spans="1:5" x14ac:dyDescent="0.25">
      <c r="A5368">
        <v>2007</v>
      </c>
      <c r="B5368">
        <v>7</v>
      </c>
      <c r="C5368" t="s">
        <v>90</v>
      </c>
      <c r="D5368">
        <v>12</v>
      </c>
      <c r="E5368">
        <v>0.1</v>
      </c>
    </row>
    <row r="5369" spans="1:5" x14ac:dyDescent="0.25">
      <c r="A5369">
        <v>2007</v>
      </c>
      <c r="B5369">
        <v>7</v>
      </c>
      <c r="C5369" t="s">
        <v>99</v>
      </c>
      <c r="D5369">
        <v>12</v>
      </c>
      <c r="E5369">
        <v>0.1</v>
      </c>
    </row>
    <row r="5370" spans="1:5" x14ac:dyDescent="0.25">
      <c r="A5370">
        <v>2007</v>
      </c>
      <c r="B5370">
        <v>7</v>
      </c>
      <c r="C5370" t="s">
        <v>105</v>
      </c>
      <c r="D5370">
        <v>5</v>
      </c>
      <c r="E5370">
        <v>0</v>
      </c>
    </row>
    <row r="5371" spans="1:5" x14ac:dyDescent="0.25">
      <c r="A5371">
        <v>2007</v>
      </c>
      <c r="B5371">
        <v>7</v>
      </c>
      <c r="C5371" t="s">
        <v>107</v>
      </c>
      <c r="D5371">
        <v>3</v>
      </c>
      <c r="E5371">
        <v>0</v>
      </c>
    </row>
    <row r="5372" spans="1:5" x14ac:dyDescent="0.25">
      <c r="A5372">
        <v>2007</v>
      </c>
      <c r="B5372">
        <v>7</v>
      </c>
      <c r="C5372" t="s">
        <v>102</v>
      </c>
      <c r="D5372">
        <v>8</v>
      </c>
      <c r="E5372">
        <v>0.1</v>
      </c>
    </row>
    <row r="5373" spans="1:5" x14ac:dyDescent="0.25">
      <c r="A5373">
        <v>2007</v>
      </c>
      <c r="B5373">
        <v>7</v>
      </c>
      <c r="C5373" t="s">
        <v>111</v>
      </c>
      <c r="D5373">
        <v>0</v>
      </c>
      <c r="E5373">
        <v>0</v>
      </c>
    </row>
    <row r="5374" spans="1:5" x14ac:dyDescent="0.25">
      <c r="A5374">
        <v>2007</v>
      </c>
      <c r="B5374">
        <v>7</v>
      </c>
      <c r="C5374" t="s">
        <v>110</v>
      </c>
      <c r="D5374">
        <v>1</v>
      </c>
      <c r="E5374">
        <v>0</v>
      </c>
    </row>
    <row r="5375" spans="1:5" x14ac:dyDescent="0.25">
      <c r="A5375">
        <v>2007</v>
      </c>
      <c r="B5375">
        <v>7</v>
      </c>
      <c r="C5375" t="s">
        <v>116</v>
      </c>
      <c r="D5375">
        <v>3</v>
      </c>
      <c r="E5375">
        <v>0</v>
      </c>
    </row>
    <row r="5376" spans="1:5" x14ac:dyDescent="0.25">
      <c r="A5376">
        <v>2007</v>
      </c>
      <c r="B5376">
        <v>7</v>
      </c>
      <c r="C5376" t="s">
        <v>109</v>
      </c>
      <c r="D5376">
        <v>1</v>
      </c>
      <c r="E5376">
        <v>0</v>
      </c>
    </row>
    <row r="5377" spans="1:5" x14ac:dyDescent="0.25">
      <c r="A5377">
        <v>2007</v>
      </c>
      <c r="B5377">
        <v>7</v>
      </c>
      <c r="C5377" t="s">
        <v>104</v>
      </c>
      <c r="D5377">
        <v>0</v>
      </c>
      <c r="E5377">
        <v>0</v>
      </c>
    </row>
    <row r="5378" spans="1:5" x14ac:dyDescent="0.25">
      <c r="A5378">
        <v>2007</v>
      </c>
      <c r="B5378">
        <v>7</v>
      </c>
      <c r="C5378" t="s">
        <v>108</v>
      </c>
      <c r="D5378">
        <v>0</v>
      </c>
      <c r="E5378">
        <v>0</v>
      </c>
    </row>
    <row r="5379" spans="1:5" x14ac:dyDescent="0.25">
      <c r="A5379">
        <v>2007</v>
      </c>
      <c r="B5379">
        <v>7</v>
      </c>
      <c r="C5379" t="s">
        <v>119</v>
      </c>
      <c r="D5379">
        <v>0</v>
      </c>
      <c r="E5379">
        <v>0</v>
      </c>
    </row>
    <row r="5380" spans="1:5" x14ac:dyDescent="0.25">
      <c r="A5380">
        <v>2007</v>
      </c>
      <c r="B5380">
        <v>7</v>
      </c>
      <c r="C5380" t="s">
        <v>112</v>
      </c>
      <c r="D5380">
        <v>0</v>
      </c>
      <c r="E5380">
        <v>0</v>
      </c>
    </row>
    <row r="5381" spans="1:5" x14ac:dyDescent="0.25">
      <c r="A5381">
        <v>2007</v>
      </c>
      <c r="B5381">
        <v>7</v>
      </c>
      <c r="D5381">
        <v>1</v>
      </c>
      <c r="E5381">
        <v>0</v>
      </c>
    </row>
    <row r="5382" spans="1:5" x14ac:dyDescent="0.25">
      <c r="A5382">
        <v>2007</v>
      </c>
      <c r="B5382">
        <v>7</v>
      </c>
      <c r="C5382" t="s">
        <v>118</v>
      </c>
      <c r="D5382">
        <v>0</v>
      </c>
      <c r="E5382">
        <v>0</v>
      </c>
    </row>
    <row r="5383" spans="1:5" x14ac:dyDescent="0.25">
      <c r="A5383">
        <v>2007</v>
      </c>
      <c r="B5383">
        <v>7</v>
      </c>
      <c r="C5383" t="s">
        <v>138</v>
      </c>
      <c r="D5383">
        <v>0</v>
      </c>
      <c r="E5383">
        <v>0</v>
      </c>
    </row>
    <row r="5384" spans="1:5" x14ac:dyDescent="0.25">
      <c r="A5384">
        <v>2007</v>
      </c>
      <c r="B5384">
        <v>7</v>
      </c>
      <c r="C5384" t="s">
        <v>117</v>
      </c>
      <c r="D5384">
        <v>0</v>
      </c>
      <c r="E5384">
        <v>0</v>
      </c>
    </row>
    <row r="5385" spans="1:5" x14ac:dyDescent="0.25">
      <c r="A5385">
        <v>2007</v>
      </c>
      <c r="B5385">
        <v>7</v>
      </c>
      <c r="C5385" t="s">
        <v>135</v>
      </c>
      <c r="D5385">
        <v>0</v>
      </c>
      <c r="E5385">
        <v>0</v>
      </c>
    </row>
    <row r="5386" spans="1:5" x14ac:dyDescent="0.25">
      <c r="A5386">
        <v>2007</v>
      </c>
      <c r="B5386">
        <v>7</v>
      </c>
      <c r="C5386" t="s">
        <v>123</v>
      </c>
      <c r="D5386">
        <v>0</v>
      </c>
      <c r="E5386">
        <v>0</v>
      </c>
    </row>
    <row r="5387" spans="1:5" x14ac:dyDescent="0.25">
      <c r="A5387">
        <v>2007</v>
      </c>
      <c r="B5387">
        <v>7</v>
      </c>
      <c r="C5387" t="s">
        <v>137</v>
      </c>
      <c r="D5387">
        <v>0</v>
      </c>
      <c r="E5387">
        <v>0</v>
      </c>
    </row>
    <row r="5388" spans="1:5" x14ac:dyDescent="0.25">
      <c r="A5388">
        <v>2007</v>
      </c>
      <c r="B5388">
        <v>7</v>
      </c>
      <c r="C5388" t="s">
        <v>120</v>
      </c>
      <c r="D5388">
        <v>0</v>
      </c>
      <c r="E5388">
        <v>0</v>
      </c>
    </row>
    <row r="5389" spans="1:5" x14ac:dyDescent="0.25">
      <c r="A5389">
        <v>2007</v>
      </c>
      <c r="B5389">
        <v>8</v>
      </c>
      <c r="C5389" t="s">
        <v>72</v>
      </c>
      <c r="D5389">
        <v>1783</v>
      </c>
      <c r="E5389">
        <v>16.5</v>
      </c>
    </row>
    <row r="5390" spans="1:5" x14ac:dyDescent="0.25">
      <c r="A5390">
        <v>2007</v>
      </c>
      <c r="B5390">
        <v>8</v>
      </c>
      <c r="C5390" t="s">
        <v>73</v>
      </c>
      <c r="D5390">
        <v>1665</v>
      </c>
      <c r="E5390">
        <v>15.4</v>
      </c>
    </row>
    <row r="5391" spans="1:5" x14ac:dyDescent="0.25">
      <c r="A5391">
        <v>2007</v>
      </c>
      <c r="B5391">
        <v>8</v>
      </c>
      <c r="C5391" t="s">
        <v>74</v>
      </c>
      <c r="D5391">
        <v>816</v>
      </c>
      <c r="E5391">
        <v>7.6</v>
      </c>
    </row>
    <row r="5392" spans="1:5" x14ac:dyDescent="0.25">
      <c r="A5392">
        <v>2007</v>
      </c>
      <c r="B5392">
        <v>8</v>
      </c>
      <c r="C5392" t="s">
        <v>75</v>
      </c>
      <c r="D5392">
        <v>531</v>
      </c>
      <c r="E5392">
        <v>4.9000000000000004</v>
      </c>
    </row>
    <row r="5393" spans="1:5" x14ac:dyDescent="0.25">
      <c r="A5393">
        <v>2007</v>
      </c>
      <c r="B5393">
        <v>8</v>
      </c>
      <c r="C5393" t="s">
        <v>76</v>
      </c>
      <c r="D5393">
        <v>498</v>
      </c>
      <c r="E5393">
        <v>4.5999999999999996</v>
      </c>
    </row>
    <row r="5394" spans="1:5" x14ac:dyDescent="0.25">
      <c r="A5394">
        <v>2007</v>
      </c>
      <c r="B5394">
        <v>8</v>
      </c>
      <c r="C5394" t="s">
        <v>81</v>
      </c>
      <c r="D5394">
        <v>472</v>
      </c>
      <c r="E5394">
        <v>4.4000000000000004</v>
      </c>
    </row>
    <row r="5395" spans="1:5" x14ac:dyDescent="0.25">
      <c r="A5395">
        <v>2007</v>
      </c>
      <c r="B5395">
        <v>8</v>
      </c>
      <c r="C5395" t="s">
        <v>78</v>
      </c>
      <c r="D5395">
        <v>590</v>
      </c>
      <c r="E5395">
        <v>5.5</v>
      </c>
    </row>
    <row r="5396" spans="1:5" x14ac:dyDescent="0.25">
      <c r="A5396">
        <v>2007</v>
      </c>
      <c r="B5396">
        <v>8</v>
      </c>
      <c r="C5396" t="s">
        <v>77</v>
      </c>
      <c r="D5396">
        <v>476</v>
      </c>
      <c r="E5396">
        <v>4.4000000000000004</v>
      </c>
    </row>
    <row r="5397" spans="1:5" x14ac:dyDescent="0.25">
      <c r="A5397">
        <v>2007</v>
      </c>
      <c r="B5397">
        <v>8</v>
      </c>
      <c r="C5397" t="s">
        <v>88</v>
      </c>
      <c r="D5397">
        <v>296</v>
      </c>
      <c r="E5397">
        <v>2.7</v>
      </c>
    </row>
    <row r="5398" spans="1:5" x14ac:dyDescent="0.25">
      <c r="A5398">
        <v>2007</v>
      </c>
      <c r="B5398">
        <v>8</v>
      </c>
      <c r="C5398" t="s">
        <v>80</v>
      </c>
      <c r="D5398">
        <v>435</v>
      </c>
      <c r="E5398">
        <v>4</v>
      </c>
    </row>
    <row r="5399" spans="1:5" x14ac:dyDescent="0.25">
      <c r="A5399">
        <v>2007</v>
      </c>
      <c r="B5399">
        <v>8</v>
      </c>
      <c r="C5399" t="s">
        <v>83</v>
      </c>
      <c r="D5399">
        <v>348</v>
      </c>
      <c r="E5399">
        <v>3.2</v>
      </c>
    </row>
    <row r="5400" spans="1:5" x14ac:dyDescent="0.25">
      <c r="A5400">
        <v>2007</v>
      </c>
      <c r="B5400">
        <v>8</v>
      </c>
      <c r="C5400" t="s">
        <v>89</v>
      </c>
      <c r="D5400">
        <v>681</v>
      </c>
      <c r="E5400">
        <v>6.3</v>
      </c>
    </row>
    <row r="5401" spans="1:5" x14ac:dyDescent="0.25">
      <c r="A5401">
        <v>2007</v>
      </c>
      <c r="B5401">
        <v>8</v>
      </c>
      <c r="C5401" t="s">
        <v>82</v>
      </c>
      <c r="D5401">
        <v>392</v>
      </c>
      <c r="E5401">
        <v>3.6</v>
      </c>
    </row>
    <row r="5402" spans="1:5" x14ac:dyDescent="0.25">
      <c r="A5402">
        <v>2007</v>
      </c>
      <c r="B5402">
        <v>8</v>
      </c>
      <c r="C5402" t="s">
        <v>79</v>
      </c>
      <c r="D5402">
        <v>348</v>
      </c>
      <c r="E5402">
        <v>3.2</v>
      </c>
    </row>
    <row r="5403" spans="1:5" x14ac:dyDescent="0.25">
      <c r="A5403">
        <v>2007</v>
      </c>
      <c r="B5403">
        <v>8</v>
      </c>
      <c r="C5403" t="s">
        <v>86</v>
      </c>
      <c r="D5403">
        <v>237</v>
      </c>
      <c r="E5403">
        <v>2.2000000000000002</v>
      </c>
    </row>
    <row r="5404" spans="1:5" x14ac:dyDescent="0.25">
      <c r="A5404">
        <v>2007</v>
      </c>
      <c r="B5404">
        <v>8</v>
      </c>
      <c r="C5404" t="s">
        <v>85</v>
      </c>
      <c r="D5404">
        <v>288</v>
      </c>
      <c r="E5404">
        <v>2.7</v>
      </c>
    </row>
    <row r="5405" spans="1:5" x14ac:dyDescent="0.25">
      <c r="A5405">
        <v>2007</v>
      </c>
      <c r="B5405">
        <v>8</v>
      </c>
      <c r="C5405" t="s">
        <v>96</v>
      </c>
      <c r="D5405">
        <v>103</v>
      </c>
      <c r="E5405">
        <v>1</v>
      </c>
    </row>
    <row r="5406" spans="1:5" x14ac:dyDescent="0.25">
      <c r="A5406">
        <v>2007</v>
      </c>
      <c r="B5406">
        <v>8</v>
      </c>
      <c r="C5406" t="s">
        <v>84</v>
      </c>
      <c r="D5406">
        <v>196</v>
      </c>
      <c r="E5406">
        <v>1.8</v>
      </c>
    </row>
    <row r="5407" spans="1:5" x14ac:dyDescent="0.25">
      <c r="A5407">
        <v>2007</v>
      </c>
      <c r="B5407">
        <v>8</v>
      </c>
      <c r="C5407" t="s">
        <v>91</v>
      </c>
      <c r="D5407">
        <v>122</v>
      </c>
      <c r="E5407">
        <v>1.1000000000000001</v>
      </c>
    </row>
    <row r="5408" spans="1:5" x14ac:dyDescent="0.25">
      <c r="A5408">
        <v>2007</v>
      </c>
      <c r="B5408">
        <v>8</v>
      </c>
      <c r="C5408" t="s">
        <v>92</v>
      </c>
      <c r="D5408">
        <v>100</v>
      </c>
      <c r="E5408">
        <v>0.9</v>
      </c>
    </row>
    <row r="5409" spans="1:5" x14ac:dyDescent="0.25">
      <c r="A5409">
        <v>2007</v>
      </c>
      <c r="B5409">
        <v>8</v>
      </c>
      <c r="C5409" t="s">
        <v>98</v>
      </c>
      <c r="D5409">
        <v>67</v>
      </c>
      <c r="E5409">
        <v>0.6</v>
      </c>
    </row>
    <row r="5410" spans="1:5" x14ac:dyDescent="0.25">
      <c r="A5410">
        <v>2007</v>
      </c>
      <c r="B5410">
        <v>8</v>
      </c>
      <c r="C5410" t="s">
        <v>87</v>
      </c>
      <c r="D5410">
        <v>92</v>
      </c>
      <c r="E5410">
        <v>0.9</v>
      </c>
    </row>
    <row r="5411" spans="1:5" x14ac:dyDescent="0.25">
      <c r="A5411">
        <v>2007</v>
      </c>
      <c r="B5411">
        <v>8</v>
      </c>
      <c r="C5411" t="s">
        <v>101</v>
      </c>
      <c r="D5411">
        <v>28</v>
      </c>
      <c r="E5411">
        <v>0.3</v>
      </c>
    </row>
    <row r="5412" spans="1:5" x14ac:dyDescent="0.25">
      <c r="A5412">
        <v>2007</v>
      </c>
      <c r="B5412">
        <v>8</v>
      </c>
      <c r="C5412" t="s">
        <v>100</v>
      </c>
      <c r="D5412">
        <v>51</v>
      </c>
      <c r="E5412">
        <v>0.5</v>
      </c>
    </row>
    <row r="5413" spans="1:5" x14ac:dyDescent="0.25">
      <c r="A5413">
        <v>2007</v>
      </c>
      <c r="B5413">
        <v>8</v>
      </c>
      <c r="C5413" t="s">
        <v>95</v>
      </c>
      <c r="D5413">
        <v>24</v>
      </c>
      <c r="E5413">
        <v>0.2</v>
      </c>
    </row>
    <row r="5414" spans="1:5" x14ac:dyDescent="0.25">
      <c r="A5414">
        <v>2007</v>
      </c>
      <c r="B5414">
        <v>8</v>
      </c>
      <c r="C5414" t="s">
        <v>103</v>
      </c>
      <c r="D5414">
        <v>40</v>
      </c>
      <c r="E5414">
        <v>0.4</v>
      </c>
    </row>
    <row r="5415" spans="1:5" x14ac:dyDescent="0.25">
      <c r="A5415">
        <v>2007</v>
      </c>
      <c r="B5415">
        <v>8</v>
      </c>
      <c r="C5415" t="s">
        <v>97</v>
      </c>
      <c r="D5415">
        <v>13</v>
      </c>
      <c r="E5415">
        <v>0.1</v>
      </c>
    </row>
    <row r="5416" spans="1:5" x14ac:dyDescent="0.25">
      <c r="A5416">
        <v>2007</v>
      </c>
      <c r="B5416">
        <v>8</v>
      </c>
      <c r="C5416" t="s">
        <v>94</v>
      </c>
      <c r="D5416">
        <v>30</v>
      </c>
      <c r="E5416">
        <v>0.3</v>
      </c>
    </row>
    <row r="5417" spans="1:5" x14ac:dyDescent="0.25">
      <c r="A5417">
        <v>2007</v>
      </c>
      <c r="B5417">
        <v>8</v>
      </c>
      <c r="C5417" t="s">
        <v>93</v>
      </c>
      <c r="D5417">
        <v>12</v>
      </c>
      <c r="E5417">
        <v>0.1</v>
      </c>
    </row>
    <row r="5418" spans="1:5" x14ac:dyDescent="0.25">
      <c r="A5418">
        <v>2007</v>
      </c>
      <c r="B5418">
        <v>8</v>
      </c>
      <c r="C5418" t="s">
        <v>90</v>
      </c>
      <c r="D5418">
        <v>23</v>
      </c>
      <c r="E5418">
        <v>0.2</v>
      </c>
    </row>
    <row r="5419" spans="1:5" x14ac:dyDescent="0.25">
      <c r="A5419">
        <v>2007</v>
      </c>
      <c r="B5419">
        <v>8</v>
      </c>
      <c r="C5419" t="s">
        <v>99</v>
      </c>
      <c r="D5419">
        <v>5</v>
      </c>
      <c r="E5419">
        <v>0</v>
      </c>
    </row>
    <row r="5420" spans="1:5" x14ac:dyDescent="0.25">
      <c r="A5420">
        <v>2007</v>
      </c>
      <c r="B5420">
        <v>8</v>
      </c>
      <c r="C5420" t="s">
        <v>105</v>
      </c>
      <c r="D5420">
        <v>1</v>
      </c>
      <c r="E5420">
        <v>0</v>
      </c>
    </row>
    <row r="5421" spans="1:5" x14ac:dyDescent="0.25">
      <c r="A5421">
        <v>2007</v>
      </c>
      <c r="B5421">
        <v>8</v>
      </c>
      <c r="C5421" t="s">
        <v>102</v>
      </c>
      <c r="D5421">
        <v>13</v>
      </c>
      <c r="E5421">
        <v>0.1</v>
      </c>
    </row>
    <row r="5422" spans="1:5" x14ac:dyDescent="0.25">
      <c r="A5422">
        <v>2007</v>
      </c>
      <c r="B5422">
        <v>8</v>
      </c>
      <c r="C5422" t="s">
        <v>107</v>
      </c>
      <c r="D5422">
        <v>1</v>
      </c>
      <c r="E5422">
        <v>0</v>
      </c>
    </row>
    <row r="5423" spans="1:5" x14ac:dyDescent="0.25">
      <c r="A5423">
        <v>2007</v>
      </c>
      <c r="B5423">
        <v>8</v>
      </c>
      <c r="C5423" t="s">
        <v>111</v>
      </c>
      <c r="D5423">
        <v>1</v>
      </c>
      <c r="E5423">
        <v>0</v>
      </c>
    </row>
    <row r="5424" spans="1:5" x14ac:dyDescent="0.25">
      <c r="A5424">
        <v>2007</v>
      </c>
      <c r="B5424">
        <v>8</v>
      </c>
      <c r="C5424" t="s">
        <v>110</v>
      </c>
      <c r="D5424">
        <v>3</v>
      </c>
      <c r="E5424">
        <v>0</v>
      </c>
    </row>
    <row r="5425" spans="1:5" x14ac:dyDescent="0.25">
      <c r="A5425">
        <v>2007</v>
      </c>
      <c r="B5425">
        <v>8</v>
      </c>
      <c r="C5425" t="s">
        <v>116</v>
      </c>
      <c r="D5425">
        <v>0</v>
      </c>
      <c r="E5425">
        <v>0</v>
      </c>
    </row>
    <row r="5426" spans="1:5" x14ac:dyDescent="0.25">
      <c r="A5426">
        <v>2007</v>
      </c>
      <c r="B5426">
        <v>8</v>
      </c>
      <c r="C5426" t="s">
        <v>104</v>
      </c>
      <c r="D5426">
        <v>3</v>
      </c>
      <c r="E5426">
        <v>0</v>
      </c>
    </row>
    <row r="5427" spans="1:5" x14ac:dyDescent="0.25">
      <c r="A5427">
        <v>2007</v>
      </c>
      <c r="B5427">
        <v>8</v>
      </c>
      <c r="C5427" t="s">
        <v>109</v>
      </c>
      <c r="D5427">
        <v>0</v>
      </c>
      <c r="E5427">
        <v>0</v>
      </c>
    </row>
    <row r="5428" spans="1:5" x14ac:dyDescent="0.25">
      <c r="A5428">
        <v>2007</v>
      </c>
      <c r="B5428">
        <v>8</v>
      </c>
      <c r="C5428" t="s">
        <v>108</v>
      </c>
      <c r="D5428">
        <v>0</v>
      </c>
      <c r="E5428">
        <v>0</v>
      </c>
    </row>
    <row r="5429" spans="1:5" x14ac:dyDescent="0.25">
      <c r="A5429">
        <v>2007</v>
      </c>
      <c r="B5429">
        <v>8</v>
      </c>
      <c r="C5429" t="s">
        <v>119</v>
      </c>
      <c r="D5429">
        <v>0</v>
      </c>
      <c r="E5429">
        <v>0</v>
      </c>
    </row>
    <row r="5430" spans="1:5" x14ac:dyDescent="0.25">
      <c r="A5430">
        <v>2007</v>
      </c>
      <c r="B5430">
        <v>8</v>
      </c>
      <c r="C5430" t="s">
        <v>112</v>
      </c>
      <c r="D5430">
        <v>1</v>
      </c>
      <c r="E5430">
        <v>0</v>
      </c>
    </row>
    <row r="5431" spans="1:5" x14ac:dyDescent="0.25">
      <c r="A5431">
        <v>2007</v>
      </c>
      <c r="B5431">
        <v>8</v>
      </c>
      <c r="D5431">
        <v>0</v>
      </c>
      <c r="E5431">
        <v>0</v>
      </c>
    </row>
    <row r="5432" spans="1:5" x14ac:dyDescent="0.25">
      <c r="A5432">
        <v>2007</v>
      </c>
      <c r="B5432">
        <v>8</v>
      </c>
      <c r="C5432" t="s">
        <v>118</v>
      </c>
      <c r="D5432">
        <v>0</v>
      </c>
      <c r="E5432">
        <v>0</v>
      </c>
    </row>
    <row r="5433" spans="1:5" x14ac:dyDescent="0.25">
      <c r="A5433">
        <v>2007</v>
      </c>
      <c r="B5433">
        <v>8</v>
      </c>
      <c r="C5433" t="s">
        <v>106</v>
      </c>
      <c r="D5433">
        <v>1</v>
      </c>
      <c r="E5433">
        <v>0</v>
      </c>
    </row>
    <row r="5434" spans="1:5" x14ac:dyDescent="0.25">
      <c r="A5434">
        <v>2007</v>
      </c>
      <c r="B5434">
        <v>8</v>
      </c>
      <c r="C5434" t="s">
        <v>138</v>
      </c>
      <c r="D5434">
        <v>0</v>
      </c>
      <c r="E5434">
        <v>0</v>
      </c>
    </row>
    <row r="5435" spans="1:5" x14ac:dyDescent="0.25">
      <c r="A5435">
        <v>2007</v>
      </c>
      <c r="B5435">
        <v>8</v>
      </c>
      <c r="C5435" t="s">
        <v>117</v>
      </c>
      <c r="D5435">
        <v>0</v>
      </c>
      <c r="E5435">
        <v>0</v>
      </c>
    </row>
    <row r="5436" spans="1:5" x14ac:dyDescent="0.25">
      <c r="A5436">
        <v>2007</v>
      </c>
      <c r="B5436">
        <v>8</v>
      </c>
      <c r="C5436" t="s">
        <v>135</v>
      </c>
      <c r="D5436">
        <v>0</v>
      </c>
      <c r="E5436">
        <v>0</v>
      </c>
    </row>
    <row r="5437" spans="1:5" x14ac:dyDescent="0.25">
      <c r="A5437">
        <v>2007</v>
      </c>
      <c r="B5437">
        <v>8</v>
      </c>
      <c r="C5437" t="s">
        <v>123</v>
      </c>
      <c r="D5437">
        <v>0</v>
      </c>
      <c r="E5437">
        <v>0</v>
      </c>
    </row>
    <row r="5438" spans="1:5" x14ac:dyDescent="0.25">
      <c r="A5438">
        <v>2007</v>
      </c>
      <c r="B5438">
        <v>8</v>
      </c>
      <c r="C5438" t="s">
        <v>137</v>
      </c>
      <c r="D5438">
        <v>0</v>
      </c>
      <c r="E5438">
        <v>0</v>
      </c>
    </row>
    <row r="5439" spans="1:5" x14ac:dyDescent="0.25">
      <c r="A5439">
        <v>2007</v>
      </c>
      <c r="B5439">
        <v>8</v>
      </c>
      <c r="C5439" t="s">
        <v>139</v>
      </c>
      <c r="D5439">
        <v>0</v>
      </c>
      <c r="E5439">
        <v>0</v>
      </c>
    </row>
    <row r="5440" spans="1:5" x14ac:dyDescent="0.25">
      <c r="A5440">
        <v>2007</v>
      </c>
      <c r="B5440">
        <v>8</v>
      </c>
      <c r="C5440" t="s">
        <v>120</v>
      </c>
      <c r="D5440">
        <v>0</v>
      </c>
      <c r="E5440">
        <v>0</v>
      </c>
    </row>
    <row r="5441" spans="1:5" x14ac:dyDescent="0.25">
      <c r="A5441">
        <v>2007</v>
      </c>
      <c r="B5441">
        <v>9</v>
      </c>
      <c r="C5441" t="s">
        <v>72</v>
      </c>
      <c r="D5441">
        <v>1303</v>
      </c>
      <c r="E5441">
        <v>14</v>
      </c>
    </row>
    <row r="5442" spans="1:5" x14ac:dyDescent="0.25">
      <c r="A5442">
        <v>2007</v>
      </c>
      <c r="B5442">
        <v>9</v>
      </c>
      <c r="C5442" t="s">
        <v>73</v>
      </c>
      <c r="D5442">
        <v>1373</v>
      </c>
      <c r="E5442">
        <v>14.7</v>
      </c>
    </row>
    <row r="5443" spans="1:5" x14ac:dyDescent="0.25">
      <c r="A5443">
        <v>2007</v>
      </c>
      <c r="B5443">
        <v>9</v>
      </c>
      <c r="C5443" t="s">
        <v>74</v>
      </c>
      <c r="D5443">
        <v>679</v>
      </c>
      <c r="E5443">
        <v>7.3</v>
      </c>
    </row>
    <row r="5444" spans="1:5" x14ac:dyDescent="0.25">
      <c r="A5444">
        <v>2007</v>
      </c>
      <c r="B5444">
        <v>9</v>
      </c>
      <c r="C5444" t="s">
        <v>76</v>
      </c>
      <c r="D5444">
        <v>662</v>
      </c>
      <c r="E5444">
        <v>7.1</v>
      </c>
    </row>
    <row r="5445" spans="1:5" x14ac:dyDescent="0.25">
      <c r="A5445">
        <v>2007</v>
      </c>
      <c r="B5445">
        <v>9</v>
      </c>
      <c r="C5445" t="s">
        <v>75</v>
      </c>
      <c r="D5445">
        <v>426</v>
      </c>
      <c r="E5445">
        <v>4.5999999999999996</v>
      </c>
    </row>
    <row r="5446" spans="1:5" x14ac:dyDescent="0.25">
      <c r="A5446">
        <v>2007</v>
      </c>
      <c r="B5446">
        <v>9</v>
      </c>
      <c r="C5446" t="s">
        <v>81</v>
      </c>
      <c r="D5446">
        <v>414</v>
      </c>
      <c r="E5446">
        <v>4.4000000000000004</v>
      </c>
    </row>
    <row r="5447" spans="1:5" x14ac:dyDescent="0.25">
      <c r="A5447">
        <v>2007</v>
      </c>
      <c r="B5447">
        <v>9</v>
      </c>
      <c r="C5447" t="s">
        <v>78</v>
      </c>
      <c r="D5447">
        <v>393</v>
      </c>
      <c r="E5447">
        <v>4.2</v>
      </c>
    </row>
    <row r="5448" spans="1:5" x14ac:dyDescent="0.25">
      <c r="A5448">
        <v>2007</v>
      </c>
      <c r="B5448">
        <v>9</v>
      </c>
      <c r="C5448" t="s">
        <v>77</v>
      </c>
      <c r="D5448">
        <v>354</v>
      </c>
      <c r="E5448">
        <v>3.8</v>
      </c>
    </row>
    <row r="5449" spans="1:5" x14ac:dyDescent="0.25">
      <c r="A5449">
        <v>2007</v>
      </c>
      <c r="B5449">
        <v>9</v>
      </c>
      <c r="C5449" t="s">
        <v>88</v>
      </c>
      <c r="D5449">
        <v>358</v>
      </c>
      <c r="E5449">
        <v>3.8</v>
      </c>
    </row>
    <row r="5450" spans="1:5" x14ac:dyDescent="0.25">
      <c r="A5450">
        <v>2007</v>
      </c>
      <c r="B5450">
        <v>9</v>
      </c>
      <c r="C5450" t="s">
        <v>80</v>
      </c>
      <c r="D5450">
        <v>298</v>
      </c>
      <c r="E5450">
        <v>3.2</v>
      </c>
    </row>
    <row r="5451" spans="1:5" x14ac:dyDescent="0.25">
      <c r="A5451">
        <v>2007</v>
      </c>
      <c r="B5451">
        <v>9</v>
      </c>
      <c r="C5451" t="s">
        <v>83</v>
      </c>
      <c r="D5451">
        <v>271</v>
      </c>
      <c r="E5451">
        <v>2.9</v>
      </c>
    </row>
    <row r="5452" spans="1:5" x14ac:dyDescent="0.25">
      <c r="A5452">
        <v>2007</v>
      </c>
      <c r="B5452">
        <v>9</v>
      </c>
      <c r="C5452" t="s">
        <v>89</v>
      </c>
      <c r="D5452">
        <v>553</v>
      </c>
      <c r="E5452">
        <v>5.9</v>
      </c>
    </row>
    <row r="5453" spans="1:5" x14ac:dyDescent="0.25">
      <c r="A5453">
        <v>2007</v>
      </c>
      <c r="B5453">
        <v>9</v>
      </c>
      <c r="C5453" t="s">
        <v>82</v>
      </c>
      <c r="D5453">
        <v>314</v>
      </c>
      <c r="E5453">
        <v>3.4</v>
      </c>
    </row>
    <row r="5454" spans="1:5" x14ac:dyDescent="0.25">
      <c r="A5454">
        <v>2007</v>
      </c>
      <c r="B5454">
        <v>9</v>
      </c>
      <c r="C5454" t="s">
        <v>79</v>
      </c>
      <c r="D5454">
        <v>432</v>
      </c>
      <c r="E5454">
        <v>4.5999999999999996</v>
      </c>
    </row>
    <row r="5455" spans="1:5" x14ac:dyDescent="0.25">
      <c r="A5455">
        <v>2007</v>
      </c>
      <c r="B5455">
        <v>9</v>
      </c>
      <c r="C5455" t="s">
        <v>86</v>
      </c>
      <c r="D5455">
        <v>266</v>
      </c>
      <c r="E5455">
        <v>2.8</v>
      </c>
    </row>
    <row r="5456" spans="1:5" x14ac:dyDescent="0.25">
      <c r="A5456">
        <v>2007</v>
      </c>
      <c r="B5456">
        <v>9</v>
      </c>
      <c r="C5456" t="s">
        <v>85</v>
      </c>
      <c r="D5456">
        <v>184</v>
      </c>
      <c r="E5456">
        <v>2</v>
      </c>
    </row>
    <row r="5457" spans="1:5" x14ac:dyDescent="0.25">
      <c r="A5457">
        <v>2007</v>
      </c>
      <c r="B5457">
        <v>9</v>
      </c>
      <c r="C5457" t="s">
        <v>96</v>
      </c>
      <c r="D5457">
        <v>220</v>
      </c>
      <c r="E5457">
        <v>2.4</v>
      </c>
    </row>
    <row r="5458" spans="1:5" x14ac:dyDescent="0.25">
      <c r="A5458">
        <v>2007</v>
      </c>
      <c r="B5458">
        <v>9</v>
      </c>
      <c r="C5458" t="s">
        <v>84</v>
      </c>
      <c r="D5458">
        <v>247</v>
      </c>
      <c r="E5458">
        <v>2.6</v>
      </c>
    </row>
    <row r="5459" spans="1:5" x14ac:dyDescent="0.25">
      <c r="A5459">
        <v>2007</v>
      </c>
      <c r="B5459">
        <v>9</v>
      </c>
      <c r="C5459" t="s">
        <v>91</v>
      </c>
      <c r="D5459">
        <v>158</v>
      </c>
      <c r="E5459">
        <v>1.7</v>
      </c>
    </row>
    <row r="5460" spans="1:5" x14ac:dyDescent="0.25">
      <c r="A5460">
        <v>2007</v>
      </c>
      <c r="B5460">
        <v>9</v>
      </c>
      <c r="C5460" t="s">
        <v>92</v>
      </c>
      <c r="D5460">
        <v>69</v>
      </c>
      <c r="E5460">
        <v>0.7</v>
      </c>
    </row>
    <row r="5461" spans="1:5" x14ac:dyDescent="0.25">
      <c r="A5461">
        <v>2007</v>
      </c>
      <c r="B5461">
        <v>9</v>
      </c>
      <c r="C5461" t="s">
        <v>98</v>
      </c>
      <c r="D5461">
        <v>57</v>
      </c>
      <c r="E5461">
        <v>0.6</v>
      </c>
    </row>
    <row r="5462" spans="1:5" x14ac:dyDescent="0.25">
      <c r="A5462">
        <v>2007</v>
      </c>
      <c r="B5462">
        <v>9</v>
      </c>
      <c r="C5462" t="s">
        <v>87</v>
      </c>
      <c r="D5462">
        <v>85</v>
      </c>
      <c r="E5462">
        <v>0.9</v>
      </c>
    </row>
    <row r="5463" spans="1:5" x14ac:dyDescent="0.25">
      <c r="A5463">
        <v>2007</v>
      </c>
      <c r="B5463">
        <v>9</v>
      </c>
      <c r="C5463" t="s">
        <v>101</v>
      </c>
      <c r="D5463">
        <v>32</v>
      </c>
      <c r="E5463">
        <v>0.3</v>
      </c>
    </row>
    <row r="5464" spans="1:5" x14ac:dyDescent="0.25">
      <c r="A5464">
        <v>2007</v>
      </c>
      <c r="B5464">
        <v>9</v>
      </c>
      <c r="C5464" t="s">
        <v>100</v>
      </c>
      <c r="D5464">
        <v>34</v>
      </c>
      <c r="E5464">
        <v>0.4</v>
      </c>
    </row>
    <row r="5465" spans="1:5" x14ac:dyDescent="0.25">
      <c r="A5465">
        <v>2007</v>
      </c>
      <c r="B5465">
        <v>9</v>
      </c>
      <c r="C5465" t="s">
        <v>95</v>
      </c>
      <c r="D5465">
        <v>26</v>
      </c>
      <c r="E5465">
        <v>0.3</v>
      </c>
    </row>
    <row r="5466" spans="1:5" x14ac:dyDescent="0.25">
      <c r="A5466">
        <v>2007</v>
      </c>
      <c r="B5466">
        <v>9</v>
      </c>
      <c r="C5466" t="s">
        <v>103</v>
      </c>
      <c r="D5466">
        <v>26</v>
      </c>
      <c r="E5466">
        <v>0.3</v>
      </c>
    </row>
    <row r="5467" spans="1:5" x14ac:dyDescent="0.25">
      <c r="A5467">
        <v>2007</v>
      </c>
      <c r="B5467">
        <v>9</v>
      </c>
      <c r="C5467" t="s">
        <v>97</v>
      </c>
      <c r="D5467">
        <v>12</v>
      </c>
      <c r="E5467">
        <v>0.1</v>
      </c>
    </row>
    <row r="5468" spans="1:5" x14ac:dyDescent="0.25">
      <c r="A5468">
        <v>2007</v>
      </c>
      <c r="B5468">
        <v>9</v>
      </c>
      <c r="C5468" t="s">
        <v>94</v>
      </c>
      <c r="D5468">
        <v>25</v>
      </c>
      <c r="E5468">
        <v>0.3</v>
      </c>
    </row>
    <row r="5469" spans="1:5" x14ac:dyDescent="0.25">
      <c r="A5469">
        <v>2007</v>
      </c>
      <c r="B5469">
        <v>9</v>
      </c>
      <c r="C5469" t="s">
        <v>93</v>
      </c>
      <c r="D5469">
        <v>15</v>
      </c>
      <c r="E5469">
        <v>0.2</v>
      </c>
    </row>
    <row r="5470" spans="1:5" x14ac:dyDescent="0.25">
      <c r="A5470">
        <v>2007</v>
      </c>
      <c r="B5470">
        <v>9</v>
      </c>
      <c r="C5470" t="s">
        <v>90</v>
      </c>
      <c r="D5470">
        <v>32</v>
      </c>
      <c r="E5470">
        <v>0.3</v>
      </c>
    </row>
    <row r="5471" spans="1:5" x14ac:dyDescent="0.25">
      <c r="A5471">
        <v>2007</v>
      </c>
      <c r="B5471">
        <v>9</v>
      </c>
      <c r="C5471" t="s">
        <v>99</v>
      </c>
      <c r="D5471">
        <v>5</v>
      </c>
      <c r="E5471">
        <v>0.1</v>
      </c>
    </row>
    <row r="5472" spans="1:5" x14ac:dyDescent="0.25">
      <c r="A5472">
        <v>2007</v>
      </c>
      <c r="B5472">
        <v>9</v>
      </c>
      <c r="C5472" t="s">
        <v>105</v>
      </c>
      <c r="D5472">
        <v>4</v>
      </c>
      <c r="E5472">
        <v>0</v>
      </c>
    </row>
    <row r="5473" spans="1:5" x14ac:dyDescent="0.25">
      <c r="A5473">
        <v>2007</v>
      </c>
      <c r="B5473">
        <v>9</v>
      </c>
      <c r="C5473" t="s">
        <v>102</v>
      </c>
      <c r="D5473">
        <v>3</v>
      </c>
      <c r="E5473">
        <v>0</v>
      </c>
    </row>
    <row r="5474" spans="1:5" x14ac:dyDescent="0.25">
      <c r="A5474">
        <v>2007</v>
      </c>
      <c r="B5474">
        <v>9</v>
      </c>
      <c r="C5474" t="s">
        <v>107</v>
      </c>
      <c r="D5474">
        <v>4</v>
      </c>
      <c r="E5474">
        <v>0</v>
      </c>
    </row>
    <row r="5475" spans="1:5" x14ac:dyDescent="0.25">
      <c r="A5475">
        <v>2007</v>
      </c>
      <c r="B5475">
        <v>9</v>
      </c>
      <c r="C5475" t="s">
        <v>110</v>
      </c>
      <c r="D5475">
        <v>2</v>
      </c>
      <c r="E5475">
        <v>0</v>
      </c>
    </row>
    <row r="5476" spans="1:5" x14ac:dyDescent="0.25">
      <c r="A5476">
        <v>2007</v>
      </c>
      <c r="B5476">
        <v>9</v>
      </c>
      <c r="C5476" t="s">
        <v>111</v>
      </c>
      <c r="D5476">
        <v>0</v>
      </c>
      <c r="E5476">
        <v>0</v>
      </c>
    </row>
    <row r="5477" spans="1:5" x14ac:dyDescent="0.25">
      <c r="A5477">
        <v>2007</v>
      </c>
      <c r="B5477">
        <v>9</v>
      </c>
      <c r="C5477" t="s">
        <v>116</v>
      </c>
      <c r="D5477">
        <v>0</v>
      </c>
      <c r="E5477">
        <v>0</v>
      </c>
    </row>
    <row r="5478" spans="1:5" x14ac:dyDescent="0.25">
      <c r="A5478">
        <v>2007</v>
      </c>
      <c r="B5478">
        <v>9</v>
      </c>
      <c r="C5478" t="s">
        <v>104</v>
      </c>
      <c r="D5478">
        <v>0</v>
      </c>
      <c r="E5478">
        <v>0</v>
      </c>
    </row>
    <row r="5479" spans="1:5" x14ac:dyDescent="0.25">
      <c r="A5479">
        <v>2007</v>
      </c>
      <c r="B5479">
        <v>9</v>
      </c>
      <c r="C5479" t="s">
        <v>109</v>
      </c>
      <c r="D5479">
        <v>1</v>
      </c>
      <c r="E5479">
        <v>0</v>
      </c>
    </row>
    <row r="5480" spans="1:5" x14ac:dyDescent="0.25">
      <c r="A5480">
        <v>2007</v>
      </c>
      <c r="B5480">
        <v>9</v>
      </c>
      <c r="C5480" t="s">
        <v>108</v>
      </c>
      <c r="D5480">
        <v>1</v>
      </c>
      <c r="E5480">
        <v>0</v>
      </c>
    </row>
    <row r="5481" spans="1:5" x14ac:dyDescent="0.25">
      <c r="A5481">
        <v>2007</v>
      </c>
      <c r="B5481">
        <v>9</v>
      </c>
      <c r="C5481" t="s">
        <v>119</v>
      </c>
      <c r="D5481">
        <v>0</v>
      </c>
      <c r="E5481">
        <v>0</v>
      </c>
    </row>
    <row r="5482" spans="1:5" x14ac:dyDescent="0.25">
      <c r="A5482">
        <v>2007</v>
      </c>
      <c r="B5482">
        <v>9</v>
      </c>
      <c r="C5482" t="s">
        <v>112</v>
      </c>
      <c r="D5482">
        <v>0</v>
      </c>
      <c r="E5482">
        <v>0</v>
      </c>
    </row>
    <row r="5483" spans="1:5" x14ac:dyDescent="0.25">
      <c r="A5483">
        <v>2007</v>
      </c>
      <c r="B5483">
        <v>9</v>
      </c>
      <c r="D5483">
        <v>0</v>
      </c>
      <c r="E5483">
        <v>0</v>
      </c>
    </row>
    <row r="5484" spans="1:5" x14ac:dyDescent="0.25">
      <c r="A5484">
        <v>2007</v>
      </c>
      <c r="B5484">
        <v>9</v>
      </c>
      <c r="C5484" t="s">
        <v>106</v>
      </c>
      <c r="D5484">
        <v>1</v>
      </c>
      <c r="E5484">
        <v>0</v>
      </c>
    </row>
    <row r="5485" spans="1:5" x14ac:dyDescent="0.25">
      <c r="A5485">
        <v>2007</v>
      </c>
      <c r="B5485">
        <v>9</v>
      </c>
      <c r="C5485" t="s">
        <v>118</v>
      </c>
      <c r="D5485">
        <v>0</v>
      </c>
      <c r="E5485">
        <v>0</v>
      </c>
    </row>
    <row r="5486" spans="1:5" x14ac:dyDescent="0.25">
      <c r="A5486">
        <v>2007</v>
      </c>
      <c r="B5486">
        <v>9</v>
      </c>
      <c r="C5486" t="s">
        <v>132</v>
      </c>
      <c r="D5486">
        <v>1</v>
      </c>
      <c r="E5486">
        <v>0</v>
      </c>
    </row>
    <row r="5487" spans="1:5" x14ac:dyDescent="0.25">
      <c r="A5487">
        <v>2007</v>
      </c>
      <c r="B5487">
        <v>9</v>
      </c>
      <c r="C5487" t="s">
        <v>138</v>
      </c>
      <c r="D5487">
        <v>0</v>
      </c>
      <c r="E5487">
        <v>0</v>
      </c>
    </row>
    <row r="5488" spans="1:5" x14ac:dyDescent="0.25">
      <c r="A5488">
        <v>2007</v>
      </c>
      <c r="B5488">
        <v>9</v>
      </c>
      <c r="C5488" t="s">
        <v>117</v>
      </c>
      <c r="D5488">
        <v>0</v>
      </c>
      <c r="E5488">
        <v>0</v>
      </c>
    </row>
    <row r="5489" spans="1:5" x14ac:dyDescent="0.25">
      <c r="A5489">
        <v>2007</v>
      </c>
      <c r="B5489">
        <v>9</v>
      </c>
      <c r="C5489" t="s">
        <v>135</v>
      </c>
      <c r="D5489">
        <v>0</v>
      </c>
      <c r="E5489">
        <v>0</v>
      </c>
    </row>
    <row r="5490" spans="1:5" x14ac:dyDescent="0.25">
      <c r="A5490">
        <v>2007</v>
      </c>
      <c r="B5490">
        <v>9</v>
      </c>
      <c r="C5490" t="s">
        <v>123</v>
      </c>
      <c r="D5490">
        <v>0</v>
      </c>
      <c r="E5490">
        <v>0</v>
      </c>
    </row>
    <row r="5491" spans="1:5" x14ac:dyDescent="0.25">
      <c r="A5491">
        <v>2007</v>
      </c>
      <c r="B5491">
        <v>9</v>
      </c>
      <c r="C5491" t="s">
        <v>137</v>
      </c>
      <c r="D5491">
        <v>0</v>
      </c>
      <c r="E5491">
        <v>0</v>
      </c>
    </row>
    <row r="5492" spans="1:5" x14ac:dyDescent="0.25">
      <c r="A5492">
        <v>2007</v>
      </c>
      <c r="B5492">
        <v>9</v>
      </c>
      <c r="C5492" t="s">
        <v>139</v>
      </c>
      <c r="D5492">
        <v>0</v>
      </c>
      <c r="E5492">
        <v>0</v>
      </c>
    </row>
    <row r="5493" spans="1:5" x14ac:dyDescent="0.25">
      <c r="A5493">
        <v>2007</v>
      </c>
      <c r="B5493">
        <v>9</v>
      </c>
      <c r="C5493" t="s">
        <v>120</v>
      </c>
      <c r="D5493">
        <v>0</v>
      </c>
      <c r="E5493">
        <v>0</v>
      </c>
    </row>
    <row r="5494" spans="1:5" x14ac:dyDescent="0.25">
      <c r="A5494">
        <v>2007</v>
      </c>
      <c r="B5494">
        <v>10</v>
      </c>
      <c r="C5494" t="s">
        <v>72</v>
      </c>
      <c r="D5494">
        <v>1648</v>
      </c>
      <c r="E5494">
        <v>14.2</v>
      </c>
    </row>
    <row r="5495" spans="1:5" x14ac:dyDescent="0.25">
      <c r="A5495">
        <v>2007</v>
      </c>
      <c r="B5495">
        <v>10</v>
      </c>
      <c r="C5495" t="s">
        <v>73</v>
      </c>
      <c r="D5495">
        <v>1941</v>
      </c>
      <c r="E5495">
        <v>16.7</v>
      </c>
    </row>
    <row r="5496" spans="1:5" x14ac:dyDescent="0.25">
      <c r="A5496">
        <v>2007</v>
      </c>
      <c r="B5496">
        <v>10</v>
      </c>
      <c r="C5496" t="s">
        <v>74</v>
      </c>
      <c r="D5496">
        <v>693</v>
      </c>
      <c r="E5496">
        <v>6</v>
      </c>
    </row>
    <row r="5497" spans="1:5" x14ac:dyDescent="0.25">
      <c r="A5497">
        <v>2007</v>
      </c>
      <c r="B5497">
        <v>10</v>
      </c>
      <c r="C5497" t="s">
        <v>76</v>
      </c>
      <c r="D5497">
        <v>1014</v>
      </c>
      <c r="E5497">
        <v>8.6999999999999993</v>
      </c>
    </row>
    <row r="5498" spans="1:5" x14ac:dyDescent="0.25">
      <c r="A5498">
        <v>2007</v>
      </c>
      <c r="B5498">
        <v>10</v>
      </c>
      <c r="C5498" t="s">
        <v>75</v>
      </c>
      <c r="D5498">
        <v>707</v>
      </c>
      <c r="E5498">
        <v>6.1</v>
      </c>
    </row>
    <row r="5499" spans="1:5" x14ac:dyDescent="0.25">
      <c r="A5499">
        <v>2007</v>
      </c>
      <c r="B5499">
        <v>10</v>
      </c>
      <c r="C5499" t="s">
        <v>81</v>
      </c>
      <c r="D5499">
        <v>547</v>
      </c>
      <c r="E5499">
        <v>4.7</v>
      </c>
    </row>
    <row r="5500" spans="1:5" x14ac:dyDescent="0.25">
      <c r="A5500">
        <v>2007</v>
      </c>
      <c r="B5500">
        <v>10</v>
      </c>
      <c r="C5500" t="s">
        <v>78</v>
      </c>
      <c r="D5500">
        <v>554</v>
      </c>
      <c r="E5500">
        <v>4.8</v>
      </c>
    </row>
    <row r="5501" spans="1:5" x14ac:dyDescent="0.25">
      <c r="A5501">
        <v>2007</v>
      </c>
      <c r="B5501">
        <v>10</v>
      </c>
      <c r="C5501" t="s">
        <v>77</v>
      </c>
      <c r="D5501">
        <v>438</v>
      </c>
      <c r="E5501">
        <v>3.8</v>
      </c>
    </row>
    <row r="5502" spans="1:5" x14ac:dyDescent="0.25">
      <c r="A5502">
        <v>2007</v>
      </c>
      <c r="B5502">
        <v>10</v>
      </c>
      <c r="C5502" t="s">
        <v>88</v>
      </c>
      <c r="D5502">
        <v>428</v>
      </c>
      <c r="E5502">
        <v>3.7</v>
      </c>
    </row>
    <row r="5503" spans="1:5" x14ac:dyDescent="0.25">
      <c r="A5503">
        <v>2007</v>
      </c>
      <c r="B5503">
        <v>10</v>
      </c>
      <c r="C5503" t="s">
        <v>80</v>
      </c>
      <c r="D5503">
        <v>376</v>
      </c>
      <c r="E5503">
        <v>3.2</v>
      </c>
    </row>
    <row r="5504" spans="1:5" x14ac:dyDescent="0.25">
      <c r="A5504">
        <v>2007</v>
      </c>
      <c r="B5504">
        <v>10</v>
      </c>
      <c r="C5504" t="s">
        <v>83</v>
      </c>
      <c r="D5504">
        <v>562</v>
      </c>
      <c r="E5504">
        <v>4.8</v>
      </c>
    </row>
    <row r="5505" spans="1:5" x14ac:dyDescent="0.25">
      <c r="A5505">
        <v>2007</v>
      </c>
      <c r="B5505">
        <v>10</v>
      </c>
      <c r="C5505" t="s">
        <v>89</v>
      </c>
      <c r="D5505">
        <v>324</v>
      </c>
      <c r="E5505">
        <v>2.8</v>
      </c>
    </row>
    <row r="5506" spans="1:5" x14ac:dyDescent="0.25">
      <c r="A5506">
        <v>2007</v>
      </c>
      <c r="B5506">
        <v>10</v>
      </c>
      <c r="C5506" t="s">
        <v>79</v>
      </c>
      <c r="D5506">
        <v>518</v>
      </c>
      <c r="E5506">
        <v>4.4000000000000004</v>
      </c>
    </row>
    <row r="5507" spans="1:5" x14ac:dyDescent="0.25">
      <c r="A5507">
        <v>2007</v>
      </c>
      <c r="B5507">
        <v>10</v>
      </c>
      <c r="C5507" t="s">
        <v>82</v>
      </c>
      <c r="D5507">
        <v>333</v>
      </c>
      <c r="E5507">
        <v>2.9</v>
      </c>
    </row>
    <row r="5508" spans="1:5" x14ac:dyDescent="0.25">
      <c r="A5508">
        <v>2007</v>
      </c>
      <c r="B5508">
        <v>10</v>
      </c>
      <c r="C5508" t="s">
        <v>86</v>
      </c>
      <c r="D5508">
        <v>247</v>
      </c>
      <c r="E5508">
        <v>2.1</v>
      </c>
    </row>
    <row r="5509" spans="1:5" x14ac:dyDescent="0.25">
      <c r="A5509">
        <v>2007</v>
      </c>
      <c r="B5509">
        <v>10</v>
      </c>
      <c r="C5509" t="s">
        <v>85</v>
      </c>
      <c r="D5509">
        <v>202</v>
      </c>
      <c r="E5509">
        <v>1.7</v>
      </c>
    </row>
    <row r="5510" spans="1:5" x14ac:dyDescent="0.25">
      <c r="A5510">
        <v>2007</v>
      </c>
      <c r="B5510">
        <v>10</v>
      </c>
      <c r="C5510" t="s">
        <v>96</v>
      </c>
      <c r="D5510">
        <v>234</v>
      </c>
      <c r="E5510">
        <v>2</v>
      </c>
    </row>
    <row r="5511" spans="1:5" x14ac:dyDescent="0.25">
      <c r="A5511">
        <v>2007</v>
      </c>
      <c r="B5511">
        <v>10</v>
      </c>
      <c r="C5511" t="s">
        <v>84</v>
      </c>
      <c r="D5511">
        <v>220</v>
      </c>
      <c r="E5511">
        <v>1.9</v>
      </c>
    </row>
    <row r="5512" spans="1:5" x14ac:dyDescent="0.25">
      <c r="A5512">
        <v>2007</v>
      </c>
      <c r="B5512">
        <v>10</v>
      </c>
      <c r="C5512" t="s">
        <v>91</v>
      </c>
      <c r="D5512">
        <v>145</v>
      </c>
      <c r="E5512">
        <v>1.2</v>
      </c>
    </row>
    <row r="5513" spans="1:5" x14ac:dyDescent="0.25">
      <c r="A5513">
        <v>2007</v>
      </c>
      <c r="B5513">
        <v>10</v>
      </c>
      <c r="C5513" t="s">
        <v>92</v>
      </c>
      <c r="D5513">
        <v>75</v>
      </c>
      <c r="E5513">
        <v>0.6</v>
      </c>
    </row>
    <row r="5514" spans="1:5" x14ac:dyDescent="0.25">
      <c r="A5514">
        <v>2007</v>
      </c>
      <c r="B5514">
        <v>10</v>
      </c>
      <c r="C5514" t="s">
        <v>87</v>
      </c>
      <c r="D5514">
        <v>141</v>
      </c>
      <c r="E5514">
        <v>1.2</v>
      </c>
    </row>
    <row r="5515" spans="1:5" x14ac:dyDescent="0.25">
      <c r="A5515">
        <v>2007</v>
      </c>
      <c r="B5515">
        <v>10</v>
      </c>
      <c r="C5515" t="s">
        <v>98</v>
      </c>
      <c r="D5515">
        <v>47</v>
      </c>
      <c r="E5515">
        <v>0.4</v>
      </c>
    </row>
    <row r="5516" spans="1:5" x14ac:dyDescent="0.25">
      <c r="A5516">
        <v>2007</v>
      </c>
      <c r="B5516">
        <v>10</v>
      </c>
      <c r="C5516" t="s">
        <v>101</v>
      </c>
      <c r="D5516">
        <v>39</v>
      </c>
      <c r="E5516">
        <v>0.3</v>
      </c>
    </row>
    <row r="5517" spans="1:5" x14ac:dyDescent="0.25">
      <c r="A5517">
        <v>2007</v>
      </c>
      <c r="B5517">
        <v>10</v>
      </c>
      <c r="C5517" t="s">
        <v>100</v>
      </c>
      <c r="D5517">
        <v>52</v>
      </c>
      <c r="E5517">
        <v>0.4</v>
      </c>
    </row>
    <row r="5518" spans="1:5" x14ac:dyDescent="0.25">
      <c r="A5518">
        <v>2007</v>
      </c>
      <c r="B5518">
        <v>10</v>
      </c>
      <c r="C5518" t="s">
        <v>95</v>
      </c>
      <c r="D5518">
        <v>26</v>
      </c>
      <c r="E5518">
        <v>0.2</v>
      </c>
    </row>
    <row r="5519" spans="1:5" x14ac:dyDescent="0.25">
      <c r="A5519">
        <v>2007</v>
      </c>
      <c r="B5519">
        <v>10</v>
      </c>
      <c r="C5519" t="s">
        <v>103</v>
      </c>
      <c r="D5519">
        <v>27</v>
      </c>
      <c r="E5519">
        <v>0.2</v>
      </c>
    </row>
    <row r="5520" spans="1:5" x14ac:dyDescent="0.25">
      <c r="A5520">
        <v>2007</v>
      </c>
      <c r="B5520">
        <v>10</v>
      </c>
      <c r="C5520" t="s">
        <v>97</v>
      </c>
      <c r="D5520">
        <v>21</v>
      </c>
      <c r="E5520">
        <v>0.2</v>
      </c>
    </row>
    <row r="5521" spans="1:5" x14ac:dyDescent="0.25">
      <c r="A5521">
        <v>2007</v>
      </c>
      <c r="B5521">
        <v>10</v>
      </c>
      <c r="C5521" t="s">
        <v>94</v>
      </c>
      <c r="D5521">
        <v>23</v>
      </c>
      <c r="E5521">
        <v>0.2</v>
      </c>
    </row>
    <row r="5522" spans="1:5" x14ac:dyDescent="0.25">
      <c r="A5522">
        <v>2007</v>
      </c>
      <c r="B5522">
        <v>10</v>
      </c>
      <c r="C5522" t="s">
        <v>90</v>
      </c>
      <c r="D5522">
        <v>28</v>
      </c>
      <c r="E5522">
        <v>0.2</v>
      </c>
    </row>
    <row r="5523" spans="1:5" x14ac:dyDescent="0.25">
      <c r="A5523">
        <v>2007</v>
      </c>
      <c r="B5523">
        <v>10</v>
      </c>
      <c r="C5523" t="s">
        <v>93</v>
      </c>
      <c r="D5523">
        <v>10</v>
      </c>
      <c r="E5523">
        <v>0.1</v>
      </c>
    </row>
    <row r="5524" spans="1:5" x14ac:dyDescent="0.25">
      <c r="A5524">
        <v>2007</v>
      </c>
      <c r="B5524">
        <v>10</v>
      </c>
      <c r="C5524" t="s">
        <v>99</v>
      </c>
      <c r="D5524">
        <v>7</v>
      </c>
      <c r="E5524">
        <v>0.1</v>
      </c>
    </row>
    <row r="5525" spans="1:5" x14ac:dyDescent="0.25">
      <c r="A5525">
        <v>2007</v>
      </c>
      <c r="B5525">
        <v>10</v>
      </c>
      <c r="C5525" t="s">
        <v>105</v>
      </c>
      <c r="D5525">
        <v>4</v>
      </c>
      <c r="E5525">
        <v>0</v>
      </c>
    </row>
    <row r="5526" spans="1:5" x14ac:dyDescent="0.25">
      <c r="A5526">
        <v>2007</v>
      </c>
      <c r="B5526">
        <v>10</v>
      </c>
      <c r="C5526" t="s">
        <v>102</v>
      </c>
      <c r="D5526">
        <v>6</v>
      </c>
      <c r="E5526">
        <v>0.1</v>
      </c>
    </row>
    <row r="5527" spans="1:5" x14ac:dyDescent="0.25">
      <c r="A5527">
        <v>2007</v>
      </c>
      <c r="B5527">
        <v>10</v>
      </c>
      <c r="C5527" t="s">
        <v>107</v>
      </c>
      <c r="D5527">
        <v>3</v>
      </c>
      <c r="E5527">
        <v>0</v>
      </c>
    </row>
    <row r="5528" spans="1:5" x14ac:dyDescent="0.25">
      <c r="A5528">
        <v>2007</v>
      </c>
      <c r="B5528">
        <v>10</v>
      </c>
      <c r="C5528" t="s">
        <v>110</v>
      </c>
      <c r="D5528">
        <v>1</v>
      </c>
      <c r="E5528">
        <v>0</v>
      </c>
    </row>
    <row r="5529" spans="1:5" x14ac:dyDescent="0.25">
      <c r="A5529">
        <v>2007</v>
      </c>
      <c r="B5529">
        <v>10</v>
      </c>
      <c r="C5529" t="s">
        <v>111</v>
      </c>
      <c r="D5529">
        <v>0</v>
      </c>
      <c r="E5529">
        <v>0</v>
      </c>
    </row>
    <row r="5530" spans="1:5" x14ac:dyDescent="0.25">
      <c r="A5530">
        <v>2007</v>
      </c>
      <c r="B5530">
        <v>10</v>
      </c>
      <c r="C5530" t="s">
        <v>104</v>
      </c>
      <c r="D5530">
        <v>1</v>
      </c>
      <c r="E5530">
        <v>0</v>
      </c>
    </row>
    <row r="5531" spans="1:5" x14ac:dyDescent="0.25">
      <c r="A5531">
        <v>2007</v>
      </c>
      <c r="B5531">
        <v>10</v>
      </c>
      <c r="C5531" t="s">
        <v>109</v>
      </c>
      <c r="D5531">
        <v>1</v>
      </c>
      <c r="E5531">
        <v>0</v>
      </c>
    </row>
    <row r="5532" spans="1:5" x14ac:dyDescent="0.25">
      <c r="A5532">
        <v>2007</v>
      </c>
      <c r="B5532">
        <v>10</v>
      </c>
      <c r="C5532" t="s">
        <v>116</v>
      </c>
      <c r="D5532">
        <v>0</v>
      </c>
      <c r="E5532">
        <v>0</v>
      </c>
    </row>
    <row r="5533" spans="1:5" x14ac:dyDescent="0.25">
      <c r="A5533">
        <v>2007</v>
      </c>
      <c r="B5533">
        <v>10</v>
      </c>
      <c r="C5533" t="s">
        <v>108</v>
      </c>
      <c r="D5533">
        <v>0</v>
      </c>
      <c r="E5533">
        <v>0</v>
      </c>
    </row>
    <row r="5534" spans="1:5" x14ac:dyDescent="0.25">
      <c r="A5534">
        <v>2007</v>
      </c>
      <c r="B5534">
        <v>10</v>
      </c>
      <c r="C5534" t="s">
        <v>119</v>
      </c>
      <c r="D5534">
        <v>1</v>
      </c>
      <c r="E5534">
        <v>0</v>
      </c>
    </row>
    <row r="5535" spans="1:5" x14ac:dyDescent="0.25">
      <c r="A5535">
        <v>2007</v>
      </c>
      <c r="B5535">
        <v>10</v>
      </c>
      <c r="C5535" t="s">
        <v>112</v>
      </c>
      <c r="D5535">
        <v>0</v>
      </c>
      <c r="E5535">
        <v>0</v>
      </c>
    </row>
    <row r="5536" spans="1:5" x14ac:dyDescent="0.25">
      <c r="A5536">
        <v>2007</v>
      </c>
      <c r="B5536">
        <v>10</v>
      </c>
      <c r="D5536">
        <v>0</v>
      </c>
      <c r="E5536">
        <v>0</v>
      </c>
    </row>
    <row r="5537" spans="1:5" x14ac:dyDescent="0.25">
      <c r="A5537">
        <v>2007</v>
      </c>
      <c r="B5537">
        <v>10</v>
      </c>
      <c r="C5537" t="s">
        <v>106</v>
      </c>
      <c r="D5537">
        <v>0</v>
      </c>
      <c r="E5537">
        <v>0</v>
      </c>
    </row>
    <row r="5538" spans="1:5" x14ac:dyDescent="0.25">
      <c r="A5538">
        <v>2007</v>
      </c>
      <c r="B5538">
        <v>10</v>
      </c>
      <c r="C5538" t="s">
        <v>132</v>
      </c>
      <c r="D5538">
        <v>1</v>
      </c>
      <c r="E5538">
        <v>0</v>
      </c>
    </row>
    <row r="5539" spans="1:5" x14ac:dyDescent="0.25">
      <c r="A5539">
        <v>2007</v>
      </c>
      <c r="B5539">
        <v>10</v>
      </c>
      <c r="C5539" t="s">
        <v>118</v>
      </c>
      <c r="D5539">
        <v>0</v>
      </c>
      <c r="E5539">
        <v>0</v>
      </c>
    </row>
    <row r="5540" spans="1:5" x14ac:dyDescent="0.25">
      <c r="A5540">
        <v>2007</v>
      </c>
      <c r="B5540">
        <v>10</v>
      </c>
      <c r="C5540" t="s">
        <v>113</v>
      </c>
      <c r="D5540">
        <v>1</v>
      </c>
      <c r="E5540">
        <v>0</v>
      </c>
    </row>
    <row r="5541" spans="1:5" x14ac:dyDescent="0.25">
      <c r="A5541">
        <v>2007</v>
      </c>
      <c r="B5541">
        <v>10</v>
      </c>
      <c r="C5541" t="s">
        <v>138</v>
      </c>
      <c r="D5541">
        <v>0</v>
      </c>
      <c r="E5541">
        <v>0</v>
      </c>
    </row>
    <row r="5542" spans="1:5" x14ac:dyDescent="0.25">
      <c r="A5542">
        <v>2007</v>
      </c>
      <c r="B5542">
        <v>10</v>
      </c>
      <c r="C5542" t="s">
        <v>117</v>
      </c>
      <c r="D5542">
        <v>0</v>
      </c>
      <c r="E5542">
        <v>0</v>
      </c>
    </row>
    <row r="5543" spans="1:5" x14ac:dyDescent="0.25">
      <c r="A5543">
        <v>2007</v>
      </c>
      <c r="B5543">
        <v>10</v>
      </c>
      <c r="C5543" t="s">
        <v>135</v>
      </c>
      <c r="D5543">
        <v>0</v>
      </c>
      <c r="E5543">
        <v>0</v>
      </c>
    </row>
    <row r="5544" spans="1:5" x14ac:dyDescent="0.25">
      <c r="A5544">
        <v>2007</v>
      </c>
      <c r="B5544">
        <v>10</v>
      </c>
      <c r="C5544" t="s">
        <v>123</v>
      </c>
      <c r="D5544">
        <v>0</v>
      </c>
      <c r="E5544">
        <v>0</v>
      </c>
    </row>
    <row r="5545" spans="1:5" x14ac:dyDescent="0.25">
      <c r="A5545">
        <v>2007</v>
      </c>
      <c r="B5545">
        <v>10</v>
      </c>
      <c r="C5545" t="s">
        <v>137</v>
      </c>
      <c r="D5545">
        <v>0</v>
      </c>
      <c r="E5545">
        <v>0</v>
      </c>
    </row>
    <row r="5546" spans="1:5" x14ac:dyDescent="0.25">
      <c r="A5546">
        <v>2007</v>
      </c>
      <c r="B5546">
        <v>10</v>
      </c>
      <c r="C5546" t="s">
        <v>139</v>
      </c>
      <c r="D5546">
        <v>0</v>
      </c>
      <c r="E5546">
        <v>0</v>
      </c>
    </row>
    <row r="5547" spans="1:5" x14ac:dyDescent="0.25">
      <c r="A5547">
        <v>2007</v>
      </c>
      <c r="B5547">
        <v>10</v>
      </c>
      <c r="C5547" t="s">
        <v>120</v>
      </c>
      <c r="D5547">
        <v>0</v>
      </c>
      <c r="E5547">
        <v>0</v>
      </c>
    </row>
    <row r="5548" spans="1:5" x14ac:dyDescent="0.25">
      <c r="A5548">
        <v>2007</v>
      </c>
      <c r="B5548">
        <v>11</v>
      </c>
      <c r="C5548" t="s">
        <v>72</v>
      </c>
      <c r="D5548">
        <v>1579</v>
      </c>
      <c r="E5548">
        <v>15.1</v>
      </c>
    </row>
    <row r="5549" spans="1:5" x14ac:dyDescent="0.25">
      <c r="A5549">
        <v>2007</v>
      </c>
      <c r="B5549">
        <v>11</v>
      </c>
      <c r="C5549" t="s">
        <v>73</v>
      </c>
      <c r="D5549">
        <v>1473</v>
      </c>
      <c r="E5549">
        <v>14.1</v>
      </c>
    </row>
    <row r="5550" spans="1:5" x14ac:dyDescent="0.25">
      <c r="A5550">
        <v>2007</v>
      </c>
      <c r="B5550">
        <v>11</v>
      </c>
      <c r="C5550" t="s">
        <v>74</v>
      </c>
      <c r="D5550">
        <v>566</v>
      </c>
      <c r="E5550">
        <v>5.4</v>
      </c>
    </row>
    <row r="5551" spans="1:5" x14ac:dyDescent="0.25">
      <c r="A5551">
        <v>2007</v>
      </c>
      <c r="B5551">
        <v>11</v>
      </c>
      <c r="C5551" t="s">
        <v>76</v>
      </c>
      <c r="D5551">
        <v>710</v>
      </c>
      <c r="E5551">
        <v>6.8</v>
      </c>
    </row>
    <row r="5552" spans="1:5" x14ac:dyDescent="0.25">
      <c r="A5552">
        <v>2007</v>
      </c>
      <c r="B5552">
        <v>11</v>
      </c>
      <c r="C5552" t="s">
        <v>75</v>
      </c>
      <c r="D5552">
        <v>479</v>
      </c>
      <c r="E5552">
        <v>4.5999999999999996</v>
      </c>
    </row>
    <row r="5553" spans="1:5" x14ac:dyDescent="0.25">
      <c r="A5553">
        <v>2007</v>
      </c>
      <c r="B5553">
        <v>11</v>
      </c>
      <c r="C5553" t="s">
        <v>81</v>
      </c>
      <c r="D5553">
        <v>477</v>
      </c>
      <c r="E5553">
        <v>4.5999999999999996</v>
      </c>
    </row>
    <row r="5554" spans="1:5" x14ac:dyDescent="0.25">
      <c r="A5554">
        <v>2007</v>
      </c>
      <c r="B5554">
        <v>11</v>
      </c>
      <c r="C5554" t="s">
        <v>78</v>
      </c>
      <c r="D5554">
        <v>448</v>
      </c>
      <c r="E5554">
        <v>4.3</v>
      </c>
    </row>
    <row r="5555" spans="1:5" x14ac:dyDescent="0.25">
      <c r="A5555">
        <v>2007</v>
      </c>
      <c r="B5555">
        <v>11</v>
      </c>
      <c r="C5555" t="s">
        <v>77</v>
      </c>
      <c r="D5555">
        <v>447</v>
      </c>
      <c r="E5555">
        <v>4.3</v>
      </c>
    </row>
    <row r="5556" spans="1:5" x14ac:dyDescent="0.25">
      <c r="A5556">
        <v>2007</v>
      </c>
      <c r="B5556">
        <v>11</v>
      </c>
      <c r="C5556" t="s">
        <v>88</v>
      </c>
      <c r="D5556">
        <v>509</v>
      </c>
      <c r="E5556">
        <v>4.9000000000000004</v>
      </c>
    </row>
    <row r="5557" spans="1:5" x14ac:dyDescent="0.25">
      <c r="A5557">
        <v>2007</v>
      </c>
      <c r="B5557">
        <v>11</v>
      </c>
      <c r="C5557" t="s">
        <v>83</v>
      </c>
      <c r="D5557">
        <v>525</v>
      </c>
      <c r="E5557">
        <v>5</v>
      </c>
    </row>
    <row r="5558" spans="1:5" x14ac:dyDescent="0.25">
      <c r="A5558">
        <v>2007</v>
      </c>
      <c r="B5558">
        <v>11</v>
      </c>
      <c r="C5558" t="s">
        <v>80</v>
      </c>
      <c r="D5558">
        <v>447</v>
      </c>
      <c r="E5558">
        <v>4.3</v>
      </c>
    </row>
    <row r="5559" spans="1:5" x14ac:dyDescent="0.25">
      <c r="A5559">
        <v>2007</v>
      </c>
      <c r="B5559">
        <v>11</v>
      </c>
      <c r="C5559" t="s">
        <v>89</v>
      </c>
      <c r="D5559">
        <v>299</v>
      </c>
      <c r="E5559">
        <v>2.9</v>
      </c>
    </row>
    <row r="5560" spans="1:5" x14ac:dyDescent="0.25">
      <c r="A5560">
        <v>2007</v>
      </c>
      <c r="B5560">
        <v>11</v>
      </c>
      <c r="C5560" t="s">
        <v>79</v>
      </c>
      <c r="D5560">
        <v>530</v>
      </c>
      <c r="E5560">
        <v>5.0999999999999996</v>
      </c>
    </row>
    <row r="5561" spans="1:5" x14ac:dyDescent="0.25">
      <c r="A5561">
        <v>2007</v>
      </c>
      <c r="B5561">
        <v>11</v>
      </c>
      <c r="C5561" t="s">
        <v>82</v>
      </c>
      <c r="D5561">
        <v>310</v>
      </c>
      <c r="E5561">
        <v>3</v>
      </c>
    </row>
    <row r="5562" spans="1:5" x14ac:dyDescent="0.25">
      <c r="A5562">
        <v>2007</v>
      </c>
      <c r="B5562">
        <v>11</v>
      </c>
      <c r="C5562" t="s">
        <v>86</v>
      </c>
      <c r="D5562">
        <v>287</v>
      </c>
      <c r="E5562">
        <v>2.7</v>
      </c>
    </row>
    <row r="5563" spans="1:5" x14ac:dyDescent="0.25">
      <c r="A5563">
        <v>2007</v>
      </c>
      <c r="B5563">
        <v>11</v>
      </c>
      <c r="C5563" t="s">
        <v>85</v>
      </c>
      <c r="D5563">
        <v>206</v>
      </c>
      <c r="E5563">
        <v>2</v>
      </c>
    </row>
    <row r="5564" spans="1:5" x14ac:dyDescent="0.25">
      <c r="A5564">
        <v>2007</v>
      </c>
      <c r="B5564">
        <v>11</v>
      </c>
      <c r="C5564" t="s">
        <v>96</v>
      </c>
      <c r="D5564">
        <v>233</v>
      </c>
      <c r="E5564">
        <v>2.2000000000000002</v>
      </c>
    </row>
    <row r="5565" spans="1:5" x14ac:dyDescent="0.25">
      <c r="A5565">
        <v>2007</v>
      </c>
      <c r="B5565">
        <v>11</v>
      </c>
      <c r="C5565" t="s">
        <v>84</v>
      </c>
      <c r="D5565">
        <v>156</v>
      </c>
      <c r="E5565">
        <v>1.5</v>
      </c>
    </row>
    <row r="5566" spans="1:5" x14ac:dyDescent="0.25">
      <c r="A5566">
        <v>2007</v>
      </c>
      <c r="B5566">
        <v>11</v>
      </c>
      <c r="C5566" t="s">
        <v>91</v>
      </c>
      <c r="D5566">
        <v>161</v>
      </c>
      <c r="E5566">
        <v>1.5</v>
      </c>
    </row>
    <row r="5567" spans="1:5" x14ac:dyDescent="0.25">
      <c r="A5567">
        <v>2007</v>
      </c>
      <c r="B5567">
        <v>11</v>
      </c>
      <c r="C5567" t="s">
        <v>92</v>
      </c>
      <c r="D5567">
        <v>74</v>
      </c>
      <c r="E5567">
        <v>0.7</v>
      </c>
    </row>
    <row r="5568" spans="1:5" x14ac:dyDescent="0.25">
      <c r="A5568">
        <v>2007</v>
      </c>
      <c r="B5568">
        <v>11</v>
      </c>
      <c r="C5568" t="s">
        <v>87</v>
      </c>
      <c r="D5568">
        <v>220</v>
      </c>
      <c r="E5568">
        <v>2.1</v>
      </c>
    </row>
    <row r="5569" spans="1:5" x14ac:dyDescent="0.25">
      <c r="A5569">
        <v>2007</v>
      </c>
      <c r="B5569">
        <v>11</v>
      </c>
      <c r="C5569" t="s">
        <v>98</v>
      </c>
      <c r="D5569">
        <v>50</v>
      </c>
      <c r="E5569">
        <v>0.5</v>
      </c>
    </row>
    <row r="5570" spans="1:5" x14ac:dyDescent="0.25">
      <c r="A5570">
        <v>2007</v>
      </c>
      <c r="B5570">
        <v>11</v>
      </c>
      <c r="C5570" t="s">
        <v>100</v>
      </c>
      <c r="D5570">
        <v>46</v>
      </c>
      <c r="E5570">
        <v>0.4</v>
      </c>
    </row>
    <row r="5571" spans="1:5" x14ac:dyDescent="0.25">
      <c r="A5571">
        <v>2007</v>
      </c>
      <c r="B5571">
        <v>11</v>
      </c>
      <c r="C5571" t="s">
        <v>101</v>
      </c>
      <c r="D5571">
        <v>23</v>
      </c>
      <c r="E5571">
        <v>0.2</v>
      </c>
    </row>
    <row r="5572" spans="1:5" x14ac:dyDescent="0.25">
      <c r="A5572">
        <v>2007</v>
      </c>
      <c r="B5572">
        <v>11</v>
      </c>
      <c r="C5572" t="s">
        <v>95</v>
      </c>
      <c r="D5572">
        <v>48</v>
      </c>
      <c r="E5572">
        <v>0.5</v>
      </c>
    </row>
    <row r="5573" spans="1:5" x14ac:dyDescent="0.25">
      <c r="A5573">
        <v>2007</v>
      </c>
      <c r="B5573">
        <v>11</v>
      </c>
      <c r="C5573" t="s">
        <v>103</v>
      </c>
      <c r="D5573">
        <v>19</v>
      </c>
      <c r="E5573">
        <v>0.2</v>
      </c>
    </row>
    <row r="5574" spans="1:5" x14ac:dyDescent="0.25">
      <c r="A5574">
        <v>2007</v>
      </c>
      <c r="B5574">
        <v>11</v>
      </c>
      <c r="C5574" t="s">
        <v>97</v>
      </c>
      <c r="D5574">
        <v>25</v>
      </c>
      <c r="E5574">
        <v>0.2</v>
      </c>
    </row>
    <row r="5575" spans="1:5" x14ac:dyDescent="0.25">
      <c r="A5575">
        <v>2007</v>
      </c>
      <c r="B5575">
        <v>11</v>
      </c>
      <c r="C5575" t="s">
        <v>94</v>
      </c>
      <c r="D5575">
        <v>22</v>
      </c>
      <c r="E5575">
        <v>0.2</v>
      </c>
    </row>
    <row r="5576" spans="1:5" x14ac:dyDescent="0.25">
      <c r="A5576">
        <v>2007</v>
      </c>
      <c r="B5576">
        <v>11</v>
      </c>
      <c r="C5576" t="s">
        <v>90</v>
      </c>
      <c r="D5576">
        <v>40</v>
      </c>
      <c r="E5576">
        <v>0.4</v>
      </c>
    </row>
    <row r="5577" spans="1:5" x14ac:dyDescent="0.25">
      <c r="A5577">
        <v>2007</v>
      </c>
      <c r="B5577">
        <v>11</v>
      </c>
      <c r="C5577" t="s">
        <v>93</v>
      </c>
      <c r="D5577">
        <v>18</v>
      </c>
      <c r="E5577">
        <v>0.2</v>
      </c>
    </row>
    <row r="5578" spans="1:5" x14ac:dyDescent="0.25">
      <c r="A5578">
        <v>2007</v>
      </c>
      <c r="B5578">
        <v>11</v>
      </c>
      <c r="C5578" t="s">
        <v>99</v>
      </c>
      <c r="D5578">
        <v>7</v>
      </c>
      <c r="E5578">
        <v>0.1</v>
      </c>
    </row>
    <row r="5579" spans="1:5" x14ac:dyDescent="0.25">
      <c r="A5579">
        <v>2007</v>
      </c>
      <c r="B5579">
        <v>11</v>
      </c>
      <c r="C5579" t="s">
        <v>105</v>
      </c>
      <c r="D5579">
        <v>9</v>
      </c>
      <c r="E5579">
        <v>0.1</v>
      </c>
    </row>
    <row r="5580" spans="1:5" x14ac:dyDescent="0.25">
      <c r="A5580">
        <v>2007</v>
      </c>
      <c r="B5580">
        <v>11</v>
      </c>
      <c r="C5580" t="s">
        <v>102</v>
      </c>
      <c r="D5580">
        <v>2</v>
      </c>
      <c r="E5580">
        <v>0</v>
      </c>
    </row>
    <row r="5581" spans="1:5" x14ac:dyDescent="0.25">
      <c r="A5581">
        <v>2007</v>
      </c>
      <c r="B5581">
        <v>11</v>
      </c>
      <c r="C5581" t="s">
        <v>107</v>
      </c>
      <c r="D5581">
        <v>3</v>
      </c>
      <c r="E5581">
        <v>0</v>
      </c>
    </row>
    <row r="5582" spans="1:5" x14ac:dyDescent="0.25">
      <c r="A5582">
        <v>2007</v>
      </c>
      <c r="B5582">
        <v>11</v>
      </c>
      <c r="C5582" t="s">
        <v>110</v>
      </c>
      <c r="D5582">
        <v>3</v>
      </c>
      <c r="E5582">
        <v>0</v>
      </c>
    </row>
    <row r="5583" spans="1:5" x14ac:dyDescent="0.25">
      <c r="A5583">
        <v>2007</v>
      </c>
      <c r="B5583">
        <v>11</v>
      </c>
      <c r="C5583" t="s">
        <v>111</v>
      </c>
      <c r="D5583">
        <v>0</v>
      </c>
      <c r="E5583">
        <v>0</v>
      </c>
    </row>
    <row r="5584" spans="1:5" x14ac:dyDescent="0.25">
      <c r="A5584">
        <v>2007</v>
      </c>
      <c r="B5584">
        <v>11</v>
      </c>
      <c r="C5584" t="s">
        <v>104</v>
      </c>
      <c r="D5584">
        <v>0</v>
      </c>
      <c r="E5584">
        <v>0</v>
      </c>
    </row>
    <row r="5585" spans="1:5" x14ac:dyDescent="0.25">
      <c r="A5585">
        <v>2007</v>
      </c>
      <c r="B5585">
        <v>11</v>
      </c>
      <c r="C5585" t="s">
        <v>109</v>
      </c>
      <c r="D5585">
        <v>0</v>
      </c>
      <c r="E5585">
        <v>0</v>
      </c>
    </row>
    <row r="5586" spans="1:5" x14ac:dyDescent="0.25">
      <c r="A5586">
        <v>2007</v>
      </c>
      <c r="B5586">
        <v>11</v>
      </c>
      <c r="C5586" t="s">
        <v>116</v>
      </c>
      <c r="D5586">
        <v>0</v>
      </c>
      <c r="E5586">
        <v>0</v>
      </c>
    </row>
    <row r="5587" spans="1:5" x14ac:dyDescent="0.25">
      <c r="A5587">
        <v>2007</v>
      </c>
      <c r="B5587">
        <v>11</v>
      </c>
      <c r="C5587" t="s">
        <v>108</v>
      </c>
      <c r="D5587">
        <v>0</v>
      </c>
      <c r="E5587">
        <v>0</v>
      </c>
    </row>
    <row r="5588" spans="1:5" x14ac:dyDescent="0.25">
      <c r="A5588">
        <v>2007</v>
      </c>
      <c r="B5588">
        <v>11</v>
      </c>
      <c r="C5588" t="s">
        <v>119</v>
      </c>
      <c r="D5588">
        <v>0</v>
      </c>
      <c r="E5588">
        <v>0</v>
      </c>
    </row>
    <row r="5589" spans="1:5" x14ac:dyDescent="0.25">
      <c r="A5589">
        <v>2007</v>
      </c>
      <c r="B5589">
        <v>11</v>
      </c>
      <c r="C5589" t="s">
        <v>112</v>
      </c>
      <c r="D5589">
        <v>0</v>
      </c>
      <c r="E5589">
        <v>0</v>
      </c>
    </row>
    <row r="5590" spans="1:5" x14ac:dyDescent="0.25">
      <c r="A5590">
        <v>2007</v>
      </c>
      <c r="B5590">
        <v>11</v>
      </c>
      <c r="D5590">
        <v>1</v>
      </c>
      <c r="E5590">
        <v>0</v>
      </c>
    </row>
    <row r="5591" spans="1:5" x14ac:dyDescent="0.25">
      <c r="A5591">
        <v>2007</v>
      </c>
      <c r="B5591">
        <v>11</v>
      </c>
      <c r="C5591" t="s">
        <v>132</v>
      </c>
      <c r="D5591">
        <v>1</v>
      </c>
      <c r="E5591">
        <v>0</v>
      </c>
    </row>
    <row r="5592" spans="1:5" x14ac:dyDescent="0.25">
      <c r="A5592">
        <v>2007</v>
      </c>
      <c r="B5592">
        <v>11</v>
      </c>
      <c r="C5592" t="s">
        <v>106</v>
      </c>
      <c r="D5592">
        <v>0</v>
      </c>
      <c r="E5592">
        <v>0</v>
      </c>
    </row>
    <row r="5593" spans="1:5" x14ac:dyDescent="0.25">
      <c r="A5593">
        <v>2007</v>
      </c>
      <c r="B5593">
        <v>11</v>
      </c>
      <c r="C5593" t="s">
        <v>118</v>
      </c>
      <c r="D5593">
        <v>0</v>
      </c>
      <c r="E5593">
        <v>0</v>
      </c>
    </row>
    <row r="5594" spans="1:5" x14ac:dyDescent="0.25">
      <c r="A5594">
        <v>2007</v>
      </c>
      <c r="B5594">
        <v>11</v>
      </c>
      <c r="C5594" t="s">
        <v>113</v>
      </c>
      <c r="D5594">
        <v>0</v>
      </c>
      <c r="E5594">
        <v>0</v>
      </c>
    </row>
    <row r="5595" spans="1:5" x14ac:dyDescent="0.25">
      <c r="A5595">
        <v>2007</v>
      </c>
      <c r="B5595">
        <v>11</v>
      </c>
      <c r="C5595" t="s">
        <v>138</v>
      </c>
      <c r="D5595">
        <v>0</v>
      </c>
      <c r="E5595">
        <v>0</v>
      </c>
    </row>
    <row r="5596" spans="1:5" x14ac:dyDescent="0.25">
      <c r="A5596">
        <v>2007</v>
      </c>
      <c r="B5596">
        <v>11</v>
      </c>
      <c r="C5596" t="s">
        <v>117</v>
      </c>
      <c r="D5596">
        <v>0</v>
      </c>
      <c r="E5596">
        <v>0</v>
      </c>
    </row>
    <row r="5597" spans="1:5" x14ac:dyDescent="0.25">
      <c r="A5597">
        <v>2007</v>
      </c>
      <c r="B5597">
        <v>11</v>
      </c>
      <c r="C5597" t="s">
        <v>135</v>
      </c>
      <c r="D5597">
        <v>0</v>
      </c>
      <c r="E5597">
        <v>0</v>
      </c>
    </row>
    <row r="5598" spans="1:5" x14ac:dyDescent="0.25">
      <c r="A5598">
        <v>2007</v>
      </c>
      <c r="B5598">
        <v>11</v>
      </c>
      <c r="C5598" t="s">
        <v>123</v>
      </c>
      <c r="D5598">
        <v>0</v>
      </c>
      <c r="E5598">
        <v>0</v>
      </c>
    </row>
    <row r="5599" spans="1:5" x14ac:dyDescent="0.25">
      <c r="A5599">
        <v>2007</v>
      </c>
      <c r="B5599">
        <v>11</v>
      </c>
      <c r="C5599" t="s">
        <v>137</v>
      </c>
      <c r="D5599">
        <v>0</v>
      </c>
      <c r="E5599">
        <v>0</v>
      </c>
    </row>
    <row r="5600" spans="1:5" x14ac:dyDescent="0.25">
      <c r="A5600">
        <v>2007</v>
      </c>
      <c r="B5600">
        <v>11</v>
      </c>
      <c r="C5600" t="s">
        <v>139</v>
      </c>
      <c r="D5600">
        <v>0</v>
      </c>
      <c r="E5600">
        <v>0</v>
      </c>
    </row>
    <row r="5601" spans="1:5" x14ac:dyDescent="0.25">
      <c r="A5601">
        <v>2007</v>
      </c>
      <c r="B5601">
        <v>11</v>
      </c>
      <c r="C5601" t="s">
        <v>120</v>
      </c>
      <c r="D5601">
        <v>0</v>
      </c>
      <c r="E5601">
        <v>0</v>
      </c>
    </row>
    <row r="5602" spans="1:5" x14ac:dyDescent="0.25">
      <c r="A5602">
        <v>2007</v>
      </c>
      <c r="B5602">
        <v>12</v>
      </c>
      <c r="C5602" t="s">
        <v>72</v>
      </c>
      <c r="D5602">
        <v>1081</v>
      </c>
      <c r="E5602">
        <v>11.7</v>
      </c>
    </row>
    <row r="5603" spans="1:5" x14ac:dyDescent="0.25">
      <c r="A5603">
        <v>2007</v>
      </c>
      <c r="B5603">
        <v>12</v>
      </c>
      <c r="C5603" t="s">
        <v>73</v>
      </c>
      <c r="D5603">
        <v>1272</v>
      </c>
      <c r="E5603">
        <v>13.8</v>
      </c>
    </row>
    <row r="5604" spans="1:5" x14ac:dyDescent="0.25">
      <c r="A5604">
        <v>2007</v>
      </c>
      <c r="B5604">
        <v>12</v>
      </c>
      <c r="C5604" t="s">
        <v>74</v>
      </c>
      <c r="D5604">
        <v>821</v>
      </c>
      <c r="E5604">
        <v>8.9</v>
      </c>
    </row>
    <row r="5605" spans="1:5" x14ac:dyDescent="0.25">
      <c r="A5605">
        <v>2007</v>
      </c>
      <c r="B5605">
        <v>12</v>
      </c>
      <c r="C5605" t="s">
        <v>76</v>
      </c>
      <c r="D5605">
        <v>641</v>
      </c>
      <c r="E5605">
        <v>7</v>
      </c>
    </row>
    <row r="5606" spans="1:5" x14ac:dyDescent="0.25">
      <c r="A5606">
        <v>2007</v>
      </c>
      <c r="B5606">
        <v>12</v>
      </c>
      <c r="C5606" t="s">
        <v>75</v>
      </c>
      <c r="D5606">
        <v>225</v>
      </c>
      <c r="E5606">
        <v>2.4</v>
      </c>
    </row>
    <row r="5607" spans="1:5" x14ac:dyDescent="0.25">
      <c r="A5607">
        <v>2007</v>
      </c>
      <c r="B5607">
        <v>12</v>
      </c>
      <c r="C5607" t="s">
        <v>81</v>
      </c>
      <c r="D5607">
        <v>481</v>
      </c>
      <c r="E5607">
        <v>5.2</v>
      </c>
    </row>
    <row r="5608" spans="1:5" x14ac:dyDescent="0.25">
      <c r="A5608">
        <v>2007</v>
      </c>
      <c r="B5608">
        <v>12</v>
      </c>
      <c r="C5608" t="s">
        <v>78</v>
      </c>
      <c r="D5608">
        <v>462</v>
      </c>
      <c r="E5608">
        <v>5</v>
      </c>
    </row>
    <row r="5609" spans="1:5" x14ac:dyDescent="0.25">
      <c r="A5609">
        <v>2007</v>
      </c>
      <c r="B5609">
        <v>12</v>
      </c>
      <c r="C5609" t="s">
        <v>77</v>
      </c>
      <c r="D5609">
        <v>578</v>
      </c>
      <c r="E5609">
        <v>6.3</v>
      </c>
    </row>
    <row r="5610" spans="1:5" x14ac:dyDescent="0.25">
      <c r="A5610">
        <v>2007</v>
      </c>
      <c r="B5610">
        <v>12</v>
      </c>
      <c r="C5610" t="s">
        <v>88</v>
      </c>
      <c r="D5610">
        <v>471</v>
      </c>
      <c r="E5610">
        <v>5.0999999999999996</v>
      </c>
    </row>
    <row r="5611" spans="1:5" x14ac:dyDescent="0.25">
      <c r="A5611">
        <v>2007</v>
      </c>
      <c r="B5611">
        <v>12</v>
      </c>
      <c r="C5611" t="s">
        <v>83</v>
      </c>
      <c r="D5611">
        <v>512</v>
      </c>
      <c r="E5611">
        <v>5.6</v>
      </c>
    </row>
    <row r="5612" spans="1:5" x14ac:dyDescent="0.25">
      <c r="A5612">
        <v>2007</v>
      </c>
      <c r="B5612">
        <v>12</v>
      </c>
      <c r="C5612" t="s">
        <v>80</v>
      </c>
      <c r="D5612">
        <v>456</v>
      </c>
      <c r="E5612">
        <v>4.9000000000000004</v>
      </c>
    </row>
    <row r="5613" spans="1:5" x14ac:dyDescent="0.25">
      <c r="A5613">
        <v>2007</v>
      </c>
      <c r="B5613">
        <v>12</v>
      </c>
      <c r="C5613" t="s">
        <v>89</v>
      </c>
      <c r="D5613">
        <v>351</v>
      </c>
      <c r="E5613">
        <v>3.8</v>
      </c>
    </row>
    <row r="5614" spans="1:5" x14ac:dyDescent="0.25">
      <c r="A5614">
        <v>2007</v>
      </c>
      <c r="B5614">
        <v>12</v>
      </c>
      <c r="C5614" t="s">
        <v>79</v>
      </c>
      <c r="D5614">
        <v>244</v>
      </c>
      <c r="E5614">
        <v>2.6</v>
      </c>
    </row>
    <row r="5615" spans="1:5" x14ac:dyDescent="0.25">
      <c r="A5615">
        <v>2007</v>
      </c>
      <c r="B5615">
        <v>12</v>
      </c>
      <c r="C5615" t="s">
        <v>82</v>
      </c>
      <c r="D5615">
        <v>201</v>
      </c>
      <c r="E5615">
        <v>2.2000000000000002</v>
      </c>
    </row>
    <row r="5616" spans="1:5" x14ac:dyDescent="0.25">
      <c r="A5616">
        <v>2007</v>
      </c>
      <c r="B5616">
        <v>12</v>
      </c>
      <c r="C5616" t="s">
        <v>86</v>
      </c>
      <c r="D5616">
        <v>194</v>
      </c>
      <c r="E5616">
        <v>2.1</v>
      </c>
    </row>
    <row r="5617" spans="1:5" x14ac:dyDescent="0.25">
      <c r="A5617">
        <v>2007</v>
      </c>
      <c r="B5617">
        <v>12</v>
      </c>
      <c r="C5617" t="s">
        <v>85</v>
      </c>
      <c r="D5617">
        <v>120</v>
      </c>
      <c r="E5617">
        <v>1.3</v>
      </c>
    </row>
    <row r="5618" spans="1:5" x14ac:dyDescent="0.25">
      <c r="A5618">
        <v>2007</v>
      </c>
      <c r="B5618">
        <v>12</v>
      </c>
      <c r="C5618" t="s">
        <v>96</v>
      </c>
      <c r="D5618">
        <v>307</v>
      </c>
      <c r="E5618">
        <v>3.3</v>
      </c>
    </row>
    <row r="5619" spans="1:5" x14ac:dyDescent="0.25">
      <c r="A5619">
        <v>2007</v>
      </c>
      <c r="B5619">
        <v>12</v>
      </c>
      <c r="C5619" t="s">
        <v>84</v>
      </c>
      <c r="D5619">
        <v>128</v>
      </c>
      <c r="E5619">
        <v>1.4</v>
      </c>
    </row>
    <row r="5620" spans="1:5" x14ac:dyDescent="0.25">
      <c r="A5620">
        <v>2007</v>
      </c>
      <c r="B5620">
        <v>12</v>
      </c>
      <c r="C5620" t="s">
        <v>91</v>
      </c>
      <c r="D5620">
        <v>132</v>
      </c>
      <c r="E5620">
        <v>1.4</v>
      </c>
    </row>
    <row r="5621" spans="1:5" x14ac:dyDescent="0.25">
      <c r="A5621">
        <v>2007</v>
      </c>
      <c r="B5621">
        <v>12</v>
      </c>
      <c r="C5621" t="s">
        <v>92</v>
      </c>
      <c r="D5621">
        <v>57</v>
      </c>
      <c r="E5621">
        <v>0.6</v>
      </c>
    </row>
    <row r="5622" spans="1:5" x14ac:dyDescent="0.25">
      <c r="A5622">
        <v>2007</v>
      </c>
      <c r="B5622">
        <v>12</v>
      </c>
      <c r="C5622" t="s">
        <v>87</v>
      </c>
      <c r="D5622">
        <v>224</v>
      </c>
      <c r="E5622">
        <v>2.4</v>
      </c>
    </row>
    <row r="5623" spans="1:5" x14ac:dyDescent="0.25">
      <c r="A5623">
        <v>2007</v>
      </c>
      <c r="B5623">
        <v>12</v>
      </c>
      <c r="C5623" t="s">
        <v>98</v>
      </c>
      <c r="D5623">
        <v>44</v>
      </c>
      <c r="E5623">
        <v>0.5</v>
      </c>
    </row>
    <row r="5624" spans="1:5" x14ac:dyDescent="0.25">
      <c r="A5624">
        <v>2007</v>
      </c>
      <c r="B5624">
        <v>12</v>
      </c>
      <c r="C5624" t="s">
        <v>101</v>
      </c>
      <c r="D5624">
        <v>56</v>
      </c>
      <c r="E5624">
        <v>0.6</v>
      </c>
    </row>
    <row r="5625" spans="1:5" x14ac:dyDescent="0.25">
      <c r="A5625">
        <v>2007</v>
      </c>
      <c r="B5625">
        <v>12</v>
      </c>
      <c r="C5625" t="s">
        <v>100</v>
      </c>
      <c r="D5625">
        <v>43</v>
      </c>
      <c r="E5625">
        <v>0.5</v>
      </c>
    </row>
    <row r="5626" spans="1:5" x14ac:dyDescent="0.25">
      <c r="A5626">
        <v>2007</v>
      </c>
      <c r="B5626">
        <v>12</v>
      </c>
      <c r="C5626" t="s">
        <v>95</v>
      </c>
      <c r="D5626">
        <v>28</v>
      </c>
      <c r="E5626">
        <v>0.3</v>
      </c>
    </row>
    <row r="5627" spans="1:5" x14ac:dyDescent="0.25">
      <c r="A5627">
        <v>2007</v>
      </c>
      <c r="B5627">
        <v>12</v>
      </c>
      <c r="C5627" t="s">
        <v>103</v>
      </c>
      <c r="D5627">
        <v>16</v>
      </c>
      <c r="E5627">
        <v>0.2</v>
      </c>
    </row>
    <row r="5628" spans="1:5" x14ac:dyDescent="0.25">
      <c r="A5628">
        <v>2007</v>
      </c>
      <c r="B5628">
        <v>12</v>
      </c>
      <c r="C5628" t="s">
        <v>97</v>
      </c>
      <c r="D5628">
        <v>16</v>
      </c>
      <c r="E5628">
        <v>0.2</v>
      </c>
    </row>
    <row r="5629" spans="1:5" x14ac:dyDescent="0.25">
      <c r="A5629">
        <v>2007</v>
      </c>
      <c r="B5629">
        <v>12</v>
      </c>
      <c r="C5629" t="s">
        <v>94</v>
      </c>
      <c r="D5629">
        <v>10</v>
      </c>
      <c r="E5629">
        <v>0.1</v>
      </c>
    </row>
    <row r="5630" spans="1:5" x14ac:dyDescent="0.25">
      <c r="A5630">
        <v>2007</v>
      </c>
      <c r="B5630">
        <v>12</v>
      </c>
      <c r="C5630" t="s">
        <v>90</v>
      </c>
      <c r="D5630">
        <v>9</v>
      </c>
      <c r="E5630">
        <v>0.1</v>
      </c>
    </row>
    <row r="5631" spans="1:5" x14ac:dyDescent="0.25">
      <c r="A5631">
        <v>2007</v>
      </c>
      <c r="B5631">
        <v>12</v>
      </c>
      <c r="C5631" t="s">
        <v>93</v>
      </c>
      <c r="D5631">
        <v>21</v>
      </c>
      <c r="E5631">
        <v>0.2</v>
      </c>
    </row>
    <row r="5632" spans="1:5" x14ac:dyDescent="0.25">
      <c r="A5632">
        <v>2007</v>
      </c>
      <c r="B5632">
        <v>12</v>
      </c>
      <c r="C5632" t="s">
        <v>99</v>
      </c>
      <c r="D5632">
        <v>2</v>
      </c>
      <c r="E5632">
        <v>0</v>
      </c>
    </row>
    <row r="5633" spans="1:5" x14ac:dyDescent="0.25">
      <c r="A5633">
        <v>2007</v>
      </c>
      <c r="B5633">
        <v>12</v>
      </c>
      <c r="C5633" t="s">
        <v>105</v>
      </c>
      <c r="D5633">
        <v>4</v>
      </c>
      <c r="E5633">
        <v>0</v>
      </c>
    </row>
    <row r="5634" spans="1:5" x14ac:dyDescent="0.25">
      <c r="A5634">
        <v>2007</v>
      </c>
      <c r="B5634">
        <v>12</v>
      </c>
      <c r="C5634" t="s">
        <v>102</v>
      </c>
      <c r="D5634">
        <v>6</v>
      </c>
      <c r="E5634">
        <v>0.1</v>
      </c>
    </row>
    <row r="5635" spans="1:5" x14ac:dyDescent="0.25">
      <c r="A5635">
        <v>2007</v>
      </c>
      <c r="B5635">
        <v>12</v>
      </c>
      <c r="C5635" t="s">
        <v>107</v>
      </c>
      <c r="D5635">
        <v>2</v>
      </c>
      <c r="E5635">
        <v>0</v>
      </c>
    </row>
    <row r="5636" spans="1:5" x14ac:dyDescent="0.25">
      <c r="A5636">
        <v>2007</v>
      </c>
      <c r="B5636">
        <v>12</v>
      </c>
      <c r="C5636" t="s">
        <v>110</v>
      </c>
      <c r="D5636">
        <v>3</v>
      </c>
      <c r="E5636">
        <v>0</v>
      </c>
    </row>
    <row r="5637" spans="1:5" x14ac:dyDescent="0.25">
      <c r="A5637">
        <v>2007</v>
      </c>
      <c r="B5637">
        <v>12</v>
      </c>
      <c r="C5637" t="s">
        <v>111</v>
      </c>
      <c r="D5637">
        <v>0</v>
      </c>
      <c r="E5637">
        <v>0</v>
      </c>
    </row>
    <row r="5638" spans="1:5" x14ac:dyDescent="0.25">
      <c r="A5638">
        <v>2007</v>
      </c>
      <c r="B5638">
        <v>12</v>
      </c>
      <c r="C5638" t="s">
        <v>104</v>
      </c>
      <c r="D5638">
        <v>1</v>
      </c>
      <c r="E5638">
        <v>0</v>
      </c>
    </row>
    <row r="5639" spans="1:5" x14ac:dyDescent="0.25">
      <c r="A5639">
        <v>2007</v>
      </c>
      <c r="B5639">
        <v>12</v>
      </c>
      <c r="C5639" t="s">
        <v>109</v>
      </c>
      <c r="D5639">
        <v>1</v>
      </c>
      <c r="E5639">
        <v>0</v>
      </c>
    </row>
    <row r="5640" spans="1:5" x14ac:dyDescent="0.25">
      <c r="A5640">
        <v>2007</v>
      </c>
      <c r="B5640">
        <v>12</v>
      </c>
      <c r="C5640" t="s">
        <v>116</v>
      </c>
      <c r="D5640">
        <v>0</v>
      </c>
      <c r="E5640">
        <v>0</v>
      </c>
    </row>
    <row r="5641" spans="1:5" x14ac:dyDescent="0.25">
      <c r="A5641">
        <v>2007</v>
      </c>
      <c r="B5641">
        <v>12</v>
      </c>
      <c r="C5641" t="s">
        <v>108</v>
      </c>
      <c r="D5641">
        <v>0</v>
      </c>
      <c r="E5641">
        <v>0</v>
      </c>
    </row>
    <row r="5642" spans="1:5" x14ac:dyDescent="0.25">
      <c r="A5642">
        <v>2007</v>
      </c>
      <c r="B5642">
        <v>12</v>
      </c>
      <c r="C5642" t="s">
        <v>119</v>
      </c>
      <c r="D5642">
        <v>0</v>
      </c>
      <c r="E5642">
        <v>0</v>
      </c>
    </row>
    <row r="5643" spans="1:5" x14ac:dyDescent="0.25">
      <c r="A5643">
        <v>2007</v>
      </c>
      <c r="B5643">
        <v>12</v>
      </c>
      <c r="C5643" t="s">
        <v>132</v>
      </c>
      <c r="D5643">
        <v>1</v>
      </c>
      <c r="E5643">
        <v>0</v>
      </c>
    </row>
    <row r="5644" spans="1:5" x14ac:dyDescent="0.25">
      <c r="A5644">
        <v>2007</v>
      </c>
      <c r="B5644">
        <v>12</v>
      </c>
      <c r="C5644" t="s">
        <v>112</v>
      </c>
      <c r="D5644">
        <v>0</v>
      </c>
      <c r="E5644">
        <v>0</v>
      </c>
    </row>
    <row r="5645" spans="1:5" x14ac:dyDescent="0.25">
      <c r="A5645">
        <v>2007</v>
      </c>
      <c r="B5645">
        <v>12</v>
      </c>
      <c r="D5645">
        <v>0</v>
      </c>
      <c r="E5645">
        <v>0</v>
      </c>
    </row>
    <row r="5646" spans="1:5" x14ac:dyDescent="0.25">
      <c r="A5646">
        <v>2007</v>
      </c>
      <c r="B5646">
        <v>12</v>
      </c>
      <c r="C5646" t="s">
        <v>118</v>
      </c>
      <c r="D5646">
        <v>1</v>
      </c>
      <c r="E5646">
        <v>0</v>
      </c>
    </row>
    <row r="5647" spans="1:5" x14ac:dyDescent="0.25">
      <c r="A5647">
        <v>2007</v>
      </c>
      <c r="B5647">
        <v>12</v>
      </c>
      <c r="C5647" t="s">
        <v>106</v>
      </c>
      <c r="D5647">
        <v>0</v>
      </c>
      <c r="E5647">
        <v>0</v>
      </c>
    </row>
    <row r="5648" spans="1:5" x14ac:dyDescent="0.25">
      <c r="A5648">
        <v>2007</v>
      </c>
      <c r="B5648">
        <v>12</v>
      </c>
      <c r="C5648" t="s">
        <v>113</v>
      </c>
      <c r="D5648">
        <v>0</v>
      </c>
      <c r="E5648">
        <v>0</v>
      </c>
    </row>
    <row r="5649" spans="1:5" x14ac:dyDescent="0.25">
      <c r="A5649">
        <v>2007</v>
      </c>
      <c r="B5649">
        <v>12</v>
      </c>
      <c r="C5649" t="s">
        <v>140</v>
      </c>
      <c r="D5649">
        <v>0</v>
      </c>
      <c r="E5649">
        <v>0</v>
      </c>
    </row>
    <row r="5650" spans="1:5" x14ac:dyDescent="0.25">
      <c r="A5650">
        <v>2007</v>
      </c>
      <c r="B5650">
        <v>12</v>
      </c>
      <c r="C5650" t="s">
        <v>138</v>
      </c>
      <c r="D5650">
        <v>0</v>
      </c>
      <c r="E5650">
        <v>0</v>
      </c>
    </row>
    <row r="5651" spans="1:5" x14ac:dyDescent="0.25">
      <c r="A5651">
        <v>2007</v>
      </c>
      <c r="B5651">
        <v>12</v>
      </c>
      <c r="C5651" t="s">
        <v>117</v>
      </c>
      <c r="D5651">
        <v>0</v>
      </c>
      <c r="E5651">
        <v>0</v>
      </c>
    </row>
    <row r="5652" spans="1:5" x14ac:dyDescent="0.25">
      <c r="A5652">
        <v>2007</v>
      </c>
      <c r="B5652">
        <v>12</v>
      </c>
      <c r="C5652" t="s">
        <v>135</v>
      </c>
      <c r="D5652">
        <v>0</v>
      </c>
      <c r="E5652">
        <v>0</v>
      </c>
    </row>
    <row r="5653" spans="1:5" x14ac:dyDescent="0.25">
      <c r="A5653">
        <v>2007</v>
      </c>
      <c r="B5653">
        <v>12</v>
      </c>
      <c r="C5653" t="s">
        <v>123</v>
      </c>
      <c r="D5653">
        <v>0</v>
      </c>
      <c r="E5653">
        <v>0</v>
      </c>
    </row>
    <row r="5654" spans="1:5" x14ac:dyDescent="0.25">
      <c r="A5654">
        <v>2007</v>
      </c>
      <c r="B5654">
        <v>12</v>
      </c>
      <c r="C5654" t="s">
        <v>137</v>
      </c>
      <c r="D5654">
        <v>0</v>
      </c>
      <c r="E5654">
        <v>0</v>
      </c>
    </row>
    <row r="5655" spans="1:5" x14ac:dyDescent="0.25">
      <c r="A5655">
        <v>2007</v>
      </c>
      <c r="B5655">
        <v>12</v>
      </c>
      <c r="C5655" t="s">
        <v>139</v>
      </c>
      <c r="D5655">
        <v>0</v>
      </c>
      <c r="E5655">
        <v>0</v>
      </c>
    </row>
    <row r="5656" spans="1:5" x14ac:dyDescent="0.25">
      <c r="A5656">
        <v>2007</v>
      </c>
      <c r="B5656">
        <v>12</v>
      </c>
      <c r="C5656" t="s">
        <v>141</v>
      </c>
      <c r="D5656">
        <v>0</v>
      </c>
      <c r="E5656">
        <v>0</v>
      </c>
    </row>
    <row r="5657" spans="1:5" x14ac:dyDescent="0.25">
      <c r="A5657">
        <v>2007</v>
      </c>
      <c r="B5657">
        <v>12</v>
      </c>
      <c r="C5657" t="s">
        <v>120</v>
      </c>
      <c r="D5657">
        <v>0</v>
      </c>
      <c r="E5657">
        <v>0</v>
      </c>
    </row>
    <row r="5658" spans="1:5" x14ac:dyDescent="0.25">
      <c r="A5658">
        <v>2017</v>
      </c>
      <c r="B5658">
        <v>2</v>
      </c>
      <c r="C5658" t="s">
        <v>73</v>
      </c>
      <c r="D5658">
        <v>1782</v>
      </c>
      <c r="E5658">
        <f>D5658/summary!$C$147*100</f>
        <v>15.11706820495419</v>
      </c>
    </row>
    <row r="5659" spans="1:5" x14ac:dyDescent="0.25">
      <c r="A5659">
        <v>2017</v>
      </c>
      <c r="B5659">
        <v>2</v>
      </c>
      <c r="C5659" t="s">
        <v>72</v>
      </c>
      <c r="D5659">
        <v>1346</v>
      </c>
      <c r="E5659">
        <f>D5659/summary!$C$147*100</f>
        <v>11.418391584662368</v>
      </c>
    </row>
    <row r="5660" spans="1:5" x14ac:dyDescent="0.25">
      <c r="A5660">
        <v>2017</v>
      </c>
      <c r="B5660">
        <v>2</v>
      </c>
      <c r="C5660" t="s">
        <v>83</v>
      </c>
      <c r="D5660">
        <v>1102</v>
      </c>
      <c r="E5660">
        <f>D5660/summary!$C$147*100</f>
        <v>9.3484899898201572</v>
      </c>
    </row>
    <row r="5661" spans="1:5" x14ac:dyDescent="0.25">
      <c r="A5661">
        <v>2017</v>
      </c>
      <c r="B5661">
        <v>2</v>
      </c>
      <c r="C5661" t="s">
        <v>76</v>
      </c>
      <c r="D5661">
        <v>891</v>
      </c>
      <c r="E5661">
        <f>D5661/summary!$C$147*100</f>
        <v>7.5585341024770951</v>
      </c>
    </row>
    <row r="5662" spans="1:5" x14ac:dyDescent="0.25">
      <c r="A5662">
        <v>2017</v>
      </c>
      <c r="B5662">
        <v>2</v>
      </c>
      <c r="C5662" t="s">
        <v>80</v>
      </c>
      <c r="D5662">
        <v>759</v>
      </c>
      <c r="E5662">
        <f>D5662/summary!$C$147*100</f>
        <v>6.4387512724804887</v>
      </c>
    </row>
    <row r="5663" spans="1:5" x14ac:dyDescent="0.25">
      <c r="A5663">
        <v>2017</v>
      </c>
      <c r="B5663">
        <v>2</v>
      </c>
      <c r="C5663" t="s">
        <v>74</v>
      </c>
      <c r="D5663">
        <v>668</v>
      </c>
      <c r="E5663">
        <f>D5663/summary!$C$147*100</f>
        <v>5.666779776043434</v>
      </c>
    </row>
    <row r="5664" spans="1:5" x14ac:dyDescent="0.25">
      <c r="A5664">
        <v>2017</v>
      </c>
      <c r="B5664">
        <v>2</v>
      </c>
      <c r="C5664" t="s">
        <v>79</v>
      </c>
      <c r="D5664">
        <v>643</v>
      </c>
      <c r="E5664">
        <f>D5664/summary!$C$147*100</f>
        <v>5.4546996946046828</v>
      </c>
    </row>
    <row r="5665" spans="1:5" x14ac:dyDescent="0.25">
      <c r="A5665">
        <v>2017</v>
      </c>
      <c r="B5665">
        <v>2</v>
      </c>
      <c r="C5665" t="s">
        <v>77</v>
      </c>
      <c r="D5665">
        <v>496</v>
      </c>
      <c r="E5665">
        <f>D5665/summary!$C$147*100</f>
        <v>4.2076688157448245</v>
      </c>
    </row>
    <row r="5666" spans="1:5" x14ac:dyDescent="0.25">
      <c r="A5666">
        <v>2017</v>
      </c>
      <c r="B5666">
        <v>2</v>
      </c>
      <c r="C5666" t="s">
        <v>78</v>
      </c>
      <c r="D5666">
        <v>486</v>
      </c>
      <c r="E5666">
        <f>D5666/summary!$C$147*100</f>
        <v>4.1228367831693244</v>
      </c>
    </row>
    <row r="5667" spans="1:5" x14ac:dyDescent="0.25">
      <c r="A5667">
        <v>2017</v>
      </c>
      <c r="B5667">
        <v>2</v>
      </c>
      <c r="C5667" t="s">
        <v>75</v>
      </c>
      <c r="D5667">
        <v>464</v>
      </c>
      <c r="E5667">
        <f>D5667/summary!$C$147*100</f>
        <v>3.9362063115032235</v>
      </c>
    </row>
    <row r="5668" spans="1:5" x14ac:dyDescent="0.25">
      <c r="A5668">
        <v>2017</v>
      </c>
      <c r="B5668">
        <v>2</v>
      </c>
      <c r="C5668" t="s">
        <v>91</v>
      </c>
      <c r="D5668">
        <v>418</v>
      </c>
      <c r="E5668">
        <f>D5668/summary!$C$147*100</f>
        <v>3.545978961655921</v>
      </c>
    </row>
    <row r="5669" spans="1:5" x14ac:dyDescent="0.25">
      <c r="A5669">
        <v>2017</v>
      </c>
      <c r="B5669">
        <v>2</v>
      </c>
      <c r="C5669" t="s">
        <v>82</v>
      </c>
      <c r="D5669">
        <v>389</v>
      </c>
      <c r="E5669">
        <f>D5669/summary!$C$147*100</f>
        <v>3.2999660671869697</v>
      </c>
    </row>
    <row r="5670" spans="1:5" x14ac:dyDescent="0.25">
      <c r="A5670">
        <v>2017</v>
      </c>
      <c r="B5670">
        <v>2</v>
      </c>
      <c r="C5670" t="s">
        <v>89</v>
      </c>
      <c r="D5670">
        <v>468</v>
      </c>
      <c r="E5670">
        <f>D5670/summary!$C$147*100</f>
        <v>3.9701391245334241</v>
      </c>
    </row>
    <row r="5671" spans="1:5" x14ac:dyDescent="0.25">
      <c r="A5671">
        <v>2017</v>
      </c>
      <c r="B5671">
        <v>2</v>
      </c>
      <c r="C5671" t="s">
        <v>86</v>
      </c>
      <c r="D5671">
        <v>381</v>
      </c>
      <c r="E5671">
        <f>D5671/summary!$C$147*100</f>
        <v>3.2321004411265695</v>
      </c>
    </row>
    <row r="5672" spans="1:5" x14ac:dyDescent="0.25">
      <c r="A5672">
        <v>2017</v>
      </c>
      <c r="B5672">
        <v>2</v>
      </c>
      <c r="C5672" t="s">
        <v>92</v>
      </c>
      <c r="D5672">
        <v>341</v>
      </c>
      <c r="E5672">
        <f>D5672/summary!$C$147*100</f>
        <v>2.8927723108245673</v>
      </c>
    </row>
    <row r="5673" spans="1:5" x14ac:dyDescent="0.25">
      <c r="A5673">
        <v>2017</v>
      </c>
      <c r="B5673">
        <v>2</v>
      </c>
      <c r="C5673" t="s">
        <v>84</v>
      </c>
      <c r="D5673">
        <v>202</v>
      </c>
      <c r="E5673">
        <f>D5673/summary!$C$147*100</f>
        <v>1.7136070580251104</v>
      </c>
    </row>
    <row r="5674" spans="1:5" x14ac:dyDescent="0.25">
      <c r="A5674">
        <v>2017</v>
      </c>
      <c r="B5674">
        <v>2</v>
      </c>
      <c r="C5674" t="s">
        <v>115</v>
      </c>
      <c r="D5674">
        <v>98</v>
      </c>
      <c r="E5674">
        <f>D5674/summary!$C$147*100</f>
        <v>0.83135391923990498</v>
      </c>
    </row>
    <row r="5675" spans="1:5" x14ac:dyDescent="0.25">
      <c r="A5675">
        <v>2017</v>
      </c>
      <c r="B5675">
        <v>2</v>
      </c>
      <c r="C5675" t="s">
        <v>81</v>
      </c>
      <c r="D5675">
        <v>230</v>
      </c>
      <c r="E5675">
        <f>D5675/summary!$C$147*100</f>
        <v>1.9511367492365115</v>
      </c>
    </row>
    <row r="5676" spans="1:5" x14ac:dyDescent="0.25">
      <c r="A5676">
        <v>2017</v>
      </c>
      <c r="B5676">
        <v>2</v>
      </c>
      <c r="C5676" t="s">
        <v>85</v>
      </c>
      <c r="D5676">
        <v>193</v>
      </c>
      <c r="E5676">
        <f>D5676/summary!$C$147*100</f>
        <v>1.63725822870716</v>
      </c>
    </row>
    <row r="5677" spans="1:5" x14ac:dyDescent="0.25">
      <c r="A5677">
        <v>2017</v>
      </c>
      <c r="B5677">
        <v>2</v>
      </c>
      <c r="C5677" t="s">
        <v>88</v>
      </c>
      <c r="D5677">
        <v>97</v>
      </c>
      <c r="E5677">
        <f>D5677/summary!$C$147*100</f>
        <v>0.82287071598235484</v>
      </c>
    </row>
    <row r="5678" spans="1:5" x14ac:dyDescent="0.25">
      <c r="A5678">
        <v>2017</v>
      </c>
      <c r="B5678">
        <v>2</v>
      </c>
      <c r="C5678" t="s">
        <v>94</v>
      </c>
      <c r="D5678">
        <v>67</v>
      </c>
      <c r="E5678">
        <f>D5678/summary!$C$147*100</f>
        <v>0.56837461825585345</v>
      </c>
    </row>
    <row r="5679" spans="1:5" x14ac:dyDescent="0.25">
      <c r="A5679">
        <v>2017</v>
      </c>
      <c r="B5679">
        <v>2</v>
      </c>
      <c r="C5679" t="s">
        <v>87</v>
      </c>
      <c r="D5679">
        <v>109</v>
      </c>
      <c r="E5679">
        <f>D5679/summary!$C$147*100</f>
        <v>0.92466915507295555</v>
      </c>
    </row>
    <row r="5680" spans="1:5" x14ac:dyDescent="0.25">
      <c r="A5680">
        <v>2017</v>
      </c>
      <c r="B5680">
        <v>2</v>
      </c>
      <c r="C5680" t="s">
        <v>107</v>
      </c>
      <c r="D5680">
        <v>25</v>
      </c>
      <c r="E5680">
        <f>D5680/summary!$C$147*100</f>
        <v>0.21208008143875126</v>
      </c>
    </row>
    <row r="5681" spans="1:5" x14ac:dyDescent="0.25">
      <c r="A5681">
        <v>2017</v>
      </c>
      <c r="B5681">
        <v>2</v>
      </c>
      <c r="C5681" t="s">
        <v>95</v>
      </c>
      <c r="D5681">
        <v>49</v>
      </c>
      <c r="E5681">
        <f>D5681/summary!$C$147*100</f>
        <v>0.41567695961995249</v>
      </c>
    </row>
    <row r="5682" spans="1:5" x14ac:dyDescent="0.25">
      <c r="A5682">
        <v>2017</v>
      </c>
      <c r="B5682">
        <v>2</v>
      </c>
      <c r="C5682" t="s">
        <v>99</v>
      </c>
      <c r="D5682">
        <v>26</v>
      </c>
      <c r="E5682">
        <f>D5682/summary!$C$147*100</f>
        <v>0.22056328469630132</v>
      </c>
    </row>
    <row r="5683" spans="1:5" x14ac:dyDescent="0.25">
      <c r="A5683">
        <v>2017</v>
      </c>
      <c r="B5683">
        <v>2</v>
      </c>
      <c r="C5683" t="s">
        <v>101</v>
      </c>
      <c r="D5683">
        <v>19</v>
      </c>
      <c r="E5683">
        <f>D5683/summary!$C$147*100</f>
        <v>0.16118086189345096</v>
      </c>
    </row>
    <row r="5684" spans="1:5" x14ac:dyDescent="0.25">
      <c r="A5684">
        <v>2017</v>
      </c>
      <c r="B5684">
        <v>2</v>
      </c>
      <c r="C5684" t="s">
        <v>121</v>
      </c>
      <c r="D5684">
        <v>11</v>
      </c>
      <c r="E5684">
        <f>D5684/summary!$C$147*100</f>
        <v>9.3315235833050555E-2</v>
      </c>
    </row>
    <row r="5685" spans="1:5" x14ac:dyDescent="0.25">
      <c r="A5685">
        <v>2017</v>
      </c>
      <c r="B5685">
        <v>2</v>
      </c>
      <c r="C5685" t="s">
        <v>134</v>
      </c>
      <c r="D5685">
        <v>8</v>
      </c>
      <c r="E5685">
        <f>D5685/summary!$C$147*100</f>
        <v>6.7865626060400405E-2</v>
      </c>
    </row>
    <row r="5686" spans="1:5" x14ac:dyDescent="0.25">
      <c r="A5686">
        <v>2017</v>
      </c>
      <c r="B5686">
        <v>2</v>
      </c>
      <c r="C5686" t="s">
        <v>93</v>
      </c>
      <c r="D5686">
        <v>8</v>
      </c>
      <c r="E5686">
        <f>D5686/summary!$C$147*100</f>
        <v>6.7865626060400405E-2</v>
      </c>
    </row>
    <row r="5687" spans="1:5" x14ac:dyDescent="0.25">
      <c r="A5687">
        <v>2017</v>
      </c>
      <c r="B5687">
        <v>2</v>
      </c>
      <c r="C5687" t="s">
        <v>90</v>
      </c>
      <c r="D5687">
        <v>6</v>
      </c>
      <c r="E5687">
        <f>D5687/summary!$C$147*100</f>
        <v>5.0899219545300307E-2</v>
      </c>
    </row>
    <row r="5688" spans="1:5" x14ac:dyDescent="0.25">
      <c r="A5688">
        <v>2017</v>
      </c>
      <c r="B5688">
        <v>2</v>
      </c>
      <c r="C5688" t="s">
        <v>132</v>
      </c>
      <c r="D5688">
        <v>2</v>
      </c>
      <c r="E5688">
        <f>D5688/summary!$C$147*100</f>
        <v>1.6966406515100101E-2</v>
      </c>
    </row>
    <row r="5689" spans="1:5" x14ac:dyDescent="0.25">
      <c r="A5689">
        <v>2017</v>
      </c>
      <c r="B5689">
        <v>2</v>
      </c>
      <c r="C5689" t="s">
        <v>109</v>
      </c>
      <c r="D5689">
        <v>0</v>
      </c>
      <c r="E5689">
        <f>D5689/summary!$C$147*100</f>
        <v>0</v>
      </c>
    </row>
    <row r="5690" spans="1:5" x14ac:dyDescent="0.25">
      <c r="A5690">
        <v>2017</v>
      </c>
      <c r="B5690">
        <v>2</v>
      </c>
      <c r="C5690" t="s">
        <v>100</v>
      </c>
      <c r="D5690">
        <v>2</v>
      </c>
      <c r="E5690">
        <f>D5690/summary!$C$147*100</f>
        <v>1.6966406515100101E-2</v>
      </c>
    </row>
    <row r="5691" spans="1:5" x14ac:dyDescent="0.25">
      <c r="A5691">
        <v>2017</v>
      </c>
      <c r="B5691">
        <v>2</v>
      </c>
      <c r="C5691" t="s">
        <v>110</v>
      </c>
      <c r="D5691">
        <v>1</v>
      </c>
      <c r="E5691">
        <f>D5691/summary!$C$147*100</f>
        <v>8.4832032575500507E-3</v>
      </c>
    </row>
    <row r="5692" spans="1:5" x14ac:dyDescent="0.25">
      <c r="A5692">
        <v>2017</v>
      </c>
      <c r="B5692">
        <v>2</v>
      </c>
      <c r="C5692" t="s">
        <v>116</v>
      </c>
      <c r="D5692">
        <v>1</v>
      </c>
      <c r="E5692">
        <f>D5692/summary!$C$147*100</f>
        <v>8.4832032575500507E-3</v>
      </c>
    </row>
    <row r="5693" spans="1:5" x14ac:dyDescent="0.25">
      <c r="A5693">
        <v>2017</v>
      </c>
      <c r="B5693">
        <v>2</v>
      </c>
      <c r="C5693" t="s">
        <v>117</v>
      </c>
      <c r="D5693">
        <v>0</v>
      </c>
      <c r="E5693">
        <f>D5693/summary!$C$147*100</f>
        <v>0</v>
      </c>
    </row>
    <row r="5694" spans="1:5" x14ac:dyDescent="0.25">
      <c r="A5694">
        <v>2017</v>
      </c>
      <c r="B5694">
        <v>2</v>
      </c>
      <c r="C5694" t="s">
        <v>102</v>
      </c>
      <c r="D5694">
        <v>0</v>
      </c>
      <c r="E5694">
        <f>D5694/summary!$C$147*100</f>
        <v>0</v>
      </c>
    </row>
    <row r="5695" spans="1:5" x14ac:dyDescent="0.25">
      <c r="A5695" s="6">
        <v>2017</v>
      </c>
      <c r="B5695" s="6">
        <v>3</v>
      </c>
      <c r="C5695" t="s">
        <v>73</v>
      </c>
      <c r="D5695">
        <v>1573</v>
      </c>
      <c r="E5695">
        <f>D5695/13398*100</f>
        <v>11.740558292282429</v>
      </c>
    </row>
    <row r="5696" spans="1:5" x14ac:dyDescent="0.25">
      <c r="A5696" s="6">
        <v>2017</v>
      </c>
      <c r="B5696" s="6">
        <v>3</v>
      </c>
      <c r="C5696" t="s">
        <v>72</v>
      </c>
      <c r="D5696">
        <v>1704</v>
      </c>
      <c r="E5696" s="6">
        <f t="shared" ref="E5696:E5731" si="0">D5696/13398*100</f>
        <v>12.718316166592029</v>
      </c>
    </row>
    <row r="5697" spans="1:5" x14ac:dyDescent="0.25">
      <c r="A5697" s="6">
        <v>2017</v>
      </c>
      <c r="B5697" s="6">
        <v>3</v>
      </c>
      <c r="C5697" t="s">
        <v>83</v>
      </c>
      <c r="D5697">
        <v>1050</v>
      </c>
      <c r="E5697" s="6">
        <f t="shared" si="0"/>
        <v>7.8369905956112857</v>
      </c>
    </row>
    <row r="5698" spans="1:5" x14ac:dyDescent="0.25">
      <c r="A5698" s="6">
        <v>2017</v>
      </c>
      <c r="B5698" s="6">
        <v>3</v>
      </c>
      <c r="C5698" t="s">
        <v>76</v>
      </c>
      <c r="D5698">
        <v>950</v>
      </c>
      <c r="E5698" s="6">
        <f t="shared" si="0"/>
        <v>7.0906105388864011</v>
      </c>
    </row>
    <row r="5699" spans="1:5" x14ac:dyDescent="0.25">
      <c r="A5699" s="6">
        <v>2017</v>
      </c>
      <c r="B5699" s="6">
        <v>3</v>
      </c>
      <c r="C5699" t="s">
        <v>80</v>
      </c>
      <c r="D5699">
        <v>934</v>
      </c>
      <c r="E5699" s="6">
        <f t="shared" si="0"/>
        <v>6.9711897298104191</v>
      </c>
    </row>
    <row r="5700" spans="1:5" x14ac:dyDescent="0.25">
      <c r="A5700" s="6">
        <v>2017</v>
      </c>
      <c r="B5700" s="6">
        <v>3</v>
      </c>
      <c r="C5700" t="s">
        <v>79</v>
      </c>
      <c r="D5700">
        <v>888</v>
      </c>
      <c r="E5700" s="6">
        <f t="shared" si="0"/>
        <v>6.6278549037169734</v>
      </c>
    </row>
    <row r="5701" spans="1:5" x14ac:dyDescent="0.25">
      <c r="A5701" s="6">
        <v>2017</v>
      </c>
      <c r="B5701" s="6">
        <v>3</v>
      </c>
      <c r="C5701" t="s">
        <v>77</v>
      </c>
      <c r="D5701">
        <v>671</v>
      </c>
      <c r="E5701" s="6">
        <f t="shared" si="0"/>
        <v>5.0082101806239736</v>
      </c>
    </row>
    <row r="5702" spans="1:5" x14ac:dyDescent="0.25">
      <c r="A5702" s="6">
        <v>2017</v>
      </c>
      <c r="B5702" s="6">
        <v>3</v>
      </c>
      <c r="C5702" t="s">
        <v>74</v>
      </c>
      <c r="D5702">
        <v>503</v>
      </c>
      <c r="E5702" s="6">
        <f t="shared" si="0"/>
        <v>3.7542916853261681</v>
      </c>
    </row>
    <row r="5703" spans="1:5" x14ac:dyDescent="0.25">
      <c r="A5703" s="6">
        <v>2017</v>
      </c>
      <c r="B5703" s="6">
        <v>3</v>
      </c>
      <c r="C5703" t="s">
        <v>78</v>
      </c>
      <c r="D5703">
        <v>564</v>
      </c>
      <c r="E5703" s="6">
        <f t="shared" si="0"/>
        <v>4.2095835199283478</v>
      </c>
    </row>
    <row r="5704" spans="1:5" x14ac:dyDescent="0.25">
      <c r="A5704" s="6">
        <v>2017</v>
      </c>
      <c r="B5704" s="6">
        <v>3</v>
      </c>
      <c r="C5704" t="s">
        <v>75</v>
      </c>
      <c r="D5704">
        <v>372</v>
      </c>
      <c r="E5704" s="6">
        <f t="shared" si="0"/>
        <v>2.7765338110165696</v>
      </c>
    </row>
    <row r="5705" spans="1:5" x14ac:dyDescent="0.25">
      <c r="A5705" s="6">
        <v>2017</v>
      </c>
      <c r="B5705" s="6">
        <v>3</v>
      </c>
      <c r="C5705" t="s">
        <v>91</v>
      </c>
      <c r="D5705">
        <v>379</v>
      </c>
      <c r="E5705" s="6">
        <f t="shared" si="0"/>
        <v>2.8287804149873117</v>
      </c>
    </row>
    <row r="5706" spans="1:5" x14ac:dyDescent="0.25">
      <c r="A5706" s="6">
        <v>2017</v>
      </c>
      <c r="B5706" s="6">
        <v>3</v>
      </c>
      <c r="C5706" t="s">
        <v>115</v>
      </c>
      <c r="D5706">
        <v>743</v>
      </c>
      <c r="E5706" s="6">
        <f t="shared" si="0"/>
        <v>5.5456038214658898</v>
      </c>
    </row>
    <row r="5707" spans="1:5" x14ac:dyDescent="0.25">
      <c r="A5707" s="6">
        <v>2017</v>
      </c>
      <c r="B5707" s="6">
        <v>3</v>
      </c>
      <c r="C5707" t="s">
        <v>89</v>
      </c>
      <c r="D5707">
        <v>460</v>
      </c>
      <c r="E5707" s="6">
        <f t="shared" si="0"/>
        <v>3.4333482609344679</v>
      </c>
    </row>
    <row r="5708" spans="1:5" x14ac:dyDescent="0.25">
      <c r="A5708" s="6">
        <v>2017</v>
      </c>
      <c r="B5708" s="6">
        <v>3</v>
      </c>
      <c r="C5708" t="s">
        <v>92</v>
      </c>
      <c r="D5708">
        <v>464</v>
      </c>
      <c r="E5708" s="6">
        <f t="shared" si="0"/>
        <v>3.4632034632034632</v>
      </c>
    </row>
    <row r="5709" spans="1:5" x14ac:dyDescent="0.25">
      <c r="A5709" s="6">
        <v>2017</v>
      </c>
      <c r="B5709" s="6">
        <v>3</v>
      </c>
      <c r="C5709" t="s">
        <v>86</v>
      </c>
      <c r="D5709">
        <v>421</v>
      </c>
      <c r="E5709" s="6">
        <f t="shared" si="0"/>
        <v>3.142260038811763</v>
      </c>
    </row>
    <row r="5710" spans="1:5" x14ac:dyDescent="0.25">
      <c r="A5710" s="6">
        <v>2017</v>
      </c>
      <c r="B5710" s="6">
        <v>3</v>
      </c>
      <c r="C5710" t="s">
        <v>82</v>
      </c>
      <c r="D5710">
        <v>231</v>
      </c>
      <c r="E5710" s="6">
        <f t="shared" si="0"/>
        <v>1.7241379310344827</v>
      </c>
    </row>
    <row r="5711" spans="1:5" x14ac:dyDescent="0.25">
      <c r="A5711" s="6">
        <v>2017</v>
      </c>
      <c r="B5711" s="6">
        <v>3</v>
      </c>
      <c r="C5711" t="s">
        <v>84</v>
      </c>
      <c r="D5711">
        <v>414</v>
      </c>
      <c r="E5711" s="6">
        <f t="shared" si="0"/>
        <v>3.0900134348410209</v>
      </c>
    </row>
    <row r="5712" spans="1:5" x14ac:dyDescent="0.25">
      <c r="A5712" s="6">
        <v>2017</v>
      </c>
      <c r="B5712" s="6">
        <v>3</v>
      </c>
      <c r="C5712" t="s">
        <v>81</v>
      </c>
      <c r="D5712">
        <v>282</v>
      </c>
      <c r="E5712" s="6">
        <f t="shared" si="0"/>
        <v>2.1047917599641739</v>
      </c>
    </row>
    <row r="5713" spans="1:5" x14ac:dyDescent="0.25">
      <c r="A5713" s="6">
        <v>2017</v>
      </c>
      <c r="B5713" s="6">
        <v>3</v>
      </c>
      <c r="C5713" t="s">
        <v>85</v>
      </c>
      <c r="D5713">
        <v>187</v>
      </c>
      <c r="E5713" s="6">
        <f t="shared" si="0"/>
        <v>1.3957307060755337</v>
      </c>
    </row>
    <row r="5714" spans="1:5" x14ac:dyDescent="0.25">
      <c r="A5714" s="6">
        <v>2017</v>
      </c>
      <c r="B5714" s="6">
        <v>3</v>
      </c>
      <c r="C5714" t="s">
        <v>88</v>
      </c>
      <c r="D5714">
        <v>141</v>
      </c>
      <c r="E5714" s="6">
        <f t="shared" si="0"/>
        <v>1.0523958799820869</v>
      </c>
    </row>
    <row r="5715" spans="1:5" x14ac:dyDescent="0.25">
      <c r="A5715" s="6">
        <v>2017</v>
      </c>
      <c r="B5715" s="6">
        <v>3</v>
      </c>
      <c r="C5715" t="s">
        <v>87</v>
      </c>
      <c r="D5715">
        <v>158</v>
      </c>
      <c r="E5715" s="6">
        <f t="shared" si="0"/>
        <v>1.1792804896253173</v>
      </c>
    </row>
    <row r="5716" spans="1:5" x14ac:dyDescent="0.25">
      <c r="A5716" s="6">
        <v>2017</v>
      </c>
      <c r="B5716" s="6">
        <v>3</v>
      </c>
      <c r="C5716" t="s">
        <v>94</v>
      </c>
      <c r="D5716">
        <v>85</v>
      </c>
      <c r="E5716" s="6">
        <f t="shared" si="0"/>
        <v>0.6344230482161517</v>
      </c>
    </row>
    <row r="5717" spans="1:5" x14ac:dyDescent="0.25">
      <c r="A5717" s="6">
        <v>2017</v>
      </c>
      <c r="B5717" s="6">
        <v>3</v>
      </c>
      <c r="C5717" t="s">
        <v>95</v>
      </c>
      <c r="D5717">
        <v>63</v>
      </c>
      <c r="E5717" s="6">
        <f t="shared" si="0"/>
        <v>0.47021943573667713</v>
      </c>
    </row>
    <row r="5718" spans="1:5" x14ac:dyDescent="0.25">
      <c r="A5718" s="6">
        <v>2017</v>
      </c>
      <c r="B5718" s="6">
        <v>3</v>
      </c>
      <c r="C5718" t="s">
        <v>107</v>
      </c>
      <c r="D5718">
        <v>39</v>
      </c>
      <c r="E5718" s="6">
        <f t="shared" si="0"/>
        <v>0.29108822212270491</v>
      </c>
    </row>
    <row r="5719" spans="1:5" x14ac:dyDescent="0.25">
      <c r="A5719" s="6">
        <v>2017</v>
      </c>
      <c r="B5719" s="6">
        <v>3</v>
      </c>
      <c r="C5719" t="s">
        <v>101</v>
      </c>
      <c r="D5719">
        <v>44</v>
      </c>
      <c r="E5719" s="6">
        <f t="shared" si="0"/>
        <v>0.32840722495894908</v>
      </c>
    </row>
    <row r="5720" spans="1:5" x14ac:dyDescent="0.25">
      <c r="A5720" s="6">
        <v>2017</v>
      </c>
      <c r="B5720" s="6">
        <v>3</v>
      </c>
      <c r="C5720" t="s">
        <v>99</v>
      </c>
      <c r="D5720">
        <v>21</v>
      </c>
      <c r="E5720" s="6">
        <f t="shared" si="0"/>
        <v>0.15673981191222569</v>
      </c>
    </row>
    <row r="5721" spans="1:5" x14ac:dyDescent="0.25">
      <c r="A5721" s="6">
        <v>2017</v>
      </c>
      <c r="B5721" s="6">
        <v>3</v>
      </c>
      <c r="C5721" t="s">
        <v>90</v>
      </c>
      <c r="D5721">
        <v>23</v>
      </c>
      <c r="E5721" s="6">
        <f t="shared" si="0"/>
        <v>0.17166741304672339</v>
      </c>
    </row>
    <row r="5722" spans="1:5" x14ac:dyDescent="0.25">
      <c r="A5722" s="6">
        <v>2017</v>
      </c>
      <c r="B5722" s="6">
        <v>3</v>
      </c>
      <c r="C5722" t="s">
        <v>121</v>
      </c>
      <c r="D5722">
        <v>11</v>
      </c>
      <c r="E5722" s="6">
        <f t="shared" si="0"/>
        <v>8.2101806239737271E-2</v>
      </c>
    </row>
    <row r="5723" spans="1:5" x14ac:dyDescent="0.25">
      <c r="A5723" s="6">
        <v>2017</v>
      </c>
      <c r="B5723" s="6">
        <v>3</v>
      </c>
      <c r="C5723" t="s">
        <v>93</v>
      </c>
      <c r="D5723">
        <v>9</v>
      </c>
      <c r="E5723" s="6">
        <f t="shared" si="0"/>
        <v>6.7174205105239582E-2</v>
      </c>
    </row>
    <row r="5724" spans="1:5" x14ac:dyDescent="0.25">
      <c r="A5724" s="6">
        <v>2017</v>
      </c>
      <c r="B5724" s="6">
        <v>3</v>
      </c>
      <c r="C5724" t="s">
        <v>134</v>
      </c>
      <c r="D5724">
        <v>2</v>
      </c>
      <c r="E5724" s="6">
        <f t="shared" si="0"/>
        <v>1.4927601134497684E-2</v>
      </c>
    </row>
    <row r="5725" spans="1:5" x14ac:dyDescent="0.25">
      <c r="A5725" s="6">
        <v>2017</v>
      </c>
      <c r="B5725" s="6">
        <v>3</v>
      </c>
      <c r="C5725" t="s">
        <v>132</v>
      </c>
      <c r="D5725">
        <v>3</v>
      </c>
      <c r="E5725" s="6">
        <f t="shared" si="0"/>
        <v>2.2391401701746527E-2</v>
      </c>
    </row>
    <row r="5726" spans="1:5" x14ac:dyDescent="0.25">
      <c r="A5726" s="6">
        <v>2017</v>
      </c>
      <c r="B5726" s="6">
        <v>3</v>
      </c>
      <c r="C5726" t="s">
        <v>110</v>
      </c>
      <c r="D5726">
        <v>3</v>
      </c>
      <c r="E5726" s="6">
        <f t="shared" si="0"/>
        <v>2.2391401701746527E-2</v>
      </c>
    </row>
    <row r="5727" spans="1:5" x14ac:dyDescent="0.25">
      <c r="A5727" s="6">
        <v>2017</v>
      </c>
      <c r="B5727" s="6">
        <v>3</v>
      </c>
      <c r="C5727" t="s">
        <v>100</v>
      </c>
      <c r="D5727">
        <v>2</v>
      </c>
      <c r="E5727" s="6">
        <f t="shared" si="0"/>
        <v>1.4927601134497684E-2</v>
      </c>
    </row>
    <row r="5728" spans="1:5" x14ac:dyDescent="0.25">
      <c r="A5728" s="6">
        <v>2017</v>
      </c>
      <c r="B5728" s="6">
        <v>3</v>
      </c>
      <c r="C5728" t="s">
        <v>109</v>
      </c>
      <c r="D5728">
        <v>0</v>
      </c>
      <c r="E5728" s="6">
        <f t="shared" si="0"/>
        <v>0</v>
      </c>
    </row>
    <row r="5729" spans="1:6" x14ac:dyDescent="0.25">
      <c r="A5729" s="6">
        <v>2017</v>
      </c>
      <c r="B5729" s="6">
        <v>3</v>
      </c>
      <c r="C5729" t="s">
        <v>102</v>
      </c>
      <c r="D5729">
        <v>2</v>
      </c>
      <c r="E5729" s="6">
        <f t="shared" si="0"/>
        <v>1.4927601134497684E-2</v>
      </c>
    </row>
    <row r="5730" spans="1:6" x14ac:dyDescent="0.25">
      <c r="A5730" s="6">
        <v>2017</v>
      </c>
      <c r="B5730" s="6">
        <v>3</v>
      </c>
      <c r="C5730" t="s">
        <v>116</v>
      </c>
      <c r="D5730">
        <v>1</v>
      </c>
      <c r="E5730" s="6">
        <f t="shared" si="0"/>
        <v>7.4638005672488421E-3</v>
      </c>
    </row>
    <row r="5731" spans="1:6" x14ac:dyDescent="0.25">
      <c r="A5731" s="6">
        <v>2017</v>
      </c>
      <c r="B5731" s="6">
        <v>3</v>
      </c>
      <c r="C5731" t="s">
        <v>117</v>
      </c>
      <c r="D5731">
        <v>1</v>
      </c>
      <c r="E5731" s="6">
        <f t="shared" si="0"/>
        <v>7.4638005672488421E-3</v>
      </c>
    </row>
    <row r="5732" spans="1:6" x14ac:dyDescent="0.25">
      <c r="A5732" s="6">
        <v>2017</v>
      </c>
      <c r="B5732" s="6">
        <v>4</v>
      </c>
      <c r="C5732" t="s">
        <v>73</v>
      </c>
      <c r="D5732">
        <v>1974</v>
      </c>
    </row>
    <row r="5733" spans="1:6" x14ac:dyDescent="0.25">
      <c r="A5733" s="6">
        <v>2017</v>
      </c>
      <c r="B5733" s="6">
        <v>4</v>
      </c>
      <c r="C5733" t="s">
        <v>72</v>
      </c>
      <c r="D5733">
        <v>1311</v>
      </c>
      <c r="F5733" s="6"/>
    </row>
    <row r="5734" spans="1:6" x14ac:dyDescent="0.25">
      <c r="A5734" s="6">
        <v>2017</v>
      </c>
      <c r="B5734" s="6">
        <v>4</v>
      </c>
      <c r="C5734" t="s">
        <v>83</v>
      </c>
      <c r="D5734">
        <v>1023</v>
      </c>
      <c r="F5734" s="6"/>
    </row>
    <row r="5735" spans="1:6" x14ac:dyDescent="0.25">
      <c r="A5735" s="6">
        <v>2017</v>
      </c>
      <c r="B5735" s="6">
        <v>4</v>
      </c>
      <c r="C5735" t="s">
        <v>76</v>
      </c>
      <c r="D5735">
        <v>983</v>
      </c>
      <c r="F5735" s="6"/>
    </row>
    <row r="5736" spans="1:6" x14ac:dyDescent="0.25">
      <c r="A5736" s="6">
        <v>2017</v>
      </c>
      <c r="B5736" s="6">
        <v>4</v>
      </c>
      <c r="C5736" t="s">
        <v>80</v>
      </c>
      <c r="D5736">
        <v>757</v>
      </c>
      <c r="F5736" s="6"/>
    </row>
    <row r="5737" spans="1:6" x14ac:dyDescent="0.25">
      <c r="A5737" s="6">
        <v>2017</v>
      </c>
      <c r="B5737" s="6">
        <v>4</v>
      </c>
      <c r="C5737" t="s">
        <v>79</v>
      </c>
      <c r="D5737">
        <v>500</v>
      </c>
      <c r="F5737" s="6"/>
    </row>
    <row r="5738" spans="1:6" x14ac:dyDescent="0.25">
      <c r="A5738" s="6">
        <v>2017</v>
      </c>
      <c r="B5738" s="6">
        <v>4</v>
      </c>
      <c r="C5738" t="s">
        <v>77</v>
      </c>
      <c r="D5738">
        <v>756</v>
      </c>
      <c r="F5738" s="6"/>
    </row>
    <row r="5739" spans="1:6" x14ac:dyDescent="0.25">
      <c r="A5739" s="6">
        <v>2017</v>
      </c>
      <c r="B5739" s="6">
        <v>4</v>
      </c>
      <c r="C5739" t="s">
        <v>74</v>
      </c>
      <c r="D5739">
        <v>546</v>
      </c>
      <c r="F5739" s="6"/>
    </row>
    <row r="5740" spans="1:6" x14ac:dyDescent="0.25">
      <c r="A5740" s="6">
        <v>2017</v>
      </c>
      <c r="B5740" s="6">
        <v>4</v>
      </c>
      <c r="C5740" t="s">
        <v>78</v>
      </c>
      <c r="D5740">
        <v>645</v>
      </c>
      <c r="F5740" s="6"/>
    </row>
    <row r="5741" spans="1:6" x14ac:dyDescent="0.25">
      <c r="A5741" s="6">
        <v>2017</v>
      </c>
      <c r="B5741" s="6">
        <v>4</v>
      </c>
      <c r="C5741" t="s">
        <v>75</v>
      </c>
      <c r="D5741">
        <v>331</v>
      </c>
      <c r="F5741" s="6"/>
    </row>
    <row r="5742" spans="1:6" x14ac:dyDescent="0.25">
      <c r="A5742" s="6">
        <v>2017</v>
      </c>
      <c r="B5742" s="6">
        <v>4</v>
      </c>
      <c r="C5742" t="s">
        <v>86</v>
      </c>
      <c r="D5742">
        <v>367</v>
      </c>
      <c r="F5742" s="6"/>
    </row>
    <row r="5743" spans="1:6" x14ac:dyDescent="0.25">
      <c r="A5743" s="6">
        <v>2017</v>
      </c>
      <c r="B5743" s="6">
        <v>4</v>
      </c>
      <c r="C5743" t="s">
        <v>91</v>
      </c>
      <c r="D5743">
        <v>225</v>
      </c>
      <c r="F5743" s="6"/>
    </row>
    <row r="5744" spans="1:6" x14ac:dyDescent="0.25">
      <c r="A5744" s="6">
        <v>2017</v>
      </c>
      <c r="B5744" s="6">
        <v>4</v>
      </c>
      <c r="C5744" t="s">
        <v>89</v>
      </c>
      <c r="D5744">
        <v>293</v>
      </c>
      <c r="F5744" s="6"/>
    </row>
    <row r="5745" spans="1:6" x14ac:dyDescent="0.25">
      <c r="A5745" s="6">
        <v>2017</v>
      </c>
      <c r="B5745" s="6">
        <v>4</v>
      </c>
      <c r="C5745" t="s">
        <v>115</v>
      </c>
      <c r="D5745">
        <v>75</v>
      </c>
      <c r="F5745" s="6"/>
    </row>
    <row r="5746" spans="1:6" x14ac:dyDescent="0.25">
      <c r="A5746" s="6">
        <v>2017</v>
      </c>
      <c r="B5746" s="6">
        <v>4</v>
      </c>
      <c r="C5746" t="s">
        <v>84</v>
      </c>
      <c r="D5746">
        <v>312</v>
      </c>
      <c r="F5746" s="6"/>
    </row>
    <row r="5747" spans="1:6" x14ac:dyDescent="0.25">
      <c r="A5747" s="6">
        <v>2017</v>
      </c>
      <c r="B5747" s="6">
        <v>4</v>
      </c>
      <c r="C5747" t="s">
        <v>92</v>
      </c>
      <c r="D5747">
        <v>131</v>
      </c>
      <c r="F5747" s="6"/>
    </row>
    <row r="5748" spans="1:6" x14ac:dyDescent="0.25">
      <c r="A5748" s="6">
        <v>2017</v>
      </c>
      <c r="B5748" s="6">
        <v>4</v>
      </c>
      <c r="C5748" t="s">
        <v>82</v>
      </c>
      <c r="D5748">
        <v>179</v>
      </c>
      <c r="F5748" s="6"/>
    </row>
    <row r="5749" spans="1:6" x14ac:dyDescent="0.25">
      <c r="A5749" s="6">
        <v>2017</v>
      </c>
      <c r="B5749" s="6">
        <v>4</v>
      </c>
      <c r="C5749" t="s">
        <v>81</v>
      </c>
      <c r="D5749">
        <v>203</v>
      </c>
      <c r="F5749" s="6"/>
    </row>
    <row r="5750" spans="1:6" x14ac:dyDescent="0.25">
      <c r="A5750" s="6">
        <v>2017</v>
      </c>
      <c r="B5750" s="6">
        <v>4</v>
      </c>
      <c r="C5750" t="s">
        <v>85</v>
      </c>
      <c r="D5750">
        <v>183</v>
      </c>
      <c r="F5750" s="6"/>
    </row>
    <row r="5751" spans="1:6" x14ac:dyDescent="0.25">
      <c r="A5751" s="6">
        <v>2017</v>
      </c>
      <c r="B5751" s="6">
        <v>4</v>
      </c>
      <c r="C5751" t="s">
        <v>87</v>
      </c>
      <c r="D5751">
        <v>190</v>
      </c>
      <c r="F5751" s="6"/>
    </row>
    <row r="5752" spans="1:6" x14ac:dyDescent="0.25">
      <c r="A5752" s="6">
        <v>2017</v>
      </c>
      <c r="B5752" s="6">
        <v>4</v>
      </c>
      <c r="C5752" t="s">
        <v>88</v>
      </c>
      <c r="D5752">
        <v>114</v>
      </c>
      <c r="F5752" s="6"/>
    </row>
    <row r="5753" spans="1:6" x14ac:dyDescent="0.25">
      <c r="A5753" s="6">
        <v>2017</v>
      </c>
      <c r="B5753" s="6">
        <v>4</v>
      </c>
      <c r="C5753" t="s">
        <v>94</v>
      </c>
      <c r="D5753">
        <v>54</v>
      </c>
      <c r="F5753" s="6"/>
    </row>
    <row r="5754" spans="1:6" x14ac:dyDescent="0.25">
      <c r="A5754" s="6">
        <v>2017</v>
      </c>
      <c r="B5754" s="6">
        <v>4</v>
      </c>
      <c r="C5754" t="s">
        <v>95</v>
      </c>
      <c r="D5754">
        <v>32</v>
      </c>
      <c r="F5754" s="6"/>
    </row>
    <row r="5755" spans="1:6" x14ac:dyDescent="0.25">
      <c r="A5755" s="6">
        <v>2017</v>
      </c>
      <c r="B5755" s="6">
        <v>4</v>
      </c>
      <c r="C5755" t="s">
        <v>107</v>
      </c>
      <c r="D5755">
        <v>50</v>
      </c>
      <c r="F5755" s="6"/>
    </row>
    <row r="5756" spans="1:6" x14ac:dyDescent="0.25">
      <c r="A5756" s="6">
        <v>2017</v>
      </c>
      <c r="B5756" s="6">
        <v>4</v>
      </c>
      <c r="C5756" t="s">
        <v>101</v>
      </c>
      <c r="D5756">
        <v>32</v>
      </c>
      <c r="F5756" s="6"/>
    </row>
    <row r="5757" spans="1:6" x14ac:dyDescent="0.25">
      <c r="A5757" s="6">
        <v>2017</v>
      </c>
      <c r="B5757" s="6">
        <v>4</v>
      </c>
      <c r="C5757" t="s">
        <v>99</v>
      </c>
      <c r="D5757">
        <v>6</v>
      </c>
      <c r="F5757" s="6"/>
    </row>
    <row r="5758" spans="1:6" x14ac:dyDescent="0.25">
      <c r="A5758" s="6">
        <v>2017</v>
      </c>
      <c r="B5758" s="6">
        <v>4</v>
      </c>
      <c r="C5758" t="s">
        <v>93</v>
      </c>
      <c r="D5758">
        <v>24</v>
      </c>
      <c r="F5758" s="6"/>
    </row>
    <row r="5759" spans="1:6" x14ac:dyDescent="0.25">
      <c r="A5759" s="6">
        <v>2017</v>
      </c>
      <c r="B5759" s="6">
        <v>4</v>
      </c>
      <c r="C5759" t="s">
        <v>90</v>
      </c>
      <c r="D5759">
        <v>14</v>
      </c>
      <c r="F5759" s="6"/>
    </row>
    <row r="5760" spans="1:6" x14ac:dyDescent="0.25">
      <c r="A5760" s="6">
        <v>2017</v>
      </c>
      <c r="B5760" s="6">
        <v>4</v>
      </c>
      <c r="C5760" t="s">
        <v>121</v>
      </c>
      <c r="D5760">
        <v>5</v>
      </c>
      <c r="F5760" s="6"/>
    </row>
    <row r="5761" spans="1:14" x14ac:dyDescent="0.25">
      <c r="A5761" s="6">
        <v>2017</v>
      </c>
      <c r="B5761" s="6">
        <v>4</v>
      </c>
      <c r="C5761" t="s">
        <v>134</v>
      </c>
      <c r="D5761">
        <v>1</v>
      </c>
      <c r="F5761" s="6"/>
    </row>
    <row r="5762" spans="1:14" x14ac:dyDescent="0.25">
      <c r="A5762" s="6">
        <v>2017</v>
      </c>
      <c r="B5762" s="6">
        <v>4</v>
      </c>
      <c r="C5762" t="s">
        <v>132</v>
      </c>
      <c r="D5762">
        <v>4</v>
      </c>
      <c r="F5762" s="6"/>
    </row>
    <row r="5763" spans="1:14" x14ac:dyDescent="0.25">
      <c r="A5763" s="6">
        <v>2017</v>
      </c>
      <c r="B5763" s="6">
        <v>4</v>
      </c>
      <c r="C5763" t="s">
        <v>110</v>
      </c>
      <c r="D5763">
        <v>6</v>
      </c>
      <c r="F5763" s="6"/>
    </row>
    <row r="5764" spans="1:14" x14ac:dyDescent="0.25">
      <c r="A5764" s="6">
        <v>2017</v>
      </c>
      <c r="B5764" s="6">
        <v>4</v>
      </c>
      <c r="C5764" t="s">
        <v>109</v>
      </c>
      <c r="D5764">
        <v>4</v>
      </c>
      <c r="F5764" s="6"/>
    </row>
    <row r="5765" spans="1:14" x14ac:dyDescent="0.25">
      <c r="A5765" s="6">
        <v>2017</v>
      </c>
      <c r="B5765" s="6">
        <v>4</v>
      </c>
      <c r="C5765" t="s">
        <v>116</v>
      </c>
      <c r="D5765">
        <v>3</v>
      </c>
      <c r="F5765" s="6"/>
    </row>
    <row r="5766" spans="1:14" x14ac:dyDescent="0.25">
      <c r="A5766" s="6">
        <v>2017</v>
      </c>
      <c r="B5766" s="6">
        <v>4</v>
      </c>
      <c r="C5766" t="s">
        <v>100</v>
      </c>
      <c r="D5766">
        <v>1</v>
      </c>
      <c r="F5766" s="6"/>
    </row>
    <row r="5767" spans="1:14" x14ac:dyDescent="0.25">
      <c r="A5767" s="6">
        <v>2017</v>
      </c>
      <c r="B5767" s="6">
        <v>4</v>
      </c>
      <c r="C5767" t="s">
        <v>117</v>
      </c>
      <c r="D5767">
        <v>2</v>
      </c>
      <c r="F5767" s="6"/>
    </row>
    <row r="5768" spans="1:14" x14ac:dyDescent="0.25">
      <c r="A5768" s="6">
        <v>2017</v>
      </c>
      <c r="B5768" s="6">
        <v>4</v>
      </c>
      <c r="C5768" t="s">
        <v>102</v>
      </c>
      <c r="D5768">
        <v>0</v>
      </c>
      <c r="F5768" s="6"/>
    </row>
    <row r="5769" spans="1:14" x14ac:dyDescent="0.25">
      <c r="A5769" s="6">
        <v>2017</v>
      </c>
      <c r="B5769" s="6">
        <v>4</v>
      </c>
      <c r="C5769" t="s">
        <v>119</v>
      </c>
      <c r="D5769">
        <v>2</v>
      </c>
      <c r="F5769" s="6"/>
    </row>
    <row r="5770" spans="1:14" x14ac:dyDescent="0.25">
      <c r="A5770" s="6">
        <v>2017</v>
      </c>
      <c r="B5770" s="6">
        <v>4</v>
      </c>
      <c r="C5770" t="s">
        <v>108</v>
      </c>
      <c r="D5770">
        <v>1</v>
      </c>
      <c r="F5770" s="6"/>
    </row>
    <row r="5771" spans="1:14" x14ac:dyDescent="0.25">
      <c r="A5771">
        <v>2017</v>
      </c>
      <c r="B5771">
        <v>5</v>
      </c>
      <c r="C5771" t="s">
        <v>73</v>
      </c>
      <c r="D5771">
        <v>2220</v>
      </c>
      <c r="F5771">
        <v>9237</v>
      </c>
      <c r="H5771">
        <v>2222</v>
      </c>
      <c r="J5771">
        <v>11262</v>
      </c>
      <c r="L5771">
        <v>-0.1</v>
      </c>
      <c r="M5771">
        <v>-18</v>
      </c>
      <c r="N5771" s="9">
        <f>(D5771-D3529)/D3529*100</f>
        <v>-9.0009000900090008E-2</v>
      </c>
    </row>
    <row r="5772" spans="1:14" x14ac:dyDescent="0.25">
      <c r="A5772" s="6">
        <v>2017</v>
      </c>
      <c r="B5772" s="6">
        <v>5</v>
      </c>
      <c r="C5772" t="s">
        <v>72</v>
      </c>
      <c r="D5772">
        <v>1902</v>
      </c>
      <c r="F5772">
        <v>7789</v>
      </c>
      <c r="H5772">
        <v>1687</v>
      </c>
      <c r="J5772">
        <v>7136</v>
      </c>
      <c r="L5772">
        <v>12.7</v>
      </c>
      <c r="M5772">
        <v>9.1999999999999993</v>
      </c>
      <c r="N5772" s="9">
        <f>(D5772-D3530)/D3530*100</f>
        <v>12.744516893894486</v>
      </c>
    </row>
    <row r="5773" spans="1:14" x14ac:dyDescent="0.25">
      <c r="A5773" s="6">
        <v>2017</v>
      </c>
      <c r="B5773" s="6">
        <v>5</v>
      </c>
      <c r="C5773" t="s">
        <v>83</v>
      </c>
      <c r="D5773">
        <v>1138</v>
      </c>
      <c r="F5773">
        <v>5853</v>
      </c>
      <c r="H5773">
        <v>832</v>
      </c>
      <c r="J5773">
        <v>4805</v>
      </c>
      <c r="L5773">
        <v>36.799999999999997</v>
      </c>
      <c r="M5773">
        <v>21.8</v>
      </c>
      <c r="N5773" s="9">
        <f>(D5773-D3531)/D3531*100</f>
        <v>36.778846153846153</v>
      </c>
    </row>
    <row r="5774" spans="1:14" x14ac:dyDescent="0.25">
      <c r="A5774" s="6">
        <v>2017</v>
      </c>
      <c r="B5774" s="6">
        <v>5</v>
      </c>
      <c r="C5774" t="s">
        <v>76</v>
      </c>
      <c r="D5774">
        <v>882</v>
      </c>
      <c r="F5774">
        <v>4864</v>
      </c>
      <c r="H5774">
        <v>619</v>
      </c>
      <c r="J5774">
        <v>3429</v>
      </c>
      <c r="L5774">
        <v>42.5</v>
      </c>
      <c r="M5774">
        <v>41.8</v>
      </c>
      <c r="N5774" s="9">
        <f>(D5774-D3532)/D3532*100</f>
        <v>48.986486486486484</v>
      </c>
    </row>
    <row r="5775" spans="1:14" x14ac:dyDescent="0.25">
      <c r="A5775" s="6">
        <v>2017</v>
      </c>
      <c r="B5775" s="6">
        <v>5</v>
      </c>
      <c r="C5775" t="s">
        <v>80</v>
      </c>
      <c r="D5775">
        <v>1103</v>
      </c>
      <c r="F5775">
        <v>4523</v>
      </c>
      <c r="H5775">
        <v>872</v>
      </c>
      <c r="J5775">
        <v>3636</v>
      </c>
      <c r="L5775">
        <v>26.5</v>
      </c>
      <c r="M5775">
        <v>24.4</v>
      </c>
    </row>
    <row r="5776" spans="1:14" x14ac:dyDescent="0.25">
      <c r="A5776" s="6">
        <v>2017</v>
      </c>
      <c r="B5776" s="6">
        <v>5</v>
      </c>
      <c r="C5776" t="s">
        <v>77</v>
      </c>
      <c r="D5776">
        <v>1118</v>
      </c>
      <c r="F5776">
        <v>3722</v>
      </c>
      <c r="H5776">
        <v>722</v>
      </c>
      <c r="J5776">
        <v>3450</v>
      </c>
      <c r="L5776">
        <v>54.8</v>
      </c>
      <c r="M5776">
        <v>7.9</v>
      </c>
    </row>
    <row r="5777" spans="1:13" x14ac:dyDescent="0.25">
      <c r="A5777" s="6">
        <v>2017</v>
      </c>
      <c r="B5777" s="6">
        <v>5</v>
      </c>
      <c r="C5777" t="s">
        <v>79</v>
      </c>
      <c r="D5777">
        <v>577</v>
      </c>
      <c r="F5777">
        <v>3223</v>
      </c>
      <c r="H5777">
        <v>592</v>
      </c>
      <c r="J5777">
        <v>3994</v>
      </c>
      <c r="L5777">
        <v>-2.5</v>
      </c>
      <c r="M5777">
        <v>-19.3</v>
      </c>
    </row>
    <row r="5778" spans="1:13" x14ac:dyDescent="0.25">
      <c r="A5778" s="6">
        <v>2017</v>
      </c>
      <c r="B5778" s="6">
        <v>5</v>
      </c>
      <c r="C5778" t="s">
        <v>78</v>
      </c>
      <c r="D5778">
        <v>766</v>
      </c>
      <c r="F5778">
        <v>3026</v>
      </c>
      <c r="H5778">
        <v>540</v>
      </c>
      <c r="J5778">
        <v>2858</v>
      </c>
      <c r="L5778">
        <v>41.9</v>
      </c>
      <c r="M5778">
        <v>5.9</v>
      </c>
    </row>
    <row r="5779" spans="1:13" x14ac:dyDescent="0.25">
      <c r="A5779" s="6">
        <v>2017</v>
      </c>
      <c r="B5779" s="6">
        <v>5</v>
      </c>
      <c r="C5779" t="s">
        <v>74</v>
      </c>
      <c r="D5779">
        <v>566</v>
      </c>
      <c r="F5779">
        <v>2900</v>
      </c>
      <c r="H5779">
        <v>751</v>
      </c>
      <c r="J5779">
        <v>3689</v>
      </c>
      <c r="L5779">
        <v>-24.6</v>
      </c>
      <c r="M5779">
        <v>-21.4</v>
      </c>
    </row>
    <row r="5780" spans="1:13" x14ac:dyDescent="0.25">
      <c r="A5780" s="6">
        <v>2017</v>
      </c>
      <c r="B5780" s="6">
        <v>5</v>
      </c>
      <c r="C5780" t="s">
        <v>75</v>
      </c>
      <c r="D5780">
        <v>449</v>
      </c>
      <c r="F5780">
        <v>2187</v>
      </c>
      <c r="H5780">
        <v>404</v>
      </c>
      <c r="J5780">
        <v>2157</v>
      </c>
      <c r="L5780">
        <v>11.1</v>
      </c>
      <c r="M5780">
        <v>1.4</v>
      </c>
    </row>
    <row r="5781" spans="1:13" x14ac:dyDescent="0.25">
      <c r="A5781" s="6">
        <v>2017</v>
      </c>
      <c r="B5781" s="6">
        <v>5</v>
      </c>
      <c r="C5781" t="s">
        <v>86</v>
      </c>
      <c r="D5781">
        <v>395</v>
      </c>
      <c r="F5781">
        <v>1848</v>
      </c>
      <c r="H5781">
        <v>565</v>
      </c>
      <c r="J5781">
        <v>2951</v>
      </c>
      <c r="L5781">
        <v>-30.1</v>
      </c>
      <c r="M5781">
        <v>-37.4</v>
      </c>
    </row>
    <row r="5782" spans="1:13" x14ac:dyDescent="0.25">
      <c r="A5782" s="6">
        <v>2017</v>
      </c>
      <c r="B5782" s="6">
        <v>5</v>
      </c>
      <c r="C5782" t="s">
        <v>89</v>
      </c>
      <c r="D5782">
        <v>407</v>
      </c>
      <c r="F5782">
        <v>1844</v>
      </c>
      <c r="H5782">
        <v>659</v>
      </c>
      <c r="J5782">
        <v>2920</v>
      </c>
      <c r="L5782">
        <v>-38.200000000000003</v>
      </c>
      <c r="M5782">
        <v>-36.799999999999997</v>
      </c>
    </row>
    <row r="5783" spans="1:13" x14ac:dyDescent="0.25">
      <c r="A5783" s="6">
        <v>2017</v>
      </c>
      <c r="B5783" s="6">
        <v>5</v>
      </c>
      <c r="C5783" t="s">
        <v>91</v>
      </c>
      <c r="D5783">
        <v>312</v>
      </c>
      <c r="F5783">
        <v>1756</v>
      </c>
      <c r="H5783">
        <v>349</v>
      </c>
      <c r="J5783">
        <v>1697</v>
      </c>
      <c r="L5783">
        <v>-10.6</v>
      </c>
      <c r="M5783">
        <v>3.5</v>
      </c>
    </row>
    <row r="5784" spans="1:13" x14ac:dyDescent="0.25">
      <c r="A5784" s="6">
        <v>2017</v>
      </c>
      <c r="B5784" s="6">
        <v>5</v>
      </c>
      <c r="C5784" t="s">
        <v>84</v>
      </c>
      <c r="D5784">
        <v>272</v>
      </c>
      <c r="F5784">
        <v>1549</v>
      </c>
      <c r="H5784">
        <v>237</v>
      </c>
      <c r="J5784">
        <v>876</v>
      </c>
      <c r="L5784">
        <v>14.8</v>
      </c>
      <c r="M5784">
        <v>76.8</v>
      </c>
    </row>
    <row r="5785" spans="1:13" x14ac:dyDescent="0.25">
      <c r="A5785" s="6">
        <v>2017</v>
      </c>
      <c r="B5785" s="6">
        <v>5</v>
      </c>
      <c r="C5785" t="s">
        <v>115</v>
      </c>
      <c r="D5785">
        <v>226</v>
      </c>
      <c r="F5785">
        <v>1509</v>
      </c>
      <c r="H5785">
        <v>156</v>
      </c>
      <c r="J5785">
        <v>957</v>
      </c>
      <c r="L5785">
        <v>44.9</v>
      </c>
      <c r="M5785">
        <v>57.7</v>
      </c>
    </row>
    <row r="5786" spans="1:13" x14ac:dyDescent="0.25">
      <c r="A5786" s="6">
        <v>2017</v>
      </c>
      <c r="B5786" s="6">
        <v>5</v>
      </c>
      <c r="C5786" t="s">
        <v>82</v>
      </c>
      <c r="D5786">
        <v>325</v>
      </c>
      <c r="F5786">
        <v>1476</v>
      </c>
      <c r="H5786">
        <v>232</v>
      </c>
      <c r="J5786">
        <v>1356</v>
      </c>
      <c r="L5786">
        <v>40.1</v>
      </c>
      <c r="M5786">
        <v>8.8000000000000007</v>
      </c>
    </row>
    <row r="5787" spans="1:13" x14ac:dyDescent="0.25">
      <c r="A5787" s="6">
        <v>2017</v>
      </c>
      <c r="B5787" s="6">
        <v>5</v>
      </c>
      <c r="C5787" t="s">
        <v>92</v>
      </c>
      <c r="D5787">
        <v>196</v>
      </c>
      <c r="F5787">
        <v>1438</v>
      </c>
      <c r="H5787">
        <v>160</v>
      </c>
      <c r="J5787">
        <v>1299</v>
      </c>
      <c r="L5787">
        <v>22.5</v>
      </c>
      <c r="M5787">
        <v>10.7</v>
      </c>
    </row>
    <row r="5788" spans="1:13" x14ac:dyDescent="0.25">
      <c r="A5788" s="6">
        <v>2017</v>
      </c>
      <c r="B5788" s="6">
        <v>5</v>
      </c>
      <c r="C5788" t="s">
        <v>81</v>
      </c>
      <c r="D5788">
        <v>431</v>
      </c>
      <c r="F5788">
        <v>1337</v>
      </c>
      <c r="H5788">
        <v>397</v>
      </c>
      <c r="J5788">
        <v>1539</v>
      </c>
      <c r="L5788">
        <v>8.6</v>
      </c>
      <c r="M5788">
        <v>-13.1</v>
      </c>
    </row>
    <row r="5789" spans="1:13" x14ac:dyDescent="0.25">
      <c r="A5789" s="6">
        <v>2017</v>
      </c>
      <c r="B5789" s="6">
        <v>5</v>
      </c>
      <c r="C5789" t="s">
        <v>85</v>
      </c>
      <c r="D5789">
        <v>268</v>
      </c>
      <c r="F5789">
        <v>994</v>
      </c>
      <c r="H5789">
        <v>155</v>
      </c>
      <c r="J5789">
        <v>801</v>
      </c>
      <c r="L5789">
        <v>72.900000000000006</v>
      </c>
      <c r="M5789">
        <v>24.1</v>
      </c>
    </row>
    <row r="5790" spans="1:13" x14ac:dyDescent="0.25">
      <c r="A5790" s="6">
        <v>2017</v>
      </c>
      <c r="B5790" s="6">
        <v>5</v>
      </c>
      <c r="C5790" t="s">
        <v>87</v>
      </c>
      <c r="D5790">
        <v>191</v>
      </c>
      <c r="F5790">
        <v>687</v>
      </c>
      <c r="H5790">
        <v>218</v>
      </c>
      <c r="J5790">
        <v>797</v>
      </c>
      <c r="L5790">
        <v>-12.4</v>
      </c>
      <c r="M5790">
        <v>-13.8</v>
      </c>
    </row>
    <row r="5791" spans="1:13" x14ac:dyDescent="0.25">
      <c r="A5791" s="6">
        <v>2017</v>
      </c>
      <c r="B5791" s="6">
        <v>5</v>
      </c>
      <c r="C5791" t="s">
        <v>88</v>
      </c>
      <c r="D5791">
        <v>120</v>
      </c>
      <c r="F5791">
        <v>573</v>
      </c>
      <c r="H5791">
        <v>158</v>
      </c>
      <c r="J5791">
        <v>812</v>
      </c>
      <c r="L5791">
        <v>-24.1</v>
      </c>
      <c r="M5791">
        <v>-29.4</v>
      </c>
    </row>
    <row r="5792" spans="1:13" x14ac:dyDescent="0.25">
      <c r="A5792" s="6">
        <v>2017</v>
      </c>
      <c r="B5792" s="6">
        <v>5</v>
      </c>
      <c r="C5792" t="s">
        <v>94</v>
      </c>
      <c r="D5792">
        <v>60</v>
      </c>
      <c r="F5792">
        <v>364</v>
      </c>
      <c r="H5792">
        <v>73</v>
      </c>
      <c r="J5792">
        <v>460</v>
      </c>
      <c r="L5792">
        <v>-17.8</v>
      </c>
      <c r="M5792">
        <v>-20.9</v>
      </c>
    </row>
    <row r="5793" spans="1:13" x14ac:dyDescent="0.25">
      <c r="A5793" s="6">
        <v>2017</v>
      </c>
      <c r="B5793" s="6">
        <v>5</v>
      </c>
      <c r="C5793" t="s">
        <v>95</v>
      </c>
      <c r="D5793">
        <v>63</v>
      </c>
      <c r="F5793">
        <v>272</v>
      </c>
      <c r="H5793">
        <v>80</v>
      </c>
      <c r="J5793">
        <v>305</v>
      </c>
      <c r="L5793">
        <v>-21.3</v>
      </c>
      <c r="M5793">
        <v>-10.8</v>
      </c>
    </row>
    <row r="5794" spans="1:13" x14ac:dyDescent="0.25">
      <c r="A5794" s="6">
        <v>2017</v>
      </c>
      <c r="B5794" s="6">
        <v>5</v>
      </c>
      <c r="C5794" t="s">
        <v>107</v>
      </c>
      <c r="D5794">
        <v>65</v>
      </c>
      <c r="F5794">
        <v>270</v>
      </c>
      <c r="H5794">
        <v>42</v>
      </c>
      <c r="J5794">
        <v>215</v>
      </c>
      <c r="L5794">
        <v>54.8</v>
      </c>
      <c r="M5794">
        <v>25.6</v>
      </c>
    </row>
    <row r="5795" spans="1:13" x14ac:dyDescent="0.25">
      <c r="A5795" s="6">
        <v>2017</v>
      </c>
      <c r="B5795" s="6">
        <v>5</v>
      </c>
      <c r="C5795" t="s">
        <v>101</v>
      </c>
      <c r="D5795">
        <v>35</v>
      </c>
      <c r="F5795">
        <v>148</v>
      </c>
      <c r="H5795">
        <v>38</v>
      </c>
      <c r="J5795">
        <v>178</v>
      </c>
      <c r="L5795">
        <v>-7.9</v>
      </c>
      <c r="M5795">
        <v>-16.899999999999999</v>
      </c>
    </row>
    <row r="5796" spans="1:13" x14ac:dyDescent="0.25">
      <c r="A5796" s="6">
        <v>2017</v>
      </c>
      <c r="B5796" s="6">
        <v>5</v>
      </c>
      <c r="C5796" t="s">
        <v>99</v>
      </c>
      <c r="D5796">
        <v>31</v>
      </c>
      <c r="F5796">
        <v>111</v>
      </c>
      <c r="H5796">
        <v>38</v>
      </c>
      <c r="J5796">
        <v>99</v>
      </c>
      <c r="L5796">
        <v>-18.399999999999999</v>
      </c>
      <c r="M5796">
        <v>12.1</v>
      </c>
    </row>
    <row r="5797" spans="1:13" x14ac:dyDescent="0.25">
      <c r="A5797" s="6">
        <v>2017</v>
      </c>
      <c r="B5797" s="6">
        <v>5</v>
      </c>
      <c r="C5797" t="s">
        <v>90</v>
      </c>
      <c r="D5797">
        <v>16</v>
      </c>
      <c r="F5797">
        <v>62</v>
      </c>
      <c r="H5797">
        <v>7</v>
      </c>
      <c r="J5797">
        <v>48</v>
      </c>
      <c r="L5797">
        <v>128.6</v>
      </c>
      <c r="M5797">
        <v>29.2</v>
      </c>
    </row>
    <row r="5798" spans="1:13" x14ac:dyDescent="0.25">
      <c r="A5798" s="6">
        <v>2017</v>
      </c>
      <c r="B5798" s="6">
        <v>5</v>
      </c>
      <c r="C5798" t="s">
        <v>93</v>
      </c>
      <c r="D5798">
        <v>14</v>
      </c>
      <c r="F5798">
        <v>61</v>
      </c>
      <c r="H5798">
        <v>1</v>
      </c>
      <c r="J5798">
        <v>9</v>
      </c>
      <c r="L5798" t="s">
        <v>348</v>
      </c>
      <c r="M5798">
        <v>577.79999999999995</v>
      </c>
    </row>
    <row r="5799" spans="1:13" x14ac:dyDescent="0.25">
      <c r="A5799" s="6">
        <v>2017</v>
      </c>
      <c r="B5799" s="6">
        <v>5</v>
      </c>
      <c r="C5799" t="s">
        <v>121</v>
      </c>
      <c r="D5799">
        <v>9</v>
      </c>
      <c r="F5799">
        <v>45</v>
      </c>
      <c r="H5799">
        <v>18</v>
      </c>
      <c r="J5799">
        <v>92</v>
      </c>
      <c r="L5799">
        <v>-50</v>
      </c>
      <c r="M5799">
        <v>-51.1</v>
      </c>
    </row>
    <row r="5800" spans="1:13" x14ac:dyDescent="0.25">
      <c r="A5800" s="6">
        <v>2017</v>
      </c>
      <c r="B5800" s="6">
        <v>5</v>
      </c>
      <c r="C5800" t="s">
        <v>134</v>
      </c>
      <c r="D5800">
        <v>7</v>
      </c>
      <c r="F5800">
        <v>27</v>
      </c>
      <c r="H5800">
        <v>19</v>
      </c>
      <c r="J5800">
        <v>132</v>
      </c>
      <c r="L5800">
        <v>-63.2</v>
      </c>
      <c r="M5800">
        <v>-79.5</v>
      </c>
    </row>
    <row r="5801" spans="1:13" x14ac:dyDescent="0.25">
      <c r="A5801" s="6">
        <v>2017</v>
      </c>
      <c r="B5801" s="6">
        <v>5</v>
      </c>
      <c r="C5801" t="s">
        <v>132</v>
      </c>
      <c r="D5801">
        <v>3</v>
      </c>
      <c r="F5801">
        <v>14</v>
      </c>
      <c r="H5801">
        <v>0</v>
      </c>
      <c r="J5801">
        <v>3</v>
      </c>
      <c r="M5801">
        <v>366.7</v>
      </c>
    </row>
    <row r="5802" spans="1:13" x14ac:dyDescent="0.25">
      <c r="A5802" s="6">
        <v>2017</v>
      </c>
      <c r="B5802" s="6">
        <v>5</v>
      </c>
      <c r="C5802" t="s">
        <v>110</v>
      </c>
      <c r="D5802">
        <v>2</v>
      </c>
      <c r="F5802">
        <v>13</v>
      </c>
      <c r="H5802">
        <v>1</v>
      </c>
      <c r="J5802">
        <v>28</v>
      </c>
      <c r="L5802">
        <v>100</v>
      </c>
      <c r="M5802">
        <v>-53.6</v>
      </c>
    </row>
    <row r="5803" spans="1:13" x14ac:dyDescent="0.25">
      <c r="A5803" s="6">
        <v>2017</v>
      </c>
      <c r="B5803" s="6">
        <v>5</v>
      </c>
      <c r="C5803" t="s">
        <v>109</v>
      </c>
      <c r="D5803">
        <v>2</v>
      </c>
      <c r="F5803">
        <v>9</v>
      </c>
      <c r="H5803">
        <v>4</v>
      </c>
      <c r="J5803">
        <v>6</v>
      </c>
      <c r="L5803">
        <v>-50</v>
      </c>
      <c r="M5803">
        <v>50</v>
      </c>
    </row>
    <row r="5804" spans="1:13" x14ac:dyDescent="0.25">
      <c r="A5804" s="6">
        <v>2017</v>
      </c>
      <c r="B5804" s="6">
        <v>5</v>
      </c>
      <c r="C5804" t="s">
        <v>116</v>
      </c>
      <c r="D5804">
        <v>1</v>
      </c>
      <c r="F5804">
        <v>6</v>
      </c>
      <c r="H5804">
        <v>0</v>
      </c>
      <c r="J5804">
        <v>2</v>
      </c>
      <c r="M5804">
        <v>200</v>
      </c>
    </row>
    <row r="5805" spans="1:13" x14ac:dyDescent="0.25">
      <c r="A5805" s="6">
        <v>2017</v>
      </c>
      <c r="B5805" s="6">
        <v>5</v>
      </c>
      <c r="C5805" t="s">
        <v>100</v>
      </c>
      <c r="D5805">
        <v>1</v>
      </c>
      <c r="F5805">
        <v>6</v>
      </c>
      <c r="H5805">
        <v>6</v>
      </c>
      <c r="J5805">
        <v>26</v>
      </c>
      <c r="L5805">
        <v>-83.3</v>
      </c>
      <c r="M5805">
        <v>-76.900000000000006</v>
      </c>
    </row>
    <row r="5806" spans="1:13" x14ac:dyDescent="0.25">
      <c r="A5806" s="6">
        <v>2017</v>
      </c>
      <c r="B5806" s="6">
        <v>5</v>
      </c>
      <c r="C5806" t="s">
        <v>117</v>
      </c>
      <c r="D5806">
        <v>1</v>
      </c>
      <c r="F5806">
        <v>5</v>
      </c>
      <c r="H5806">
        <v>2</v>
      </c>
      <c r="J5806">
        <v>2</v>
      </c>
      <c r="L5806">
        <v>-50</v>
      </c>
      <c r="M5806">
        <v>150</v>
      </c>
    </row>
    <row r="5807" spans="1:13" x14ac:dyDescent="0.25">
      <c r="A5807" s="6">
        <v>2017</v>
      </c>
      <c r="B5807" s="6">
        <v>5</v>
      </c>
      <c r="C5807" t="s">
        <v>102</v>
      </c>
      <c r="D5807">
        <v>0</v>
      </c>
      <c r="F5807">
        <v>3</v>
      </c>
      <c r="H5807">
        <v>6</v>
      </c>
      <c r="J5807">
        <v>40</v>
      </c>
      <c r="L5807">
        <v>-100</v>
      </c>
      <c r="M5807">
        <v>-92.5</v>
      </c>
    </row>
    <row r="5808" spans="1:13" x14ac:dyDescent="0.25">
      <c r="A5808" s="6">
        <v>2017</v>
      </c>
      <c r="B5808" s="6">
        <v>5</v>
      </c>
      <c r="C5808" t="s">
        <v>119</v>
      </c>
      <c r="D5808">
        <v>0</v>
      </c>
      <c r="F5808">
        <v>2</v>
      </c>
      <c r="H5808">
        <v>0</v>
      </c>
      <c r="J5808">
        <v>0</v>
      </c>
    </row>
    <row r="5809" spans="1:13" x14ac:dyDescent="0.25">
      <c r="A5809" s="6">
        <v>2017</v>
      </c>
      <c r="B5809" s="6">
        <v>5</v>
      </c>
      <c r="C5809" t="s">
        <v>108</v>
      </c>
      <c r="D5809">
        <v>0</v>
      </c>
      <c r="F5809">
        <v>1</v>
      </c>
      <c r="H5809">
        <v>1</v>
      </c>
      <c r="J5809">
        <v>1</v>
      </c>
      <c r="L5809">
        <v>-100</v>
      </c>
      <c r="M5809">
        <v>0</v>
      </c>
    </row>
    <row r="5810" spans="1:13" x14ac:dyDescent="0.25">
      <c r="A5810" s="6">
        <v>2017</v>
      </c>
      <c r="B5810" s="6">
        <v>5</v>
      </c>
      <c r="C5810" t="s">
        <v>349</v>
      </c>
      <c r="D5810">
        <v>1</v>
      </c>
      <c r="F5810">
        <v>1</v>
      </c>
      <c r="H5810">
        <v>0</v>
      </c>
      <c r="J5810">
        <v>0</v>
      </c>
    </row>
    <row r="5811" spans="1:13" x14ac:dyDescent="0.25">
      <c r="A5811" s="6">
        <v>2017</v>
      </c>
      <c r="B5811" s="6">
        <v>5</v>
      </c>
      <c r="C5811" t="s">
        <v>104</v>
      </c>
      <c r="D5811">
        <v>0</v>
      </c>
      <c r="F5811">
        <v>0</v>
      </c>
      <c r="H5811">
        <v>1</v>
      </c>
      <c r="J5811">
        <v>1</v>
      </c>
      <c r="L5811">
        <v>-100</v>
      </c>
      <c r="M5811">
        <v>-100</v>
      </c>
    </row>
  </sheetData>
  <autoFilter ref="A1:E5694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72"/>
  <sheetViews>
    <sheetView tabSelected="1" workbookViewId="0">
      <pane ySplit="1" topLeftCell="A125" activePane="bottomLeft" state="frozen"/>
      <selection pane="bottomLeft" activeCell="M137" sqref="M137"/>
    </sheetView>
  </sheetViews>
  <sheetFormatPr defaultRowHeight="15" x14ac:dyDescent="0.25"/>
  <cols>
    <col min="3" max="3" width="8.85546875" customWidth="1"/>
    <col min="4" max="4" width="13.140625" customWidth="1"/>
    <col min="5" max="14" width="8.85546875" customWidth="1"/>
    <col min="15" max="15" width="9.28515625" customWidth="1"/>
  </cols>
  <sheetData>
    <row r="1" spans="1:17" x14ac:dyDescent="0.25">
      <c r="A1" t="s">
        <v>0</v>
      </c>
      <c r="B1" t="s">
        <v>1</v>
      </c>
      <c r="C1" t="s">
        <v>70</v>
      </c>
      <c r="D1" t="s">
        <v>173</v>
      </c>
      <c r="E1" t="s">
        <v>172</v>
      </c>
      <c r="F1" t="s">
        <v>174</v>
      </c>
      <c r="G1" t="s">
        <v>175</v>
      </c>
      <c r="H1" t="s">
        <v>176</v>
      </c>
      <c r="I1" t="s">
        <v>177</v>
      </c>
      <c r="J1" t="s">
        <v>178</v>
      </c>
      <c r="K1" t="s">
        <v>179</v>
      </c>
      <c r="L1" t="s">
        <v>180</v>
      </c>
      <c r="M1" t="s">
        <v>181</v>
      </c>
      <c r="N1" t="s">
        <v>182</v>
      </c>
      <c r="O1" t="s">
        <v>183</v>
      </c>
      <c r="P1" t="s">
        <v>184</v>
      </c>
      <c r="Q1" t="s">
        <v>185</v>
      </c>
    </row>
    <row r="2" spans="1:17" s="6" customFormat="1" x14ac:dyDescent="0.25">
      <c r="A2" s="6">
        <v>2005</v>
      </c>
      <c r="B2" s="6">
        <v>1</v>
      </c>
      <c r="C2" s="6">
        <v>7375</v>
      </c>
      <c r="D2" s="6">
        <v>-827</v>
      </c>
      <c r="E2" s="6">
        <v>1768</v>
      </c>
      <c r="F2" s="6">
        <f>ROUND((100-0.3)/100*E2,0)-E2</f>
        <v>-5</v>
      </c>
    </row>
    <row r="3" spans="1:17" s="6" customFormat="1" x14ac:dyDescent="0.25">
      <c r="A3" s="6">
        <v>2005</v>
      </c>
      <c r="B3" s="6">
        <v>2</v>
      </c>
      <c r="C3" s="6">
        <v>8325</v>
      </c>
      <c r="E3" s="6">
        <f>30043-SUM(E2,E4:E13)</f>
        <v>1934</v>
      </c>
    </row>
    <row r="4" spans="1:17" s="6" customFormat="1" x14ac:dyDescent="0.25">
      <c r="A4" s="6">
        <v>2005</v>
      </c>
      <c r="B4" s="6">
        <v>3</v>
      </c>
      <c r="C4" s="6">
        <v>9493</v>
      </c>
      <c r="D4" s="6">
        <v>-1468</v>
      </c>
      <c r="E4" s="6">
        <v>2043</v>
      </c>
      <c r="F4" s="6">
        <f>ROUND((100-8.3)/100*E4,0)-E4</f>
        <v>-170</v>
      </c>
    </row>
    <row r="5" spans="1:17" s="6" customFormat="1" x14ac:dyDescent="0.25">
      <c r="A5" s="6">
        <v>2005</v>
      </c>
      <c r="B5" s="6">
        <v>4</v>
      </c>
      <c r="C5" s="6">
        <v>10089</v>
      </c>
      <c r="D5" s="6">
        <v>-684</v>
      </c>
      <c r="E5" s="6">
        <v>2377</v>
      </c>
      <c r="F5" s="6">
        <f>ROUND((100+8.9)/100*E5,0)-E5</f>
        <v>212</v>
      </c>
    </row>
    <row r="6" spans="1:17" s="6" customFormat="1" x14ac:dyDescent="0.25">
      <c r="A6" s="6">
        <v>2005</v>
      </c>
      <c r="B6" s="6">
        <v>5</v>
      </c>
      <c r="C6" s="6">
        <v>9714</v>
      </c>
      <c r="D6" s="6">
        <v>553</v>
      </c>
      <c r="E6" s="6">
        <v>2429</v>
      </c>
      <c r="F6" s="6">
        <f>ROUND((100+5.4)/100*E6,0)-E6</f>
        <v>131</v>
      </c>
    </row>
    <row r="7" spans="1:17" s="6" customFormat="1" x14ac:dyDescent="0.25">
      <c r="A7" s="6">
        <v>2005</v>
      </c>
      <c r="B7" s="6">
        <v>6</v>
      </c>
      <c r="C7" s="6">
        <v>9879</v>
      </c>
      <c r="D7" s="6">
        <v>617</v>
      </c>
      <c r="E7" s="6">
        <v>2517</v>
      </c>
      <c r="F7" s="6">
        <f>ROUND((100+2.1)/100*E7,0)-E7</f>
        <v>53</v>
      </c>
    </row>
    <row r="8" spans="1:17" s="6" customFormat="1" x14ac:dyDescent="0.25">
      <c r="A8" s="6">
        <v>2005</v>
      </c>
      <c r="B8" s="6">
        <v>7</v>
      </c>
      <c r="C8" s="6">
        <v>9690</v>
      </c>
      <c r="D8" s="6">
        <v>-291</v>
      </c>
      <c r="E8" s="6">
        <v>3651</v>
      </c>
      <c r="F8" s="6">
        <f>ROUND((100+14)/100*E8,0)-E8</f>
        <v>511</v>
      </c>
      <c r="M8" s="6">
        <v>37.4</v>
      </c>
    </row>
    <row r="9" spans="1:17" s="6" customFormat="1" x14ac:dyDescent="0.25">
      <c r="A9" s="6">
        <v>2005</v>
      </c>
      <c r="B9" s="6">
        <v>8</v>
      </c>
      <c r="C9" s="6">
        <v>8544</v>
      </c>
      <c r="D9" s="6">
        <v>379</v>
      </c>
      <c r="E9" s="6">
        <v>3019</v>
      </c>
      <c r="F9" s="6">
        <f>ROUND((100+31)/100*E9,0)-E9</f>
        <v>936</v>
      </c>
      <c r="M9" s="6">
        <v>38.200000000000003</v>
      </c>
    </row>
    <row r="10" spans="1:17" s="6" customFormat="1" x14ac:dyDescent="0.25">
      <c r="A10" s="6">
        <v>2005</v>
      </c>
      <c r="B10" s="6">
        <v>9</v>
      </c>
      <c r="C10" s="6">
        <v>8795</v>
      </c>
      <c r="D10" s="6">
        <v>-525</v>
      </c>
      <c r="E10" s="6">
        <v>2893</v>
      </c>
      <c r="F10" s="6">
        <f>ROUND((100+18.7)/100*E10,0)-E10</f>
        <v>541</v>
      </c>
      <c r="M10" s="6">
        <v>42.7</v>
      </c>
    </row>
    <row r="11" spans="1:17" s="6" customFormat="1" x14ac:dyDescent="0.25">
      <c r="A11" s="6">
        <v>2005</v>
      </c>
      <c r="B11" s="6">
        <v>10</v>
      </c>
      <c r="C11" s="6">
        <v>8884</v>
      </c>
      <c r="D11" s="6">
        <v>-1147</v>
      </c>
      <c r="E11" s="6">
        <v>2642</v>
      </c>
      <c r="F11" s="6">
        <f>ROUND((100+14)/100*E11,0)-E11</f>
        <v>370</v>
      </c>
      <c r="M11" s="6">
        <v>45</v>
      </c>
    </row>
    <row r="12" spans="1:17" s="6" customFormat="1" x14ac:dyDescent="0.25">
      <c r="A12" s="6">
        <v>2005</v>
      </c>
      <c r="B12" s="6">
        <v>11</v>
      </c>
      <c r="C12" s="6">
        <v>9180</v>
      </c>
      <c r="D12" s="6">
        <v>-1275</v>
      </c>
      <c r="E12" s="6">
        <v>2551</v>
      </c>
      <c r="F12" s="6">
        <f>ROUND((100+14.5)/100*E12,0)-E12</f>
        <v>370</v>
      </c>
      <c r="M12" s="6">
        <v>38.200000000000003</v>
      </c>
    </row>
    <row r="13" spans="1:17" s="6" customFormat="1" x14ac:dyDescent="0.25">
      <c r="A13" s="6">
        <v>2005</v>
      </c>
      <c r="B13" s="6">
        <v>12</v>
      </c>
      <c r="C13" s="6">
        <v>9939</v>
      </c>
      <c r="D13" s="6">
        <v>-2437</v>
      </c>
      <c r="E13" s="6">
        <v>2219</v>
      </c>
      <c r="F13" s="6">
        <f>ROUND((100-10.1)/100*E13,0)-E13</f>
        <v>-224</v>
      </c>
      <c r="M13" s="6">
        <v>50.3</v>
      </c>
    </row>
    <row r="14" spans="1:17" s="6" customFormat="1" x14ac:dyDescent="0.25">
      <c r="A14" s="6">
        <v>2006</v>
      </c>
      <c r="B14" s="6">
        <v>1</v>
      </c>
      <c r="C14" s="6">
        <v>7458</v>
      </c>
      <c r="D14" s="6">
        <f>C14-C2</f>
        <v>83</v>
      </c>
      <c r="E14" s="6">
        <v>2019</v>
      </c>
      <c r="F14" s="6">
        <f>E14-E2</f>
        <v>251</v>
      </c>
      <c r="M14" s="6">
        <v>52.5</v>
      </c>
    </row>
    <row r="15" spans="1:17" s="6" customFormat="1" x14ac:dyDescent="0.25">
      <c r="A15" s="6">
        <v>2006</v>
      </c>
      <c r="B15" s="6">
        <v>2</v>
      </c>
      <c r="C15" s="6">
        <v>7345</v>
      </c>
      <c r="D15" s="6">
        <f t="shared" ref="D15:D25" si="0">C15-C3</f>
        <v>-980</v>
      </c>
      <c r="E15" s="6">
        <v>2081</v>
      </c>
      <c r="F15" s="6">
        <f t="shared" ref="F15:F25" si="1">E15-E3</f>
        <v>147</v>
      </c>
      <c r="M15" s="6">
        <v>47.4</v>
      </c>
    </row>
    <row r="16" spans="1:17" s="6" customFormat="1" x14ac:dyDescent="0.25">
      <c r="A16" s="6">
        <v>2006</v>
      </c>
      <c r="B16" s="6">
        <v>3</v>
      </c>
      <c r="C16" s="6">
        <v>9819</v>
      </c>
      <c r="D16" s="6">
        <f t="shared" si="0"/>
        <v>326</v>
      </c>
      <c r="E16" s="6">
        <v>2581</v>
      </c>
      <c r="F16" s="6">
        <f t="shared" si="1"/>
        <v>538</v>
      </c>
      <c r="M16" s="6">
        <v>48.1</v>
      </c>
    </row>
    <row r="17" spans="1:14" s="6" customFormat="1" x14ac:dyDescent="0.25">
      <c r="A17" s="6">
        <v>2006</v>
      </c>
      <c r="B17" s="6">
        <v>4</v>
      </c>
      <c r="C17" s="6">
        <v>8350</v>
      </c>
      <c r="D17" s="6">
        <f t="shared" si="0"/>
        <v>-1739</v>
      </c>
      <c r="E17" s="6">
        <v>2350</v>
      </c>
      <c r="F17" s="6">
        <f t="shared" si="1"/>
        <v>-27</v>
      </c>
      <c r="M17" s="6">
        <v>48.4</v>
      </c>
    </row>
    <row r="18" spans="1:14" s="6" customFormat="1" x14ac:dyDescent="0.25">
      <c r="A18" s="6">
        <v>2006</v>
      </c>
      <c r="B18" s="6">
        <v>5</v>
      </c>
      <c r="C18" s="6">
        <v>10415</v>
      </c>
      <c r="D18" s="6">
        <f t="shared" si="0"/>
        <v>701</v>
      </c>
      <c r="E18" s="6">
        <v>2874</v>
      </c>
      <c r="F18" s="6">
        <f t="shared" si="1"/>
        <v>445</v>
      </c>
      <c r="M18" s="6">
        <v>49.1</v>
      </c>
    </row>
    <row r="19" spans="1:14" s="6" customFormat="1" x14ac:dyDescent="0.25">
      <c r="A19" s="6">
        <v>2006</v>
      </c>
      <c r="B19" s="6">
        <v>6</v>
      </c>
      <c r="C19" s="6">
        <v>9538</v>
      </c>
      <c r="D19" s="6">
        <f t="shared" si="0"/>
        <v>-341</v>
      </c>
      <c r="E19" s="6">
        <v>3015</v>
      </c>
      <c r="F19" s="6">
        <f t="shared" si="1"/>
        <v>498</v>
      </c>
      <c r="M19" s="6">
        <v>49.5</v>
      </c>
    </row>
    <row r="20" spans="1:14" s="6" customFormat="1" x14ac:dyDescent="0.25">
      <c r="A20" s="6">
        <v>2006</v>
      </c>
      <c r="B20" s="6">
        <v>7</v>
      </c>
      <c r="C20" s="6">
        <v>10154</v>
      </c>
      <c r="D20" s="6">
        <f t="shared" si="0"/>
        <v>464</v>
      </c>
      <c r="E20" s="6">
        <v>3631</v>
      </c>
      <c r="F20" s="6">
        <f t="shared" si="1"/>
        <v>-20</v>
      </c>
      <c r="M20" s="6">
        <v>50.1</v>
      </c>
    </row>
    <row r="21" spans="1:14" s="6" customFormat="1" x14ac:dyDescent="0.25">
      <c r="A21" s="6">
        <v>2006</v>
      </c>
      <c r="B21" s="6">
        <v>8</v>
      </c>
      <c r="C21" s="6">
        <v>8793</v>
      </c>
      <c r="D21" s="6">
        <f t="shared" si="0"/>
        <v>249</v>
      </c>
      <c r="E21" s="6">
        <v>3159</v>
      </c>
      <c r="F21" s="6">
        <f t="shared" si="1"/>
        <v>140</v>
      </c>
      <c r="M21" s="6">
        <v>50.3</v>
      </c>
    </row>
    <row r="22" spans="1:14" s="6" customFormat="1" x14ac:dyDescent="0.25">
      <c r="A22" s="6">
        <v>2006</v>
      </c>
      <c r="B22" s="6">
        <v>9</v>
      </c>
      <c r="C22" s="6">
        <v>8842</v>
      </c>
      <c r="D22" s="6">
        <f t="shared" si="0"/>
        <v>47</v>
      </c>
      <c r="E22" s="6">
        <v>2925</v>
      </c>
      <c r="F22" s="6">
        <f t="shared" si="1"/>
        <v>32</v>
      </c>
      <c r="M22" s="6">
        <v>50.5</v>
      </c>
    </row>
    <row r="23" spans="1:14" s="6" customFormat="1" x14ac:dyDescent="0.25">
      <c r="A23" s="6">
        <v>2006</v>
      </c>
      <c r="B23" s="6">
        <v>10</v>
      </c>
      <c r="C23" s="6">
        <v>8673</v>
      </c>
      <c r="D23" s="6">
        <f t="shared" si="0"/>
        <v>-211</v>
      </c>
      <c r="E23" s="6">
        <v>2588</v>
      </c>
      <c r="F23" s="6">
        <f t="shared" si="1"/>
        <v>-54</v>
      </c>
      <c r="M23" s="6">
        <v>48.3</v>
      </c>
    </row>
    <row r="24" spans="1:14" s="6" customFormat="1" x14ac:dyDescent="0.25">
      <c r="A24" s="6">
        <v>2006</v>
      </c>
      <c r="B24" s="6">
        <v>11</v>
      </c>
      <c r="C24" s="6">
        <v>8744</v>
      </c>
      <c r="D24" s="6">
        <f t="shared" si="0"/>
        <v>-436</v>
      </c>
      <c r="E24" s="6">
        <v>2413</v>
      </c>
      <c r="F24" s="6">
        <f t="shared" si="1"/>
        <v>-138</v>
      </c>
      <c r="M24" s="6">
        <v>46.6</v>
      </c>
    </row>
    <row r="25" spans="1:14" s="6" customFormat="1" x14ac:dyDescent="0.25">
      <c r="A25" s="6">
        <v>2006</v>
      </c>
      <c r="B25" s="6">
        <v>12</v>
      </c>
      <c r="C25" s="6">
        <v>11033</v>
      </c>
      <c r="D25" s="6">
        <f t="shared" si="0"/>
        <v>1094</v>
      </c>
      <c r="E25" s="6">
        <v>3354</v>
      </c>
      <c r="F25" s="6">
        <f t="shared" si="1"/>
        <v>1135</v>
      </c>
      <c r="M25" s="6">
        <v>41.1</v>
      </c>
    </row>
    <row r="26" spans="1:14" x14ac:dyDescent="0.25">
      <c r="A26">
        <v>2007</v>
      </c>
      <c r="B26">
        <v>1</v>
      </c>
      <c r="C26">
        <v>12685</v>
      </c>
      <c r="D26">
        <v>5227</v>
      </c>
      <c r="E26">
        <v>2276</v>
      </c>
      <c r="F26">
        <v>257</v>
      </c>
      <c r="I26">
        <v>152</v>
      </c>
      <c r="J26">
        <v>155</v>
      </c>
      <c r="K26">
        <v>152</v>
      </c>
      <c r="L26">
        <v>10072</v>
      </c>
      <c r="M26">
        <v>79.400000000000006</v>
      </c>
      <c r="N26">
        <v>52.5</v>
      </c>
    </row>
    <row r="27" spans="1:14" x14ac:dyDescent="0.25">
      <c r="A27">
        <v>2007</v>
      </c>
      <c r="B27">
        <v>2</v>
      </c>
      <c r="C27">
        <v>9793</v>
      </c>
      <c r="D27">
        <v>2448</v>
      </c>
      <c r="E27">
        <v>1992</v>
      </c>
      <c r="F27">
        <v>-89</v>
      </c>
      <c r="I27">
        <v>156</v>
      </c>
      <c r="J27">
        <v>159</v>
      </c>
      <c r="K27">
        <v>155</v>
      </c>
      <c r="L27">
        <v>7222</v>
      </c>
      <c r="M27">
        <v>73.7</v>
      </c>
      <c r="N27">
        <v>47.4</v>
      </c>
    </row>
    <row r="28" spans="1:14" x14ac:dyDescent="0.25">
      <c r="A28">
        <v>2007</v>
      </c>
      <c r="B28">
        <v>3</v>
      </c>
      <c r="C28">
        <v>11264</v>
      </c>
      <c r="D28">
        <v>1445</v>
      </c>
      <c r="E28">
        <v>2626</v>
      </c>
      <c r="F28">
        <v>45</v>
      </c>
      <c r="I28">
        <v>159</v>
      </c>
      <c r="J28">
        <v>161</v>
      </c>
      <c r="K28">
        <v>158</v>
      </c>
      <c r="L28">
        <v>7965</v>
      </c>
      <c r="M28">
        <v>70.7</v>
      </c>
      <c r="N28">
        <v>48.1</v>
      </c>
    </row>
    <row r="29" spans="1:14" x14ac:dyDescent="0.25">
      <c r="A29">
        <v>2007</v>
      </c>
      <c r="B29">
        <v>4</v>
      </c>
      <c r="C29">
        <v>8854</v>
      </c>
      <c r="D29">
        <v>504</v>
      </c>
      <c r="E29">
        <v>2220</v>
      </c>
      <c r="F29">
        <v>-130</v>
      </c>
      <c r="I29">
        <v>160</v>
      </c>
      <c r="J29">
        <v>165</v>
      </c>
      <c r="K29">
        <v>158</v>
      </c>
      <c r="L29">
        <v>6116</v>
      </c>
      <c r="M29">
        <v>69.099999999999994</v>
      </c>
      <c r="N29">
        <v>48.4</v>
      </c>
    </row>
    <row r="30" spans="1:14" x14ac:dyDescent="0.25">
      <c r="A30">
        <v>2007</v>
      </c>
      <c r="B30">
        <v>5</v>
      </c>
      <c r="C30">
        <v>12007</v>
      </c>
      <c r="D30">
        <v>1592</v>
      </c>
      <c r="E30">
        <v>2881</v>
      </c>
      <c r="F30">
        <v>7</v>
      </c>
      <c r="I30">
        <v>160</v>
      </c>
      <c r="J30">
        <v>163</v>
      </c>
      <c r="K30">
        <v>159</v>
      </c>
      <c r="L30">
        <v>8519</v>
      </c>
      <c r="M30">
        <v>71</v>
      </c>
      <c r="N30">
        <v>49.1</v>
      </c>
    </row>
    <row r="31" spans="1:14" x14ac:dyDescent="0.25">
      <c r="A31">
        <v>2007</v>
      </c>
      <c r="B31">
        <v>6</v>
      </c>
      <c r="C31">
        <v>11083</v>
      </c>
      <c r="D31">
        <v>1545</v>
      </c>
      <c r="E31">
        <v>3038</v>
      </c>
      <c r="F31">
        <v>23</v>
      </c>
      <c r="I31">
        <v>161</v>
      </c>
      <c r="J31">
        <v>162.99999999999991</v>
      </c>
      <c r="K31">
        <v>160.00000000000023</v>
      </c>
      <c r="L31">
        <v>8290</v>
      </c>
      <c r="M31">
        <v>74.8</v>
      </c>
      <c r="N31">
        <v>49.5</v>
      </c>
    </row>
    <row r="32" spans="1:14" x14ac:dyDescent="0.25">
      <c r="A32">
        <v>2007</v>
      </c>
      <c r="B32">
        <v>7</v>
      </c>
      <c r="C32">
        <v>12062</v>
      </c>
      <c r="D32">
        <v>1908</v>
      </c>
      <c r="E32">
        <v>3768</v>
      </c>
      <c r="F32">
        <v>137</v>
      </c>
      <c r="I32">
        <v>159</v>
      </c>
      <c r="J32">
        <v>161</v>
      </c>
      <c r="K32">
        <v>158</v>
      </c>
      <c r="L32">
        <v>9203</v>
      </c>
      <c r="M32">
        <v>76.3</v>
      </c>
      <c r="N32">
        <v>50.1</v>
      </c>
    </row>
    <row r="33" spans="1:14" x14ac:dyDescent="0.25">
      <c r="A33">
        <v>2007</v>
      </c>
      <c r="B33">
        <v>8</v>
      </c>
      <c r="C33">
        <v>10786</v>
      </c>
      <c r="D33">
        <v>1993</v>
      </c>
      <c r="E33">
        <v>3419</v>
      </c>
      <c r="F33">
        <v>260</v>
      </c>
      <c r="I33">
        <v>160</v>
      </c>
      <c r="J33">
        <v>160</v>
      </c>
      <c r="K33">
        <v>160</v>
      </c>
      <c r="L33">
        <v>7949</v>
      </c>
      <c r="M33">
        <v>73.7</v>
      </c>
      <c r="N33">
        <v>50.3</v>
      </c>
    </row>
    <row r="34" spans="1:14" x14ac:dyDescent="0.25">
      <c r="A34">
        <v>2007</v>
      </c>
      <c r="B34">
        <v>9</v>
      </c>
      <c r="C34">
        <v>9340</v>
      </c>
      <c r="D34">
        <v>498</v>
      </c>
      <c r="E34">
        <v>2897</v>
      </c>
      <c r="F34">
        <v>-28</v>
      </c>
      <c r="I34">
        <v>160</v>
      </c>
      <c r="J34">
        <v>160</v>
      </c>
      <c r="K34">
        <v>160</v>
      </c>
      <c r="L34">
        <v>7005</v>
      </c>
      <c r="M34">
        <v>75</v>
      </c>
      <c r="N34">
        <v>50.5</v>
      </c>
    </row>
    <row r="35" spans="1:14" x14ac:dyDescent="0.25">
      <c r="A35">
        <v>2007</v>
      </c>
      <c r="B35">
        <v>10</v>
      </c>
      <c r="C35">
        <v>11646</v>
      </c>
      <c r="D35">
        <v>2973</v>
      </c>
      <c r="E35">
        <v>3185</v>
      </c>
      <c r="F35">
        <v>597</v>
      </c>
      <c r="I35">
        <v>159</v>
      </c>
      <c r="J35">
        <v>160</v>
      </c>
      <c r="K35">
        <v>159</v>
      </c>
      <c r="L35">
        <v>8967</v>
      </c>
      <c r="M35">
        <v>77</v>
      </c>
      <c r="N35">
        <v>48.3</v>
      </c>
    </row>
    <row r="36" spans="1:14" x14ac:dyDescent="0.25">
      <c r="A36">
        <v>2007</v>
      </c>
      <c r="B36">
        <v>11</v>
      </c>
      <c r="C36">
        <v>10453</v>
      </c>
      <c r="D36">
        <v>1709</v>
      </c>
      <c r="E36">
        <v>2957</v>
      </c>
      <c r="F36">
        <v>544</v>
      </c>
      <c r="I36">
        <v>160</v>
      </c>
      <c r="J36">
        <v>161</v>
      </c>
      <c r="K36">
        <v>159</v>
      </c>
      <c r="L36">
        <v>7683</v>
      </c>
      <c r="M36">
        <v>73.5</v>
      </c>
      <c r="N36">
        <v>46.6</v>
      </c>
    </row>
    <row r="37" spans="1:14" x14ac:dyDescent="0.25">
      <c r="A37">
        <v>2007</v>
      </c>
      <c r="B37">
        <v>12</v>
      </c>
      <c r="C37">
        <v>9222</v>
      </c>
      <c r="D37">
        <v>-1811</v>
      </c>
      <c r="E37">
        <v>2097</v>
      </c>
      <c r="F37">
        <v>-1257</v>
      </c>
      <c r="I37">
        <v>162</v>
      </c>
      <c r="J37">
        <v>162</v>
      </c>
      <c r="K37">
        <v>164</v>
      </c>
      <c r="L37">
        <v>7046</v>
      </c>
      <c r="M37">
        <v>76.400000000000006</v>
      </c>
      <c r="N37">
        <v>41.1</v>
      </c>
    </row>
    <row r="38" spans="1:14" x14ac:dyDescent="0.25">
      <c r="A38">
        <v>2008</v>
      </c>
      <c r="B38">
        <v>1</v>
      </c>
      <c r="C38">
        <v>9901</v>
      </c>
      <c r="D38">
        <v>-2784</v>
      </c>
      <c r="E38">
        <v>2287</v>
      </c>
      <c r="F38">
        <v>11</v>
      </c>
      <c r="I38">
        <v>158</v>
      </c>
      <c r="J38">
        <v>155</v>
      </c>
      <c r="K38">
        <v>159</v>
      </c>
      <c r="L38">
        <v>7248</v>
      </c>
      <c r="M38">
        <v>73.2</v>
      </c>
      <c r="N38">
        <v>79.400000000000006</v>
      </c>
    </row>
    <row r="39" spans="1:14" x14ac:dyDescent="0.25">
      <c r="A39">
        <v>2008</v>
      </c>
      <c r="B39">
        <v>2</v>
      </c>
      <c r="C39">
        <v>10567</v>
      </c>
      <c r="D39">
        <v>774</v>
      </c>
      <c r="E39">
        <v>2627</v>
      </c>
      <c r="F39">
        <v>635</v>
      </c>
      <c r="I39">
        <v>160</v>
      </c>
      <c r="J39">
        <v>159</v>
      </c>
      <c r="K39">
        <v>160</v>
      </c>
      <c r="L39">
        <v>7926</v>
      </c>
      <c r="M39">
        <v>75</v>
      </c>
      <c r="N39">
        <v>74.099999999999994</v>
      </c>
    </row>
    <row r="40" spans="1:14" x14ac:dyDescent="0.25">
      <c r="A40">
        <v>2008</v>
      </c>
      <c r="B40">
        <v>3</v>
      </c>
      <c r="C40">
        <v>9506</v>
      </c>
      <c r="D40">
        <v>-1758</v>
      </c>
      <c r="E40">
        <v>2270</v>
      </c>
      <c r="F40">
        <v>-356</v>
      </c>
      <c r="I40">
        <v>159</v>
      </c>
      <c r="J40">
        <v>160</v>
      </c>
      <c r="K40">
        <v>159</v>
      </c>
      <c r="L40">
        <v>6936</v>
      </c>
      <c r="M40">
        <v>73</v>
      </c>
      <c r="N40">
        <v>70.7</v>
      </c>
    </row>
    <row r="41" spans="1:14" x14ac:dyDescent="0.25">
      <c r="A41">
        <v>2008</v>
      </c>
      <c r="B41">
        <v>4</v>
      </c>
      <c r="C41">
        <v>11704</v>
      </c>
      <c r="D41">
        <v>2850</v>
      </c>
      <c r="E41">
        <v>2930</v>
      </c>
      <c r="F41">
        <v>710</v>
      </c>
      <c r="I41">
        <v>159</v>
      </c>
      <c r="J41">
        <v>160</v>
      </c>
      <c r="K41">
        <v>158</v>
      </c>
      <c r="L41">
        <v>8545</v>
      </c>
      <c r="M41">
        <v>73</v>
      </c>
      <c r="N41">
        <v>69.099999999999994</v>
      </c>
    </row>
    <row r="42" spans="1:14" x14ac:dyDescent="0.25">
      <c r="A42">
        <v>2008</v>
      </c>
      <c r="B42">
        <v>5</v>
      </c>
      <c r="C42">
        <v>10217</v>
      </c>
      <c r="D42">
        <v>-1790</v>
      </c>
      <c r="E42">
        <v>2747</v>
      </c>
      <c r="F42">
        <v>-134</v>
      </c>
      <c r="I42">
        <v>157</v>
      </c>
      <c r="J42">
        <v>159</v>
      </c>
      <c r="K42">
        <v>156</v>
      </c>
      <c r="L42">
        <v>7588</v>
      </c>
      <c r="M42">
        <v>74.3</v>
      </c>
      <c r="N42">
        <v>71</v>
      </c>
    </row>
    <row r="43" spans="1:14" x14ac:dyDescent="0.25">
      <c r="A43">
        <v>2008</v>
      </c>
      <c r="B43">
        <v>6</v>
      </c>
      <c r="C43">
        <v>9670</v>
      </c>
      <c r="D43">
        <v>-1413</v>
      </c>
      <c r="E43">
        <v>2531</v>
      </c>
      <c r="F43">
        <v>-507</v>
      </c>
      <c r="I43">
        <v>158</v>
      </c>
      <c r="J43">
        <v>160</v>
      </c>
      <c r="K43">
        <v>158</v>
      </c>
      <c r="L43">
        <v>7095</v>
      </c>
      <c r="M43">
        <v>73.400000000000006</v>
      </c>
      <c r="N43">
        <v>74.8</v>
      </c>
    </row>
    <row r="44" spans="1:14" x14ac:dyDescent="0.25">
      <c r="A44">
        <v>2008</v>
      </c>
      <c r="B44">
        <v>7</v>
      </c>
      <c r="C44">
        <v>9605</v>
      </c>
      <c r="D44">
        <v>-2457</v>
      </c>
      <c r="E44">
        <v>3027</v>
      </c>
      <c r="F44">
        <v>-741</v>
      </c>
      <c r="I44">
        <v>157</v>
      </c>
      <c r="J44">
        <v>159</v>
      </c>
      <c r="K44">
        <v>157</v>
      </c>
      <c r="L44">
        <v>6696</v>
      </c>
      <c r="M44">
        <v>69.7</v>
      </c>
      <c r="N44">
        <v>76.3</v>
      </c>
    </row>
    <row r="45" spans="1:14" x14ac:dyDescent="0.25">
      <c r="A45">
        <v>2008</v>
      </c>
      <c r="B45">
        <v>8</v>
      </c>
      <c r="C45">
        <v>7833</v>
      </c>
      <c r="D45">
        <v>-2953</v>
      </c>
      <c r="E45">
        <v>2358</v>
      </c>
      <c r="F45">
        <v>-1061</v>
      </c>
      <c r="I45">
        <v>157</v>
      </c>
      <c r="J45">
        <v>159</v>
      </c>
      <c r="K45">
        <v>157</v>
      </c>
      <c r="L45">
        <v>5434</v>
      </c>
      <c r="M45">
        <v>69.400000000000006</v>
      </c>
      <c r="N45">
        <v>73.7</v>
      </c>
    </row>
    <row r="46" spans="1:14" x14ac:dyDescent="0.25">
      <c r="A46">
        <v>2008</v>
      </c>
      <c r="B46">
        <v>9</v>
      </c>
      <c r="C46">
        <v>8453</v>
      </c>
      <c r="D46">
        <v>-887</v>
      </c>
      <c r="E46">
        <v>2382</v>
      </c>
      <c r="F46">
        <v>-515</v>
      </c>
      <c r="I46">
        <v>157</v>
      </c>
      <c r="J46">
        <v>158</v>
      </c>
      <c r="K46">
        <v>156</v>
      </c>
      <c r="L46">
        <v>5962</v>
      </c>
      <c r="M46">
        <v>70.5</v>
      </c>
      <c r="N46">
        <v>75</v>
      </c>
    </row>
    <row r="47" spans="1:14" x14ac:dyDescent="0.25">
      <c r="A47">
        <v>2008</v>
      </c>
      <c r="B47">
        <v>10</v>
      </c>
      <c r="C47">
        <v>8390</v>
      </c>
      <c r="D47">
        <v>-3256</v>
      </c>
      <c r="E47">
        <v>1851</v>
      </c>
      <c r="F47">
        <v>-1334</v>
      </c>
      <c r="I47">
        <v>158</v>
      </c>
      <c r="J47">
        <v>158</v>
      </c>
      <c r="K47">
        <v>159</v>
      </c>
      <c r="L47">
        <v>5962</v>
      </c>
      <c r="M47">
        <v>68.7</v>
      </c>
      <c r="N47">
        <v>77</v>
      </c>
    </row>
    <row r="48" spans="1:14" x14ac:dyDescent="0.25">
      <c r="A48">
        <v>2008</v>
      </c>
      <c r="B48">
        <v>11</v>
      </c>
      <c r="C48">
        <v>6952</v>
      </c>
      <c r="D48">
        <v>-3501</v>
      </c>
      <c r="E48">
        <v>1147</v>
      </c>
      <c r="F48">
        <v>-1810</v>
      </c>
      <c r="I48">
        <v>160</v>
      </c>
      <c r="J48">
        <v>159</v>
      </c>
      <c r="K48">
        <v>160</v>
      </c>
      <c r="L48">
        <v>5033</v>
      </c>
      <c r="M48">
        <v>72.400000000000006</v>
      </c>
      <c r="N48">
        <v>73.5</v>
      </c>
    </row>
    <row r="49" spans="1:14" x14ac:dyDescent="0.25">
      <c r="A49">
        <v>2008</v>
      </c>
      <c r="B49">
        <v>12</v>
      </c>
      <c r="C49">
        <v>7819</v>
      </c>
      <c r="D49">
        <v>-1403</v>
      </c>
      <c r="E49">
        <v>1061</v>
      </c>
      <c r="F49">
        <v>-1036</v>
      </c>
      <c r="I49">
        <v>155.99999999999997</v>
      </c>
      <c r="J49">
        <v>165</v>
      </c>
      <c r="K49">
        <v>166</v>
      </c>
      <c r="L49">
        <v>5864</v>
      </c>
      <c r="M49">
        <v>75</v>
      </c>
      <c r="N49">
        <v>76.400000000000006</v>
      </c>
    </row>
    <row r="50" spans="1:14" x14ac:dyDescent="0.25">
      <c r="A50">
        <v>2009</v>
      </c>
      <c r="B50">
        <v>1</v>
      </c>
      <c r="C50">
        <v>5353</v>
      </c>
      <c r="D50">
        <v>-4548</v>
      </c>
      <c r="E50">
        <v>1048</v>
      </c>
      <c r="F50">
        <v>-1239</v>
      </c>
      <c r="I50">
        <v>152</v>
      </c>
      <c r="J50">
        <v>149</v>
      </c>
      <c r="K50">
        <v>153</v>
      </c>
      <c r="L50">
        <v>3603</v>
      </c>
      <c r="M50">
        <v>67.3</v>
      </c>
      <c r="N50">
        <v>73.2</v>
      </c>
    </row>
    <row r="51" spans="1:14" x14ac:dyDescent="0.25">
      <c r="A51">
        <v>2009</v>
      </c>
      <c r="B51">
        <v>2</v>
      </c>
      <c r="C51">
        <v>6287</v>
      </c>
      <c r="D51">
        <v>-4280</v>
      </c>
      <c r="E51">
        <v>1178</v>
      </c>
      <c r="F51">
        <v>-1449</v>
      </c>
      <c r="I51">
        <v>154</v>
      </c>
      <c r="J51">
        <v>151</v>
      </c>
      <c r="K51">
        <v>156</v>
      </c>
      <c r="L51">
        <v>4394</v>
      </c>
      <c r="M51">
        <v>69.900000000000006</v>
      </c>
      <c r="N51">
        <v>75</v>
      </c>
    </row>
    <row r="52" spans="1:14" x14ac:dyDescent="0.25">
      <c r="A52">
        <v>2009</v>
      </c>
      <c r="B52">
        <v>3</v>
      </c>
      <c r="C52">
        <v>7601</v>
      </c>
      <c r="D52">
        <v>-1905</v>
      </c>
      <c r="E52">
        <v>1632</v>
      </c>
      <c r="F52">
        <v>-638</v>
      </c>
      <c r="I52">
        <v>154</v>
      </c>
      <c r="J52">
        <v>152</v>
      </c>
      <c r="K52">
        <v>156</v>
      </c>
      <c r="L52">
        <v>5337</v>
      </c>
      <c r="M52">
        <v>70.2</v>
      </c>
      <c r="N52">
        <v>73</v>
      </c>
    </row>
    <row r="53" spans="1:14" x14ac:dyDescent="0.25">
      <c r="A53">
        <v>2009</v>
      </c>
      <c r="B53">
        <v>4</v>
      </c>
      <c r="C53">
        <v>7504</v>
      </c>
      <c r="D53">
        <v>-4200</v>
      </c>
      <c r="E53">
        <v>1955</v>
      </c>
      <c r="F53">
        <v>-975</v>
      </c>
      <c r="I53">
        <v>153</v>
      </c>
      <c r="J53">
        <v>151</v>
      </c>
      <c r="K53">
        <v>155</v>
      </c>
      <c r="L53">
        <v>5272</v>
      </c>
      <c r="M53">
        <v>70.3</v>
      </c>
      <c r="N53">
        <v>73</v>
      </c>
    </row>
    <row r="54" spans="1:14" x14ac:dyDescent="0.25">
      <c r="A54">
        <v>2009</v>
      </c>
      <c r="B54">
        <v>5</v>
      </c>
      <c r="C54">
        <v>7421</v>
      </c>
      <c r="D54">
        <v>-2796</v>
      </c>
      <c r="E54">
        <v>2008</v>
      </c>
      <c r="F54">
        <v>-739</v>
      </c>
      <c r="I54">
        <v>151</v>
      </c>
      <c r="J54">
        <v>150</v>
      </c>
      <c r="K54">
        <v>151</v>
      </c>
      <c r="L54">
        <v>5357</v>
      </c>
      <c r="M54">
        <v>72.2</v>
      </c>
      <c r="N54">
        <v>74.3</v>
      </c>
    </row>
    <row r="55" spans="1:14" x14ac:dyDescent="0.25">
      <c r="A55">
        <v>2009</v>
      </c>
      <c r="B55">
        <v>6</v>
      </c>
      <c r="C55">
        <v>7581</v>
      </c>
      <c r="D55">
        <v>-2089</v>
      </c>
      <c r="E55">
        <v>1874</v>
      </c>
      <c r="F55">
        <v>-657</v>
      </c>
      <c r="I55">
        <v>153</v>
      </c>
      <c r="J55">
        <v>153</v>
      </c>
      <c r="K55">
        <v>153</v>
      </c>
      <c r="L55">
        <v>5550</v>
      </c>
      <c r="M55">
        <v>73.2</v>
      </c>
      <c r="N55">
        <v>73.400000000000006</v>
      </c>
    </row>
    <row r="56" spans="1:14" x14ac:dyDescent="0.25">
      <c r="A56">
        <v>2009</v>
      </c>
      <c r="B56">
        <v>7</v>
      </c>
      <c r="C56">
        <v>9394</v>
      </c>
      <c r="D56">
        <v>-211</v>
      </c>
      <c r="E56">
        <v>2838</v>
      </c>
      <c r="F56">
        <v>-189</v>
      </c>
      <c r="I56">
        <v>150</v>
      </c>
      <c r="J56">
        <v>151</v>
      </c>
      <c r="K56">
        <v>150</v>
      </c>
      <c r="L56">
        <v>6952</v>
      </c>
      <c r="M56">
        <v>74</v>
      </c>
      <c r="N56">
        <v>69.7</v>
      </c>
    </row>
    <row r="57" spans="1:14" x14ac:dyDescent="0.25">
      <c r="A57">
        <v>2009</v>
      </c>
      <c r="B57">
        <v>8</v>
      </c>
      <c r="C57">
        <v>7967</v>
      </c>
      <c r="D57">
        <v>134</v>
      </c>
      <c r="E57">
        <v>2250</v>
      </c>
      <c r="F57">
        <v>-108</v>
      </c>
      <c r="I57">
        <v>147</v>
      </c>
      <c r="J57">
        <v>144</v>
      </c>
      <c r="K57">
        <v>149</v>
      </c>
      <c r="L57">
        <v>5489</v>
      </c>
      <c r="M57">
        <v>68.900000000000006</v>
      </c>
      <c r="N57">
        <v>69.400000000000006</v>
      </c>
    </row>
    <row r="58" spans="1:14" x14ac:dyDescent="0.25">
      <c r="A58">
        <v>2009</v>
      </c>
      <c r="B58">
        <v>9</v>
      </c>
      <c r="C58">
        <v>9530</v>
      </c>
      <c r="D58">
        <v>1077</v>
      </c>
      <c r="E58">
        <v>2586</v>
      </c>
      <c r="F58">
        <v>204</v>
      </c>
      <c r="I58">
        <v>145</v>
      </c>
      <c r="J58">
        <v>137</v>
      </c>
      <c r="K58">
        <v>149</v>
      </c>
      <c r="L58">
        <v>6700</v>
      </c>
      <c r="M58">
        <v>70.3</v>
      </c>
      <c r="N58">
        <v>70.5</v>
      </c>
    </row>
    <row r="59" spans="1:14" x14ac:dyDescent="0.25">
      <c r="A59">
        <v>2009</v>
      </c>
      <c r="B59">
        <v>10</v>
      </c>
      <c r="C59">
        <v>10187</v>
      </c>
      <c r="D59">
        <v>1797</v>
      </c>
      <c r="E59">
        <v>2617</v>
      </c>
      <c r="F59">
        <v>766</v>
      </c>
      <c r="I59">
        <v>146</v>
      </c>
      <c r="J59">
        <v>141</v>
      </c>
      <c r="K59">
        <v>148</v>
      </c>
      <c r="L59">
        <v>7426</v>
      </c>
      <c r="M59">
        <v>72.900000000000006</v>
      </c>
      <c r="N59">
        <v>68.7</v>
      </c>
    </row>
    <row r="60" spans="1:14" x14ac:dyDescent="0.25">
      <c r="A60">
        <v>2009</v>
      </c>
      <c r="B60">
        <v>11</v>
      </c>
      <c r="C60">
        <v>9600</v>
      </c>
      <c r="D60">
        <v>2648</v>
      </c>
      <c r="E60">
        <v>2442</v>
      </c>
      <c r="F60">
        <v>1295</v>
      </c>
      <c r="I60">
        <v>148</v>
      </c>
      <c r="J60">
        <v>144</v>
      </c>
      <c r="K60">
        <v>150</v>
      </c>
      <c r="L60">
        <v>7325</v>
      </c>
      <c r="M60">
        <v>76.3</v>
      </c>
      <c r="N60">
        <v>72.400000000000006</v>
      </c>
    </row>
    <row r="61" spans="1:14" x14ac:dyDescent="0.25">
      <c r="A61">
        <v>2009</v>
      </c>
      <c r="B61">
        <v>12</v>
      </c>
      <c r="C61">
        <v>10250</v>
      </c>
      <c r="D61">
        <v>2431</v>
      </c>
      <c r="E61">
        <v>2395</v>
      </c>
      <c r="F61">
        <v>1334</v>
      </c>
      <c r="I61">
        <v>158</v>
      </c>
      <c r="J61">
        <v>153</v>
      </c>
      <c r="K61">
        <v>159</v>
      </c>
      <c r="L61">
        <v>8341</v>
      </c>
      <c r="M61">
        <v>81.400000000000006</v>
      </c>
      <c r="N61">
        <v>75</v>
      </c>
    </row>
    <row r="62" spans="1:14" x14ac:dyDescent="0.25">
      <c r="A62">
        <v>2010</v>
      </c>
      <c r="B62">
        <v>1</v>
      </c>
      <c r="C62">
        <v>9697</v>
      </c>
      <c r="D62">
        <v>4344</v>
      </c>
      <c r="E62">
        <v>1715</v>
      </c>
      <c r="F62">
        <v>667</v>
      </c>
      <c r="I62">
        <v>137</v>
      </c>
      <c r="J62">
        <v>134</v>
      </c>
      <c r="K62">
        <v>138</v>
      </c>
      <c r="L62">
        <v>6972</v>
      </c>
      <c r="M62">
        <v>71.900000000000006</v>
      </c>
      <c r="N62">
        <v>67.3</v>
      </c>
    </row>
    <row r="63" spans="1:14" x14ac:dyDescent="0.25">
      <c r="A63">
        <v>2010</v>
      </c>
      <c r="B63">
        <v>2</v>
      </c>
      <c r="C63">
        <v>9094</v>
      </c>
      <c r="D63">
        <v>2807</v>
      </c>
      <c r="E63">
        <v>1984</v>
      </c>
      <c r="F63">
        <v>806</v>
      </c>
      <c r="I63">
        <v>144</v>
      </c>
      <c r="J63">
        <v>141</v>
      </c>
      <c r="K63">
        <v>145</v>
      </c>
      <c r="L63">
        <v>6739</v>
      </c>
      <c r="M63">
        <v>74.099999999999994</v>
      </c>
      <c r="N63">
        <v>69.900000000000006</v>
      </c>
    </row>
    <row r="64" spans="1:14" x14ac:dyDescent="0.25">
      <c r="A64">
        <v>2010</v>
      </c>
      <c r="B64">
        <v>3</v>
      </c>
      <c r="C64">
        <v>11486</v>
      </c>
      <c r="D64">
        <v>3885</v>
      </c>
      <c r="E64">
        <v>2531</v>
      </c>
      <c r="F64">
        <v>899</v>
      </c>
      <c r="I64">
        <v>144</v>
      </c>
      <c r="J64">
        <v>142</v>
      </c>
      <c r="K64">
        <v>145</v>
      </c>
      <c r="L64">
        <v>8534</v>
      </c>
      <c r="M64">
        <v>74.3</v>
      </c>
      <c r="N64">
        <v>70.2</v>
      </c>
    </row>
    <row r="65" spans="1:16" x14ac:dyDescent="0.25">
      <c r="A65">
        <v>2010</v>
      </c>
      <c r="B65">
        <v>4</v>
      </c>
      <c r="C65">
        <v>10677</v>
      </c>
      <c r="D65">
        <v>3173</v>
      </c>
      <c r="E65">
        <v>2548</v>
      </c>
      <c r="F65">
        <v>593</v>
      </c>
      <c r="I65">
        <v>142</v>
      </c>
      <c r="J65">
        <v>141</v>
      </c>
      <c r="K65">
        <v>144</v>
      </c>
      <c r="L65">
        <v>7784</v>
      </c>
      <c r="M65">
        <v>72.900000000000006</v>
      </c>
      <c r="N65">
        <v>70.3</v>
      </c>
    </row>
    <row r="66" spans="1:16" x14ac:dyDescent="0.25">
      <c r="A66">
        <v>2010</v>
      </c>
      <c r="B66">
        <v>5</v>
      </c>
      <c r="C66">
        <v>9896</v>
      </c>
      <c r="D66">
        <v>2475</v>
      </c>
      <c r="E66">
        <v>2495</v>
      </c>
      <c r="F66">
        <v>487</v>
      </c>
      <c r="I66">
        <v>141</v>
      </c>
      <c r="J66">
        <v>140</v>
      </c>
      <c r="K66">
        <v>143</v>
      </c>
      <c r="L66">
        <v>7204</v>
      </c>
      <c r="M66">
        <v>72.8</v>
      </c>
      <c r="N66">
        <v>72.2</v>
      </c>
    </row>
    <row r="67" spans="1:16" x14ac:dyDescent="0.25">
      <c r="A67">
        <v>2010</v>
      </c>
      <c r="B67">
        <v>6</v>
      </c>
      <c r="C67">
        <v>11119</v>
      </c>
      <c r="D67">
        <v>3538</v>
      </c>
      <c r="E67" s="3">
        <v>2674</v>
      </c>
      <c r="F67" s="3">
        <v>800</v>
      </c>
      <c r="G67" s="3"/>
      <c r="H67" s="3"/>
      <c r="I67" s="3">
        <v>142</v>
      </c>
      <c r="J67" s="3">
        <v>142</v>
      </c>
      <c r="K67" s="3">
        <v>142</v>
      </c>
      <c r="L67">
        <v>8328</v>
      </c>
      <c r="M67">
        <v>74.900000000000006</v>
      </c>
      <c r="N67">
        <v>73.2</v>
      </c>
    </row>
    <row r="68" spans="1:16" x14ac:dyDescent="0.25">
      <c r="A68">
        <v>2010</v>
      </c>
      <c r="B68">
        <v>7</v>
      </c>
      <c r="C68">
        <v>11507</v>
      </c>
      <c r="D68">
        <v>2113</v>
      </c>
      <c r="E68">
        <v>3183</v>
      </c>
      <c r="F68">
        <v>345</v>
      </c>
      <c r="I68" s="3">
        <v>140</v>
      </c>
      <c r="J68" s="3">
        <v>140</v>
      </c>
      <c r="K68" s="3">
        <v>141</v>
      </c>
      <c r="L68">
        <v>8780</v>
      </c>
      <c r="M68">
        <v>76.3</v>
      </c>
      <c r="N68">
        <v>74</v>
      </c>
    </row>
    <row r="69" spans="1:16" x14ac:dyDescent="0.25">
      <c r="A69">
        <v>2010</v>
      </c>
      <c r="B69">
        <v>8</v>
      </c>
      <c r="C69">
        <v>10414</v>
      </c>
      <c r="D69">
        <v>2447</v>
      </c>
      <c r="E69">
        <v>2671</v>
      </c>
      <c r="F69">
        <v>421</v>
      </c>
      <c r="I69" s="3">
        <v>138</v>
      </c>
      <c r="J69" s="3">
        <v>137</v>
      </c>
      <c r="K69" s="3">
        <v>140</v>
      </c>
      <c r="L69">
        <v>7665</v>
      </c>
      <c r="M69">
        <v>73.599999999999994</v>
      </c>
      <c r="N69">
        <v>68.900000000000006</v>
      </c>
    </row>
    <row r="70" spans="1:16" x14ac:dyDescent="0.25">
      <c r="A70">
        <v>2010</v>
      </c>
      <c r="B70">
        <v>9</v>
      </c>
      <c r="C70">
        <v>11137</v>
      </c>
      <c r="D70">
        <v>1607</v>
      </c>
      <c r="E70">
        <v>2723</v>
      </c>
      <c r="F70">
        <v>137</v>
      </c>
      <c r="I70" s="3">
        <v>138</v>
      </c>
      <c r="J70" s="3">
        <v>134</v>
      </c>
      <c r="K70" s="3">
        <v>141</v>
      </c>
      <c r="L70">
        <v>8275</v>
      </c>
      <c r="M70">
        <v>74.3</v>
      </c>
      <c r="N70">
        <v>70.3</v>
      </c>
    </row>
    <row r="71" spans="1:16" x14ac:dyDescent="0.25">
      <c r="A71">
        <v>2010</v>
      </c>
      <c r="B71">
        <v>10</v>
      </c>
      <c r="C71">
        <v>10683</v>
      </c>
      <c r="D71">
        <v>496</v>
      </c>
      <c r="E71">
        <v>2472</v>
      </c>
      <c r="F71">
        <v>-145</v>
      </c>
      <c r="I71" s="3">
        <v>138</v>
      </c>
      <c r="J71" s="3">
        <v>134</v>
      </c>
      <c r="K71" s="3">
        <v>140</v>
      </c>
      <c r="L71">
        <v>8215</v>
      </c>
      <c r="M71">
        <v>76.900000000000006</v>
      </c>
      <c r="N71">
        <v>72.900000000000006</v>
      </c>
    </row>
    <row r="72" spans="1:16" x14ac:dyDescent="0.25">
      <c r="A72">
        <v>2010</v>
      </c>
      <c r="B72">
        <v>11</v>
      </c>
      <c r="C72">
        <v>11908</v>
      </c>
      <c r="D72">
        <v>2308</v>
      </c>
      <c r="E72">
        <v>2263</v>
      </c>
      <c r="F72">
        <v>-179</v>
      </c>
      <c r="I72" s="3">
        <v>140</v>
      </c>
      <c r="J72" s="3">
        <v>138</v>
      </c>
      <c r="K72" s="3">
        <v>141</v>
      </c>
      <c r="L72">
        <v>9253</v>
      </c>
      <c r="M72">
        <v>77.7</v>
      </c>
      <c r="N72">
        <v>76.3</v>
      </c>
    </row>
    <row r="73" spans="1:16" x14ac:dyDescent="0.25">
      <c r="A73">
        <v>2010</v>
      </c>
      <c r="B73">
        <v>12</v>
      </c>
      <c r="C73">
        <v>10136</v>
      </c>
      <c r="D73">
        <v>-114</v>
      </c>
      <c r="E73">
        <v>1755</v>
      </c>
      <c r="F73">
        <v>-640</v>
      </c>
      <c r="I73" s="3">
        <v>144</v>
      </c>
      <c r="J73" s="3">
        <v>141</v>
      </c>
      <c r="K73" s="3">
        <v>146</v>
      </c>
      <c r="L73">
        <v>7987</v>
      </c>
      <c r="M73">
        <v>78.8</v>
      </c>
      <c r="N73">
        <v>81.400000000000006</v>
      </c>
    </row>
    <row r="74" spans="1:16" x14ac:dyDescent="0.25">
      <c r="A74">
        <v>2011</v>
      </c>
      <c r="B74">
        <v>1</v>
      </c>
      <c r="C74">
        <v>10372</v>
      </c>
      <c r="D74">
        <v>675</v>
      </c>
      <c r="E74">
        <v>1765</v>
      </c>
      <c r="F74">
        <v>50</v>
      </c>
      <c r="I74" s="3">
        <v>135</v>
      </c>
      <c r="J74" s="3">
        <v>132</v>
      </c>
      <c r="K74" s="3">
        <v>138</v>
      </c>
      <c r="L74">
        <v>7260</v>
      </c>
      <c r="M74">
        <v>70</v>
      </c>
      <c r="N74">
        <v>71.900000000000006</v>
      </c>
      <c r="O74">
        <v>439</v>
      </c>
      <c r="P74">
        <v>112</v>
      </c>
    </row>
    <row r="75" spans="1:16" x14ac:dyDescent="0.25">
      <c r="A75">
        <v>2011</v>
      </c>
      <c r="B75">
        <v>2</v>
      </c>
      <c r="C75">
        <v>10543</v>
      </c>
      <c r="D75">
        <v>1449</v>
      </c>
      <c r="E75">
        <v>1949</v>
      </c>
      <c r="F75">
        <v>-35</v>
      </c>
      <c r="I75" s="3">
        <v>137</v>
      </c>
      <c r="J75" s="3">
        <v>132</v>
      </c>
      <c r="K75" s="3">
        <v>140</v>
      </c>
      <c r="L75">
        <v>7949</v>
      </c>
      <c r="M75">
        <v>75.400000000000006</v>
      </c>
      <c r="N75">
        <v>74.099999999999994</v>
      </c>
      <c r="O75">
        <v>257</v>
      </c>
      <c r="P75">
        <v>124</v>
      </c>
    </row>
    <row r="76" spans="1:16" x14ac:dyDescent="0.25">
      <c r="A76">
        <v>2011</v>
      </c>
      <c r="B76">
        <v>3</v>
      </c>
      <c r="C76">
        <v>12901</v>
      </c>
      <c r="D76">
        <v>1415</v>
      </c>
      <c r="E76">
        <v>2237</v>
      </c>
      <c r="F76">
        <v>-294</v>
      </c>
      <c r="I76" s="3">
        <v>136</v>
      </c>
      <c r="J76" s="3">
        <v>132</v>
      </c>
      <c r="K76" s="3">
        <v>141</v>
      </c>
      <c r="L76">
        <v>9353</v>
      </c>
      <c r="M76">
        <v>72.5</v>
      </c>
      <c r="N76">
        <v>74.3</v>
      </c>
      <c r="O76">
        <v>466</v>
      </c>
      <c r="P76">
        <v>248</v>
      </c>
    </row>
    <row r="77" spans="1:16" x14ac:dyDescent="0.25">
      <c r="A77">
        <v>2011</v>
      </c>
      <c r="B77">
        <v>4</v>
      </c>
      <c r="C77">
        <v>11330</v>
      </c>
      <c r="D77">
        <v>653</v>
      </c>
      <c r="E77">
        <v>2170</v>
      </c>
      <c r="F77">
        <v>-378</v>
      </c>
      <c r="I77" s="3">
        <v>136</v>
      </c>
      <c r="J77" s="3">
        <v>132</v>
      </c>
      <c r="K77" s="3">
        <v>139</v>
      </c>
      <c r="L77">
        <v>8509</v>
      </c>
      <c r="M77">
        <v>75.099999999999994</v>
      </c>
      <c r="N77">
        <v>72.900000000000006</v>
      </c>
      <c r="O77">
        <v>388</v>
      </c>
      <c r="P77">
        <v>133</v>
      </c>
    </row>
    <row r="78" spans="1:16" x14ac:dyDescent="0.25">
      <c r="A78">
        <v>2011</v>
      </c>
      <c r="B78">
        <v>5</v>
      </c>
      <c r="C78">
        <v>13005</v>
      </c>
      <c r="D78">
        <v>3109</v>
      </c>
      <c r="E78">
        <v>2428</v>
      </c>
      <c r="F78">
        <v>-67</v>
      </c>
      <c r="I78" s="3">
        <v>134</v>
      </c>
      <c r="J78" s="3">
        <v>132</v>
      </c>
      <c r="K78" s="3">
        <v>136</v>
      </c>
      <c r="L78">
        <v>10027</v>
      </c>
      <c r="M78">
        <v>77.099999999999994</v>
      </c>
      <c r="N78">
        <v>72.8</v>
      </c>
      <c r="O78">
        <v>357</v>
      </c>
      <c r="P78">
        <v>146</v>
      </c>
    </row>
    <row r="79" spans="1:16" x14ac:dyDescent="0.25">
      <c r="A79">
        <v>2011</v>
      </c>
      <c r="B79">
        <v>6</v>
      </c>
      <c r="C79">
        <v>10354</v>
      </c>
      <c r="D79">
        <v>-765</v>
      </c>
      <c r="E79">
        <v>2220</v>
      </c>
      <c r="F79">
        <v>-454</v>
      </c>
      <c r="I79" s="3">
        <v>135</v>
      </c>
      <c r="J79" s="3">
        <v>134</v>
      </c>
      <c r="K79" s="3">
        <v>137</v>
      </c>
      <c r="L79">
        <v>8024</v>
      </c>
      <c r="M79">
        <v>77.5</v>
      </c>
      <c r="N79">
        <v>74.900000000000006</v>
      </c>
      <c r="O79">
        <v>215</v>
      </c>
      <c r="P79">
        <v>84</v>
      </c>
    </row>
    <row r="80" spans="1:16" x14ac:dyDescent="0.25">
      <c r="A80">
        <v>2011</v>
      </c>
      <c r="B80">
        <v>7</v>
      </c>
      <c r="C80">
        <v>11189</v>
      </c>
      <c r="D80">
        <v>-318</v>
      </c>
      <c r="E80">
        <v>2719</v>
      </c>
      <c r="F80">
        <v>-464</v>
      </c>
      <c r="I80" s="3">
        <v>134</v>
      </c>
      <c r="J80" s="3">
        <v>132</v>
      </c>
      <c r="K80" s="3">
        <v>135</v>
      </c>
      <c r="L80">
        <v>8560</v>
      </c>
      <c r="M80">
        <v>76.5</v>
      </c>
      <c r="N80">
        <v>76.3</v>
      </c>
      <c r="O80">
        <v>293</v>
      </c>
      <c r="P80">
        <v>43</v>
      </c>
    </row>
    <row r="81" spans="1:17" x14ac:dyDescent="0.25">
      <c r="A81">
        <v>2011</v>
      </c>
      <c r="B81">
        <v>8</v>
      </c>
      <c r="C81">
        <v>11464</v>
      </c>
      <c r="D81">
        <v>1050</v>
      </c>
      <c r="E81">
        <v>2547</v>
      </c>
      <c r="F81">
        <v>-124</v>
      </c>
      <c r="I81" s="3">
        <v>132</v>
      </c>
      <c r="J81" s="3">
        <v>131</v>
      </c>
      <c r="K81" s="3">
        <v>134</v>
      </c>
      <c r="L81">
        <v>8541</v>
      </c>
      <c r="M81">
        <v>74.5</v>
      </c>
      <c r="N81">
        <v>73.599999999999994</v>
      </c>
      <c r="O81">
        <v>303</v>
      </c>
      <c r="P81">
        <v>138</v>
      </c>
    </row>
    <row r="82" spans="1:17" x14ac:dyDescent="0.25">
      <c r="A82">
        <v>2011</v>
      </c>
      <c r="B82">
        <v>9</v>
      </c>
      <c r="C82">
        <v>11737</v>
      </c>
      <c r="D82">
        <v>600</v>
      </c>
      <c r="E82">
        <v>2661</v>
      </c>
      <c r="F82">
        <v>-62</v>
      </c>
      <c r="I82" s="3">
        <v>132</v>
      </c>
      <c r="J82" s="3">
        <v>129</v>
      </c>
      <c r="K82" s="3">
        <v>136</v>
      </c>
      <c r="L82">
        <v>8756</v>
      </c>
      <c r="M82">
        <v>74.599999999999994</v>
      </c>
      <c r="N82">
        <v>74.3</v>
      </c>
      <c r="O82">
        <v>353</v>
      </c>
      <c r="P82">
        <v>201</v>
      </c>
    </row>
    <row r="83" spans="1:17" x14ac:dyDescent="0.25">
      <c r="A83">
        <v>2011</v>
      </c>
      <c r="B83">
        <v>10</v>
      </c>
      <c r="C83">
        <v>11543</v>
      </c>
      <c r="D83">
        <v>860</v>
      </c>
      <c r="E83">
        <v>2358</v>
      </c>
      <c r="F83">
        <v>-114</v>
      </c>
      <c r="I83" s="3">
        <v>132</v>
      </c>
      <c r="J83" s="3">
        <v>130</v>
      </c>
      <c r="K83" s="3">
        <v>135</v>
      </c>
      <c r="L83">
        <v>8888</v>
      </c>
      <c r="M83">
        <v>77</v>
      </c>
      <c r="N83">
        <v>76.900000000000006</v>
      </c>
      <c r="O83">
        <v>334</v>
      </c>
      <c r="P83">
        <v>201</v>
      </c>
    </row>
    <row r="84" spans="1:17" x14ac:dyDescent="0.25">
      <c r="A84">
        <v>2011</v>
      </c>
      <c r="B84">
        <v>11</v>
      </c>
      <c r="C84">
        <v>12357</v>
      </c>
      <c r="D84">
        <v>449</v>
      </c>
      <c r="E84">
        <v>2316</v>
      </c>
      <c r="F84">
        <v>53</v>
      </c>
      <c r="I84" s="3">
        <v>131</v>
      </c>
      <c r="J84" s="3">
        <v>128</v>
      </c>
      <c r="K84" s="3">
        <v>136</v>
      </c>
      <c r="L84">
        <v>9465</v>
      </c>
      <c r="M84">
        <v>76.599999999999994</v>
      </c>
      <c r="N84">
        <v>77.7</v>
      </c>
      <c r="O84">
        <v>339</v>
      </c>
      <c r="P84">
        <v>338</v>
      </c>
    </row>
    <row r="85" spans="1:17" x14ac:dyDescent="0.25">
      <c r="A85">
        <v>2011</v>
      </c>
      <c r="B85">
        <v>12</v>
      </c>
      <c r="C85">
        <v>11550</v>
      </c>
      <c r="D85">
        <v>1414</v>
      </c>
      <c r="E85">
        <v>1699</v>
      </c>
      <c r="F85">
        <v>-56</v>
      </c>
      <c r="I85" s="3">
        <v>134</v>
      </c>
      <c r="J85" s="3">
        <v>131</v>
      </c>
      <c r="K85" s="3">
        <v>135</v>
      </c>
      <c r="L85">
        <v>9217</v>
      </c>
      <c r="M85">
        <v>79.8</v>
      </c>
      <c r="N85">
        <v>78.8</v>
      </c>
      <c r="O85">
        <v>159</v>
      </c>
      <c r="P85">
        <v>228</v>
      </c>
    </row>
    <row r="86" spans="1:17" x14ac:dyDescent="0.25">
      <c r="A86">
        <v>2012</v>
      </c>
      <c r="B86">
        <v>1</v>
      </c>
      <c r="C86">
        <v>10838</v>
      </c>
      <c r="D86">
        <v>466</v>
      </c>
      <c r="E86">
        <v>1975</v>
      </c>
      <c r="F86">
        <v>210</v>
      </c>
      <c r="G86">
        <v>33940</v>
      </c>
      <c r="I86" s="3">
        <v>135</v>
      </c>
      <c r="J86" s="3">
        <v>131</v>
      </c>
      <c r="K86" s="3">
        <v>141</v>
      </c>
      <c r="L86">
        <v>7587</v>
      </c>
      <c r="M86">
        <v>70</v>
      </c>
      <c r="N86">
        <v>70</v>
      </c>
      <c r="O86">
        <v>324</v>
      </c>
      <c r="P86">
        <v>257</v>
      </c>
    </row>
    <row r="87" spans="1:17" x14ac:dyDescent="0.25">
      <c r="A87">
        <v>2012</v>
      </c>
      <c r="B87">
        <v>2</v>
      </c>
      <c r="C87">
        <v>10925</v>
      </c>
      <c r="D87">
        <v>382</v>
      </c>
      <c r="E87">
        <v>2111</v>
      </c>
      <c r="F87">
        <v>162</v>
      </c>
      <c r="G87">
        <v>33415</v>
      </c>
      <c r="I87" s="3">
        <v>130</v>
      </c>
      <c r="J87" s="3">
        <v>131</v>
      </c>
      <c r="K87" s="3">
        <v>136</v>
      </c>
      <c r="L87">
        <v>7648</v>
      </c>
      <c r="M87">
        <v>70</v>
      </c>
      <c r="N87">
        <v>75.400000000000006</v>
      </c>
      <c r="O87">
        <v>275</v>
      </c>
      <c r="P87">
        <v>309</v>
      </c>
    </row>
    <row r="88" spans="1:17" x14ac:dyDescent="0.25">
      <c r="A88">
        <v>2012</v>
      </c>
      <c r="B88">
        <v>3</v>
      </c>
      <c r="C88">
        <v>13051</v>
      </c>
      <c r="D88">
        <v>150</v>
      </c>
      <c r="E88">
        <v>2642</v>
      </c>
      <c r="F88">
        <v>405</v>
      </c>
      <c r="G88">
        <v>35798</v>
      </c>
      <c r="I88" s="3">
        <v>131</v>
      </c>
      <c r="J88" s="3">
        <v>132</v>
      </c>
      <c r="K88" s="3">
        <v>136</v>
      </c>
      <c r="L88">
        <v>8836</v>
      </c>
      <c r="M88">
        <v>67.7</v>
      </c>
      <c r="N88">
        <v>72.5</v>
      </c>
      <c r="O88">
        <v>443</v>
      </c>
      <c r="P88">
        <v>322</v>
      </c>
    </row>
    <row r="89" spans="1:17" x14ac:dyDescent="0.25">
      <c r="A89">
        <v>2012</v>
      </c>
      <c r="B89">
        <v>4</v>
      </c>
      <c r="C89">
        <v>10876</v>
      </c>
      <c r="D89">
        <v>-454</v>
      </c>
      <c r="E89">
        <v>2274</v>
      </c>
      <c r="F89">
        <v>104</v>
      </c>
      <c r="G89">
        <v>29716</v>
      </c>
      <c r="I89" s="3">
        <v>130</v>
      </c>
      <c r="J89" s="3">
        <v>131</v>
      </c>
      <c r="K89" s="3">
        <v>135</v>
      </c>
      <c r="L89">
        <v>7233</v>
      </c>
      <c r="M89">
        <v>66.5</v>
      </c>
      <c r="N89">
        <v>75.099999999999994</v>
      </c>
      <c r="O89">
        <v>345</v>
      </c>
      <c r="P89">
        <v>260</v>
      </c>
    </row>
    <row r="90" spans="1:17" x14ac:dyDescent="0.25">
      <c r="A90">
        <v>2012</v>
      </c>
      <c r="B90">
        <v>5</v>
      </c>
      <c r="C90">
        <v>12612</v>
      </c>
      <c r="D90">
        <v>-393</v>
      </c>
      <c r="E90">
        <v>2588</v>
      </c>
      <c r="F90">
        <v>160</v>
      </c>
      <c r="G90">
        <v>34212</v>
      </c>
      <c r="I90" s="3">
        <v>129</v>
      </c>
      <c r="J90" s="3">
        <v>131</v>
      </c>
      <c r="K90" s="3">
        <v>132</v>
      </c>
      <c r="L90">
        <v>8463</v>
      </c>
      <c r="M90">
        <v>67.099999999999994</v>
      </c>
      <c r="N90">
        <v>77.099999999999994</v>
      </c>
      <c r="O90">
        <v>403</v>
      </c>
      <c r="P90">
        <v>304</v>
      </c>
    </row>
    <row r="91" spans="1:17" x14ac:dyDescent="0.25">
      <c r="A91">
        <v>2012</v>
      </c>
      <c r="B91">
        <v>6</v>
      </c>
      <c r="C91">
        <v>11053</v>
      </c>
      <c r="D91">
        <v>699</v>
      </c>
      <c r="E91">
        <v>2505</v>
      </c>
      <c r="F91">
        <v>285</v>
      </c>
      <c r="G91">
        <v>39403</v>
      </c>
      <c r="I91" s="3">
        <v>131</v>
      </c>
      <c r="J91" s="3">
        <v>132</v>
      </c>
      <c r="K91" s="3">
        <v>135</v>
      </c>
      <c r="L91">
        <v>7483</v>
      </c>
      <c r="M91">
        <v>67.7</v>
      </c>
      <c r="N91">
        <v>77.5</v>
      </c>
      <c r="O91">
        <v>432</v>
      </c>
      <c r="P91">
        <v>264</v>
      </c>
    </row>
    <row r="92" spans="1:17" x14ac:dyDescent="0.25">
      <c r="A92">
        <v>2012</v>
      </c>
      <c r="B92">
        <v>7</v>
      </c>
      <c r="C92">
        <v>11920</v>
      </c>
      <c r="D92">
        <v>731</v>
      </c>
      <c r="E92">
        <v>3075</v>
      </c>
      <c r="F92">
        <v>356</v>
      </c>
      <c r="G92">
        <v>38926</v>
      </c>
      <c r="I92" s="3">
        <v>132</v>
      </c>
      <c r="J92" s="3">
        <v>131</v>
      </c>
      <c r="K92" s="3">
        <v>136</v>
      </c>
      <c r="L92">
        <v>7808</v>
      </c>
      <c r="M92">
        <v>65.5</v>
      </c>
      <c r="N92">
        <v>76.5</v>
      </c>
      <c r="O92">
        <v>442</v>
      </c>
      <c r="P92">
        <v>256</v>
      </c>
    </row>
    <row r="93" spans="1:17" x14ac:dyDescent="0.25">
      <c r="A93">
        <v>2012</v>
      </c>
      <c r="B93">
        <v>8</v>
      </c>
      <c r="C93">
        <v>11790</v>
      </c>
      <c r="D93">
        <v>326</v>
      </c>
      <c r="E93">
        <v>2953</v>
      </c>
      <c r="F93">
        <v>406</v>
      </c>
      <c r="G93">
        <v>37696</v>
      </c>
      <c r="I93" s="3">
        <v>127</v>
      </c>
      <c r="J93" s="3">
        <v>127</v>
      </c>
      <c r="K93" s="3">
        <v>135</v>
      </c>
      <c r="L93">
        <v>7074</v>
      </c>
      <c r="M93">
        <v>60</v>
      </c>
      <c r="N93">
        <v>74.5</v>
      </c>
      <c r="O93">
        <v>700</v>
      </c>
      <c r="P93">
        <v>428</v>
      </c>
    </row>
    <row r="94" spans="1:17" x14ac:dyDescent="0.25">
      <c r="A94">
        <v>2012</v>
      </c>
      <c r="B94">
        <v>9</v>
      </c>
      <c r="C94">
        <v>11134</v>
      </c>
      <c r="D94">
        <v>-603</v>
      </c>
      <c r="E94">
        <v>2774</v>
      </c>
      <c r="F94">
        <v>113</v>
      </c>
      <c r="G94">
        <v>35814</v>
      </c>
      <c r="I94" s="3">
        <v>125</v>
      </c>
      <c r="J94" s="3">
        <v>127</v>
      </c>
      <c r="K94" s="3">
        <v>136</v>
      </c>
      <c r="L94">
        <v>6625</v>
      </c>
      <c r="M94">
        <v>59.5</v>
      </c>
      <c r="N94">
        <v>74.599999999999994</v>
      </c>
      <c r="O94">
        <v>688</v>
      </c>
      <c r="P94">
        <v>583</v>
      </c>
      <c r="Q94">
        <v>33</v>
      </c>
    </row>
    <row r="95" spans="1:17" x14ac:dyDescent="0.25">
      <c r="A95">
        <v>2012</v>
      </c>
      <c r="B95">
        <v>10</v>
      </c>
      <c r="C95">
        <v>12413</v>
      </c>
      <c r="D95">
        <v>870</v>
      </c>
      <c r="E95">
        <v>3126</v>
      </c>
      <c r="F95">
        <v>768</v>
      </c>
      <c r="G95">
        <v>39922</v>
      </c>
      <c r="I95" s="3">
        <v>127</v>
      </c>
      <c r="J95" s="3">
        <v>123</v>
      </c>
      <c r="K95" s="3">
        <v>138</v>
      </c>
      <c r="L95">
        <v>7150</v>
      </c>
      <c r="M95">
        <v>57.6</v>
      </c>
      <c r="N95">
        <v>77</v>
      </c>
      <c r="O95">
        <v>990</v>
      </c>
      <c r="P95">
        <v>421</v>
      </c>
      <c r="Q95">
        <v>49</v>
      </c>
    </row>
    <row r="96" spans="1:17" x14ac:dyDescent="0.25">
      <c r="A96">
        <v>2012</v>
      </c>
      <c r="B96">
        <v>11</v>
      </c>
      <c r="C96">
        <v>11986</v>
      </c>
      <c r="D96">
        <v>-371</v>
      </c>
      <c r="E96">
        <v>2677</v>
      </c>
      <c r="F96">
        <v>361</v>
      </c>
      <c r="G96">
        <v>35300</v>
      </c>
      <c r="I96" s="3">
        <v>129</v>
      </c>
      <c r="J96" s="3">
        <v>126</v>
      </c>
      <c r="K96" s="3">
        <v>138</v>
      </c>
      <c r="L96">
        <v>6784</v>
      </c>
      <c r="M96">
        <v>56.6</v>
      </c>
      <c r="N96">
        <v>76.599999999999994</v>
      </c>
      <c r="O96">
        <v>788</v>
      </c>
      <c r="P96">
        <v>314</v>
      </c>
      <c r="Q96">
        <v>58</v>
      </c>
    </row>
    <row r="97" spans="1:17" x14ac:dyDescent="0.25">
      <c r="A97">
        <v>2012</v>
      </c>
      <c r="B97">
        <v>12</v>
      </c>
      <c r="C97">
        <v>9369</v>
      </c>
      <c r="D97">
        <v>-2181</v>
      </c>
      <c r="E97">
        <v>1856</v>
      </c>
      <c r="F97">
        <v>157</v>
      </c>
      <c r="G97">
        <v>24106</v>
      </c>
      <c r="I97" s="3">
        <v>133</v>
      </c>
      <c r="J97" s="3">
        <v>128</v>
      </c>
      <c r="K97" s="3">
        <v>142</v>
      </c>
      <c r="L97">
        <v>6043</v>
      </c>
      <c r="M97">
        <v>64.5</v>
      </c>
      <c r="N97">
        <v>79.8</v>
      </c>
      <c r="O97">
        <v>312</v>
      </c>
      <c r="P97">
        <v>232</v>
      </c>
      <c r="Q97">
        <f>Q109-110</f>
        <v>71</v>
      </c>
    </row>
    <row r="98" spans="1:17" x14ac:dyDescent="0.25">
      <c r="A98">
        <v>2013</v>
      </c>
      <c r="B98">
        <v>1</v>
      </c>
      <c r="C98">
        <v>11639</v>
      </c>
      <c r="D98">
        <v>801</v>
      </c>
      <c r="E98">
        <v>2525</v>
      </c>
      <c r="F98">
        <v>550</v>
      </c>
      <c r="G98">
        <v>37079</v>
      </c>
      <c r="H98">
        <v>3139</v>
      </c>
      <c r="I98" s="3">
        <v>128</v>
      </c>
      <c r="J98" s="3">
        <v>126</v>
      </c>
      <c r="K98" s="3">
        <v>136</v>
      </c>
      <c r="L98">
        <v>6436</v>
      </c>
      <c r="M98">
        <v>55.3</v>
      </c>
      <c r="N98">
        <v>70</v>
      </c>
      <c r="O98">
        <v>633</v>
      </c>
      <c r="P98">
        <v>337</v>
      </c>
      <c r="Q98">
        <f>Q110-108</f>
        <v>95</v>
      </c>
    </row>
    <row r="99" spans="1:17" x14ac:dyDescent="0.25">
      <c r="A99">
        <v>2013</v>
      </c>
      <c r="B99">
        <v>2</v>
      </c>
      <c r="C99">
        <v>11322</v>
      </c>
      <c r="D99">
        <v>397</v>
      </c>
      <c r="E99">
        <v>2408</v>
      </c>
      <c r="F99">
        <v>297</v>
      </c>
      <c r="G99">
        <v>33109</v>
      </c>
      <c r="H99">
        <v>-306</v>
      </c>
      <c r="I99" s="3">
        <v>128</v>
      </c>
      <c r="J99" s="3">
        <v>124</v>
      </c>
      <c r="K99" s="3">
        <v>138</v>
      </c>
      <c r="L99">
        <v>6137</v>
      </c>
      <c r="M99">
        <v>54.2</v>
      </c>
      <c r="N99">
        <v>70</v>
      </c>
      <c r="O99">
        <v>588</v>
      </c>
      <c r="P99">
        <v>334</v>
      </c>
      <c r="Q99">
        <f>Q111-129</f>
        <v>83</v>
      </c>
    </row>
    <row r="100" spans="1:17" x14ac:dyDescent="0.25">
      <c r="A100">
        <v>2013</v>
      </c>
      <c r="B100">
        <v>3</v>
      </c>
      <c r="C100">
        <v>10735</v>
      </c>
      <c r="D100">
        <v>-2316</v>
      </c>
      <c r="E100">
        <v>2547</v>
      </c>
      <c r="F100">
        <v>-95</v>
      </c>
      <c r="G100">
        <v>31656</v>
      </c>
      <c r="H100">
        <v>-4142</v>
      </c>
      <c r="I100" s="3">
        <v>128</v>
      </c>
      <c r="J100" s="3">
        <v>126</v>
      </c>
      <c r="K100" s="3">
        <v>137</v>
      </c>
      <c r="L100">
        <v>5872</v>
      </c>
      <c r="M100">
        <v>54.7</v>
      </c>
      <c r="N100">
        <v>67.7</v>
      </c>
      <c r="O100">
        <v>665</v>
      </c>
      <c r="P100">
        <v>343</v>
      </c>
      <c r="Q100" s="2">
        <v>96</v>
      </c>
    </row>
    <row r="101" spans="1:17" x14ac:dyDescent="0.25">
      <c r="A101">
        <v>2013</v>
      </c>
      <c r="B101">
        <v>4</v>
      </c>
      <c r="C101">
        <v>13988</v>
      </c>
      <c r="D101">
        <v>3112</v>
      </c>
      <c r="E101">
        <v>2868</v>
      </c>
      <c r="F101">
        <v>594</v>
      </c>
      <c r="G101">
        <v>35612</v>
      </c>
      <c r="H101">
        <v>5896</v>
      </c>
      <c r="I101" s="3">
        <v>127</v>
      </c>
      <c r="J101" s="3">
        <v>126</v>
      </c>
      <c r="K101" s="3">
        <v>137</v>
      </c>
      <c r="L101">
        <v>7302</v>
      </c>
      <c r="M101">
        <v>52.2</v>
      </c>
      <c r="N101">
        <v>66.5</v>
      </c>
      <c r="O101">
        <v>739</v>
      </c>
      <c r="P101">
        <v>494</v>
      </c>
      <c r="Q101" s="2">
        <v>122</v>
      </c>
    </row>
    <row r="102" spans="1:17" x14ac:dyDescent="0.25">
      <c r="A102">
        <v>2013</v>
      </c>
      <c r="B102">
        <v>5</v>
      </c>
      <c r="C102">
        <v>12012</v>
      </c>
      <c r="D102">
        <v>-600</v>
      </c>
      <c r="E102">
        <v>2862</v>
      </c>
      <c r="F102">
        <v>274</v>
      </c>
      <c r="G102">
        <v>35361</v>
      </c>
      <c r="H102">
        <v>1149</v>
      </c>
      <c r="I102" s="3">
        <v>127</v>
      </c>
      <c r="J102" s="3">
        <v>125</v>
      </c>
      <c r="K102" s="3">
        <v>134</v>
      </c>
      <c r="L102">
        <v>6583</v>
      </c>
      <c r="M102">
        <v>54.8</v>
      </c>
      <c r="N102">
        <v>67.099999999999994</v>
      </c>
      <c r="O102">
        <v>762</v>
      </c>
      <c r="P102">
        <v>348</v>
      </c>
      <c r="Q102">
        <f>Q112-70</f>
        <v>127</v>
      </c>
    </row>
    <row r="103" spans="1:17" x14ac:dyDescent="0.25">
      <c r="A103">
        <v>2013</v>
      </c>
      <c r="B103">
        <v>6</v>
      </c>
      <c r="C103">
        <v>10948</v>
      </c>
      <c r="D103">
        <v>-105</v>
      </c>
      <c r="E103">
        <v>2636</v>
      </c>
      <c r="F103">
        <v>131</v>
      </c>
      <c r="G103">
        <v>37420</v>
      </c>
      <c r="H103">
        <v>-1983</v>
      </c>
      <c r="I103" s="3">
        <v>127</v>
      </c>
      <c r="J103" s="3">
        <v>125</v>
      </c>
      <c r="K103" s="3">
        <v>136</v>
      </c>
      <c r="L103">
        <v>5978</v>
      </c>
      <c r="M103">
        <v>54.6</v>
      </c>
      <c r="N103">
        <v>67.7</v>
      </c>
      <c r="O103">
        <v>656</v>
      </c>
      <c r="P103">
        <v>372</v>
      </c>
      <c r="Q103">
        <f>Q112-41</f>
        <v>156</v>
      </c>
    </row>
    <row r="104" spans="1:17" x14ac:dyDescent="0.25">
      <c r="A104">
        <v>2013</v>
      </c>
      <c r="B104">
        <v>7</v>
      </c>
      <c r="C104">
        <v>11312</v>
      </c>
      <c r="D104">
        <v>-608</v>
      </c>
      <c r="E104">
        <v>3089</v>
      </c>
      <c r="F104">
        <v>14</v>
      </c>
      <c r="G104">
        <v>41953</v>
      </c>
      <c r="H104">
        <v>3027</v>
      </c>
      <c r="I104" s="3">
        <v>127</v>
      </c>
      <c r="J104" s="3">
        <v>124</v>
      </c>
      <c r="K104" s="3">
        <v>135</v>
      </c>
      <c r="L104">
        <v>6029</v>
      </c>
      <c r="M104">
        <v>53.3</v>
      </c>
      <c r="N104">
        <v>65.5</v>
      </c>
      <c r="O104">
        <v>806</v>
      </c>
      <c r="P104">
        <v>278</v>
      </c>
      <c r="Q104">
        <f>Q113-83</f>
        <v>146</v>
      </c>
    </row>
    <row r="105" spans="1:17" x14ac:dyDescent="0.25">
      <c r="A105">
        <v>2013</v>
      </c>
      <c r="B105">
        <v>8</v>
      </c>
      <c r="C105">
        <v>11660</v>
      </c>
      <c r="D105">
        <v>-130</v>
      </c>
      <c r="E105">
        <v>2849</v>
      </c>
      <c r="F105">
        <v>-104</v>
      </c>
      <c r="G105">
        <v>37728</v>
      </c>
      <c r="H105">
        <v>32</v>
      </c>
      <c r="I105" s="3">
        <v>120</v>
      </c>
      <c r="J105" s="3">
        <v>122</v>
      </c>
      <c r="K105" s="3">
        <v>134</v>
      </c>
      <c r="L105">
        <v>5888</v>
      </c>
      <c r="M105">
        <v>50.5</v>
      </c>
      <c r="N105">
        <v>60</v>
      </c>
      <c r="O105">
        <v>925</v>
      </c>
      <c r="P105">
        <v>700</v>
      </c>
      <c r="Q105">
        <f>Q117-49</f>
        <v>243</v>
      </c>
    </row>
    <row r="106" spans="1:17" x14ac:dyDescent="0.25">
      <c r="A106">
        <v>2013</v>
      </c>
      <c r="B106">
        <v>9</v>
      </c>
      <c r="C106">
        <v>12168</v>
      </c>
      <c r="D106">
        <v>1034</v>
      </c>
      <c r="E106">
        <v>2596</v>
      </c>
      <c r="F106">
        <v>-178</v>
      </c>
      <c r="G106">
        <v>37977</v>
      </c>
      <c r="H106">
        <v>2163</v>
      </c>
      <c r="I106" s="3">
        <v>118</v>
      </c>
      <c r="J106" s="3">
        <v>123</v>
      </c>
      <c r="K106" s="3">
        <v>134</v>
      </c>
      <c r="L106">
        <v>6194</v>
      </c>
      <c r="M106">
        <v>50.9</v>
      </c>
      <c r="N106">
        <v>59.5</v>
      </c>
      <c r="O106">
        <v>894</v>
      </c>
      <c r="P106">
        <v>1044</v>
      </c>
      <c r="Q106">
        <v>288</v>
      </c>
    </row>
    <row r="107" spans="1:17" x14ac:dyDescent="0.25">
      <c r="A107">
        <v>2013</v>
      </c>
      <c r="B107">
        <v>10</v>
      </c>
      <c r="C107">
        <v>12893</v>
      </c>
      <c r="D107">
        <v>480</v>
      </c>
      <c r="E107">
        <v>2581</v>
      </c>
      <c r="F107">
        <v>-545</v>
      </c>
      <c r="G107">
        <v>40970</v>
      </c>
      <c r="H107">
        <v>1048</v>
      </c>
      <c r="I107" s="3">
        <v>118</v>
      </c>
      <c r="J107" s="3">
        <v>121</v>
      </c>
      <c r="K107" s="3">
        <v>134</v>
      </c>
      <c r="L107">
        <v>6369</v>
      </c>
      <c r="M107">
        <v>49.4</v>
      </c>
      <c r="N107">
        <v>57.6</v>
      </c>
      <c r="O107">
        <v>1147</v>
      </c>
      <c r="P107">
        <v>925</v>
      </c>
      <c r="Q107">
        <v>310</v>
      </c>
    </row>
    <row r="108" spans="1:17" x14ac:dyDescent="0.25">
      <c r="A108">
        <v>2013</v>
      </c>
      <c r="B108">
        <v>11</v>
      </c>
      <c r="C108">
        <v>12079</v>
      </c>
      <c r="D108">
        <v>93</v>
      </c>
      <c r="E108">
        <v>1990</v>
      </c>
      <c r="F108">
        <v>-687</v>
      </c>
      <c r="G108">
        <v>34469</v>
      </c>
      <c r="H108">
        <v>-831</v>
      </c>
      <c r="I108" s="3">
        <v>113</v>
      </c>
      <c r="J108" s="3">
        <v>121</v>
      </c>
      <c r="K108" s="3">
        <v>134</v>
      </c>
      <c r="L108">
        <v>5870</v>
      </c>
      <c r="M108">
        <v>48.6</v>
      </c>
      <c r="N108">
        <v>56.6</v>
      </c>
      <c r="O108">
        <v>849</v>
      </c>
      <c r="P108">
        <v>1434</v>
      </c>
      <c r="Q108">
        <v>249</v>
      </c>
    </row>
    <row r="109" spans="1:17" x14ac:dyDescent="0.25">
      <c r="A109">
        <v>2013</v>
      </c>
      <c r="B109">
        <v>12</v>
      </c>
      <c r="C109">
        <v>11395</v>
      </c>
      <c r="D109">
        <v>2026</v>
      </c>
      <c r="E109">
        <v>1361</v>
      </c>
      <c r="F109">
        <v>-495</v>
      </c>
      <c r="G109">
        <v>26674</v>
      </c>
      <c r="H109">
        <v>2568</v>
      </c>
      <c r="I109" s="3">
        <v>115</v>
      </c>
      <c r="J109" s="3">
        <v>123</v>
      </c>
      <c r="K109" s="3">
        <v>134</v>
      </c>
      <c r="L109">
        <v>6461</v>
      </c>
      <c r="M109">
        <v>56.7</v>
      </c>
      <c r="N109">
        <v>64.5</v>
      </c>
      <c r="O109">
        <v>513</v>
      </c>
      <c r="P109">
        <v>1273</v>
      </c>
      <c r="Q109">
        <v>181</v>
      </c>
    </row>
    <row r="110" spans="1:17" x14ac:dyDescent="0.25">
      <c r="A110">
        <v>2014</v>
      </c>
      <c r="B110">
        <v>1</v>
      </c>
      <c r="C110">
        <v>11385</v>
      </c>
      <c r="D110">
        <v>-254</v>
      </c>
      <c r="E110">
        <v>1833</v>
      </c>
      <c r="F110">
        <v>-692</v>
      </c>
      <c r="G110">
        <v>35908</v>
      </c>
      <c r="H110">
        <v>-1171</v>
      </c>
      <c r="I110" s="3">
        <v>117</v>
      </c>
      <c r="J110" s="3">
        <v>123</v>
      </c>
      <c r="K110" s="3">
        <v>136</v>
      </c>
      <c r="L110">
        <v>5806</v>
      </c>
      <c r="M110">
        <v>51</v>
      </c>
      <c r="N110">
        <v>55.3</v>
      </c>
      <c r="O110">
        <v>967</v>
      </c>
      <c r="P110">
        <v>1099</v>
      </c>
      <c r="Q110">
        <v>203</v>
      </c>
    </row>
    <row r="111" spans="1:17" x14ac:dyDescent="0.25">
      <c r="A111">
        <v>2014</v>
      </c>
      <c r="B111">
        <v>2</v>
      </c>
      <c r="C111">
        <v>11246</v>
      </c>
      <c r="D111">
        <v>-76</v>
      </c>
      <c r="E111">
        <v>1728</v>
      </c>
      <c r="F111">
        <v>-680</v>
      </c>
      <c r="G111">
        <v>34182</v>
      </c>
      <c r="H111">
        <v>1073</v>
      </c>
      <c r="I111" s="3">
        <v>112</v>
      </c>
      <c r="J111" s="3">
        <v>122</v>
      </c>
      <c r="K111" s="3">
        <v>134</v>
      </c>
      <c r="L111">
        <v>5533</v>
      </c>
      <c r="M111">
        <v>49.2</v>
      </c>
      <c r="N111">
        <v>54.2</v>
      </c>
      <c r="O111">
        <v>899</v>
      </c>
      <c r="P111">
        <v>1385</v>
      </c>
      <c r="Q111">
        <v>212</v>
      </c>
    </row>
    <row r="112" spans="1:17" x14ac:dyDescent="0.25">
      <c r="A112">
        <v>2014</v>
      </c>
      <c r="B112">
        <v>3</v>
      </c>
      <c r="C112">
        <v>13861</v>
      </c>
      <c r="D112">
        <v>3126</v>
      </c>
      <c r="E112">
        <v>1906</v>
      </c>
      <c r="F112">
        <v>-641</v>
      </c>
      <c r="G112">
        <v>37141</v>
      </c>
      <c r="H112">
        <v>5485</v>
      </c>
      <c r="I112" s="3">
        <v>101</v>
      </c>
      <c r="J112" s="3">
        <v>122</v>
      </c>
      <c r="K112" s="3">
        <v>135</v>
      </c>
      <c r="L112">
        <v>6043</v>
      </c>
      <c r="M112">
        <v>43.6</v>
      </c>
      <c r="N112">
        <v>54.7</v>
      </c>
      <c r="O112">
        <v>1029</v>
      </c>
      <c r="P112">
        <v>2813</v>
      </c>
      <c r="Q112">
        <f>320-123</f>
        <v>197</v>
      </c>
    </row>
    <row r="113" spans="1:17" x14ac:dyDescent="0.25">
      <c r="A113">
        <v>2014</v>
      </c>
      <c r="B113">
        <v>4</v>
      </c>
      <c r="C113">
        <v>12115</v>
      </c>
      <c r="D113">
        <v>-1873</v>
      </c>
      <c r="E113">
        <v>1997</v>
      </c>
      <c r="F113">
        <v>-871</v>
      </c>
      <c r="G113">
        <v>32785</v>
      </c>
      <c r="H113">
        <v>-2827</v>
      </c>
      <c r="I113" s="3">
        <v>114</v>
      </c>
      <c r="J113" s="3">
        <v>121</v>
      </c>
      <c r="K113" s="3">
        <v>134</v>
      </c>
      <c r="L113">
        <v>6021</v>
      </c>
      <c r="M113">
        <v>49.7</v>
      </c>
      <c r="N113">
        <v>52.2</v>
      </c>
      <c r="O113">
        <v>919</v>
      </c>
      <c r="P113">
        <v>1260</v>
      </c>
      <c r="Q113">
        <f>Q125-53</f>
        <v>229</v>
      </c>
    </row>
    <row r="114" spans="1:17" x14ac:dyDescent="0.25">
      <c r="A114">
        <v>2014</v>
      </c>
      <c r="B114">
        <v>5</v>
      </c>
      <c r="C114">
        <v>12337</v>
      </c>
      <c r="D114">
        <v>325</v>
      </c>
      <c r="E114">
        <v>2106</v>
      </c>
      <c r="F114">
        <v>-756</v>
      </c>
      <c r="G114">
        <v>35688</v>
      </c>
      <c r="H114">
        <v>327</v>
      </c>
      <c r="I114" s="3">
        <v>113</v>
      </c>
      <c r="J114" s="3">
        <v>120</v>
      </c>
      <c r="K114" s="3">
        <v>134</v>
      </c>
      <c r="L114">
        <v>6082</v>
      </c>
      <c r="M114">
        <v>49.3</v>
      </c>
      <c r="N114">
        <v>54.8</v>
      </c>
      <c r="O114">
        <v>946</v>
      </c>
      <c r="P114">
        <v>1346</v>
      </c>
      <c r="Q114">
        <v>208</v>
      </c>
    </row>
    <row r="115" spans="1:17" x14ac:dyDescent="0.25">
      <c r="A115">
        <v>2014</v>
      </c>
      <c r="B115">
        <v>6</v>
      </c>
      <c r="C115">
        <v>11441</v>
      </c>
      <c r="D115">
        <v>493</v>
      </c>
      <c r="E115">
        <v>2051</v>
      </c>
      <c r="F115">
        <v>-585</v>
      </c>
      <c r="G115">
        <v>38199</v>
      </c>
      <c r="H115">
        <v>779</v>
      </c>
      <c r="I115" s="3">
        <v>110</v>
      </c>
      <c r="J115" s="3">
        <v>119</v>
      </c>
      <c r="K115" s="3">
        <v>133</v>
      </c>
      <c r="L115">
        <v>5560</v>
      </c>
      <c r="M115">
        <v>48.6</v>
      </c>
      <c r="N115">
        <v>54.6</v>
      </c>
      <c r="O115">
        <v>846</v>
      </c>
      <c r="P115">
        <v>1446</v>
      </c>
      <c r="Q115">
        <v>197</v>
      </c>
    </row>
    <row r="116" spans="1:17" x14ac:dyDescent="0.25">
      <c r="A116">
        <v>2014</v>
      </c>
      <c r="B116">
        <v>7</v>
      </c>
      <c r="C116">
        <v>11690</v>
      </c>
      <c r="D116">
        <v>378</v>
      </c>
      <c r="E116">
        <v>2625</v>
      </c>
      <c r="F116">
        <v>-464</v>
      </c>
      <c r="G116">
        <v>41398</v>
      </c>
      <c r="H116">
        <v>-555</v>
      </c>
      <c r="I116" s="3">
        <v>111</v>
      </c>
      <c r="J116" s="3">
        <v>119</v>
      </c>
      <c r="K116" s="3">
        <v>133</v>
      </c>
      <c r="L116">
        <v>5670</v>
      </c>
      <c r="M116">
        <v>48.5</v>
      </c>
      <c r="N116">
        <v>53.3</v>
      </c>
      <c r="O116">
        <v>927</v>
      </c>
      <c r="P116">
        <v>1365</v>
      </c>
      <c r="Q116">
        <v>231</v>
      </c>
    </row>
    <row r="117" spans="1:17" x14ac:dyDescent="0.25">
      <c r="A117">
        <v>2014</v>
      </c>
      <c r="B117">
        <v>8</v>
      </c>
      <c r="C117">
        <v>11444</v>
      </c>
      <c r="D117">
        <v>-216</v>
      </c>
      <c r="E117">
        <v>2197</v>
      </c>
      <c r="F117">
        <v>-652</v>
      </c>
      <c r="G117">
        <v>38060</v>
      </c>
      <c r="H117">
        <v>332</v>
      </c>
      <c r="I117" s="3">
        <v>107</v>
      </c>
      <c r="J117" s="3">
        <v>119</v>
      </c>
      <c r="K117" s="3">
        <v>133</v>
      </c>
      <c r="L117">
        <v>5402</v>
      </c>
      <c r="M117">
        <v>47.2</v>
      </c>
      <c r="N117">
        <v>50.5</v>
      </c>
      <c r="O117">
        <v>824</v>
      </c>
      <c r="P117">
        <v>1736</v>
      </c>
      <c r="Q117">
        <v>292</v>
      </c>
    </row>
    <row r="118" spans="1:17" x14ac:dyDescent="0.25">
      <c r="A118">
        <v>2014</v>
      </c>
      <c r="B118">
        <v>9</v>
      </c>
      <c r="C118">
        <v>11585</v>
      </c>
      <c r="D118">
        <v>-583</v>
      </c>
      <c r="E118">
        <v>2473</v>
      </c>
      <c r="F118">
        <v>-123</v>
      </c>
      <c r="G118">
        <v>41434</v>
      </c>
      <c r="H118">
        <v>3457</v>
      </c>
      <c r="I118" s="3">
        <v>110</v>
      </c>
      <c r="J118" s="3">
        <v>118</v>
      </c>
      <c r="K118" s="3">
        <v>132</v>
      </c>
      <c r="L118">
        <v>5375</v>
      </c>
      <c r="M118">
        <v>46.4</v>
      </c>
      <c r="N118">
        <v>50.9</v>
      </c>
      <c r="O118">
        <v>1180</v>
      </c>
      <c r="P118">
        <v>1300</v>
      </c>
      <c r="Q118">
        <v>348</v>
      </c>
    </row>
    <row r="119" spans="1:17" x14ac:dyDescent="0.25">
      <c r="A119">
        <v>2014</v>
      </c>
      <c r="B119">
        <v>10</v>
      </c>
      <c r="C119">
        <v>12963</v>
      </c>
      <c r="D119">
        <v>70</v>
      </c>
      <c r="E119">
        <v>2485</v>
      </c>
      <c r="F119">
        <v>-96</v>
      </c>
      <c r="G119">
        <v>41817</v>
      </c>
      <c r="H119">
        <v>847</v>
      </c>
      <c r="I119" s="3">
        <v>110</v>
      </c>
      <c r="J119" s="3">
        <v>117</v>
      </c>
      <c r="K119" s="3">
        <v>132</v>
      </c>
      <c r="L119">
        <v>6248</v>
      </c>
      <c r="M119">
        <v>48.2</v>
      </c>
      <c r="N119">
        <v>49.4</v>
      </c>
      <c r="O119">
        <v>1159</v>
      </c>
      <c r="P119">
        <v>1398</v>
      </c>
      <c r="Q119">
        <v>413</v>
      </c>
    </row>
    <row r="120" spans="1:17" x14ac:dyDescent="0.25">
      <c r="A120">
        <v>2014</v>
      </c>
      <c r="B120">
        <v>11</v>
      </c>
      <c r="C120">
        <v>11486</v>
      </c>
      <c r="D120">
        <v>-593</v>
      </c>
      <c r="E120">
        <v>1852</v>
      </c>
      <c r="F120">
        <v>-138</v>
      </c>
      <c r="G120">
        <v>33572</v>
      </c>
      <c r="H120">
        <v>-897</v>
      </c>
      <c r="I120" s="3">
        <v>109</v>
      </c>
      <c r="J120" s="3">
        <v>117</v>
      </c>
      <c r="K120" s="3">
        <v>133</v>
      </c>
      <c r="L120">
        <v>5571</v>
      </c>
      <c r="M120">
        <v>48.5</v>
      </c>
      <c r="N120">
        <v>48.6</v>
      </c>
      <c r="O120">
        <v>1049</v>
      </c>
      <c r="P120">
        <v>1418</v>
      </c>
      <c r="Q120">
        <v>296</v>
      </c>
    </row>
    <row r="121" spans="1:17" x14ac:dyDescent="0.25">
      <c r="A121">
        <v>2014</v>
      </c>
      <c r="B121">
        <v>12</v>
      </c>
      <c r="C121">
        <v>12649</v>
      </c>
      <c r="D121">
        <v>1254</v>
      </c>
      <c r="E121">
        <v>1504</v>
      </c>
      <c r="F121">
        <v>143</v>
      </c>
      <c r="G121">
        <v>27272</v>
      </c>
      <c r="H121">
        <v>598</v>
      </c>
      <c r="I121" s="3">
        <v>111</v>
      </c>
      <c r="J121" s="3">
        <v>117</v>
      </c>
      <c r="K121" s="3">
        <v>132</v>
      </c>
      <c r="L121">
        <v>6982</v>
      </c>
      <c r="M121">
        <v>55.2</v>
      </c>
      <c r="N121">
        <v>56.7</v>
      </c>
      <c r="O121">
        <v>846</v>
      </c>
      <c r="P121">
        <v>1528</v>
      </c>
      <c r="Q121">
        <v>237</v>
      </c>
    </row>
    <row r="122" spans="1:17" x14ac:dyDescent="0.25">
      <c r="A122">
        <v>2015</v>
      </c>
      <c r="B122">
        <v>1</v>
      </c>
      <c r="C122">
        <v>10523</v>
      </c>
      <c r="D122">
        <v>-862</v>
      </c>
      <c r="E122">
        <v>1625</v>
      </c>
      <c r="F122">
        <v>-208</v>
      </c>
      <c r="G122">
        <v>38346</v>
      </c>
      <c r="H122">
        <v>2438</v>
      </c>
      <c r="I122" s="3">
        <v>101</v>
      </c>
      <c r="J122" s="3">
        <v>118</v>
      </c>
      <c r="K122" s="3">
        <v>133</v>
      </c>
      <c r="L122">
        <v>4599</v>
      </c>
      <c r="M122">
        <v>43.7</v>
      </c>
      <c r="N122">
        <v>51</v>
      </c>
      <c r="O122">
        <v>1112</v>
      </c>
      <c r="P122">
        <v>1895</v>
      </c>
      <c r="Q122">
        <v>266</v>
      </c>
    </row>
    <row r="123" spans="1:17" x14ac:dyDescent="0.25">
      <c r="A123">
        <v>2015</v>
      </c>
      <c r="B123">
        <v>2</v>
      </c>
      <c r="C123">
        <v>10685</v>
      </c>
      <c r="D123">
        <v>-561</v>
      </c>
      <c r="E123">
        <v>1639</v>
      </c>
      <c r="F123">
        <v>-89</v>
      </c>
      <c r="G123">
        <v>35699</v>
      </c>
      <c r="H123">
        <v>1517</v>
      </c>
      <c r="I123" s="3">
        <v>102</v>
      </c>
      <c r="J123" s="3">
        <v>119</v>
      </c>
      <c r="K123" s="3">
        <v>134</v>
      </c>
      <c r="L123">
        <v>4637</v>
      </c>
      <c r="M123">
        <v>43.4</v>
      </c>
      <c r="N123">
        <v>49.2</v>
      </c>
      <c r="O123">
        <v>982</v>
      </c>
      <c r="P123">
        <v>1919</v>
      </c>
      <c r="Q123">
        <v>277</v>
      </c>
    </row>
    <row r="124" spans="1:17" x14ac:dyDescent="0.25">
      <c r="A124">
        <v>2015</v>
      </c>
      <c r="B124">
        <v>3</v>
      </c>
      <c r="C124">
        <v>14159</v>
      </c>
      <c r="D124">
        <v>298</v>
      </c>
      <c r="E124">
        <v>2056</v>
      </c>
      <c r="F124">
        <v>150</v>
      </c>
      <c r="G124">
        <v>41427</v>
      </c>
      <c r="H124">
        <v>4286</v>
      </c>
      <c r="I124" s="3">
        <v>93</v>
      </c>
      <c r="J124" s="3">
        <v>117</v>
      </c>
      <c r="K124" s="3">
        <v>132</v>
      </c>
      <c r="L124">
        <v>5862</v>
      </c>
      <c r="M124">
        <v>41.4</v>
      </c>
      <c r="N124">
        <v>43.6</v>
      </c>
      <c r="O124">
        <v>1348</v>
      </c>
      <c r="P124">
        <v>3391</v>
      </c>
      <c r="Q124">
        <v>320</v>
      </c>
    </row>
    <row r="125" spans="1:17" x14ac:dyDescent="0.25">
      <c r="A125">
        <v>2015</v>
      </c>
      <c r="B125">
        <v>4</v>
      </c>
      <c r="C125">
        <v>12782</v>
      </c>
      <c r="D125">
        <v>667</v>
      </c>
      <c r="E125">
        <v>1812</v>
      </c>
      <c r="F125">
        <v>-185</v>
      </c>
      <c r="G125">
        <v>33640</v>
      </c>
      <c r="H125">
        <v>855</v>
      </c>
      <c r="I125" s="3">
        <v>102</v>
      </c>
      <c r="J125" s="3">
        <v>115</v>
      </c>
      <c r="K125" s="3">
        <v>132</v>
      </c>
      <c r="L125">
        <v>5624</v>
      </c>
      <c r="M125">
        <v>44</v>
      </c>
      <c r="N125">
        <v>49.7</v>
      </c>
      <c r="O125">
        <v>1554</v>
      </c>
      <c r="P125">
        <v>1975</v>
      </c>
      <c r="Q125">
        <v>282</v>
      </c>
    </row>
    <row r="126" spans="1:17" x14ac:dyDescent="0.25">
      <c r="A126">
        <v>2015</v>
      </c>
      <c r="B126">
        <v>5</v>
      </c>
      <c r="C126">
        <v>12036</v>
      </c>
      <c r="D126">
        <v>-301</v>
      </c>
      <c r="E126">
        <v>1855</v>
      </c>
      <c r="F126">
        <v>-251</v>
      </c>
      <c r="G126">
        <v>36691</v>
      </c>
      <c r="H126">
        <v>1003</v>
      </c>
      <c r="I126" s="3">
        <v>99</v>
      </c>
      <c r="J126" s="3">
        <v>117</v>
      </c>
      <c r="K126" s="3">
        <v>131</v>
      </c>
      <c r="L126">
        <v>4959</v>
      </c>
      <c r="M126">
        <v>41.2</v>
      </c>
      <c r="N126">
        <v>49.3</v>
      </c>
      <c r="O126">
        <v>1682</v>
      </c>
      <c r="P126">
        <v>1868</v>
      </c>
      <c r="Q126">
        <v>260</v>
      </c>
    </row>
    <row r="127" spans="1:17" x14ac:dyDescent="0.25">
      <c r="A127">
        <v>2015</v>
      </c>
      <c r="B127">
        <v>6</v>
      </c>
      <c r="C127">
        <v>14207</v>
      </c>
      <c r="D127">
        <v>2766</v>
      </c>
      <c r="E127">
        <v>2007</v>
      </c>
      <c r="F127">
        <v>-44</v>
      </c>
      <c r="G127">
        <v>43356</v>
      </c>
      <c r="H127">
        <v>5157</v>
      </c>
      <c r="I127" s="3">
        <v>96</v>
      </c>
      <c r="J127" s="3">
        <v>119</v>
      </c>
      <c r="K127" s="3">
        <v>131</v>
      </c>
      <c r="L127">
        <v>5683</v>
      </c>
      <c r="M127">
        <v>40</v>
      </c>
      <c r="N127">
        <v>48.6</v>
      </c>
      <c r="O127">
        <v>1934</v>
      </c>
      <c r="P127">
        <v>2617</v>
      </c>
      <c r="Q127">
        <v>286</v>
      </c>
    </row>
    <row r="128" spans="1:17" x14ac:dyDescent="0.25">
      <c r="A128">
        <v>2015</v>
      </c>
      <c r="B128">
        <v>7</v>
      </c>
      <c r="C128">
        <v>12394</v>
      </c>
      <c r="D128">
        <v>704</v>
      </c>
      <c r="E128">
        <v>2286</v>
      </c>
      <c r="F128">
        <v>-339</v>
      </c>
      <c r="G128">
        <v>44106</v>
      </c>
      <c r="H128">
        <v>2708</v>
      </c>
      <c r="I128" s="3">
        <v>102</v>
      </c>
      <c r="J128" s="3">
        <v>120</v>
      </c>
      <c r="K128" s="3">
        <v>131</v>
      </c>
      <c r="L128">
        <v>4933</v>
      </c>
      <c r="M128">
        <v>39.799999999999997</v>
      </c>
      <c r="N128">
        <v>48.5</v>
      </c>
      <c r="O128">
        <v>1583</v>
      </c>
      <c r="P128">
        <v>1764</v>
      </c>
      <c r="Q128">
        <v>369</v>
      </c>
    </row>
    <row r="129" spans="1:17" x14ac:dyDescent="0.25">
      <c r="A129">
        <v>2015</v>
      </c>
      <c r="B129">
        <v>8</v>
      </c>
      <c r="C129">
        <v>12604</v>
      </c>
      <c r="D129">
        <v>1160</v>
      </c>
      <c r="E129">
        <v>1998</v>
      </c>
      <c r="F129">
        <v>-199</v>
      </c>
      <c r="G129">
        <v>38155</v>
      </c>
      <c r="H129">
        <v>95</v>
      </c>
      <c r="I129" s="3">
        <v>100</v>
      </c>
      <c r="J129" s="3">
        <v>120</v>
      </c>
      <c r="K129" s="3">
        <v>131</v>
      </c>
      <c r="L129">
        <v>4815</v>
      </c>
      <c r="M129">
        <v>38.200000000000003</v>
      </c>
      <c r="N129">
        <v>47.2</v>
      </c>
      <c r="O129">
        <v>1353</v>
      </c>
      <c r="P129">
        <v>2166</v>
      </c>
      <c r="Q129">
        <v>572</v>
      </c>
    </row>
    <row r="130" spans="1:17" x14ac:dyDescent="0.25">
      <c r="A130">
        <v>2015</v>
      </c>
      <c r="B130">
        <v>9</v>
      </c>
      <c r="C130">
        <v>12421</v>
      </c>
      <c r="D130">
        <v>836</v>
      </c>
      <c r="E130">
        <v>1899</v>
      </c>
      <c r="F130">
        <v>-574</v>
      </c>
      <c r="G130">
        <v>42564</v>
      </c>
      <c r="H130">
        <v>1130</v>
      </c>
      <c r="I130" s="3">
        <v>100</v>
      </c>
      <c r="J130" s="3">
        <v>119</v>
      </c>
      <c r="K130" s="3">
        <v>131</v>
      </c>
      <c r="L130">
        <v>4881</v>
      </c>
      <c r="M130">
        <v>39.299999999999997</v>
      </c>
      <c r="N130">
        <v>46.4</v>
      </c>
      <c r="O130">
        <v>1556</v>
      </c>
      <c r="P130">
        <v>2130</v>
      </c>
      <c r="Q130">
        <v>570</v>
      </c>
    </row>
    <row r="131" spans="1:17" x14ac:dyDescent="0.25">
      <c r="A131">
        <v>2015</v>
      </c>
      <c r="B131">
        <v>10</v>
      </c>
      <c r="C131">
        <v>13197</v>
      </c>
      <c r="D131">
        <v>234</v>
      </c>
      <c r="E131">
        <v>1808</v>
      </c>
      <c r="F131">
        <v>-677</v>
      </c>
      <c r="G131">
        <v>41453</v>
      </c>
      <c r="H131">
        <v>-364</v>
      </c>
      <c r="I131" s="3">
        <v>99</v>
      </c>
      <c r="J131" s="3">
        <v>118</v>
      </c>
      <c r="K131" s="3">
        <v>131</v>
      </c>
      <c r="L131">
        <v>5239</v>
      </c>
      <c r="M131">
        <v>39.700000000000003</v>
      </c>
      <c r="N131">
        <v>48.2</v>
      </c>
      <c r="O131">
        <v>1979</v>
      </c>
      <c r="P131">
        <v>2045</v>
      </c>
      <c r="Q131">
        <v>746</v>
      </c>
    </row>
    <row r="132" spans="1:17" x14ac:dyDescent="0.25">
      <c r="A132">
        <v>2015</v>
      </c>
      <c r="B132">
        <v>11</v>
      </c>
      <c r="C132">
        <v>12600</v>
      </c>
      <c r="D132">
        <v>1114</v>
      </c>
      <c r="E132">
        <v>1538</v>
      </c>
      <c r="F132">
        <v>-314</v>
      </c>
      <c r="G132">
        <v>37512</v>
      </c>
      <c r="H132">
        <v>3940</v>
      </c>
      <c r="I132" s="3">
        <v>99</v>
      </c>
      <c r="J132" s="3">
        <v>121</v>
      </c>
      <c r="K132" s="3">
        <v>131</v>
      </c>
      <c r="L132">
        <v>5002</v>
      </c>
      <c r="M132">
        <v>39.700000000000003</v>
      </c>
      <c r="N132">
        <v>48.5</v>
      </c>
      <c r="O132">
        <v>1957</v>
      </c>
      <c r="P132">
        <v>2040</v>
      </c>
      <c r="Q132">
        <v>661</v>
      </c>
    </row>
    <row r="133" spans="1:17" x14ac:dyDescent="0.25">
      <c r="A133">
        <v>2015</v>
      </c>
      <c r="B133">
        <v>12</v>
      </c>
      <c r="C133">
        <v>13078</v>
      </c>
      <c r="D133">
        <v>429</v>
      </c>
      <c r="E133">
        <v>1233</v>
      </c>
      <c r="F133">
        <v>-271</v>
      </c>
      <c r="G133">
        <v>32394</v>
      </c>
      <c r="H133">
        <v>5122</v>
      </c>
      <c r="I133" s="3">
        <v>104</v>
      </c>
      <c r="J133" s="3">
        <v>117</v>
      </c>
      <c r="K133" s="3">
        <v>132</v>
      </c>
      <c r="L133">
        <v>5427</v>
      </c>
      <c r="M133">
        <v>41.5</v>
      </c>
      <c r="N133">
        <v>55.2</v>
      </c>
      <c r="O133">
        <v>1433</v>
      </c>
      <c r="P133">
        <v>1978</v>
      </c>
      <c r="Q133">
        <v>513</v>
      </c>
    </row>
    <row r="134" spans="1:17" x14ac:dyDescent="0.25">
      <c r="A134">
        <v>2016</v>
      </c>
      <c r="B134">
        <v>1</v>
      </c>
      <c r="C134">
        <v>10991</v>
      </c>
      <c r="D134">
        <v>468</v>
      </c>
      <c r="E134">
        <v>1219</v>
      </c>
      <c r="F134">
        <v>-406</v>
      </c>
      <c r="G134">
        <v>32085</v>
      </c>
      <c r="H134">
        <v>-6261</v>
      </c>
      <c r="I134" s="3">
        <v>96</v>
      </c>
      <c r="J134" s="3">
        <v>117</v>
      </c>
      <c r="K134" s="3">
        <v>130</v>
      </c>
      <c r="L134">
        <v>4177</v>
      </c>
      <c r="M134">
        <v>38</v>
      </c>
      <c r="N134">
        <v>43.7</v>
      </c>
      <c r="O134">
        <v>1992</v>
      </c>
      <c r="P134">
        <v>1906</v>
      </c>
      <c r="Q134">
        <v>404</v>
      </c>
    </row>
    <row r="135" spans="1:17" x14ac:dyDescent="0.25">
      <c r="A135">
        <v>2016</v>
      </c>
      <c r="B135">
        <v>2</v>
      </c>
      <c r="C135">
        <v>12222</v>
      </c>
      <c r="D135">
        <v>1537</v>
      </c>
      <c r="E135">
        <v>1233</v>
      </c>
      <c r="F135">
        <v>-406</v>
      </c>
      <c r="G135">
        <v>36905</v>
      </c>
      <c r="H135">
        <v>1206</v>
      </c>
      <c r="I135" s="3">
        <v>95</v>
      </c>
      <c r="J135" s="3">
        <v>119</v>
      </c>
      <c r="K135" s="3">
        <v>130</v>
      </c>
      <c r="L135">
        <v>4180</v>
      </c>
      <c r="M135">
        <f>L135/C135*100</f>
        <v>34.200621829487808</v>
      </c>
      <c r="N135">
        <v>43.4</v>
      </c>
      <c r="O135">
        <v>2794</v>
      </c>
      <c r="P135">
        <v>1927</v>
      </c>
      <c r="Q135">
        <v>371</v>
      </c>
    </row>
    <row r="136" spans="1:17" x14ac:dyDescent="0.25">
      <c r="A136">
        <v>2016</v>
      </c>
      <c r="B136">
        <v>3</v>
      </c>
      <c r="C136">
        <v>13875</v>
      </c>
      <c r="D136">
        <v>-284</v>
      </c>
      <c r="E136">
        <v>1253</v>
      </c>
      <c r="F136">
        <v>-803</v>
      </c>
      <c r="G136">
        <v>36172</v>
      </c>
      <c r="H136">
        <v>-5255</v>
      </c>
      <c r="I136" s="3">
        <v>88</v>
      </c>
      <c r="J136" s="3">
        <v>117</v>
      </c>
      <c r="K136" s="3">
        <v>131</v>
      </c>
      <c r="L136">
        <v>4745</v>
      </c>
      <c r="M136">
        <f>L136/C136*100</f>
        <v>34.198198198198199</v>
      </c>
      <c r="N136">
        <v>41.4</v>
      </c>
      <c r="O136">
        <v>3396</v>
      </c>
      <c r="P136">
        <v>2597</v>
      </c>
      <c r="Q136">
        <v>465</v>
      </c>
    </row>
    <row r="137" spans="1:17" x14ac:dyDescent="0.25">
      <c r="A137">
        <v>2016</v>
      </c>
      <c r="B137">
        <v>4</v>
      </c>
      <c r="C137">
        <v>14116</v>
      </c>
      <c r="D137">
        <v>1334</v>
      </c>
      <c r="E137">
        <v>1451</v>
      </c>
      <c r="F137">
        <v>-361</v>
      </c>
      <c r="G137" s="2">
        <v>38896</v>
      </c>
      <c r="H137" s="2">
        <v>5282</v>
      </c>
      <c r="I137" s="3">
        <v>93</v>
      </c>
      <c r="J137" s="3">
        <v>117</v>
      </c>
      <c r="K137" s="3">
        <v>129</v>
      </c>
      <c r="L137">
        <v>4277</v>
      </c>
      <c r="M137">
        <v>30.3</v>
      </c>
      <c r="N137">
        <v>44</v>
      </c>
      <c r="O137">
        <v>3550</v>
      </c>
      <c r="P137">
        <v>1993</v>
      </c>
      <c r="Q137">
        <v>433</v>
      </c>
    </row>
    <row r="138" spans="1:17" x14ac:dyDescent="0.25">
      <c r="A138">
        <v>2016</v>
      </c>
      <c r="B138">
        <v>5</v>
      </c>
      <c r="C138">
        <v>12864</v>
      </c>
      <c r="D138">
        <v>828</v>
      </c>
      <c r="E138">
        <v>1432</v>
      </c>
      <c r="F138">
        <v>-423</v>
      </c>
      <c r="G138" s="2">
        <v>36272</v>
      </c>
      <c r="H138" s="2">
        <v>-392</v>
      </c>
      <c r="I138" s="3">
        <v>96</v>
      </c>
      <c r="J138" s="3">
        <v>116</v>
      </c>
      <c r="K138" s="3">
        <v>129</v>
      </c>
      <c r="L138">
        <v>3872</v>
      </c>
      <c r="M138">
        <v>30.1</v>
      </c>
      <c r="N138">
        <v>41.2</v>
      </c>
      <c r="O138">
        <v>3449</v>
      </c>
      <c r="P138">
        <v>1423</v>
      </c>
      <c r="Q138">
        <v>466</v>
      </c>
    </row>
    <row r="139" spans="1:17" x14ac:dyDescent="0.25">
      <c r="A139">
        <v>2016</v>
      </c>
      <c r="B139">
        <v>6</v>
      </c>
      <c r="C139">
        <v>13681</v>
      </c>
      <c r="D139">
        <v>-526</v>
      </c>
      <c r="E139">
        <v>1512</v>
      </c>
      <c r="F139">
        <v>-495</v>
      </c>
      <c r="G139" s="2">
        <v>43961</v>
      </c>
      <c r="H139" s="2">
        <v>640</v>
      </c>
      <c r="I139" s="3">
        <v>96</v>
      </c>
      <c r="J139" s="3">
        <v>118</v>
      </c>
      <c r="K139" s="3">
        <v>131</v>
      </c>
      <c r="L139">
        <v>4255</v>
      </c>
      <c r="M139">
        <v>31.1</v>
      </c>
      <c r="N139">
        <v>40</v>
      </c>
      <c r="O139">
        <v>3174</v>
      </c>
      <c r="P139">
        <v>1906</v>
      </c>
      <c r="Q139">
        <v>440</v>
      </c>
    </row>
    <row r="140" spans="1:17" x14ac:dyDescent="0.25">
      <c r="A140">
        <v>2016</v>
      </c>
      <c r="B140">
        <v>7</v>
      </c>
      <c r="C140">
        <v>11040</v>
      </c>
      <c r="D140">
        <v>-1354</v>
      </c>
      <c r="E140">
        <v>1401</v>
      </c>
      <c r="F140">
        <v>-885</v>
      </c>
      <c r="G140" s="2">
        <v>40621</v>
      </c>
      <c r="H140" s="2">
        <v>-3441</v>
      </c>
      <c r="I140" s="3">
        <v>98</v>
      </c>
      <c r="J140" s="3">
        <v>119</v>
      </c>
      <c r="K140" s="3">
        <v>132</v>
      </c>
      <c r="L140">
        <v>3422</v>
      </c>
      <c r="M140">
        <v>31</v>
      </c>
      <c r="N140">
        <v>39.799999999999997</v>
      </c>
      <c r="O140">
        <v>2917</v>
      </c>
      <c r="P140">
        <v>1103</v>
      </c>
      <c r="Q140">
        <v>342</v>
      </c>
    </row>
    <row r="141" spans="1:17" x14ac:dyDescent="0.25">
      <c r="A141">
        <v>2016</v>
      </c>
      <c r="B141">
        <v>8</v>
      </c>
      <c r="C141">
        <v>13232</v>
      </c>
      <c r="D141">
        <v>628</v>
      </c>
      <c r="E141">
        <v>1485</v>
      </c>
      <c r="F141">
        <v>-513</v>
      </c>
      <c r="G141" s="2">
        <v>42645</v>
      </c>
      <c r="H141" s="2">
        <v>4522</v>
      </c>
      <c r="I141" s="3">
        <v>93</v>
      </c>
      <c r="J141" s="3">
        <v>117</v>
      </c>
      <c r="K141" s="3">
        <v>132</v>
      </c>
      <c r="L141">
        <v>3837</v>
      </c>
      <c r="M141">
        <v>29</v>
      </c>
      <c r="N141">
        <v>38.200000000000003</v>
      </c>
      <c r="O141">
        <v>3676</v>
      </c>
      <c r="P141">
        <v>2014</v>
      </c>
      <c r="Q141">
        <v>494</v>
      </c>
    </row>
    <row r="142" spans="1:17" x14ac:dyDescent="0.25">
      <c r="A142">
        <v>2016</v>
      </c>
      <c r="B142">
        <v>9</v>
      </c>
      <c r="C142">
        <v>13854</v>
      </c>
      <c r="D142">
        <v>1433</v>
      </c>
      <c r="E142">
        <v>1526</v>
      </c>
      <c r="F142">
        <v>-373</v>
      </c>
      <c r="G142" s="2">
        <v>42780</v>
      </c>
      <c r="H142" s="2">
        <v>236</v>
      </c>
      <c r="I142" s="3">
        <v>88</v>
      </c>
      <c r="J142" s="3">
        <v>98</v>
      </c>
      <c r="K142" s="3">
        <v>128</v>
      </c>
      <c r="L142">
        <v>3838</v>
      </c>
      <c r="M142">
        <v>27.7</v>
      </c>
      <c r="N142">
        <v>39.299999999999997</v>
      </c>
      <c r="O142">
        <v>3991</v>
      </c>
      <c r="P142">
        <v>2629</v>
      </c>
      <c r="Q142">
        <v>517</v>
      </c>
    </row>
    <row r="143" spans="1:17" x14ac:dyDescent="0.25">
      <c r="A143">
        <v>2016</v>
      </c>
      <c r="B143">
        <v>10</v>
      </c>
      <c r="C143">
        <v>11932</v>
      </c>
      <c r="D143">
        <v>-1265</v>
      </c>
      <c r="E143">
        <v>1365</v>
      </c>
      <c r="F143">
        <v>-443</v>
      </c>
      <c r="G143" s="2">
        <v>39797</v>
      </c>
      <c r="H143" s="2">
        <v>-1611</v>
      </c>
      <c r="I143" s="3">
        <v>91</v>
      </c>
      <c r="J143" s="3">
        <v>98</v>
      </c>
      <c r="K143" s="3">
        <v>127</v>
      </c>
      <c r="L143">
        <v>3544</v>
      </c>
      <c r="M143">
        <v>29.7</v>
      </c>
      <c r="N143">
        <v>39.700000000000003</v>
      </c>
      <c r="O143">
        <v>3209</v>
      </c>
      <c r="P143">
        <v>1861</v>
      </c>
      <c r="Q143">
        <v>486</v>
      </c>
    </row>
    <row r="144" spans="1:17" x14ac:dyDescent="0.25">
      <c r="A144">
        <v>2016</v>
      </c>
      <c r="B144">
        <v>11</v>
      </c>
      <c r="C144">
        <v>13194</v>
      </c>
      <c r="D144">
        <v>594</v>
      </c>
      <c r="E144">
        <v>1305</v>
      </c>
      <c r="F144">
        <v>-233</v>
      </c>
      <c r="G144" s="2">
        <v>39721</v>
      </c>
      <c r="H144" s="2">
        <v>2246</v>
      </c>
      <c r="I144" s="3">
        <v>88</v>
      </c>
      <c r="J144" s="3">
        <v>100</v>
      </c>
      <c r="K144" s="3">
        <v>128</v>
      </c>
      <c r="L144">
        <v>3892</v>
      </c>
      <c r="M144">
        <v>29.5</v>
      </c>
      <c r="N144">
        <v>39.700000000000003</v>
      </c>
      <c r="O144">
        <v>3181</v>
      </c>
      <c r="P144">
        <v>2567</v>
      </c>
      <c r="Q144">
        <v>502</v>
      </c>
    </row>
    <row r="145" spans="1:20" x14ac:dyDescent="0.25">
      <c r="A145">
        <v>2016</v>
      </c>
      <c r="B145">
        <v>12</v>
      </c>
      <c r="C145">
        <v>13602</v>
      </c>
      <c r="D145">
        <v>524</v>
      </c>
      <c r="E145">
        <v>1137</v>
      </c>
      <c r="F145">
        <v>-96</v>
      </c>
      <c r="G145" s="2">
        <v>31761</v>
      </c>
      <c r="H145" s="2">
        <v>-631</v>
      </c>
      <c r="I145" s="3">
        <v>98</v>
      </c>
      <c r="J145" s="3">
        <v>106</v>
      </c>
      <c r="K145" s="3">
        <v>136</v>
      </c>
      <c r="L145">
        <v>4829</v>
      </c>
      <c r="M145">
        <v>35.5</v>
      </c>
      <c r="N145">
        <v>41.5</v>
      </c>
      <c r="O145">
        <v>2597</v>
      </c>
      <c r="P145">
        <v>2319</v>
      </c>
      <c r="Q145">
        <v>361</v>
      </c>
    </row>
    <row r="146" spans="1:20" x14ac:dyDescent="0.25">
      <c r="A146">
        <v>2017</v>
      </c>
      <c r="B146">
        <v>1</v>
      </c>
      <c r="C146">
        <v>13055</v>
      </c>
      <c r="D146">
        <v>2064</v>
      </c>
      <c r="E146">
        <v>1549</v>
      </c>
      <c r="F146">
        <v>330</v>
      </c>
      <c r="G146" s="2">
        <v>36078</v>
      </c>
      <c r="H146" s="2">
        <v>4047</v>
      </c>
      <c r="I146" s="3">
        <v>84</v>
      </c>
      <c r="J146" s="3">
        <v>94</v>
      </c>
      <c r="K146">
        <v>118</v>
      </c>
      <c r="L146">
        <v>3433</v>
      </c>
      <c r="M146">
        <v>26.3</v>
      </c>
      <c r="N146">
        <v>38</v>
      </c>
      <c r="O146">
        <v>4419</v>
      </c>
      <c r="P146">
        <v>2295</v>
      </c>
      <c r="Q146">
        <v>494</v>
      </c>
    </row>
    <row r="147" spans="1:20" x14ac:dyDescent="0.25">
      <c r="A147">
        <v>2017</v>
      </c>
      <c r="B147">
        <v>2</v>
      </c>
      <c r="C147">
        <v>11788</v>
      </c>
      <c r="D147">
        <f>C147-C135</f>
        <v>-434</v>
      </c>
      <c r="E147">
        <v>1432</v>
      </c>
      <c r="F147">
        <f>E147-E135</f>
        <v>199</v>
      </c>
      <c r="G147" s="2">
        <v>35319</v>
      </c>
      <c r="H147" s="2">
        <f>G147-G135</f>
        <v>-1586</v>
      </c>
      <c r="I147" s="3">
        <v>88</v>
      </c>
      <c r="J147" s="3">
        <v>94</v>
      </c>
      <c r="K147" s="3">
        <v>125</v>
      </c>
      <c r="L147">
        <f>ROUND(M147*C147/100,0)</f>
        <v>3218</v>
      </c>
      <c r="M147">
        <v>27.3</v>
      </c>
      <c r="N147">
        <f>M135</f>
        <v>34.200621829487808</v>
      </c>
      <c r="O147">
        <v>3774</v>
      </c>
      <c r="P147">
        <v>1864</v>
      </c>
      <c r="Q147">
        <v>503</v>
      </c>
    </row>
    <row r="148" spans="1:20" x14ac:dyDescent="0.25">
      <c r="A148">
        <v>2017</v>
      </c>
      <c r="B148">
        <v>3</v>
      </c>
      <c r="C148">
        <v>13398</v>
      </c>
      <c r="D148">
        <f>C148-C136</f>
        <v>-477</v>
      </c>
      <c r="E148">
        <v>1797</v>
      </c>
      <c r="F148">
        <f>E148-E136</f>
        <v>544</v>
      </c>
      <c r="G148" s="2">
        <v>41490</v>
      </c>
      <c r="H148" s="2">
        <f>G148-G136</f>
        <v>5318</v>
      </c>
      <c r="I148" s="3">
        <v>85</v>
      </c>
      <c r="J148" s="3">
        <v>99</v>
      </c>
      <c r="K148" s="3">
        <v>126</v>
      </c>
      <c r="L148">
        <f>ROUND(M148*C148/100,0)</f>
        <v>3296</v>
      </c>
      <c r="M148">
        <v>24.6</v>
      </c>
      <c r="N148">
        <f>M136</f>
        <v>34.198198198198199</v>
      </c>
      <c r="O148">
        <v>3727</v>
      </c>
      <c r="P148">
        <v>2834</v>
      </c>
      <c r="Q148">
        <v>574</v>
      </c>
    </row>
    <row r="149" spans="1:20" x14ac:dyDescent="0.25">
      <c r="A149">
        <v>2017</v>
      </c>
      <c r="B149">
        <v>4</v>
      </c>
      <c r="C149">
        <v>11339</v>
      </c>
      <c r="D149" s="6">
        <f>C149-C137</f>
        <v>-2777</v>
      </c>
      <c r="E149">
        <v>1377</v>
      </c>
      <c r="F149" s="6">
        <f>E149-E137</f>
        <v>-74</v>
      </c>
      <c r="G149" s="2">
        <v>31256</v>
      </c>
      <c r="H149" s="2">
        <f>G149-G137</f>
        <v>-7640</v>
      </c>
      <c r="I149" s="3">
        <v>93</v>
      </c>
      <c r="J149" s="3">
        <v>100</v>
      </c>
      <c r="K149" s="3">
        <v>127</v>
      </c>
      <c r="L149" s="6">
        <f>ROUND(M149*C149/100,0)</f>
        <v>3345</v>
      </c>
      <c r="M149">
        <v>29.5</v>
      </c>
      <c r="N149" s="6">
        <f>M137</f>
        <v>30.3</v>
      </c>
      <c r="O149">
        <v>3066</v>
      </c>
      <c r="P149">
        <v>1687</v>
      </c>
      <c r="Q149">
        <v>404</v>
      </c>
    </row>
    <row r="150" spans="1:20" x14ac:dyDescent="0.25">
      <c r="A150">
        <v>2017</v>
      </c>
      <c r="B150">
        <v>5</v>
      </c>
      <c r="C150">
        <v>14175</v>
      </c>
      <c r="D150" s="6">
        <f>C150-C138</f>
        <v>1311</v>
      </c>
      <c r="E150">
        <v>1697</v>
      </c>
      <c r="F150" s="6">
        <f>E150-E138</f>
        <v>265</v>
      </c>
      <c r="G150" s="2">
        <v>38709</v>
      </c>
      <c r="H150" s="2">
        <f>G150-G138</f>
        <v>2437</v>
      </c>
      <c r="I150" s="3">
        <v>90</v>
      </c>
      <c r="J150" s="3">
        <v>97</v>
      </c>
      <c r="K150" s="3">
        <v>127</v>
      </c>
      <c r="L150" s="6">
        <f>ROUND(M150*C150/100,0)</f>
        <v>3728</v>
      </c>
      <c r="M150" s="6">
        <v>26.3</v>
      </c>
      <c r="N150" s="6">
        <f>M138</f>
        <v>30.1</v>
      </c>
      <c r="O150">
        <v>4177</v>
      </c>
      <c r="P150">
        <v>2177</v>
      </c>
      <c r="Q150">
        <v>504</v>
      </c>
    </row>
    <row r="151" spans="1:20" x14ac:dyDescent="0.25">
      <c r="A151" s="6">
        <v>2017</v>
      </c>
      <c r="B151" s="6">
        <v>6</v>
      </c>
      <c r="C151">
        <v>14228</v>
      </c>
      <c r="D151" s="6">
        <f t="shared" ref="D151:D163" si="2">C151-C139</f>
        <v>547</v>
      </c>
      <c r="E151" s="6">
        <v>1814</v>
      </c>
      <c r="F151" s="6">
        <f t="shared" ref="F151:F163" si="3">E151-E139</f>
        <v>302</v>
      </c>
      <c r="G151" s="2">
        <v>44496</v>
      </c>
      <c r="H151" s="2">
        <f t="shared" ref="H151:H163" si="4">G151-G139</f>
        <v>535</v>
      </c>
      <c r="I151" s="3">
        <v>78</v>
      </c>
      <c r="J151" s="3">
        <v>97</v>
      </c>
      <c r="K151" s="3">
        <v>129</v>
      </c>
      <c r="L151" s="6">
        <f>ROUND(M151*C151/100,0)</f>
        <v>3585</v>
      </c>
      <c r="M151" s="6">
        <v>25.2</v>
      </c>
      <c r="N151" s="6">
        <f t="shared" ref="N151:N163" si="5">M139</f>
        <v>31.1</v>
      </c>
      <c r="O151" s="6">
        <v>3555</v>
      </c>
      <c r="P151" s="6">
        <v>3948</v>
      </c>
      <c r="Q151" s="6">
        <v>579</v>
      </c>
      <c r="S151" s="6"/>
      <c r="T151" s="6"/>
    </row>
    <row r="152" spans="1:20" x14ac:dyDescent="0.25">
      <c r="A152" s="6">
        <v>2017</v>
      </c>
      <c r="B152" s="6">
        <v>7</v>
      </c>
      <c r="C152">
        <v>11476</v>
      </c>
      <c r="D152" s="6">
        <f t="shared" si="2"/>
        <v>436</v>
      </c>
      <c r="E152" s="6">
        <v>1708</v>
      </c>
      <c r="F152" s="6">
        <f t="shared" si="3"/>
        <v>307</v>
      </c>
      <c r="G152" s="2">
        <v>41691</v>
      </c>
      <c r="H152" s="2">
        <f t="shared" si="4"/>
        <v>1070</v>
      </c>
      <c r="I152" s="3">
        <v>87</v>
      </c>
      <c r="J152" s="3">
        <v>94</v>
      </c>
      <c r="K152" s="3">
        <v>128</v>
      </c>
      <c r="L152" s="6">
        <f t="shared" ref="L152:L156" si="6">ROUND(M152*C152/100,0)</f>
        <v>2743</v>
      </c>
      <c r="M152" s="6">
        <v>23.9</v>
      </c>
      <c r="N152" s="6">
        <f t="shared" si="5"/>
        <v>31</v>
      </c>
      <c r="O152" s="6">
        <v>3901</v>
      </c>
      <c r="P152" s="6">
        <v>1824</v>
      </c>
      <c r="Q152" s="6">
        <v>522</v>
      </c>
      <c r="R152" s="6"/>
      <c r="S152" s="6"/>
      <c r="T152" s="6"/>
    </row>
    <row r="153" spans="1:20" x14ac:dyDescent="0.25">
      <c r="A153" s="6">
        <v>2017</v>
      </c>
      <c r="B153" s="6">
        <v>8</v>
      </c>
      <c r="C153">
        <v>13415</v>
      </c>
      <c r="D153" s="6">
        <f t="shared" si="2"/>
        <v>183</v>
      </c>
      <c r="E153" s="6">
        <v>2177</v>
      </c>
      <c r="F153" s="6">
        <f t="shared" si="3"/>
        <v>692</v>
      </c>
      <c r="G153" s="2">
        <v>44280</v>
      </c>
      <c r="H153" s="2">
        <f t="shared" si="4"/>
        <v>1635</v>
      </c>
      <c r="I153" s="3">
        <v>82</v>
      </c>
      <c r="J153" s="3">
        <v>92</v>
      </c>
      <c r="K153" s="3">
        <v>129</v>
      </c>
      <c r="L153" s="6">
        <f t="shared" si="6"/>
        <v>3126</v>
      </c>
      <c r="M153" s="6">
        <v>23.3</v>
      </c>
      <c r="N153" s="6">
        <f t="shared" si="5"/>
        <v>29</v>
      </c>
      <c r="O153" s="6">
        <v>4390</v>
      </c>
      <c r="P153" s="6">
        <v>2784</v>
      </c>
      <c r="Q153" s="6">
        <v>1025</v>
      </c>
      <c r="R153" s="6"/>
      <c r="S153" s="6"/>
      <c r="T153" s="6"/>
    </row>
    <row r="154" spans="1:20" x14ac:dyDescent="0.25">
      <c r="A154" s="6">
        <v>2017</v>
      </c>
      <c r="B154" s="6">
        <v>9</v>
      </c>
      <c r="C154">
        <v>13484</v>
      </c>
      <c r="D154" s="6">
        <f t="shared" si="2"/>
        <v>-370</v>
      </c>
      <c r="E154" s="6">
        <v>2030</v>
      </c>
      <c r="F154" s="6">
        <f t="shared" si="3"/>
        <v>504</v>
      </c>
      <c r="G154" s="2">
        <v>41291</v>
      </c>
      <c r="H154" s="2">
        <f t="shared" si="4"/>
        <v>-1489</v>
      </c>
      <c r="I154" s="3">
        <v>71</v>
      </c>
      <c r="J154" s="3">
        <v>90</v>
      </c>
      <c r="K154" s="3">
        <v>128</v>
      </c>
      <c r="L154" s="6">
        <f t="shared" si="6"/>
        <v>2535</v>
      </c>
      <c r="M154" s="6">
        <v>18.8</v>
      </c>
      <c r="N154" s="6">
        <f t="shared" si="5"/>
        <v>27.7</v>
      </c>
      <c r="O154" s="6">
        <v>4234</v>
      </c>
      <c r="P154" s="6">
        <v>3856</v>
      </c>
      <c r="Q154" s="6">
        <v>1053</v>
      </c>
      <c r="R154" s="6"/>
      <c r="S154" s="6"/>
      <c r="T154" s="6"/>
    </row>
    <row r="155" spans="1:20" x14ac:dyDescent="0.25">
      <c r="A155" s="6">
        <v>2017</v>
      </c>
      <c r="B155" s="6">
        <v>10</v>
      </c>
      <c r="C155">
        <v>12472</v>
      </c>
      <c r="D155" s="6">
        <f t="shared" si="2"/>
        <v>540</v>
      </c>
      <c r="E155" s="6">
        <v>1918</v>
      </c>
      <c r="F155" s="6">
        <f t="shared" si="3"/>
        <v>553</v>
      </c>
      <c r="G155" s="2">
        <v>42450</v>
      </c>
      <c r="H155" s="2">
        <f t="shared" si="4"/>
        <v>2653</v>
      </c>
      <c r="I155" s="3">
        <v>79</v>
      </c>
      <c r="J155" s="3">
        <v>90</v>
      </c>
      <c r="K155" s="3">
        <v>127</v>
      </c>
      <c r="L155" s="6">
        <f t="shared" si="6"/>
        <v>2482</v>
      </c>
      <c r="M155" s="6">
        <v>19.899999999999999</v>
      </c>
      <c r="N155" s="6">
        <f t="shared" si="5"/>
        <v>29.7</v>
      </c>
      <c r="O155" s="6">
        <v>4462</v>
      </c>
      <c r="P155" s="6">
        <v>2665</v>
      </c>
      <c r="Q155" s="6">
        <v>1002</v>
      </c>
      <c r="R155" s="6"/>
      <c r="S155" s="6"/>
      <c r="T155" s="6"/>
    </row>
    <row r="156" spans="1:20" x14ac:dyDescent="0.25">
      <c r="A156" s="6">
        <v>2017</v>
      </c>
      <c r="B156" s="6">
        <v>11</v>
      </c>
      <c r="C156">
        <v>13743</v>
      </c>
      <c r="D156" s="6">
        <f t="shared" si="2"/>
        <v>549</v>
      </c>
      <c r="E156" s="6">
        <v>1933</v>
      </c>
      <c r="F156" s="6">
        <f t="shared" si="3"/>
        <v>628</v>
      </c>
      <c r="G156" s="2">
        <v>40495</v>
      </c>
      <c r="H156" s="2">
        <f t="shared" si="4"/>
        <v>774</v>
      </c>
      <c r="I156" s="3">
        <v>81</v>
      </c>
      <c r="J156" s="3">
        <v>82</v>
      </c>
      <c r="K156" s="3">
        <v>125</v>
      </c>
      <c r="L156" s="6">
        <f t="shared" si="6"/>
        <v>2900</v>
      </c>
      <c r="M156" s="6">
        <v>21.1</v>
      </c>
      <c r="N156" s="6">
        <f t="shared" si="5"/>
        <v>29.5</v>
      </c>
      <c r="O156" s="6">
        <v>4790</v>
      </c>
      <c r="P156" s="6">
        <v>2707</v>
      </c>
      <c r="Q156" s="6">
        <v>1128</v>
      </c>
      <c r="R156" s="6"/>
      <c r="S156" s="6"/>
      <c r="T156" s="6"/>
    </row>
    <row r="157" spans="1:20" x14ac:dyDescent="0.25">
      <c r="A157" s="6">
        <v>2017</v>
      </c>
      <c r="B157" s="6">
        <v>12</v>
      </c>
      <c r="C157">
        <v>16077</v>
      </c>
      <c r="D157" s="6">
        <f t="shared" si="2"/>
        <v>2475</v>
      </c>
      <c r="E157" s="6">
        <v>1512</v>
      </c>
      <c r="F157" s="6">
        <f t="shared" si="3"/>
        <v>375</v>
      </c>
      <c r="G157" s="2">
        <v>31056</v>
      </c>
      <c r="H157" s="2">
        <f t="shared" si="4"/>
        <v>-705</v>
      </c>
      <c r="I157" s="3">
        <v>74</v>
      </c>
      <c r="J157" s="3">
        <v>93</v>
      </c>
      <c r="K157" s="3">
        <v>124</v>
      </c>
      <c r="L157" s="6">
        <f>ROUND(M157*C157/100,0)</f>
        <v>3022</v>
      </c>
      <c r="M157" s="6">
        <v>18.8</v>
      </c>
      <c r="N157" s="6">
        <v>35.200000000000003</v>
      </c>
      <c r="O157" s="6">
        <v>4955</v>
      </c>
      <c r="P157" s="6">
        <v>4439</v>
      </c>
      <c r="Q157" s="6">
        <v>770</v>
      </c>
      <c r="R157" s="6"/>
      <c r="S157" s="6"/>
      <c r="T157" s="6"/>
    </row>
    <row r="158" spans="1:20" x14ac:dyDescent="0.25">
      <c r="A158" s="6">
        <v>2018</v>
      </c>
      <c r="B158" s="6">
        <v>1</v>
      </c>
      <c r="C158">
        <v>9207</v>
      </c>
      <c r="D158" s="6">
        <f t="shared" si="2"/>
        <v>-3848</v>
      </c>
      <c r="E158">
        <v>1394</v>
      </c>
      <c r="F158" s="6">
        <f t="shared" si="3"/>
        <v>-155</v>
      </c>
      <c r="G158" s="2">
        <v>38149</v>
      </c>
      <c r="H158" s="2">
        <f t="shared" si="4"/>
        <v>2071</v>
      </c>
      <c r="I158" s="3">
        <v>78</v>
      </c>
      <c r="J158" s="3">
        <v>93</v>
      </c>
      <c r="K158" s="3">
        <v>129</v>
      </c>
      <c r="L158" s="6">
        <f t="shared" ref="L158:L163" si="7">ROUND(M158*C158/100,0)</f>
        <v>1860</v>
      </c>
      <c r="M158">
        <v>20.2</v>
      </c>
      <c r="N158" s="6">
        <f t="shared" si="5"/>
        <v>26.3</v>
      </c>
      <c r="O158">
        <v>2797</v>
      </c>
      <c r="P158">
        <v>2128</v>
      </c>
      <c r="Q158">
        <v>890</v>
      </c>
      <c r="R158" s="6"/>
      <c r="S158" s="6"/>
      <c r="T158" s="6"/>
    </row>
    <row r="159" spans="1:20" x14ac:dyDescent="0.25">
      <c r="A159" s="6">
        <v>2018</v>
      </c>
      <c r="B159" s="6">
        <v>2</v>
      </c>
      <c r="C159">
        <v>10191</v>
      </c>
      <c r="D159" s="6">
        <f t="shared" si="2"/>
        <v>-1597</v>
      </c>
      <c r="E159">
        <v>1393</v>
      </c>
      <c r="F159" s="6">
        <f t="shared" si="3"/>
        <v>-39</v>
      </c>
      <c r="G159" s="2">
        <v>36358</v>
      </c>
      <c r="H159" s="2">
        <f t="shared" si="4"/>
        <v>1039</v>
      </c>
      <c r="I159" s="3">
        <v>80</v>
      </c>
      <c r="J159" s="3">
        <v>92</v>
      </c>
      <c r="K159" s="3">
        <v>128</v>
      </c>
      <c r="L159" s="6">
        <f t="shared" si="7"/>
        <v>2120</v>
      </c>
      <c r="M159">
        <v>20.8</v>
      </c>
      <c r="N159" s="6">
        <f t="shared" si="5"/>
        <v>27.3</v>
      </c>
      <c r="O159">
        <v>3453</v>
      </c>
      <c r="P159">
        <v>2200</v>
      </c>
      <c r="Q159">
        <v>873</v>
      </c>
      <c r="R159" s="6"/>
      <c r="S159" s="6"/>
      <c r="T159" s="6"/>
    </row>
    <row r="160" spans="1:20" x14ac:dyDescent="0.25">
      <c r="A160" s="6">
        <v>2018</v>
      </c>
      <c r="B160" s="6">
        <v>3</v>
      </c>
      <c r="C160">
        <v>14401</v>
      </c>
      <c r="D160" s="6">
        <f t="shared" si="2"/>
        <v>1003</v>
      </c>
      <c r="E160">
        <v>1446</v>
      </c>
      <c r="F160" s="6">
        <f t="shared" si="3"/>
        <v>-351</v>
      </c>
      <c r="G160" s="2">
        <v>37470</v>
      </c>
      <c r="H160" s="2">
        <f t="shared" si="4"/>
        <v>-4020</v>
      </c>
      <c r="I160" s="3">
        <v>63</v>
      </c>
      <c r="J160" s="3">
        <v>92</v>
      </c>
      <c r="K160" s="3">
        <v>127</v>
      </c>
      <c r="L160" s="6">
        <f t="shared" si="7"/>
        <v>2304</v>
      </c>
      <c r="M160">
        <v>16</v>
      </c>
      <c r="N160" s="6">
        <f t="shared" si="5"/>
        <v>24.6</v>
      </c>
      <c r="O160">
        <v>3851</v>
      </c>
      <c r="P160">
        <v>5366</v>
      </c>
      <c r="Q160">
        <v>831</v>
      </c>
      <c r="R160" s="6"/>
      <c r="S160" s="6"/>
      <c r="T160" s="6"/>
    </row>
    <row r="161" spans="1:20" x14ac:dyDescent="0.25">
      <c r="A161" s="6">
        <v>2018</v>
      </c>
      <c r="B161" s="6">
        <v>4</v>
      </c>
      <c r="C161">
        <v>14055</v>
      </c>
      <c r="D161" s="6">
        <f t="shared" si="2"/>
        <v>2716</v>
      </c>
      <c r="E161">
        <v>1723</v>
      </c>
      <c r="F161" s="6">
        <f t="shared" si="3"/>
        <v>346</v>
      </c>
      <c r="G161" s="2">
        <v>40210</v>
      </c>
      <c r="H161" s="2">
        <f t="shared" si="4"/>
        <v>8954</v>
      </c>
      <c r="I161" s="3">
        <v>79</v>
      </c>
      <c r="J161" s="3">
        <v>97</v>
      </c>
      <c r="K161" s="3">
        <v>128</v>
      </c>
      <c r="L161" s="6">
        <f t="shared" si="7"/>
        <v>2713</v>
      </c>
      <c r="M161">
        <v>19.3</v>
      </c>
      <c r="N161" s="6">
        <f t="shared" si="5"/>
        <v>29.5</v>
      </c>
      <c r="O161">
        <v>4102</v>
      </c>
      <c r="P161">
        <v>3566</v>
      </c>
      <c r="Q161">
        <v>974</v>
      </c>
      <c r="R161" s="6"/>
      <c r="S161" s="6"/>
      <c r="T161" s="6"/>
    </row>
    <row r="162" spans="1:20" x14ac:dyDescent="0.25">
      <c r="A162" s="6">
        <v>2018</v>
      </c>
      <c r="B162" s="6">
        <v>5</v>
      </c>
      <c r="C162">
        <v>13046</v>
      </c>
      <c r="D162" s="6">
        <f t="shared" si="2"/>
        <v>-1129</v>
      </c>
      <c r="E162">
        <v>1923</v>
      </c>
      <c r="F162" s="6">
        <f t="shared" si="3"/>
        <v>226</v>
      </c>
      <c r="G162" s="2">
        <v>40438</v>
      </c>
      <c r="H162" s="2">
        <f t="shared" si="4"/>
        <v>1729</v>
      </c>
      <c r="I162" s="3">
        <v>79</v>
      </c>
      <c r="J162" s="3">
        <v>94</v>
      </c>
      <c r="K162" s="3">
        <v>128</v>
      </c>
      <c r="L162" s="6">
        <f t="shared" si="7"/>
        <v>2270</v>
      </c>
      <c r="M162">
        <v>17.399999999999999</v>
      </c>
      <c r="N162" s="6">
        <f t="shared" si="5"/>
        <v>26.3</v>
      </c>
      <c r="O162">
        <v>4432</v>
      </c>
      <c r="P162">
        <v>2912</v>
      </c>
      <c r="Q162">
        <v>1027</v>
      </c>
      <c r="R162" s="6"/>
      <c r="S162" s="6"/>
      <c r="T162" s="6"/>
    </row>
    <row r="163" spans="1:20" x14ac:dyDescent="0.25">
      <c r="A163" s="6">
        <v>2018</v>
      </c>
      <c r="B163" s="6">
        <v>6</v>
      </c>
      <c r="C163">
        <v>15845</v>
      </c>
      <c r="D163" s="6">
        <f t="shared" si="2"/>
        <v>1617</v>
      </c>
      <c r="E163">
        <v>2275</v>
      </c>
      <c r="F163" s="6">
        <f t="shared" si="3"/>
        <v>461</v>
      </c>
      <c r="G163" s="2">
        <v>46331</v>
      </c>
      <c r="H163" s="2">
        <f t="shared" si="4"/>
        <v>1835</v>
      </c>
      <c r="I163" s="3">
        <v>73</v>
      </c>
      <c r="J163" s="3">
        <v>90</v>
      </c>
      <c r="K163" s="3">
        <v>129</v>
      </c>
      <c r="L163" s="6">
        <f t="shared" si="7"/>
        <v>2313</v>
      </c>
      <c r="M163">
        <v>14.6</v>
      </c>
      <c r="N163" s="6">
        <f t="shared" si="5"/>
        <v>25.2</v>
      </c>
      <c r="O163">
        <v>5781</v>
      </c>
      <c r="P163">
        <v>3973</v>
      </c>
      <c r="Q163">
        <v>1073</v>
      </c>
      <c r="R163" s="6"/>
      <c r="S163" s="6"/>
      <c r="T163" s="6"/>
    </row>
    <row r="164" spans="1:20" x14ac:dyDescent="0.25">
      <c r="A164" s="6"/>
      <c r="B164" s="6"/>
      <c r="F164" s="6"/>
      <c r="H164" s="2"/>
      <c r="L164" s="6"/>
      <c r="N164" s="6"/>
      <c r="R164" s="6"/>
      <c r="S164" s="6"/>
      <c r="T164" s="6"/>
    </row>
    <row r="165" spans="1:20" x14ac:dyDescent="0.25">
      <c r="A165" s="6"/>
      <c r="B165" s="6"/>
      <c r="H165" s="2"/>
      <c r="L165" s="6"/>
      <c r="N165" s="6"/>
      <c r="R165" s="6"/>
      <c r="S165" s="6"/>
      <c r="T165" s="6"/>
    </row>
    <row r="166" spans="1:20" x14ac:dyDescent="0.25">
      <c r="A166" s="6"/>
      <c r="B166" s="6"/>
      <c r="L166" s="6"/>
      <c r="N166" s="6"/>
      <c r="R166" s="6"/>
      <c r="S166" s="6"/>
      <c r="T166" s="6"/>
    </row>
    <row r="167" spans="1:20" x14ac:dyDescent="0.25">
      <c r="A167" s="6"/>
      <c r="B167" s="6"/>
      <c r="N167" s="6"/>
      <c r="R167" s="6"/>
      <c r="S167" s="6"/>
      <c r="T167" s="6"/>
    </row>
    <row r="168" spans="1:20" x14ac:dyDescent="0.25">
      <c r="A168" s="6"/>
      <c r="B168" s="6"/>
      <c r="R168" s="6"/>
      <c r="S168" s="6"/>
      <c r="T168" s="6"/>
    </row>
    <row r="169" spans="1:20" x14ac:dyDescent="0.25">
      <c r="A169" s="6"/>
      <c r="B169" s="6"/>
      <c r="R169" s="6"/>
      <c r="S169" s="6"/>
      <c r="T169" s="6"/>
    </row>
    <row r="170" spans="1:20" x14ac:dyDescent="0.25">
      <c r="A170" s="6"/>
      <c r="B170" s="6"/>
      <c r="R170" s="6"/>
      <c r="S170" s="6"/>
      <c r="T170" s="6"/>
    </row>
    <row r="171" spans="1:20" x14ac:dyDescent="0.25">
      <c r="A171" s="6"/>
      <c r="R171" s="6"/>
      <c r="S171" s="6"/>
      <c r="T171" s="6"/>
    </row>
    <row r="172" spans="1:20" x14ac:dyDescent="0.25">
      <c r="R172" s="6"/>
      <c r="S172" s="6"/>
      <c r="T172" s="6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temp</vt:lpstr>
      <vt:lpstr>merke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Dmytro Perepolkin</dc:creator>
  <cp:lastModifiedBy>Dmytro Perepolkin</cp:lastModifiedBy>
  <dcterms:created xsi:type="dcterms:W3CDTF">2017-02-13T20:52:37Z</dcterms:created>
  <dcterms:modified xsi:type="dcterms:W3CDTF">2018-07-23T03:28:58Z</dcterms:modified>
</cp:coreProperties>
</file>