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ИТМО\"/>
    </mc:Choice>
  </mc:AlternateContent>
  <xr:revisionPtr revIDLastSave="0" documentId="13_ncr:1_{E16E0087-0E50-48E0-810E-C5C5912FF4F8}" xr6:coauthVersionLast="45" xr6:coauthVersionMax="45" xr10:uidLastSave="{00000000-0000-0000-0000-000000000000}"/>
  <bookViews>
    <workbookView xWindow="4410" yWindow="2565" windowWidth="21600" windowHeight="11385" xr2:uid="{0AA58887-F9E2-CD4F-BA41-9E4FDC7E879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6" i="1" l="1"/>
  <c r="I85" i="1"/>
  <c r="I83" i="1" l="1"/>
  <c r="I84" i="1"/>
  <c r="I82" i="1"/>
  <c r="G90" i="1"/>
  <c r="G89" i="1"/>
  <c r="G88" i="1"/>
  <c r="G87" i="1"/>
  <c r="G86" i="1"/>
  <c r="G85" i="1"/>
  <c r="G84" i="1"/>
  <c r="G83" i="1"/>
  <c r="G82" i="1"/>
  <c r="G81" i="1"/>
  <c r="D81" i="1"/>
  <c r="D85" i="1" s="1"/>
  <c r="E85" i="1" s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1" i="1"/>
  <c r="D83" i="1" l="1"/>
  <c r="E83" i="1" s="1"/>
  <c r="D86" i="1"/>
  <c r="E86" i="1" s="1"/>
  <c r="D87" i="1"/>
  <c r="E87" i="1" s="1"/>
  <c r="D88" i="1"/>
  <c r="E88" i="1" s="1"/>
  <c r="D89" i="1"/>
  <c r="E89" i="1" s="1"/>
  <c r="D82" i="1"/>
  <c r="E82" i="1" s="1"/>
  <c r="D90" i="1"/>
  <c r="E90" i="1" s="1"/>
  <c r="D84" i="1"/>
  <c r="E84" i="1" s="1"/>
  <c r="E81" i="1"/>
</calcChain>
</file>

<file path=xl/sharedStrings.xml><?xml version="1.0" encoding="utf-8"?>
<sst xmlns="http://schemas.openxmlformats.org/spreadsheetml/2006/main" count="85" uniqueCount="85">
  <si>
    <t>Магаданская обл.</t>
  </si>
  <si>
    <t>Чукотский АО</t>
  </si>
  <si>
    <t>Ямало-Ненецкий АО</t>
  </si>
  <si>
    <t>г. Москва </t>
  </si>
  <si>
    <t>Ненецкий АО</t>
  </si>
  <si>
    <t>Сахалинская обл.</t>
  </si>
  <si>
    <t>Камчатский край</t>
  </si>
  <si>
    <t>Республика Саха (Якутия)</t>
  </si>
  <si>
    <t>Ханты-Мансийский АО (Югра)</t>
  </si>
  <si>
    <t>Тюменская обл.</t>
  </si>
  <si>
    <t>г. Санкт-Петербург</t>
  </si>
  <si>
    <t>Мурманская обл.</t>
  </si>
  <si>
    <t>Московская обл.</t>
  </si>
  <si>
    <t>Республика Коми</t>
  </si>
  <si>
    <t>Архангельская область</t>
  </si>
  <si>
    <t>Хабаровский край</t>
  </si>
  <si>
    <t>Красноярский край</t>
  </si>
  <si>
    <t>Амурская область</t>
  </si>
  <si>
    <t>Иркутская область</t>
  </si>
  <si>
    <t>Ленинградская область</t>
  </si>
  <si>
    <t>Приморский край</t>
  </si>
  <si>
    <t>Забайкальский край</t>
  </si>
  <si>
    <t>Еврейская АО</t>
  </si>
  <si>
    <t>Республика Карелия</t>
  </si>
  <si>
    <t>Томская область</t>
  </si>
  <si>
    <t>Калужская область</t>
  </si>
  <si>
    <t>Республика Хакасия</t>
  </si>
  <si>
    <t>Республика Бурятия</t>
  </si>
  <si>
    <t>Кемеровская область</t>
  </si>
  <si>
    <t>Республика Алтай</t>
  </si>
  <si>
    <t>Свердловская область</t>
  </si>
  <si>
    <t>Вологодская область</t>
  </si>
  <si>
    <t>Новосибирская область</t>
  </si>
  <si>
    <t>Республика Татарстан</t>
  </si>
  <si>
    <t>Республика Тыва</t>
  </si>
  <si>
    <t>Челябинская область</t>
  </si>
  <si>
    <t>Пермский край</t>
  </si>
  <si>
    <t>Тульская область</t>
  </si>
  <si>
    <t>Ярославская область</t>
  </si>
  <si>
    <t>Краснодарский край</t>
  </si>
  <si>
    <t>Республика Башкортостан</t>
  </si>
  <si>
    <t>Самарская область</t>
  </si>
  <si>
    <t>Нижегородская область</t>
  </si>
  <si>
    <t>Калининградская область</t>
  </si>
  <si>
    <t>Астраханская область</t>
  </si>
  <si>
    <t>Омская область</t>
  </si>
  <si>
    <t>Удмуртская Республика</t>
  </si>
  <si>
    <t>Владимирская область</t>
  </si>
  <si>
    <t>Воронежская область</t>
  </si>
  <si>
    <t>Рязанская область</t>
  </si>
  <si>
    <t>г. Севастополь</t>
  </si>
  <si>
    <t>Новгородская область</t>
  </si>
  <si>
    <t>Липецкая область</t>
  </si>
  <si>
    <t>Курская область</t>
  </si>
  <si>
    <t>Пензенская область</t>
  </si>
  <si>
    <t>Оренбургская область</t>
  </si>
  <si>
    <t>Смоленская область</t>
  </si>
  <si>
    <t>Республика Крым</t>
  </si>
  <si>
    <t>Ставропольский край</t>
  </si>
  <si>
    <t>Республика Марий Эл</t>
  </si>
  <si>
    <t>Костромская область</t>
  </si>
  <si>
    <t>Ульяновская область</t>
  </si>
  <si>
    <t>Курганская область</t>
  </si>
  <si>
    <t>Кировская область</t>
  </si>
  <si>
    <t>Республика Адыгея</t>
  </si>
  <si>
    <t>Брянская область</t>
  </si>
  <si>
    <t>Псковская область</t>
  </si>
  <si>
    <t>Чувашская Республика</t>
  </si>
  <si>
    <t>Республика Мордовия</t>
  </si>
  <si>
    <t>Орловская область</t>
  </si>
  <si>
    <t>Тамбовская область</t>
  </si>
  <si>
    <t>Саратовская область</t>
  </si>
  <si>
    <t>Республика Северная  Осетия - Алания</t>
  </si>
  <si>
    <t>Ивановская область</t>
  </si>
  <si>
    <t>Алтайский край</t>
  </si>
  <si>
    <t>Республика Калмыкия</t>
  </si>
  <si>
    <t>Карачаево-Черкесская Республика</t>
  </si>
  <si>
    <t>Республика Ингушетия</t>
  </si>
  <si>
    <t>Кабардино-Балкарская Республика</t>
  </si>
  <si>
    <t>Республика Дагестан</t>
  </si>
  <si>
    <t>Средн. Выборки:</t>
  </si>
  <si>
    <t>Дисперсия смещ.</t>
  </si>
  <si>
    <t>Медиана:</t>
  </si>
  <si>
    <t>Номер квантиля 25</t>
  </si>
  <si>
    <t>Номер квантиля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</si>
</sst>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8" formatCode="_-* #,##0.0000_-;\-* #,##0.0000_-;_-* &quot;-&quot;??_-;_-@_-"/>
    <numFmt numFmtId="173" formatCode="0.000"/>
    <numFmt numFmtId="175" formatCode="0.0%"/>
  </numFmts>
  <fonts count="4">
    <font>
      <sz val="12"/>
      <color theme="1"/>
      <name val="Calibri"/>
      <family val="2"/>
      <charset val="204"/>
      <scheme val="minor"/>
    </font>
    <font>
      <sz val="16"/>
      <color rgb="FF34495E"/>
      <name val="Helvetica Neue"/>
      <family val="2"/>
    </font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8" fontId="0" fillId="0" borderId="0" xfId="1" applyNumberFormat="1" applyFont="1"/>
    <xf numFmtId="173" fontId="0" fillId="0" borderId="0" xfId="0" applyNumberFormat="1"/>
    <xf numFmtId="175" fontId="0" fillId="0" borderId="0" xfId="2" applyNumberFormat="1" applyFont="1"/>
    <xf numFmtId="10" fontId="0" fillId="0" borderId="0" xfId="2" applyNumberFormat="1" applyFont="1"/>
    <xf numFmtId="9" fontId="0" fillId="0" borderId="0" xfId="2" applyNumberFormat="1" applyFont="1"/>
    <xf numFmtId="9" fontId="0" fillId="0" borderId="0" xfId="0" applyNumberFormat="1"/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E2E5A-0D3B-BD46-A05B-4DB749803B2A}">
  <dimension ref="A1:J90"/>
  <sheetViews>
    <sheetView tabSelected="1" topLeftCell="A76" zoomScaleNormal="100" workbookViewId="0">
      <selection activeCell="G46" sqref="G46"/>
    </sheetView>
  </sheetViews>
  <sheetFormatPr defaultColWidth="11" defaultRowHeight="15.75"/>
  <cols>
    <col min="1" max="1" width="42.625" customWidth="1"/>
    <col min="8" max="8" width="17.25" customWidth="1"/>
    <col min="9" max="9" width="14.5" bestFit="1" customWidth="1"/>
  </cols>
  <sheetData>
    <row r="1" spans="1:4" ht="20.25">
      <c r="A1" s="1" t="s">
        <v>79</v>
      </c>
      <c r="B1" s="1">
        <v>24550</v>
      </c>
      <c r="C1" s="2">
        <f>1/80</f>
        <v>1.2500000000000001E-2</v>
      </c>
      <c r="D1">
        <v>1</v>
      </c>
    </row>
    <row r="2" spans="1:4" ht="20.25">
      <c r="A2" s="1" t="s">
        <v>78</v>
      </c>
      <c r="B2" s="1">
        <v>25318</v>
      </c>
      <c r="C2" s="2">
        <f t="shared" ref="C2:C65" si="0">1/80</f>
        <v>1.2500000000000001E-2</v>
      </c>
      <c r="D2">
        <v>1</v>
      </c>
    </row>
    <row r="3" spans="1:4" ht="20.25">
      <c r="A3" s="1" t="s">
        <v>77</v>
      </c>
      <c r="B3" s="1">
        <v>25663</v>
      </c>
      <c r="C3" s="2">
        <f t="shared" si="0"/>
        <v>1.2500000000000001E-2</v>
      </c>
      <c r="D3">
        <v>1</v>
      </c>
    </row>
    <row r="4" spans="1:4" ht="20.25">
      <c r="A4" s="1" t="s">
        <v>76</v>
      </c>
      <c r="B4" s="1">
        <v>25699</v>
      </c>
      <c r="C4" s="2">
        <f t="shared" si="0"/>
        <v>1.2500000000000001E-2</v>
      </c>
      <c r="D4">
        <v>1</v>
      </c>
    </row>
    <row r="5" spans="1:4" ht="20.25">
      <c r="A5" s="1" t="s">
        <v>75</v>
      </c>
      <c r="B5" s="1">
        <v>25719</v>
      </c>
      <c r="C5" s="2">
        <f t="shared" si="0"/>
        <v>1.2500000000000001E-2</v>
      </c>
      <c r="D5">
        <v>1</v>
      </c>
    </row>
    <row r="6" spans="1:4" ht="20.25">
      <c r="A6" s="1" t="s">
        <v>74</v>
      </c>
      <c r="B6" s="1">
        <v>25960</v>
      </c>
      <c r="C6" s="2">
        <f t="shared" si="0"/>
        <v>1.2500000000000001E-2</v>
      </c>
      <c r="D6">
        <v>1</v>
      </c>
    </row>
    <row r="7" spans="1:4" ht="20.25">
      <c r="A7" s="1" t="s">
        <v>73</v>
      </c>
      <c r="B7" s="1">
        <v>26053</v>
      </c>
      <c r="C7" s="2">
        <f t="shared" si="0"/>
        <v>1.2500000000000001E-2</v>
      </c>
      <c r="D7">
        <v>1</v>
      </c>
    </row>
    <row r="8" spans="1:4" ht="20.25">
      <c r="A8" s="1" t="s">
        <v>72</v>
      </c>
      <c r="B8" s="1">
        <v>26108</v>
      </c>
      <c r="C8" s="2">
        <f t="shared" si="0"/>
        <v>1.2500000000000001E-2</v>
      </c>
      <c r="D8">
        <v>1</v>
      </c>
    </row>
    <row r="9" spans="1:4" ht="20.25">
      <c r="A9" s="1" t="s">
        <v>71</v>
      </c>
      <c r="B9" s="1">
        <v>26555</v>
      </c>
      <c r="C9" s="2">
        <f t="shared" si="0"/>
        <v>1.2500000000000001E-2</v>
      </c>
      <c r="D9">
        <v>1</v>
      </c>
    </row>
    <row r="10" spans="1:4" ht="20.25">
      <c r="A10" s="1" t="s">
        <v>70</v>
      </c>
      <c r="B10" s="1">
        <v>26754</v>
      </c>
      <c r="C10" s="2">
        <f t="shared" si="0"/>
        <v>1.2500000000000001E-2</v>
      </c>
      <c r="D10">
        <v>1</v>
      </c>
    </row>
    <row r="11" spans="1:4" ht="20.25">
      <c r="A11" s="1" t="s">
        <v>69</v>
      </c>
      <c r="B11" s="1">
        <v>26834</v>
      </c>
      <c r="C11" s="2">
        <f t="shared" si="0"/>
        <v>1.2500000000000001E-2</v>
      </c>
      <c r="D11">
        <v>1</v>
      </c>
    </row>
    <row r="12" spans="1:4" ht="20.25">
      <c r="A12" s="1" t="s">
        <v>68</v>
      </c>
      <c r="B12" s="1">
        <v>26999</v>
      </c>
      <c r="C12" s="2">
        <f t="shared" si="0"/>
        <v>1.2500000000000001E-2</v>
      </c>
      <c r="D12">
        <v>1</v>
      </c>
    </row>
    <row r="13" spans="1:4" ht="20.25">
      <c r="A13" s="1" t="s">
        <v>67</v>
      </c>
      <c r="B13" s="1">
        <v>27028</v>
      </c>
      <c r="C13" s="2">
        <f t="shared" si="0"/>
        <v>1.2500000000000001E-2</v>
      </c>
      <c r="D13">
        <v>1</v>
      </c>
    </row>
    <row r="14" spans="1:4" ht="20.25">
      <c r="A14" s="1" t="s">
        <v>66</v>
      </c>
      <c r="B14" s="1">
        <v>27339</v>
      </c>
      <c r="C14" s="2">
        <f t="shared" si="0"/>
        <v>1.2500000000000001E-2</v>
      </c>
      <c r="D14">
        <v>1</v>
      </c>
    </row>
    <row r="15" spans="1:4" ht="20.25">
      <c r="A15" s="1" t="s">
        <v>65</v>
      </c>
      <c r="B15" s="1">
        <v>27403</v>
      </c>
      <c r="C15" s="2">
        <f t="shared" si="0"/>
        <v>1.2500000000000001E-2</v>
      </c>
      <c r="D15">
        <v>1</v>
      </c>
    </row>
    <row r="16" spans="1:4" ht="20.25">
      <c r="A16" s="1" t="s">
        <v>64</v>
      </c>
      <c r="B16" s="1">
        <v>27455</v>
      </c>
      <c r="C16" s="2">
        <f t="shared" si="0"/>
        <v>1.2500000000000001E-2</v>
      </c>
      <c r="D16">
        <v>1</v>
      </c>
    </row>
    <row r="17" spans="1:4" ht="20.25">
      <c r="A17" s="1" t="s">
        <v>63</v>
      </c>
      <c r="B17" s="1">
        <v>27580</v>
      </c>
      <c r="C17" s="2">
        <f t="shared" si="0"/>
        <v>1.2500000000000001E-2</v>
      </c>
      <c r="D17">
        <v>1</v>
      </c>
    </row>
    <row r="18" spans="1:4" ht="20.25">
      <c r="A18" s="1" t="s">
        <v>62</v>
      </c>
      <c r="B18" s="1">
        <v>27887</v>
      </c>
      <c r="C18" s="2">
        <f t="shared" si="0"/>
        <v>1.2500000000000001E-2</v>
      </c>
      <c r="D18">
        <v>1</v>
      </c>
    </row>
    <row r="19" spans="1:4" ht="20.25">
      <c r="A19" s="1" t="s">
        <v>61</v>
      </c>
      <c r="B19" s="1">
        <v>27927</v>
      </c>
      <c r="C19" s="2">
        <f t="shared" si="0"/>
        <v>1.2500000000000001E-2</v>
      </c>
      <c r="D19">
        <v>1</v>
      </c>
    </row>
    <row r="20" spans="1:4" ht="20.25">
      <c r="A20" s="1" t="s">
        <v>60</v>
      </c>
      <c r="B20" s="1">
        <v>27948</v>
      </c>
      <c r="C20" s="2">
        <f t="shared" si="0"/>
        <v>1.2500000000000001E-2</v>
      </c>
      <c r="D20">
        <v>1</v>
      </c>
    </row>
    <row r="21" spans="1:4" ht="20.25">
      <c r="A21" s="1" t="s">
        <v>59</v>
      </c>
      <c r="B21" s="1">
        <v>28232</v>
      </c>
      <c r="C21" s="2">
        <f t="shared" si="0"/>
        <v>1.2500000000000001E-2</v>
      </c>
      <c r="D21">
        <v>1</v>
      </c>
    </row>
    <row r="22" spans="1:4" ht="20.25">
      <c r="A22" s="1" t="s">
        <v>58</v>
      </c>
      <c r="B22" s="1">
        <v>28256</v>
      </c>
      <c r="C22" s="2">
        <f t="shared" si="0"/>
        <v>1.2500000000000001E-2</v>
      </c>
      <c r="D22">
        <v>1</v>
      </c>
    </row>
    <row r="23" spans="1:4" ht="20.25">
      <c r="A23" s="1" t="s">
        <v>57</v>
      </c>
      <c r="B23" s="1">
        <v>28400</v>
      </c>
      <c r="C23" s="2">
        <f t="shared" si="0"/>
        <v>1.2500000000000001E-2</v>
      </c>
      <c r="D23">
        <v>1</v>
      </c>
    </row>
    <row r="24" spans="1:4" ht="20.25">
      <c r="A24" s="1" t="s">
        <v>56</v>
      </c>
      <c r="B24" s="1">
        <v>29566</v>
      </c>
      <c r="C24" s="2">
        <f t="shared" si="0"/>
        <v>1.2500000000000001E-2</v>
      </c>
      <c r="D24">
        <v>1</v>
      </c>
    </row>
    <row r="25" spans="1:4" ht="20.25">
      <c r="A25" s="1" t="s">
        <v>55</v>
      </c>
      <c r="B25" s="1">
        <v>29892</v>
      </c>
      <c r="C25" s="2">
        <f t="shared" si="0"/>
        <v>1.2500000000000001E-2</v>
      </c>
      <c r="D25">
        <v>1</v>
      </c>
    </row>
    <row r="26" spans="1:4" ht="20.25">
      <c r="A26" s="1" t="s">
        <v>54</v>
      </c>
      <c r="B26" s="1">
        <v>30112</v>
      </c>
      <c r="C26" s="2">
        <f t="shared" si="0"/>
        <v>1.2500000000000001E-2</v>
      </c>
      <c r="D26">
        <v>1</v>
      </c>
    </row>
    <row r="27" spans="1:4" ht="20.25">
      <c r="A27" s="1" t="s">
        <v>53</v>
      </c>
      <c r="B27" s="1">
        <v>30125</v>
      </c>
      <c r="C27" s="2">
        <f t="shared" si="0"/>
        <v>1.2500000000000001E-2</v>
      </c>
      <c r="D27">
        <v>1</v>
      </c>
    </row>
    <row r="28" spans="1:4" ht="20.25">
      <c r="A28" s="1" t="s">
        <v>52</v>
      </c>
      <c r="B28" s="1">
        <v>30775</v>
      </c>
      <c r="C28" s="2">
        <f t="shared" si="0"/>
        <v>1.2500000000000001E-2</v>
      </c>
      <c r="D28">
        <v>1</v>
      </c>
    </row>
    <row r="29" spans="1:4" ht="20.25">
      <c r="A29" s="1" t="s">
        <v>51</v>
      </c>
      <c r="B29" s="1">
        <v>30820</v>
      </c>
      <c r="C29" s="2">
        <f t="shared" si="0"/>
        <v>1.2500000000000001E-2</v>
      </c>
      <c r="D29">
        <v>1</v>
      </c>
    </row>
    <row r="30" spans="1:4" ht="20.25">
      <c r="A30" s="1" t="s">
        <v>50</v>
      </c>
      <c r="B30" s="1">
        <v>31008</v>
      </c>
      <c r="C30" s="2">
        <f t="shared" si="0"/>
        <v>1.2500000000000001E-2</v>
      </c>
      <c r="D30">
        <v>1</v>
      </c>
    </row>
    <row r="31" spans="1:4" ht="20.25">
      <c r="A31" s="1" t="s">
        <v>49</v>
      </c>
      <c r="B31" s="1">
        <v>31192</v>
      </c>
      <c r="C31" s="2">
        <f t="shared" si="0"/>
        <v>1.2500000000000001E-2</v>
      </c>
      <c r="D31">
        <v>1</v>
      </c>
    </row>
    <row r="32" spans="1:4" ht="20.25">
      <c r="A32" s="1" t="s">
        <v>48</v>
      </c>
      <c r="B32" s="1">
        <v>31286</v>
      </c>
      <c r="C32" s="2">
        <f t="shared" si="0"/>
        <v>1.2500000000000001E-2</v>
      </c>
      <c r="D32">
        <v>1</v>
      </c>
    </row>
    <row r="33" spans="1:4" ht="20.25">
      <c r="A33" s="1" t="s">
        <v>47</v>
      </c>
      <c r="B33" s="1">
        <v>31647</v>
      </c>
      <c r="C33" s="2">
        <f t="shared" si="0"/>
        <v>1.2500000000000001E-2</v>
      </c>
      <c r="D33">
        <v>1</v>
      </c>
    </row>
    <row r="34" spans="1:4" ht="20.25">
      <c r="A34" s="1" t="s">
        <v>46</v>
      </c>
      <c r="B34" s="1">
        <v>31990</v>
      </c>
      <c r="C34" s="2">
        <f t="shared" si="0"/>
        <v>1.2500000000000001E-2</v>
      </c>
      <c r="D34">
        <v>1</v>
      </c>
    </row>
    <row r="35" spans="1:4" ht="20.25">
      <c r="A35" s="1" t="s">
        <v>45</v>
      </c>
      <c r="B35" s="1">
        <v>32013</v>
      </c>
      <c r="C35" s="2">
        <f t="shared" si="0"/>
        <v>1.2500000000000001E-2</v>
      </c>
      <c r="D35">
        <v>1</v>
      </c>
    </row>
    <row r="36" spans="1:4" ht="20.25">
      <c r="A36" s="1" t="s">
        <v>44</v>
      </c>
      <c r="B36" s="1">
        <v>32166</v>
      </c>
      <c r="C36" s="2">
        <f t="shared" si="0"/>
        <v>1.2500000000000001E-2</v>
      </c>
      <c r="D36">
        <v>1</v>
      </c>
    </row>
    <row r="37" spans="1:4" ht="20.25">
      <c r="A37" s="1" t="s">
        <v>43</v>
      </c>
      <c r="B37" s="1">
        <v>32473</v>
      </c>
      <c r="C37" s="2">
        <f t="shared" si="0"/>
        <v>1.2500000000000001E-2</v>
      </c>
      <c r="D37">
        <v>2</v>
      </c>
    </row>
    <row r="38" spans="1:4" ht="20.25">
      <c r="A38" s="1" t="s">
        <v>42</v>
      </c>
      <c r="B38" s="1">
        <v>32973</v>
      </c>
      <c r="C38" s="2">
        <f t="shared" si="0"/>
        <v>1.2500000000000001E-2</v>
      </c>
      <c r="D38">
        <v>2</v>
      </c>
    </row>
    <row r="39" spans="1:4" ht="20.25">
      <c r="A39" s="1" t="s">
        <v>41</v>
      </c>
      <c r="B39" s="1">
        <v>33086</v>
      </c>
      <c r="C39" s="2">
        <f t="shared" si="0"/>
        <v>1.2500000000000001E-2</v>
      </c>
      <c r="D39">
        <v>2</v>
      </c>
    </row>
    <row r="40" spans="1:4" ht="20.25">
      <c r="A40" s="1" t="s">
        <v>40</v>
      </c>
      <c r="B40" s="1">
        <v>33137</v>
      </c>
      <c r="C40" s="2">
        <f t="shared" si="0"/>
        <v>1.2500000000000001E-2</v>
      </c>
      <c r="D40">
        <v>2</v>
      </c>
    </row>
    <row r="41" spans="1:4" ht="20.25">
      <c r="A41" s="1" t="s">
        <v>39</v>
      </c>
      <c r="B41" s="1">
        <v>33258</v>
      </c>
      <c r="C41" s="2">
        <f t="shared" si="0"/>
        <v>1.2500000000000001E-2</v>
      </c>
      <c r="D41">
        <v>2</v>
      </c>
    </row>
    <row r="42" spans="1:4" ht="20.25">
      <c r="A42" s="1" t="s">
        <v>38</v>
      </c>
      <c r="B42" s="1">
        <v>33882</v>
      </c>
      <c r="C42" s="2">
        <f t="shared" si="0"/>
        <v>1.2500000000000001E-2</v>
      </c>
      <c r="D42">
        <v>2</v>
      </c>
    </row>
    <row r="43" spans="1:4" ht="20.25">
      <c r="A43" s="1" t="s">
        <v>37</v>
      </c>
      <c r="B43" s="1">
        <v>33933</v>
      </c>
      <c r="C43" s="2">
        <f t="shared" si="0"/>
        <v>1.2500000000000001E-2</v>
      </c>
      <c r="D43">
        <v>2</v>
      </c>
    </row>
    <row r="44" spans="1:4" ht="20.25">
      <c r="A44" s="1" t="s">
        <v>36</v>
      </c>
      <c r="B44" s="1">
        <v>34809</v>
      </c>
      <c r="C44" s="2">
        <f t="shared" si="0"/>
        <v>1.2500000000000001E-2</v>
      </c>
      <c r="D44">
        <v>2</v>
      </c>
    </row>
    <row r="45" spans="1:4" ht="20.25">
      <c r="A45" s="1" t="s">
        <v>35</v>
      </c>
      <c r="B45" s="1">
        <v>34944</v>
      </c>
      <c r="C45" s="2">
        <f t="shared" si="0"/>
        <v>1.2500000000000001E-2</v>
      </c>
      <c r="D45">
        <v>2</v>
      </c>
    </row>
    <row r="46" spans="1:4" ht="20.25">
      <c r="A46" s="1" t="s">
        <v>34</v>
      </c>
      <c r="B46" s="1">
        <v>35619</v>
      </c>
      <c r="C46" s="2">
        <f t="shared" si="0"/>
        <v>1.2500000000000001E-2</v>
      </c>
      <c r="D46">
        <v>2</v>
      </c>
    </row>
    <row r="47" spans="1:4" ht="20.25">
      <c r="A47" s="1" t="s">
        <v>33</v>
      </c>
      <c r="B47" s="1">
        <v>35722</v>
      </c>
      <c r="C47" s="2">
        <f t="shared" si="0"/>
        <v>1.2500000000000001E-2</v>
      </c>
      <c r="D47">
        <v>2</v>
      </c>
    </row>
    <row r="48" spans="1:4" ht="20.25">
      <c r="A48" s="1" t="s">
        <v>32</v>
      </c>
      <c r="B48" s="1">
        <v>36048</v>
      </c>
      <c r="C48" s="2">
        <f t="shared" si="0"/>
        <v>1.2500000000000001E-2</v>
      </c>
      <c r="D48">
        <v>2</v>
      </c>
    </row>
    <row r="49" spans="1:4" ht="20.25">
      <c r="A49" s="1" t="s">
        <v>31</v>
      </c>
      <c r="B49" s="1">
        <v>36081</v>
      </c>
      <c r="C49" s="2">
        <f t="shared" si="0"/>
        <v>1.2500000000000001E-2</v>
      </c>
      <c r="D49">
        <v>2</v>
      </c>
    </row>
    <row r="50" spans="1:4" ht="20.25">
      <c r="A50" s="1" t="s">
        <v>30</v>
      </c>
      <c r="B50" s="1">
        <v>37605</v>
      </c>
      <c r="C50" s="2">
        <f t="shared" si="0"/>
        <v>1.2500000000000001E-2</v>
      </c>
      <c r="D50">
        <v>2</v>
      </c>
    </row>
    <row r="51" spans="1:4" ht="20.25">
      <c r="A51" s="1" t="s">
        <v>29</v>
      </c>
      <c r="B51" s="1">
        <v>37764</v>
      </c>
      <c r="C51" s="2">
        <f t="shared" si="0"/>
        <v>1.2500000000000001E-2</v>
      </c>
      <c r="D51">
        <v>2</v>
      </c>
    </row>
    <row r="52" spans="1:4" ht="20.25">
      <c r="A52" s="1" t="s">
        <v>28</v>
      </c>
      <c r="B52" s="1">
        <v>37857</v>
      </c>
      <c r="C52" s="2">
        <f t="shared" si="0"/>
        <v>1.2500000000000001E-2</v>
      </c>
      <c r="D52">
        <v>2</v>
      </c>
    </row>
    <row r="53" spans="1:4" ht="20.25">
      <c r="A53" s="1" t="s">
        <v>27</v>
      </c>
      <c r="B53" s="1">
        <v>37867</v>
      </c>
      <c r="C53" s="2">
        <f t="shared" si="0"/>
        <v>1.2500000000000001E-2</v>
      </c>
      <c r="D53">
        <v>2</v>
      </c>
    </row>
    <row r="54" spans="1:4" ht="20.25">
      <c r="A54" s="1" t="s">
        <v>26</v>
      </c>
      <c r="B54" s="1">
        <v>37949</v>
      </c>
      <c r="C54" s="2">
        <f t="shared" si="0"/>
        <v>1.2500000000000001E-2</v>
      </c>
      <c r="D54">
        <v>2</v>
      </c>
    </row>
    <row r="55" spans="1:4" ht="20.25">
      <c r="A55" s="1" t="s">
        <v>25</v>
      </c>
      <c r="B55" s="1">
        <v>38005</v>
      </c>
      <c r="C55" s="2">
        <f t="shared" si="0"/>
        <v>1.2500000000000001E-2</v>
      </c>
      <c r="D55">
        <v>2</v>
      </c>
    </row>
    <row r="56" spans="1:4" ht="20.25">
      <c r="A56" s="1" t="s">
        <v>24</v>
      </c>
      <c r="B56" s="1">
        <v>39707</v>
      </c>
      <c r="C56" s="2">
        <f t="shared" si="0"/>
        <v>1.2500000000000001E-2</v>
      </c>
      <c r="D56">
        <v>2</v>
      </c>
    </row>
    <row r="57" spans="1:4" ht="20.25">
      <c r="A57" s="1" t="s">
        <v>23</v>
      </c>
      <c r="B57" s="1">
        <v>39755</v>
      </c>
      <c r="C57" s="2">
        <f t="shared" si="0"/>
        <v>1.2500000000000001E-2</v>
      </c>
      <c r="D57">
        <v>2</v>
      </c>
    </row>
    <row r="58" spans="1:4" ht="20.25">
      <c r="A58" s="1" t="s">
        <v>22</v>
      </c>
      <c r="B58" s="1">
        <v>39797</v>
      </c>
      <c r="C58" s="2">
        <f t="shared" si="0"/>
        <v>1.2500000000000001E-2</v>
      </c>
      <c r="D58">
        <v>2</v>
      </c>
    </row>
    <row r="59" spans="1:4" ht="20.25">
      <c r="A59" s="1" t="s">
        <v>21</v>
      </c>
      <c r="B59" s="1">
        <v>40728</v>
      </c>
      <c r="C59" s="2">
        <f t="shared" si="0"/>
        <v>1.2500000000000001E-2</v>
      </c>
      <c r="D59">
        <v>3</v>
      </c>
    </row>
    <row r="60" spans="1:4" ht="20.25">
      <c r="A60" s="1" t="s">
        <v>20</v>
      </c>
      <c r="B60" s="1">
        <v>42026</v>
      </c>
      <c r="C60" s="2">
        <f t="shared" si="0"/>
        <v>1.2500000000000001E-2</v>
      </c>
      <c r="D60">
        <v>3</v>
      </c>
    </row>
    <row r="61" spans="1:4" ht="20.25">
      <c r="A61" s="1" t="s">
        <v>19</v>
      </c>
      <c r="B61" s="1">
        <v>42434</v>
      </c>
      <c r="C61" s="2">
        <f t="shared" si="0"/>
        <v>1.2500000000000001E-2</v>
      </c>
      <c r="D61">
        <v>3</v>
      </c>
    </row>
    <row r="62" spans="1:4" ht="20.25">
      <c r="A62" s="1" t="s">
        <v>18</v>
      </c>
      <c r="B62" s="1">
        <v>42921</v>
      </c>
      <c r="C62" s="2">
        <f t="shared" si="0"/>
        <v>1.2500000000000001E-2</v>
      </c>
      <c r="D62">
        <v>3</v>
      </c>
    </row>
    <row r="63" spans="1:4" ht="20.25">
      <c r="A63" s="1" t="s">
        <v>17</v>
      </c>
      <c r="B63" s="1">
        <v>43156</v>
      </c>
      <c r="C63" s="2">
        <f t="shared" si="0"/>
        <v>1.2500000000000001E-2</v>
      </c>
      <c r="D63">
        <v>3</v>
      </c>
    </row>
    <row r="64" spans="1:4" ht="20.25">
      <c r="A64" s="1" t="s">
        <v>16</v>
      </c>
      <c r="B64" s="1">
        <v>44692</v>
      </c>
      <c r="C64" s="2">
        <f t="shared" si="0"/>
        <v>1.2500000000000001E-2</v>
      </c>
      <c r="D64">
        <v>3</v>
      </c>
    </row>
    <row r="65" spans="1:4" ht="20.25">
      <c r="A65" s="1" t="s">
        <v>15</v>
      </c>
      <c r="B65" s="1">
        <v>46583</v>
      </c>
      <c r="C65" s="2">
        <f t="shared" si="0"/>
        <v>1.2500000000000001E-2</v>
      </c>
      <c r="D65">
        <v>3</v>
      </c>
    </row>
    <row r="66" spans="1:4" ht="20.25">
      <c r="A66" s="1" t="s">
        <v>14</v>
      </c>
      <c r="B66" s="1">
        <v>47526</v>
      </c>
      <c r="C66" s="2">
        <f t="shared" ref="C66:C80" si="1">1/80</f>
        <v>1.2500000000000001E-2</v>
      </c>
      <c r="D66">
        <v>3</v>
      </c>
    </row>
    <row r="67" spans="1:4" ht="20.25">
      <c r="A67" s="1" t="s">
        <v>13</v>
      </c>
      <c r="B67" s="1">
        <v>48316</v>
      </c>
      <c r="C67" s="2">
        <f t="shared" si="1"/>
        <v>1.2500000000000001E-2</v>
      </c>
      <c r="D67">
        <v>4</v>
      </c>
    </row>
    <row r="68" spans="1:4" ht="20.25">
      <c r="A68" s="1" t="s">
        <v>12</v>
      </c>
      <c r="B68" s="1">
        <v>50135</v>
      </c>
      <c r="C68" s="2">
        <f t="shared" si="1"/>
        <v>1.2500000000000001E-2</v>
      </c>
      <c r="D68">
        <v>4</v>
      </c>
    </row>
    <row r="69" spans="1:4" ht="20.25">
      <c r="A69" s="1" t="s">
        <v>11</v>
      </c>
      <c r="B69" s="1">
        <v>56005</v>
      </c>
      <c r="C69" s="2">
        <f t="shared" si="1"/>
        <v>1.2500000000000001E-2</v>
      </c>
      <c r="D69">
        <v>5</v>
      </c>
    </row>
    <row r="70" spans="1:4" ht="20.25">
      <c r="A70" s="1" t="s">
        <v>10</v>
      </c>
      <c r="B70" s="1">
        <v>58310</v>
      </c>
      <c r="C70" s="2">
        <f t="shared" si="1"/>
        <v>1.2500000000000001E-2</v>
      </c>
      <c r="D70">
        <v>5</v>
      </c>
    </row>
    <row r="71" spans="1:4" ht="20.25">
      <c r="A71" s="1" t="s">
        <v>9</v>
      </c>
      <c r="B71" s="1">
        <v>61937</v>
      </c>
      <c r="C71" s="2">
        <f t="shared" si="1"/>
        <v>1.2500000000000001E-2</v>
      </c>
      <c r="D71">
        <v>5</v>
      </c>
    </row>
    <row r="72" spans="1:4" ht="20.25">
      <c r="A72" s="1" t="s">
        <v>8</v>
      </c>
      <c r="B72" s="1">
        <v>62555</v>
      </c>
      <c r="C72" s="2">
        <f t="shared" si="1"/>
        <v>1.2500000000000001E-2</v>
      </c>
      <c r="D72">
        <v>5</v>
      </c>
    </row>
    <row r="73" spans="1:4" ht="20.25">
      <c r="A73" s="1" t="s">
        <v>7</v>
      </c>
      <c r="B73" s="1">
        <v>65881</v>
      </c>
      <c r="C73" s="2">
        <f t="shared" si="1"/>
        <v>1.2500000000000001E-2</v>
      </c>
      <c r="D73">
        <v>6</v>
      </c>
    </row>
    <row r="74" spans="1:4" ht="20.25">
      <c r="A74" s="1" t="s">
        <v>6</v>
      </c>
      <c r="B74" s="1">
        <v>71553</v>
      </c>
      <c r="C74" s="2">
        <f t="shared" si="1"/>
        <v>1.2500000000000001E-2</v>
      </c>
      <c r="D74">
        <v>7</v>
      </c>
    </row>
    <row r="75" spans="1:4" ht="20.25">
      <c r="A75" s="1" t="s">
        <v>5</v>
      </c>
      <c r="B75" s="1">
        <v>73261</v>
      </c>
      <c r="C75" s="2">
        <f t="shared" si="1"/>
        <v>1.2500000000000001E-2</v>
      </c>
      <c r="D75">
        <v>7</v>
      </c>
    </row>
    <row r="76" spans="1:4" ht="20.25">
      <c r="A76" s="1" t="s">
        <v>4</v>
      </c>
      <c r="B76" s="1">
        <v>77277</v>
      </c>
      <c r="C76" s="2">
        <f t="shared" si="1"/>
        <v>1.2500000000000001E-2</v>
      </c>
      <c r="D76">
        <v>7</v>
      </c>
    </row>
    <row r="77" spans="1:4" ht="20.25">
      <c r="A77" s="1" t="s">
        <v>3</v>
      </c>
      <c r="B77" s="1">
        <v>78946</v>
      </c>
      <c r="C77" s="2">
        <f t="shared" si="1"/>
        <v>1.2500000000000001E-2</v>
      </c>
      <c r="D77">
        <v>8</v>
      </c>
    </row>
    <row r="78" spans="1:4" ht="20.25">
      <c r="A78" s="1" t="s">
        <v>2</v>
      </c>
      <c r="B78" s="1">
        <v>86560</v>
      </c>
      <c r="C78" s="2">
        <f t="shared" si="1"/>
        <v>1.2500000000000001E-2</v>
      </c>
      <c r="D78">
        <v>9</v>
      </c>
    </row>
    <row r="79" spans="1:4" ht="20.25">
      <c r="A79" s="1" t="s">
        <v>1</v>
      </c>
      <c r="B79" s="1">
        <v>96930</v>
      </c>
      <c r="C79" s="2">
        <f t="shared" si="1"/>
        <v>1.2500000000000001E-2</v>
      </c>
      <c r="D79">
        <v>10</v>
      </c>
    </row>
    <row r="80" spans="1:4" ht="20.25">
      <c r="A80" s="1" t="s">
        <v>0</v>
      </c>
      <c r="B80" s="1">
        <v>101662</v>
      </c>
      <c r="C80" s="2">
        <f t="shared" si="1"/>
        <v>1.2500000000000001E-2</v>
      </c>
      <c r="D80">
        <v>10</v>
      </c>
    </row>
    <row r="81" spans="1:10" ht="20.25">
      <c r="A81" s="1"/>
      <c r="B81" s="1"/>
      <c r="D81">
        <f>(B80+1-B1)/10</f>
        <v>7711.3</v>
      </c>
      <c r="E81">
        <f>$B$1+D81</f>
        <v>32261.3</v>
      </c>
      <c r="F81">
        <v>1</v>
      </c>
      <c r="G81" s="6">
        <f>SUM(C1:C36)</f>
        <v>0.45000000000000023</v>
      </c>
      <c r="H81" s="7"/>
    </row>
    <row r="82" spans="1:10" ht="20.25">
      <c r="A82" s="1"/>
      <c r="B82" s="1"/>
      <c r="D82">
        <f>D81*2</f>
        <v>15422.6</v>
      </c>
      <c r="E82">
        <f t="shared" ref="E82:E90" si="2">$B$1+D82</f>
        <v>39972.6</v>
      </c>
      <c r="F82">
        <v>2</v>
      </c>
      <c r="G82" s="4">
        <f>SUM(C37:C58)</f>
        <v>0.27500000000000008</v>
      </c>
      <c r="H82" t="s">
        <v>80</v>
      </c>
      <c r="I82" s="3">
        <f>AVERAGE(B1:B80)</f>
        <v>39399.050000000003</v>
      </c>
    </row>
    <row r="83" spans="1:10" ht="20.25">
      <c r="A83" s="1"/>
      <c r="B83" s="1"/>
      <c r="D83">
        <f>$D$81*3</f>
        <v>23133.9</v>
      </c>
      <c r="E83">
        <f t="shared" si="2"/>
        <v>47683.9</v>
      </c>
      <c r="F83">
        <v>3</v>
      </c>
      <c r="G83" s="6">
        <f>SUM(C59:C66)</f>
        <v>9.9999999999999992E-2</v>
      </c>
      <c r="H83" t="s">
        <v>81</v>
      </c>
      <c r="I83" s="3">
        <f>_xlfn.VAR.P(B1:B80)</f>
        <v>278783319.04750001</v>
      </c>
    </row>
    <row r="84" spans="1:10" ht="20.25">
      <c r="A84" s="1"/>
      <c r="B84" s="1"/>
      <c r="D84">
        <f>$D$81*4</f>
        <v>30845.200000000001</v>
      </c>
      <c r="E84">
        <f t="shared" si="2"/>
        <v>55395.199999999997</v>
      </c>
      <c r="F84">
        <v>4</v>
      </c>
      <c r="G84" s="4">
        <f>SUM(C67:C68)</f>
        <v>2.5000000000000001E-2</v>
      </c>
      <c r="H84" t="s">
        <v>82</v>
      </c>
      <c r="I84">
        <f>MEDIAN(B1:B80)</f>
        <v>33197.5</v>
      </c>
    </row>
    <row r="85" spans="1:10" ht="20.25">
      <c r="A85" s="1"/>
      <c r="B85" s="1"/>
      <c r="D85">
        <f>$D$81*5</f>
        <v>38556.5</v>
      </c>
      <c r="E85">
        <f t="shared" si="2"/>
        <v>63106.5</v>
      </c>
      <c r="F85">
        <v>5</v>
      </c>
      <c r="G85" s="6">
        <f>SUM(C69:C72)</f>
        <v>0.05</v>
      </c>
      <c r="H85" t="s">
        <v>83</v>
      </c>
      <c r="I85">
        <f>80*0.25</f>
        <v>20</v>
      </c>
      <c r="J85" s="1">
        <v>27948</v>
      </c>
    </row>
    <row r="86" spans="1:10" ht="20.25">
      <c r="D86">
        <f>$D$81*6</f>
        <v>46267.8</v>
      </c>
      <c r="E86">
        <f t="shared" si="2"/>
        <v>70817.8</v>
      </c>
      <c r="F86">
        <v>6</v>
      </c>
      <c r="G86" s="5">
        <f>C73</f>
        <v>1.2500000000000001E-2</v>
      </c>
      <c r="H86" t="s">
        <v>84</v>
      </c>
      <c r="I86">
        <f>80*0.75</f>
        <v>60</v>
      </c>
      <c r="J86" s="1">
        <v>42026</v>
      </c>
    </row>
    <row r="87" spans="1:10">
      <c r="D87">
        <f>$D$81*7</f>
        <v>53979.1</v>
      </c>
      <c r="E87">
        <f t="shared" si="2"/>
        <v>78529.100000000006</v>
      </c>
      <c r="F87">
        <v>7</v>
      </c>
      <c r="G87" s="5">
        <f>SUM(C74:C76)</f>
        <v>3.7500000000000006E-2</v>
      </c>
    </row>
    <row r="88" spans="1:10">
      <c r="D88">
        <f>$D$81*8</f>
        <v>61690.400000000001</v>
      </c>
      <c r="E88">
        <f t="shared" si="2"/>
        <v>86240.4</v>
      </c>
      <c r="F88">
        <v>8</v>
      </c>
      <c r="G88" s="5">
        <f>C77</f>
        <v>1.2500000000000001E-2</v>
      </c>
    </row>
    <row r="89" spans="1:10">
      <c r="D89">
        <f>$D$81*9</f>
        <v>69401.7</v>
      </c>
      <c r="E89">
        <f t="shared" si="2"/>
        <v>93951.7</v>
      </c>
      <c r="F89">
        <v>9</v>
      </c>
      <c r="G89" s="5">
        <f>C78</f>
        <v>1.2500000000000001E-2</v>
      </c>
    </row>
    <row r="90" spans="1:10">
      <c r="D90">
        <f>$D$81*10</f>
        <v>77113</v>
      </c>
      <c r="E90">
        <f t="shared" si="2"/>
        <v>101663</v>
      </c>
      <c r="F90">
        <v>10</v>
      </c>
      <c r="G90" s="4">
        <f>SUM(C79:C80)</f>
        <v>2.5000000000000001E-2</v>
      </c>
    </row>
  </sheetData>
  <sortState xmlns:xlrd2="http://schemas.microsoft.com/office/spreadsheetml/2017/richdata2" ref="A1:B85">
    <sortCondition ref="B1:B85"/>
  </sortState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Волчек Дмитрий Геннадьевич</dc:creator>
  <cp:lastModifiedBy>Дмитрий Евстигнеев</cp:lastModifiedBy>
  <dcterms:created xsi:type="dcterms:W3CDTF">2019-11-03T12:53:06Z</dcterms:created>
  <dcterms:modified xsi:type="dcterms:W3CDTF">2020-12-07T12:12:43Z</dcterms:modified>
</cp:coreProperties>
</file>