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0" i="1" l="1"/>
  <c r="H116" i="1"/>
  <c r="I104" i="1" l="1"/>
  <c r="I105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1" i="1"/>
  <c r="I70" i="1"/>
  <c r="I69" i="1"/>
  <c r="I68" i="1"/>
  <c r="G111" i="1"/>
  <c r="I62" i="1"/>
  <c r="B10" i="1"/>
  <c r="B9" i="1"/>
  <c r="B11" i="1"/>
  <c r="B4" i="1"/>
  <c r="B3" i="1"/>
  <c r="D14" i="1" l="1"/>
  <c r="B8" i="1"/>
  <c r="B13" i="1"/>
  <c r="B6" i="1"/>
  <c r="B7" i="1"/>
  <c r="B5" i="1"/>
  <c r="G110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G56" i="1" l="1"/>
  <c r="G25" i="1"/>
  <c r="K54" i="1"/>
  <c r="K55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K52" i="1" l="1"/>
  <c r="K53" i="1"/>
  <c r="K48" i="1"/>
  <c r="K49" i="1"/>
  <c r="K51" i="1"/>
  <c r="K50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K47" i="1"/>
  <c r="K45" i="1"/>
  <c r="K43" i="1"/>
  <c r="K39" i="1"/>
  <c r="K46" i="1"/>
  <c r="K44" i="1"/>
  <c r="K41" i="1"/>
  <c r="K40" i="1"/>
  <c r="K42" i="1" l="1"/>
  <c r="G67" i="1"/>
  <c r="B12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 l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K38" i="1"/>
  <c r="K37" i="1"/>
  <c r="K36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3" i="1"/>
  <c r="K33" i="1"/>
  <c r="K32" i="1"/>
  <c r="K35" i="1"/>
  <c r="K3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12" i="1"/>
  <c r="I67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19" i="1"/>
  <c r="I72" i="1"/>
  <c r="K31" i="1"/>
  <c r="K30" i="1"/>
  <c r="K29" i="1"/>
  <c r="D67" i="1" l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348" i="1" s="1"/>
  <c r="I66" i="1" l="1"/>
  <c r="D11" i="1" l="1"/>
  <c r="D10" i="1"/>
  <c r="D9" i="1"/>
  <c r="I111" i="1" l="1"/>
  <c r="I110" i="1"/>
  <c r="I109" i="1"/>
  <c r="D8" i="1"/>
  <c r="D7" i="1"/>
  <c r="D6" i="1"/>
  <c r="D5" i="1"/>
  <c r="D4" i="1"/>
  <c r="D3" i="1"/>
  <c r="D15" i="1" l="1"/>
  <c r="I112" i="1"/>
</calcChain>
</file>

<file path=xl/sharedStrings.xml><?xml version="1.0" encoding="utf-8"?>
<sst xmlns="http://schemas.openxmlformats.org/spreadsheetml/2006/main" count="510" uniqueCount="457">
  <si>
    <t>Масштаб</t>
  </si>
  <si>
    <t>1:1</t>
  </si>
  <si>
    <t>1:2</t>
  </si>
  <si>
    <t>2:1</t>
  </si>
  <si>
    <t>2,5:1</t>
  </si>
  <si>
    <t>4:1</t>
  </si>
  <si>
    <t>5:1</t>
  </si>
  <si>
    <t>Коэффициент (К3)</t>
  </si>
  <si>
    <t>Итого</t>
  </si>
  <si>
    <t>Сборка</t>
  </si>
  <si>
    <t>Кол-во деталей</t>
  </si>
  <si>
    <t>Норматив времени</t>
  </si>
  <si>
    <t>Нормативы времени на разработку сборочного чертежа</t>
  </si>
  <si>
    <t>Нормативы времени на разработку чертежа детали</t>
  </si>
  <si>
    <t>Спецификация</t>
  </si>
  <si>
    <t>Единица объема работы</t>
  </si>
  <si>
    <t>Наименование</t>
  </si>
  <si>
    <t>Нормативы времени на работы, сопутствующие разработке конструкторской документации</t>
  </si>
  <si>
    <t>Нормоконтроль чертежа</t>
  </si>
  <si>
    <t>Нормоконтроль спецификации</t>
  </si>
  <si>
    <t>Конструкторский контроль</t>
  </si>
  <si>
    <t>Норматив времени на разработку карты технического уровня и качества продукции</t>
  </si>
  <si>
    <t>Поправочный коэффициент К2 к нормативам времени в зависимости от типа производства проектируемых изделий</t>
  </si>
  <si>
    <t>Нормативы времени на разработку упаковочного чертежа</t>
  </si>
  <si>
    <t>Масса</t>
  </si>
  <si>
    <t>Формат</t>
  </si>
  <si>
    <t>Кол-во размеров</t>
  </si>
  <si>
    <t>Кол-во показателей ТУ</t>
  </si>
  <si>
    <t>Нормативы времени на разработку электромонтажного чертежа</t>
  </si>
  <si>
    <t>Нормативы времени на разработку электрической схемы</t>
  </si>
  <si>
    <t>Принципиальная</t>
  </si>
  <si>
    <t>Кол-во элементов схемы</t>
  </si>
  <si>
    <t>Нормативы времени на составление текстовых конструкторских документов</t>
  </si>
  <si>
    <t>Нормативы времени на разработку технического задания</t>
  </si>
  <si>
    <t>Объем карты</t>
  </si>
  <si>
    <t>1:5</t>
  </si>
  <si>
    <t>1:4</t>
  </si>
  <si>
    <t>1:2,5</t>
  </si>
  <si>
    <t>А2</t>
  </si>
  <si>
    <t>А1</t>
  </si>
  <si>
    <t>А3</t>
  </si>
  <si>
    <t>Поправочный коэффициент</t>
  </si>
  <si>
    <t>РУМБ.201219.011</t>
  </si>
  <si>
    <t>РУМБ.201159.001</t>
  </si>
  <si>
    <t>РУМБ.201219.008</t>
  </si>
  <si>
    <t>РУМБ.201219.009</t>
  </si>
  <si>
    <t>РУМБ.201219.010</t>
  </si>
  <si>
    <t>РУМБ.202161.001</t>
  </si>
  <si>
    <t>РУМБ.202350.001</t>
  </si>
  <si>
    <t>РУМБ.203122.005</t>
  </si>
  <si>
    <t>РУМБ.203122.006</t>
  </si>
  <si>
    <t>РУМБ.203129.002</t>
  </si>
  <si>
    <t>РУМБ.203129.003</t>
  </si>
  <si>
    <t>РУМБ.203421.001</t>
  </si>
  <si>
    <t>РУМБ.203421.002</t>
  </si>
  <si>
    <t>РУМБ.301119.001</t>
  </si>
  <si>
    <t>РУМБ.301176.009</t>
  </si>
  <si>
    <t>РУМБ.301179.005</t>
  </si>
  <si>
    <t>РУМБ.301179.006</t>
  </si>
  <si>
    <t>РУМБ.301251.008</t>
  </si>
  <si>
    <t>РУМБ.301251.009</t>
  </si>
  <si>
    <t>РУМБ.301251.010</t>
  </si>
  <si>
    <t>РУМБ.301329.017</t>
  </si>
  <si>
    <t>РУМБ.301414.001</t>
  </si>
  <si>
    <t>РУМБ.301561.068</t>
  </si>
  <si>
    <t>РУМБ.301561.069</t>
  </si>
  <si>
    <t>РУМБ.301561.070</t>
  </si>
  <si>
    <t>РУМБ.301561.071</t>
  </si>
  <si>
    <t>РУМБ.301561.073</t>
  </si>
  <si>
    <t>РУМБ.301569.003</t>
  </si>
  <si>
    <t>РУМБ.301569.004</t>
  </si>
  <si>
    <t>РУМБ.301732.002</t>
  </si>
  <si>
    <t>РУМБ.301732.003</t>
  </si>
  <si>
    <t>РУМБ.305343.001</t>
  </si>
  <si>
    <t>РУМБ.305369.027</t>
  </si>
  <si>
    <t>РУМБ.402113.001</t>
  </si>
  <si>
    <t>РУМБ.468332.001</t>
  </si>
  <si>
    <t>РУМБ.468332.003</t>
  </si>
  <si>
    <t>РУМБ.685612.001</t>
  </si>
  <si>
    <t>РУМБ.685621.020</t>
  </si>
  <si>
    <t>РУМБ.685624.009</t>
  </si>
  <si>
    <t>РУМБ.685661.001</t>
  </si>
  <si>
    <t>РУМБ.685681.001</t>
  </si>
  <si>
    <t>РУМБ.685682.003</t>
  </si>
  <si>
    <t>РУМБ.685682.005</t>
  </si>
  <si>
    <t>РУМБ.685682.006</t>
  </si>
  <si>
    <t>РУМБ.685682.008</t>
  </si>
  <si>
    <t>РУМБ.685682.009</t>
  </si>
  <si>
    <t>РУМБ.685683.001</t>
  </si>
  <si>
    <t>РУМБ.687253.002</t>
  </si>
  <si>
    <t>А1 (10 л.)</t>
  </si>
  <si>
    <t>А4, А1</t>
  </si>
  <si>
    <t>РУМБ.301179.005Э4</t>
  </si>
  <si>
    <t>РУМБ.468332.001Э3</t>
  </si>
  <si>
    <t>РУМБ.468332.003Э3</t>
  </si>
  <si>
    <t>А3*8, А4*4</t>
  </si>
  <si>
    <t>Таблица</t>
  </si>
  <si>
    <t>РУМБ.424225.006</t>
  </si>
  <si>
    <t>РУМБ.301527.006</t>
  </si>
  <si>
    <t>РУМБ.301531.005</t>
  </si>
  <si>
    <t>РУМБ.304123.001</t>
  </si>
  <si>
    <t>РУМБ.304265.004</t>
  </si>
  <si>
    <t>РУМБ.304269.032</t>
  </si>
  <si>
    <t>РУМБ.304319.004</t>
  </si>
  <si>
    <t>РУМБ.304319.005</t>
  </si>
  <si>
    <t>РУМБ.305132.001</t>
  </si>
  <si>
    <t>РУМБ.305341.002</t>
  </si>
  <si>
    <t>РУМБ.305341.004</t>
  </si>
  <si>
    <t>РУМБ.442622.003</t>
  </si>
  <si>
    <t>РУМБ.466941.001</t>
  </si>
  <si>
    <t>РУМБ.685636.001</t>
  </si>
  <si>
    <t>РУМБ.685636.002</t>
  </si>
  <si>
    <t>РУМБ.685636.003</t>
  </si>
  <si>
    <t>Ведомость спецификаций</t>
  </si>
  <si>
    <t>РУМБ.424225.006Э3</t>
  </si>
  <si>
    <t>РУМБ.424225.006Э4</t>
  </si>
  <si>
    <t>10:1</t>
  </si>
  <si>
    <t>РУМБ.424922.013</t>
  </si>
  <si>
    <t>РУМБ.301561.096</t>
  </si>
  <si>
    <t>РУМБ.301623.007</t>
  </si>
  <si>
    <t>РУМБ.301623.008</t>
  </si>
  <si>
    <t>РУМБ.303231.001</t>
  </si>
  <si>
    <t>РУМБ.303358.004</t>
  </si>
  <si>
    <t>РУМБ.303358.007</t>
  </si>
  <si>
    <t>РУМБ.303767.001</t>
  </si>
  <si>
    <t>РУМБ.304121.032</t>
  </si>
  <si>
    <t>РУМБ.304121.036</t>
  </si>
  <si>
    <t>РУМБ.304121.037</t>
  </si>
  <si>
    <t>РУМБ.304122.001</t>
  </si>
  <si>
    <t>РУМБ.304129.012</t>
  </si>
  <si>
    <t>РУМБ.304139.005</t>
  </si>
  <si>
    <t>РУМБ.304264.002</t>
  </si>
  <si>
    <t>РУМБ.304276.006</t>
  </si>
  <si>
    <t>РУМБ.305142.048</t>
  </si>
  <si>
    <t>РУМБ.305369.037</t>
  </si>
  <si>
    <t>РУМБ.305369.045</t>
  </si>
  <si>
    <t>РУМБ.685621.017</t>
  </si>
  <si>
    <t>РУМБ.685621.081</t>
  </si>
  <si>
    <t>РУМБ.304121.032Э4</t>
  </si>
  <si>
    <t>А4</t>
  </si>
  <si>
    <t>РУМБ.304139.005Э4</t>
  </si>
  <si>
    <t>Нормативы времени на разработбку габаритного чертежа</t>
  </si>
  <si>
    <t>А1*2</t>
  </si>
  <si>
    <t>1:10</t>
  </si>
  <si>
    <t>РУМБ.442614.011</t>
  </si>
  <si>
    <t>РУМБ.301561.064</t>
  </si>
  <si>
    <t>РУМБ.303358.006</t>
  </si>
  <si>
    <t>РУМБ.303838.001</t>
  </si>
  <si>
    <t>РУМБ.304121.024</t>
  </si>
  <si>
    <t>РУМБ.304139.007</t>
  </si>
  <si>
    <t>РУМБ.304269.003</t>
  </si>
  <si>
    <t>РУМБ.304289.006</t>
  </si>
  <si>
    <t>РУМБ.304551.004</t>
  </si>
  <si>
    <t>РУМБ.305369.017</t>
  </si>
  <si>
    <t>РУМБ.685621.016</t>
  </si>
  <si>
    <t>РУМБ.685621.018</t>
  </si>
  <si>
    <t>РУМБ.685621.156</t>
  </si>
  <si>
    <t>РУМБ.685622.002</t>
  </si>
  <si>
    <t>РУМБ.303358.006Э4</t>
  </si>
  <si>
    <t>РУМБ.304139.007Э4</t>
  </si>
  <si>
    <t>РУМБ.304139.008Э4</t>
  </si>
  <si>
    <t>РУМБ.442614.012</t>
  </si>
  <si>
    <t>РУМБ.301172.013</t>
  </si>
  <si>
    <t>РУМБ.303358.005</t>
  </si>
  <si>
    <t>РУМБ.304121.027</t>
  </si>
  <si>
    <t>РУМБ.304129.013</t>
  </si>
  <si>
    <t>РУМБ.304133.001</t>
  </si>
  <si>
    <t>РУМБ.304134.001</t>
  </si>
  <si>
    <t>РУМБ.304139.008</t>
  </si>
  <si>
    <t>РУМБ.321211.015</t>
  </si>
  <si>
    <t>РУМБ.321242.005</t>
  </si>
  <si>
    <t>РУМБ.321242.006</t>
  </si>
  <si>
    <t>РУМБ.685621.023</t>
  </si>
  <si>
    <t>РУМБ.305142.045</t>
  </si>
  <si>
    <t>РУМБ.305142.047</t>
  </si>
  <si>
    <t>РУМБ.301261.007</t>
  </si>
  <si>
    <t>РУМБ.305142.043</t>
  </si>
  <si>
    <t>РУМБ.305142.044</t>
  </si>
  <si>
    <t>РУМБ.305533.001</t>
  </si>
  <si>
    <t>РУМБ.468339.032</t>
  </si>
  <si>
    <t>РУМБ.201219.005</t>
  </si>
  <si>
    <t>РУМБ.201219.016</t>
  </si>
  <si>
    <t>РУМБ.203122.007</t>
  </si>
  <si>
    <t>РУМБ.301126.002</t>
  </si>
  <si>
    <t>РУМБ.301126.003</t>
  </si>
  <si>
    <t>РУМБ.301172.010</t>
  </si>
  <si>
    <t>РУМБ.301172.011</t>
  </si>
  <si>
    <t>РУМБ.301172.012</t>
  </si>
  <si>
    <t>РУМБ.301172.025</t>
  </si>
  <si>
    <t>РУМБ.301189.001</t>
  </si>
  <si>
    <t>РУМБ.301228.024</t>
  </si>
  <si>
    <t>РУМБ.301228.031</t>
  </si>
  <si>
    <t>РУМБ.301228.038</t>
  </si>
  <si>
    <t>РУМБ.301231.010</t>
  </si>
  <si>
    <t>РУМБ.301254.005</t>
  </si>
  <si>
    <t>РУМБ.301254.006</t>
  </si>
  <si>
    <t>РУМБ.301264.003</t>
  </si>
  <si>
    <t>РУМБ.301264.004</t>
  </si>
  <si>
    <t>РУМБ.301265.004</t>
  </si>
  <si>
    <t>РУМБ.301265.005</t>
  </si>
  <si>
    <t>РУМБ.301265.014</t>
  </si>
  <si>
    <t>РУМБ.301311.001</t>
  </si>
  <si>
    <t>РУМБ.301311.011</t>
  </si>
  <si>
    <t>РУМБ.301311.019</t>
  </si>
  <si>
    <t>РУМБ.301316.004</t>
  </si>
  <si>
    <t>РУМБ.301318.002</t>
  </si>
  <si>
    <t>РУМБ.301321.010</t>
  </si>
  <si>
    <t>РУМБ.301561.066</t>
  </si>
  <si>
    <t>РУМБ.301568.041</t>
  </si>
  <si>
    <t>РУМБ.303492.010</t>
  </si>
  <si>
    <t>РУМБ.303492.026</t>
  </si>
  <si>
    <t>РУМБ.303492.027</t>
  </si>
  <si>
    <t>РУМБ.303583.001</t>
  </si>
  <si>
    <t>РУМБ.303721.007</t>
  </si>
  <si>
    <t>РУМБ.303735.001</t>
  </si>
  <si>
    <t>РУМБ.303735.004</t>
  </si>
  <si>
    <t>РУМБ.303735.012</t>
  </si>
  <si>
    <t>РУМБ.303741.002</t>
  </si>
  <si>
    <t>РУМБ.303811.003</t>
  </si>
  <si>
    <t>РУМБ.304119.004</t>
  </si>
  <si>
    <t>РУМБ.304261.002</t>
  </si>
  <si>
    <t>РУМБ.304269.011</t>
  </si>
  <si>
    <t>РУМБ.304269.012</t>
  </si>
  <si>
    <t>РУМБ.305142.032</t>
  </si>
  <si>
    <t>РУМБ.305142.036</t>
  </si>
  <si>
    <t>РУМБ.305142.037</t>
  </si>
  <si>
    <t>РУМБ.305142.039</t>
  </si>
  <si>
    <t>РУМБ.305154.003</t>
  </si>
  <si>
    <t>РУМБ.305369.016</t>
  </si>
  <si>
    <t>РУМБ.311228.004</t>
  </si>
  <si>
    <t>РУМБ.311228.007</t>
  </si>
  <si>
    <t>РУМБ.321211.014</t>
  </si>
  <si>
    <t>РУМБ.321211.024</t>
  </si>
  <si>
    <t>РУМБ.321242.008</t>
  </si>
  <si>
    <t>РУМБ.321242.009</t>
  </si>
  <si>
    <t>РУМБ.401211.001</t>
  </si>
  <si>
    <t>РУМБ.436122.004</t>
  </si>
  <si>
    <t>РУМБ.436737.001</t>
  </si>
  <si>
    <t>РУМБ.468243.036</t>
  </si>
  <si>
    <t>РУМБ.468332.005</t>
  </si>
  <si>
    <t>РУМБ.468339.033</t>
  </si>
  <si>
    <t>РУМБ.654655.001</t>
  </si>
  <si>
    <t>РУМБ.654655.002</t>
  </si>
  <si>
    <t>РУМБ.671121.002</t>
  </si>
  <si>
    <t>РУМБ.671127.002</t>
  </si>
  <si>
    <t>РУМБ.673811.001</t>
  </si>
  <si>
    <t>РУМБ.685621.025</t>
  </si>
  <si>
    <t>РУМБ.685621.035</t>
  </si>
  <si>
    <t>РУМБ.685621.036</t>
  </si>
  <si>
    <t>РУМБ.685621.037</t>
  </si>
  <si>
    <t>РУМБ.685621.115</t>
  </si>
  <si>
    <t>РУМБ.685622.003</t>
  </si>
  <si>
    <t>РУМБ.685623.005</t>
  </si>
  <si>
    <t>РУМБ.685623.006</t>
  </si>
  <si>
    <t>РУМБ.685623.010</t>
  </si>
  <si>
    <t>РУМБ.685623.011</t>
  </si>
  <si>
    <t>РУМБ.685682.010</t>
  </si>
  <si>
    <t>РУМБ.685682.024</t>
  </si>
  <si>
    <t>РУМБ.687253.001</t>
  </si>
  <si>
    <t>РУМБ.687253.004</t>
  </si>
  <si>
    <t>РУМБ.687254.008</t>
  </si>
  <si>
    <t>РУМБ.468339.032Э4</t>
  </si>
  <si>
    <t>РУМБ.201219.016Э4</t>
  </si>
  <si>
    <t>РУМБ.301126.002Э4</t>
  </si>
  <si>
    <t>РУМБ.301189.001Э4</t>
  </si>
  <si>
    <t>РУМБ.301311.001Э4</t>
  </si>
  <si>
    <t>РУМБ.436122.004Э4</t>
  </si>
  <si>
    <t>РУМБ.436737.001Э3</t>
  </si>
  <si>
    <t>РУМБ.468243.036Э3</t>
  </si>
  <si>
    <t>РУМБ.468332.005Э3</t>
  </si>
  <si>
    <t>А4*8, А1</t>
  </si>
  <si>
    <t>А4*3, А1</t>
  </si>
  <si>
    <t>А4*6, А1</t>
  </si>
  <si>
    <t>А4*4, А1</t>
  </si>
  <si>
    <t>РУМБ.468313.008</t>
  </si>
  <si>
    <t>РУМБ.301172.021</t>
  </si>
  <si>
    <t>РУМБ.301265.011</t>
  </si>
  <si>
    <t>РУМБ.301433.001</t>
  </si>
  <si>
    <t>РУМБ.301433.002</t>
  </si>
  <si>
    <t>РУМБ.301561.098</t>
  </si>
  <si>
    <t>РУМБ.305369.025</t>
  </si>
  <si>
    <t>РУМБ.305369.026</t>
  </si>
  <si>
    <t>РУМБ.421224.001</t>
  </si>
  <si>
    <t>РУМБ.436731.001</t>
  </si>
  <si>
    <t>РУМБ.466229.004</t>
  </si>
  <si>
    <t>РУМБ.468332.004</t>
  </si>
  <si>
    <t>РУМБ.468345.001</t>
  </si>
  <si>
    <t>РУМБ.468347.001</t>
  </si>
  <si>
    <t>РУМБ.685621.038</t>
  </si>
  <si>
    <t>РУМБ.685621.039</t>
  </si>
  <si>
    <t>РУМБ.685621.040</t>
  </si>
  <si>
    <t>РУМБ.685621.041</t>
  </si>
  <si>
    <t>РУМБ.685621.042</t>
  </si>
  <si>
    <t>РУМБ.685621.043</t>
  </si>
  <si>
    <t>РУМБ.685621.044</t>
  </si>
  <si>
    <t>РУМБ.685621.117</t>
  </si>
  <si>
    <t>РУМБ.685621.118</t>
  </si>
  <si>
    <t>РУМБ.685622.004</t>
  </si>
  <si>
    <t>РУМБ.685622.005</t>
  </si>
  <si>
    <t>РУМБ.685622.006</t>
  </si>
  <si>
    <t>РУМБ.685623.013</t>
  </si>
  <si>
    <t>РУМБ.685623.014</t>
  </si>
  <si>
    <t>РУМБ.685623.015</t>
  </si>
  <si>
    <t>РУМБ.685682.015</t>
  </si>
  <si>
    <t>РУМБ.685682.016</t>
  </si>
  <si>
    <t>РУМБ.685682.017</t>
  </si>
  <si>
    <t>РУМБ.685682.018</t>
  </si>
  <si>
    <t>РУМБ.687254.002</t>
  </si>
  <si>
    <t>РУМБ.687254.003</t>
  </si>
  <si>
    <t>РУМБ.687254.011</t>
  </si>
  <si>
    <t>РУМБ.468345.001Э3</t>
  </si>
  <si>
    <t>РУМБ.468332.004Э3</t>
  </si>
  <si>
    <t>РУМБ.466229.004Э4</t>
  </si>
  <si>
    <t>РУМБ.436731.001Э3</t>
  </si>
  <si>
    <t>А3*8, А4</t>
  </si>
  <si>
    <t>А3*10, А4</t>
  </si>
  <si>
    <t>А4*12, А1*2</t>
  </si>
  <si>
    <t>РУМБ.468347.001Э3</t>
  </si>
  <si>
    <t>РУМБ.468313.008Э4</t>
  </si>
  <si>
    <t>А2*3</t>
  </si>
  <si>
    <t>РУМБ.466229.003</t>
  </si>
  <si>
    <t>РУМБ.301176.004</t>
  </si>
  <si>
    <t>РУМБ.301176.005</t>
  </si>
  <si>
    <t>РУМБ.301176.006</t>
  </si>
  <si>
    <t>РУМБ.301176.008</t>
  </si>
  <si>
    <t>РУМБ.301186.001</t>
  </si>
  <si>
    <t>РУМБ.301211.003</t>
  </si>
  <si>
    <t>РУМБ.301266.001</t>
  </si>
  <si>
    <t>РУМБ.301318.003</t>
  </si>
  <si>
    <t>РУМБ.301318.004</t>
  </si>
  <si>
    <t>РУМБ.301527.009</t>
  </si>
  <si>
    <t>РУМБ.301527.022</t>
  </si>
  <si>
    <t>РУМБ.301539.003</t>
  </si>
  <si>
    <t>РУМБ.301539.005</t>
  </si>
  <si>
    <t>РУМБ.301539.006</t>
  </si>
  <si>
    <t>РУМБ.301714.001</t>
  </si>
  <si>
    <t>РУМБ.463245.001</t>
  </si>
  <si>
    <t>РУМБ.463245.002</t>
  </si>
  <si>
    <t>РУМБ.468312.010</t>
  </si>
  <si>
    <t>РУМБ.468332.002</t>
  </si>
  <si>
    <t>РУМБ.468332.009</t>
  </si>
  <si>
    <t>РУМБ.468381.001</t>
  </si>
  <si>
    <t>РУМБ.469646.001</t>
  </si>
  <si>
    <t>РУМБ.685621.026</t>
  </si>
  <si>
    <t>РУМБ.685621.027</t>
  </si>
  <si>
    <t>РУМБ.685621.030</t>
  </si>
  <si>
    <t>РУМБ.685621.031</t>
  </si>
  <si>
    <t>РУМБ.685621.032</t>
  </si>
  <si>
    <t>РУМБ.685621.033</t>
  </si>
  <si>
    <t>РУМБ.685621.034</t>
  </si>
  <si>
    <t>РУМБ.685621.114</t>
  </si>
  <si>
    <t>РУМБ.685621.116</t>
  </si>
  <si>
    <t>РУМБ.685623.012</t>
  </si>
  <si>
    <t>РУМБ.685631.002</t>
  </si>
  <si>
    <t>РУМБ.685631.003</t>
  </si>
  <si>
    <t>РУМБ.685631.004</t>
  </si>
  <si>
    <t>РУМБ.685631.005</t>
  </si>
  <si>
    <t>РУМБ.685631.009</t>
  </si>
  <si>
    <t>РУМБ.685682.012</t>
  </si>
  <si>
    <t>РУМБ.685682.013</t>
  </si>
  <si>
    <t>РУМБ.685682.014</t>
  </si>
  <si>
    <t>РУМБ.685687.001</t>
  </si>
  <si>
    <t>РУМБ.687254.012</t>
  </si>
  <si>
    <t>РУМБ.687285.001</t>
  </si>
  <si>
    <t>РУМБ.466229.003Э4</t>
  </si>
  <si>
    <t>А3*8, А4*5</t>
  </si>
  <si>
    <t>РУМБ.468332.002Э3</t>
  </si>
  <si>
    <t>А4*9, А3, А2*3</t>
  </si>
  <si>
    <t>РУМБ.301261.001</t>
  </si>
  <si>
    <t>РУМБ.301261.002</t>
  </si>
  <si>
    <t>РУМБ.301261.003</t>
  </si>
  <si>
    <t>РУМБ.301261.004</t>
  </si>
  <si>
    <t>РУМБ.301527.005</t>
  </si>
  <si>
    <t>РУМБ.301527.010</t>
  </si>
  <si>
    <t>РУМБ.301527.011</t>
  </si>
  <si>
    <t>РУМБ.301531.004</t>
  </si>
  <si>
    <t>РУМБ.301568.003</t>
  </si>
  <si>
    <t>РУМБ.301568.007</t>
  </si>
  <si>
    <t>РУМБ.301568.038</t>
  </si>
  <si>
    <t>РУМБ.301568.039</t>
  </si>
  <si>
    <t>РУМБ.301568.101</t>
  </si>
  <si>
    <t>РУМБ.301611.001</t>
  </si>
  <si>
    <t>РУМБ.304269.037</t>
  </si>
  <si>
    <t>РУМБ.304289.002</t>
  </si>
  <si>
    <t>РУМБ.304289.003</t>
  </si>
  <si>
    <t>РУМБ.305364.001</t>
  </si>
  <si>
    <t>РУМБ.305364.002</t>
  </si>
  <si>
    <t>РУМБ.305642.001</t>
  </si>
  <si>
    <t>РУМБ.305642.002</t>
  </si>
  <si>
    <t>РУМБ.305642.003</t>
  </si>
  <si>
    <t>РУМБ.305642.007</t>
  </si>
  <si>
    <t>РУМБ.305642.012</t>
  </si>
  <si>
    <t>РУМБ.321114.001</t>
  </si>
  <si>
    <t>РУМБ.321172.002</t>
  </si>
  <si>
    <t>РУМБ.32173.004</t>
  </si>
  <si>
    <t>РУМБ.321174.002</t>
  </si>
  <si>
    <t>РУМБ.321175.008</t>
  </si>
  <si>
    <t>РУМБ.327719.003</t>
  </si>
  <si>
    <t>РУМБ.321179.004</t>
  </si>
  <si>
    <t>РУМБ.321211.007</t>
  </si>
  <si>
    <t>РУМБ.321211.008</t>
  </si>
  <si>
    <t>РУМБ.321211.010</t>
  </si>
  <si>
    <t>РУМБ.321211.022</t>
  </si>
  <si>
    <t>РУМБ.321211.023</t>
  </si>
  <si>
    <t>РУМБ.321211.148</t>
  </si>
  <si>
    <t>РУМБ.321367.001</t>
  </si>
  <si>
    <t>РУМБ.322431.002</t>
  </si>
  <si>
    <t>РУМБ.322431.003</t>
  </si>
  <si>
    <t>РУМБ.322453.001</t>
  </si>
  <si>
    <t>РУМБ.361568.001</t>
  </si>
  <si>
    <t>РУМБ.361568.004</t>
  </si>
  <si>
    <t>РУМБ.361568.005</t>
  </si>
  <si>
    <t>РУМБ.361568.006</t>
  </si>
  <si>
    <t>РУМБ.361568.012</t>
  </si>
  <si>
    <t>РУМБ.361568.013</t>
  </si>
  <si>
    <t>РУМБ.361568.014</t>
  </si>
  <si>
    <t>РУМБ.361568.015</t>
  </si>
  <si>
    <t>РУМБ.361568.016</t>
  </si>
  <si>
    <t>20:1</t>
  </si>
  <si>
    <t>Руководство оператора</t>
  </si>
  <si>
    <t>Перечень комплектующих элементов</t>
  </si>
  <si>
    <t>Ведомость покупных изделий "Камера обзорная"</t>
  </si>
  <si>
    <t>Ведомость покупных изделий "Комплект КОРД"</t>
  </si>
  <si>
    <t>Расчет показателей уровня стандартизации и унификации</t>
  </si>
  <si>
    <t>Расчет показателей надежности</t>
  </si>
  <si>
    <t>Ведомость покупных изделий "Блок электронный"</t>
  </si>
  <si>
    <t>Ведомость покупных изделий "Комплект АГ"</t>
  </si>
  <si>
    <t>Ведомость покупных изделий "МБДУ"</t>
  </si>
  <si>
    <t>Ведомость покупных изделий "Комплект ПКТ"</t>
  </si>
  <si>
    <t>Ведомость ЗИП</t>
  </si>
  <si>
    <t>Ведомость покупных изделий "Блок управления"</t>
  </si>
  <si>
    <t>Ведомость покупных изделий "БНиЦ""</t>
  </si>
  <si>
    <t>Химмотологическая карта</t>
  </si>
  <si>
    <t>Программа и методика испытаний</t>
  </si>
  <si>
    <t>Ведомость эксплуатационных документов</t>
  </si>
  <si>
    <t>Технические условия</t>
  </si>
  <si>
    <t>Формуляр</t>
  </si>
  <si>
    <t>Руководство по эксплуатации</t>
  </si>
  <si>
    <t>Инструкция по настройке "Плата CTRL"</t>
  </si>
  <si>
    <t>Инструкция по настройке "MAIN-CPU"</t>
  </si>
  <si>
    <t>Инструкция по настройке "Камера обзорная"</t>
  </si>
  <si>
    <t>Инструкция по настройке "Трансфокатор"</t>
  </si>
  <si>
    <t>Инструкция по настройке "Плата MAIN-POWER"</t>
  </si>
  <si>
    <t>Инструкция по настройке "Блок управления"</t>
  </si>
  <si>
    <t>Инструкция по настройке "Сервопривод"</t>
  </si>
  <si>
    <t>Инструкция по настройке "Плата CAM"</t>
  </si>
  <si>
    <t>Инструкция по настройке "Плата защитная"</t>
  </si>
  <si>
    <t>Инструкция по настройке "Преобразователь"</t>
  </si>
  <si>
    <t>Инструкция по настройке "Трансформатор Т1"</t>
  </si>
  <si>
    <t>Инструкция по настройке "Трансформатор Т2"</t>
  </si>
  <si>
    <t>Инструкция по настройке "Блок электронный"</t>
  </si>
  <si>
    <t>Инструкция по настройке "Плата контроллер оптики"</t>
  </si>
  <si>
    <t>Инструкция по настройке "МБДУ"</t>
  </si>
  <si>
    <t>Инструкция по настройке "Платформа поворотная"</t>
  </si>
  <si>
    <t>Текст программы</t>
  </si>
  <si>
    <t>Отчет о патентных исследованиях</t>
  </si>
  <si>
    <t>Программа эргономического обеспечения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</si>
</sst>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1" xfId="0" applyFill="1" applyBorder="1"/>
    <xf numFmtId="0" fontId="0" fillId="2" borderId="3" xfId="0" applyFill="1" applyBorder="1"/>
    <xf numFmtId="0" fontId="0" fillId="3" borderId="1" xfId="0" applyFill="1" applyBorder="1"/>
    <xf numFmtId="49" fontId="0" fillId="2" borderId="1" xfId="0" applyNumberFormat="1" applyFill="1" applyBorder="1"/>
    <xf numFmtId="49" fontId="0" fillId="3" borderId="1" xfId="0" applyNumberFormat="1" applyFill="1" applyBorder="1"/>
    <xf numFmtId="0" fontId="0" fillId="3" borderId="2" xfId="0" applyFill="1" applyBorder="1"/>
    <xf numFmtId="0" fontId="0" fillId="3" borderId="5" xfId="0" applyFill="1" applyBorder="1"/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1" fillId="0" borderId="0" xfId="0" applyFont="1"/>
    <xf numFmtId="0" fontId="0" fillId="2" borderId="12" xfId="0" applyFill="1" applyBorder="1"/>
    <xf numFmtId="0" fontId="0" fillId="2" borderId="12" xfId="0" applyFill="1" applyBorder="1" applyAlignment="1">
      <alignment wrapText="1"/>
    </xf>
    <xf numFmtId="0" fontId="0" fillId="2" borderId="2" xfId="0" applyFill="1" applyBorder="1" applyAlignment="1">
      <alignment wrapText="1"/>
    </xf>
    <xf numFmtId="49" fontId="0" fillId="4" borderId="1" xfId="0" applyNumberFormat="1" applyFill="1" applyBorder="1"/>
    <xf numFmtId="49" fontId="0" fillId="4" borderId="2" xfId="0" applyNumberFormat="1" applyFill="1" applyBorder="1"/>
    <xf numFmtId="49" fontId="0" fillId="0" borderId="0" xfId="0" applyNumberFormat="1" applyFill="1" applyBorder="1"/>
    <xf numFmtId="0" fontId="0" fillId="0" borderId="0" xfId="0" applyFill="1" applyBorder="1"/>
    <xf numFmtId="49" fontId="0" fillId="3" borderId="2" xfId="0" applyNumberFormat="1" applyFill="1" applyBorder="1"/>
    <xf numFmtId="0" fontId="0" fillId="2" borderId="1" xfId="0" applyFill="1" applyBorder="1" applyAlignment="1">
      <alignment horizontal="left" wrapText="1"/>
    </xf>
    <xf numFmtId="0" fontId="0" fillId="0" borderId="0" xfId="0" applyFill="1" applyBorder="1" applyAlignment="1"/>
    <xf numFmtId="49" fontId="0" fillId="3" borderId="1" xfId="0" applyNumberFormat="1" applyFill="1" applyBorder="1" applyAlignment="1">
      <alignment horizontal="left"/>
    </xf>
    <xf numFmtId="0" fontId="0" fillId="5" borderId="4" xfId="0" applyFill="1" applyBorder="1"/>
    <xf numFmtId="0" fontId="0" fillId="5" borderId="11" xfId="0" applyFill="1" applyBorder="1"/>
    <xf numFmtId="0" fontId="0" fillId="5" borderId="11" xfId="0" applyFill="1" applyBorder="1" applyAlignment="1">
      <alignment wrapText="1"/>
    </xf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6" xfId="0" applyFill="1" applyBorder="1" applyAlignment="1">
      <alignment horizontal="center" wrapText="1"/>
    </xf>
    <xf numFmtId="0" fontId="0" fillId="2" borderId="7" xfId="0" applyFill="1" applyBorder="1" applyAlignment="1">
      <alignment horizontal="center" wrapText="1"/>
    </xf>
    <xf numFmtId="0" fontId="0" fillId="5" borderId="1" xfId="0" applyFill="1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8"/>
  <sheetViews>
    <sheetView tabSelected="1" zoomScale="80" zoomScaleNormal="80" workbookViewId="0">
      <selection activeCell="R119" sqref="R119"/>
    </sheetView>
  </sheetViews>
  <sheetFormatPr defaultRowHeight="15" x14ac:dyDescent="0.25"/>
  <cols>
    <col min="1" max="1" width="26" customWidth="1"/>
    <col min="2" max="2" width="16.42578125" customWidth="1"/>
    <col min="3" max="3" width="18.5703125" customWidth="1"/>
    <col min="6" max="6" width="24.5703125" customWidth="1"/>
    <col min="7" max="7" width="16.42578125" customWidth="1"/>
    <col min="8" max="8" width="18.140625" customWidth="1"/>
    <col min="9" max="9" width="16.5703125" customWidth="1"/>
    <col min="10" max="10" width="13.85546875" customWidth="1"/>
    <col min="11" max="11" width="14.85546875" customWidth="1"/>
    <col min="16" max="16" width="12.7109375" customWidth="1"/>
  </cols>
  <sheetData>
    <row r="1" spans="1:16" ht="15.75" thickBot="1" x14ac:dyDescent="0.3"/>
    <row r="2" spans="1:16" ht="15" customHeight="1" thickBot="1" x14ac:dyDescent="0.3">
      <c r="A2" s="25" t="s">
        <v>0</v>
      </c>
      <c r="B2" s="25"/>
      <c r="C2" s="1" t="s">
        <v>7</v>
      </c>
      <c r="F2" s="25" t="s">
        <v>21</v>
      </c>
      <c r="G2" s="25"/>
      <c r="H2" s="25"/>
      <c r="I2" s="25"/>
      <c r="J2" s="25"/>
      <c r="K2" s="25"/>
      <c r="L2" s="25"/>
      <c r="M2" s="25"/>
      <c r="N2" s="26"/>
      <c r="O2" s="23">
        <v>80</v>
      </c>
      <c r="P2" s="10"/>
    </row>
    <row r="3" spans="1:16" ht="15.75" thickBot="1" x14ac:dyDescent="0.3">
      <c r="A3" s="5" t="s">
        <v>1</v>
      </c>
      <c r="B3" s="3">
        <f>87+17+27+23+27+22+9+24+79+74+27+4+24+15+59+34</f>
        <v>552</v>
      </c>
      <c r="C3" s="3">
        <v>1</v>
      </c>
      <c r="D3" s="3">
        <f>B3*C3</f>
        <v>552</v>
      </c>
    </row>
    <row r="4" spans="1:16" ht="26.25" customHeight="1" thickBot="1" x14ac:dyDescent="0.3">
      <c r="A4" s="5" t="s">
        <v>2</v>
      </c>
      <c r="B4" s="3">
        <f>23+1+10+8+3+5+4+11+16+23+9+10+4+16+10+7</f>
        <v>160</v>
      </c>
      <c r="C4" s="3">
        <v>1.05</v>
      </c>
      <c r="D4" s="3">
        <f>B4*C4</f>
        <v>168</v>
      </c>
      <c r="F4" s="27" t="s">
        <v>22</v>
      </c>
      <c r="G4" s="27"/>
      <c r="H4" s="27"/>
      <c r="I4" s="27"/>
      <c r="J4" s="27"/>
      <c r="K4" s="27"/>
      <c r="L4" s="27"/>
      <c r="M4" s="27"/>
      <c r="N4" s="28"/>
      <c r="O4" s="24">
        <v>1</v>
      </c>
    </row>
    <row r="5" spans="1:16" x14ac:dyDescent="0.25">
      <c r="A5" s="5" t="s">
        <v>3</v>
      </c>
      <c r="B5" s="3">
        <f>38+6+32+3+17+9+1+7+49+33+18+8+20+6+22</f>
        <v>269</v>
      </c>
      <c r="C5" s="3">
        <v>1.1000000000000001</v>
      </c>
      <c r="D5" s="3">
        <f t="shared" ref="D5:D13" si="0">B5*C5</f>
        <v>295.90000000000003</v>
      </c>
    </row>
    <row r="6" spans="1:16" x14ac:dyDescent="0.25">
      <c r="A6" s="5" t="s">
        <v>4</v>
      </c>
      <c r="B6" s="3">
        <f>14+5+2+1+4+2+7+1+3+3+3</f>
        <v>45</v>
      </c>
      <c r="C6" s="3">
        <v>1.25</v>
      </c>
      <c r="D6" s="3">
        <f t="shared" si="0"/>
        <v>56.25</v>
      </c>
      <c r="F6" s="25" t="s">
        <v>23</v>
      </c>
      <c r="G6" s="25"/>
      <c r="H6" s="25"/>
      <c r="I6" s="25"/>
      <c r="J6" s="25"/>
      <c r="K6" s="25"/>
      <c r="L6" s="25"/>
      <c r="M6" s="25"/>
      <c r="N6" s="25"/>
      <c r="O6" s="1" t="s">
        <v>24</v>
      </c>
    </row>
    <row r="7" spans="1:16" ht="15.75" thickBot="1" x14ac:dyDescent="0.3">
      <c r="A7" s="5" t="s">
        <v>5</v>
      </c>
      <c r="B7" s="3">
        <f>7+2+3+5+2+1+8+4+3+4</f>
        <v>39</v>
      </c>
      <c r="C7" s="3">
        <v>1.1000000000000001</v>
      </c>
      <c r="D7" s="3">
        <f t="shared" si="0"/>
        <v>42.900000000000006</v>
      </c>
      <c r="F7" s="6" t="s">
        <v>90</v>
      </c>
      <c r="G7" s="6">
        <v>6.5</v>
      </c>
      <c r="O7" s="3">
        <v>526</v>
      </c>
    </row>
    <row r="8" spans="1:16" ht="15.75" thickBot="1" x14ac:dyDescent="0.3">
      <c r="A8" s="5" t="s">
        <v>6</v>
      </c>
      <c r="B8" s="3">
        <f>2+1+3+4+4+1</f>
        <v>15</v>
      </c>
      <c r="C8" s="3">
        <v>1.1000000000000001</v>
      </c>
      <c r="D8" s="3">
        <f t="shared" si="0"/>
        <v>16.5</v>
      </c>
      <c r="F8" s="2" t="s">
        <v>8</v>
      </c>
      <c r="G8" s="22">
        <v>65</v>
      </c>
    </row>
    <row r="9" spans="1:16" x14ac:dyDescent="0.25">
      <c r="A9" s="14" t="s">
        <v>35</v>
      </c>
      <c r="B9" s="3">
        <f>2+2+1+5</f>
        <v>10</v>
      </c>
      <c r="C9" s="3">
        <v>1.1000000000000001</v>
      </c>
      <c r="D9" s="3">
        <f t="shared" si="0"/>
        <v>11</v>
      </c>
    </row>
    <row r="10" spans="1:16" x14ac:dyDescent="0.25">
      <c r="A10" s="15" t="s">
        <v>36</v>
      </c>
      <c r="B10" s="6">
        <f>3+1+1+3+3+5+1+1+9+4</f>
        <v>31</v>
      </c>
      <c r="C10" s="3">
        <v>1.1000000000000001</v>
      </c>
      <c r="D10" s="3">
        <f t="shared" si="0"/>
        <v>34.1</v>
      </c>
    </row>
    <row r="11" spans="1:16" x14ac:dyDescent="0.25">
      <c r="A11" s="15" t="s">
        <v>37</v>
      </c>
      <c r="B11" s="6">
        <f>1+2+1+1+2+5+4+3+3+7</f>
        <v>29</v>
      </c>
      <c r="C11" s="6">
        <v>1.1000000000000001</v>
      </c>
      <c r="D11" s="6">
        <f t="shared" si="0"/>
        <v>31.900000000000002</v>
      </c>
      <c r="F11" s="25" t="s">
        <v>141</v>
      </c>
      <c r="G11" s="25"/>
      <c r="H11" s="25"/>
      <c r="I11" s="25"/>
      <c r="J11" s="20"/>
      <c r="K11" s="20"/>
      <c r="L11" s="20"/>
      <c r="M11" s="20"/>
      <c r="N11" s="20"/>
    </row>
    <row r="12" spans="1:16" ht="29.25" customHeight="1" x14ac:dyDescent="0.25">
      <c r="A12" s="21" t="s">
        <v>116</v>
      </c>
      <c r="B12" s="3">
        <f>2+1</f>
        <v>3</v>
      </c>
      <c r="C12" s="3">
        <v>1.25</v>
      </c>
      <c r="D12" s="3">
        <f t="shared" si="0"/>
        <v>3.75</v>
      </c>
      <c r="F12" s="11" t="s">
        <v>25</v>
      </c>
      <c r="G12" s="12" t="s">
        <v>26</v>
      </c>
      <c r="H12" s="12" t="s">
        <v>27</v>
      </c>
      <c r="I12" s="12" t="s">
        <v>11</v>
      </c>
    </row>
    <row r="13" spans="1:16" ht="15.75" thickBot="1" x14ac:dyDescent="0.3">
      <c r="A13" s="5" t="s">
        <v>143</v>
      </c>
      <c r="B13" s="3">
        <f>1+1+1</f>
        <v>3</v>
      </c>
      <c r="C13" s="3">
        <v>1.05</v>
      </c>
      <c r="D13" s="3">
        <f t="shared" si="0"/>
        <v>3.1500000000000004</v>
      </c>
      <c r="F13" s="6" t="s">
        <v>142</v>
      </c>
      <c r="G13" s="6">
        <v>26</v>
      </c>
      <c r="H13" s="3">
        <v>78</v>
      </c>
      <c r="I13" s="3">
        <v>26.4</v>
      </c>
    </row>
    <row r="14" spans="1:16" ht="15.75" thickBot="1" x14ac:dyDescent="0.3">
      <c r="A14" s="21" t="s">
        <v>418</v>
      </c>
      <c r="B14" s="3">
        <v>1</v>
      </c>
      <c r="C14" s="6">
        <v>1.25</v>
      </c>
      <c r="D14" s="6">
        <f>B14*C14</f>
        <v>1.25</v>
      </c>
      <c r="F14" s="2" t="s">
        <v>8</v>
      </c>
      <c r="G14" s="22">
        <v>52.8</v>
      </c>
    </row>
    <row r="15" spans="1:16" ht="15.75" thickBot="1" x14ac:dyDescent="0.3">
      <c r="A15" s="16"/>
      <c r="B15" s="17"/>
      <c r="C15" s="2" t="s">
        <v>8</v>
      </c>
      <c r="D15" s="22">
        <f>SUM(D3:D14)</f>
        <v>1216.7000000000003</v>
      </c>
    </row>
    <row r="16" spans="1:16" x14ac:dyDescent="0.25">
      <c r="F16" s="25" t="s">
        <v>28</v>
      </c>
      <c r="G16" s="25"/>
      <c r="H16" s="25"/>
      <c r="I16" s="25"/>
      <c r="J16" s="25"/>
      <c r="K16" s="25"/>
      <c r="L16" s="20"/>
      <c r="M16" s="20"/>
      <c r="N16" s="20"/>
    </row>
    <row r="17" spans="1:14" ht="15" customHeight="1" x14ac:dyDescent="0.25">
      <c r="A17" s="26" t="s">
        <v>12</v>
      </c>
      <c r="B17" s="29"/>
      <c r="C17" s="29"/>
      <c r="D17" s="30"/>
      <c r="F17" s="1" t="s">
        <v>16</v>
      </c>
      <c r="G17" s="1" t="s">
        <v>25</v>
      </c>
      <c r="H17" s="8" t="s">
        <v>10</v>
      </c>
      <c r="I17" s="8" t="s">
        <v>27</v>
      </c>
      <c r="J17" s="8" t="s">
        <v>11</v>
      </c>
      <c r="K17" s="8" t="s">
        <v>41</v>
      </c>
    </row>
    <row r="18" spans="1:14" x14ac:dyDescent="0.25">
      <c r="A18" s="4" t="s">
        <v>9</v>
      </c>
      <c r="B18" s="1" t="s">
        <v>10</v>
      </c>
      <c r="C18" s="1" t="s">
        <v>11</v>
      </c>
      <c r="D18" s="1"/>
      <c r="F18" s="6" t="s">
        <v>57</v>
      </c>
      <c r="G18" s="6" t="s">
        <v>91</v>
      </c>
      <c r="H18" s="6">
        <v>21</v>
      </c>
      <c r="I18" s="6">
        <v>78</v>
      </c>
      <c r="J18" s="6">
        <v>15.8</v>
      </c>
      <c r="K18" s="6">
        <v>1.125</v>
      </c>
    </row>
    <row r="19" spans="1:14" x14ac:dyDescent="0.25">
      <c r="A19" s="3" t="s">
        <v>97</v>
      </c>
      <c r="B19" s="3">
        <v>35</v>
      </c>
      <c r="C19" s="3">
        <v>20</v>
      </c>
      <c r="D19" s="3">
        <f>B19*C19</f>
        <v>700</v>
      </c>
      <c r="F19" s="3" t="s">
        <v>181</v>
      </c>
      <c r="G19" s="3" t="s">
        <v>271</v>
      </c>
      <c r="H19" s="3">
        <v>12</v>
      </c>
      <c r="I19" s="3">
        <v>78</v>
      </c>
      <c r="J19" s="3">
        <v>11.6</v>
      </c>
      <c r="K19" s="3">
        <v>1.375</v>
      </c>
    </row>
    <row r="20" spans="1:14" x14ac:dyDescent="0.25">
      <c r="A20" s="5" t="s">
        <v>42</v>
      </c>
      <c r="B20" s="3">
        <v>11</v>
      </c>
      <c r="C20" s="3">
        <v>11</v>
      </c>
      <c r="D20" s="3">
        <f t="shared" ref="D20:D274" si="1">B20*C20</f>
        <v>121</v>
      </c>
      <c r="F20" s="3" t="s">
        <v>201</v>
      </c>
      <c r="G20" s="3" t="s">
        <v>272</v>
      </c>
      <c r="H20" s="3">
        <v>30</v>
      </c>
      <c r="I20" s="3">
        <v>78</v>
      </c>
      <c r="J20" s="3">
        <v>16.399999999999999</v>
      </c>
      <c r="K20" s="3">
        <v>1.75</v>
      </c>
    </row>
    <row r="21" spans="1:14" x14ac:dyDescent="0.25">
      <c r="A21" s="5" t="s">
        <v>43</v>
      </c>
      <c r="B21" s="3">
        <v>11</v>
      </c>
      <c r="C21" s="3">
        <v>11</v>
      </c>
      <c r="D21" s="3">
        <f t="shared" si="1"/>
        <v>121</v>
      </c>
      <c r="F21" s="3" t="s">
        <v>236</v>
      </c>
      <c r="G21" s="3" t="s">
        <v>273</v>
      </c>
      <c r="H21" s="3">
        <v>19</v>
      </c>
      <c r="I21" s="3">
        <v>78</v>
      </c>
      <c r="J21" s="3">
        <v>13.5</v>
      </c>
      <c r="K21" s="3">
        <v>1.5</v>
      </c>
    </row>
    <row r="22" spans="1:14" ht="15" customHeight="1" x14ac:dyDescent="0.25">
      <c r="A22" s="5" t="s">
        <v>44</v>
      </c>
      <c r="B22" s="3">
        <v>13</v>
      </c>
      <c r="C22" s="7">
        <v>12</v>
      </c>
      <c r="D22" s="3">
        <f t="shared" si="1"/>
        <v>156</v>
      </c>
      <c r="F22" s="6" t="s">
        <v>179</v>
      </c>
      <c r="G22" s="6" t="s">
        <v>270</v>
      </c>
      <c r="H22" s="6">
        <v>26</v>
      </c>
      <c r="I22" s="6">
        <v>78</v>
      </c>
      <c r="J22" s="6">
        <v>16.399999999999999</v>
      </c>
      <c r="K22" s="6">
        <v>2</v>
      </c>
    </row>
    <row r="23" spans="1:14" x14ac:dyDescent="0.25">
      <c r="A23" s="5" t="s">
        <v>45</v>
      </c>
      <c r="B23" s="3">
        <v>11</v>
      </c>
      <c r="C23" s="7">
        <v>11</v>
      </c>
      <c r="D23" s="3">
        <f t="shared" si="1"/>
        <v>121</v>
      </c>
      <c r="F23" s="3" t="s">
        <v>274</v>
      </c>
      <c r="G23" s="3" t="s">
        <v>316</v>
      </c>
      <c r="H23" s="3">
        <v>63</v>
      </c>
      <c r="I23" s="3">
        <v>78</v>
      </c>
      <c r="J23" s="3">
        <v>26.4</v>
      </c>
      <c r="K23" s="3">
        <v>3.5</v>
      </c>
    </row>
    <row r="24" spans="1:14" ht="15.75" thickBot="1" x14ac:dyDescent="0.3">
      <c r="A24" s="5" t="s">
        <v>46</v>
      </c>
      <c r="B24" s="3">
        <v>14</v>
      </c>
      <c r="C24" s="7">
        <v>12</v>
      </c>
      <c r="D24" s="3">
        <f t="shared" si="1"/>
        <v>168</v>
      </c>
      <c r="F24" s="6" t="s">
        <v>320</v>
      </c>
      <c r="G24" s="6" t="s">
        <v>367</v>
      </c>
      <c r="H24" s="3">
        <v>39</v>
      </c>
      <c r="I24" s="3">
        <v>78</v>
      </c>
      <c r="J24" s="3">
        <v>18.7</v>
      </c>
      <c r="K24" s="3">
        <v>2.875</v>
      </c>
    </row>
    <row r="25" spans="1:14" ht="15.75" thickBot="1" x14ac:dyDescent="0.3">
      <c r="A25" s="5" t="s">
        <v>47</v>
      </c>
      <c r="B25" s="3">
        <v>13</v>
      </c>
      <c r="C25" s="7">
        <v>12</v>
      </c>
      <c r="D25" s="3">
        <f t="shared" si="1"/>
        <v>156</v>
      </c>
      <c r="F25" s="2" t="s">
        <v>8</v>
      </c>
      <c r="G25" s="22">
        <f>J18*K18+J19*K19+J20*K20+J21*K21+J22*K22+J23*K23+J24*K24</f>
        <v>261.63749999999999</v>
      </c>
      <c r="L25" s="20"/>
      <c r="M25" s="20"/>
      <c r="N25" s="20"/>
    </row>
    <row r="26" spans="1:14" ht="15.75" customHeight="1" x14ac:dyDescent="0.25">
      <c r="A26" s="5" t="s">
        <v>48</v>
      </c>
      <c r="B26" s="3">
        <v>3</v>
      </c>
      <c r="C26" s="7">
        <v>6</v>
      </c>
      <c r="D26" s="3">
        <f t="shared" si="1"/>
        <v>18</v>
      </c>
    </row>
    <row r="27" spans="1:14" ht="14.25" customHeight="1" x14ac:dyDescent="0.25">
      <c r="A27" s="5" t="s">
        <v>49</v>
      </c>
      <c r="B27" s="3">
        <v>29</v>
      </c>
      <c r="C27" s="7">
        <v>18</v>
      </c>
      <c r="D27" s="3">
        <f t="shared" si="1"/>
        <v>522</v>
      </c>
      <c r="F27" s="26" t="s">
        <v>29</v>
      </c>
      <c r="G27" s="29"/>
      <c r="H27" s="29"/>
      <c r="I27" s="29"/>
      <c r="J27" s="29"/>
      <c r="K27" s="30"/>
    </row>
    <row r="28" spans="1:14" ht="30" x14ac:dyDescent="0.25">
      <c r="A28" s="5" t="s">
        <v>50</v>
      </c>
      <c r="B28" s="3">
        <v>17</v>
      </c>
      <c r="C28" s="7">
        <v>14</v>
      </c>
      <c r="D28" s="3">
        <f t="shared" si="1"/>
        <v>238</v>
      </c>
      <c r="F28" s="1" t="s">
        <v>30</v>
      </c>
      <c r="G28" s="1" t="s">
        <v>25</v>
      </c>
      <c r="H28" s="8" t="s">
        <v>31</v>
      </c>
      <c r="I28" s="8" t="s">
        <v>11</v>
      </c>
      <c r="J28" s="8" t="s">
        <v>41</v>
      </c>
      <c r="K28" s="1"/>
    </row>
    <row r="29" spans="1:14" x14ac:dyDescent="0.25">
      <c r="A29" s="5" t="s">
        <v>51</v>
      </c>
      <c r="B29" s="3">
        <v>3</v>
      </c>
      <c r="C29" s="7">
        <v>6</v>
      </c>
      <c r="D29" s="3">
        <f t="shared" si="1"/>
        <v>18</v>
      </c>
      <c r="F29" s="3" t="s">
        <v>92</v>
      </c>
      <c r="G29" s="3" t="s">
        <v>39</v>
      </c>
      <c r="H29" s="3">
        <v>47</v>
      </c>
      <c r="I29" s="3">
        <v>44.5</v>
      </c>
      <c r="J29" s="3">
        <v>1</v>
      </c>
      <c r="K29" s="3">
        <f t="shared" ref="K29:K39" si="2">I29*J29</f>
        <v>44.5</v>
      </c>
    </row>
    <row r="30" spans="1:14" x14ac:dyDescent="0.25">
      <c r="A30" s="5" t="s">
        <v>52</v>
      </c>
      <c r="B30" s="3">
        <v>3</v>
      </c>
      <c r="C30" s="7">
        <v>6</v>
      </c>
      <c r="D30" s="3">
        <f t="shared" si="1"/>
        <v>18</v>
      </c>
      <c r="F30" s="3" t="s">
        <v>93</v>
      </c>
      <c r="G30" s="3" t="s">
        <v>39</v>
      </c>
      <c r="H30" s="3">
        <v>55</v>
      </c>
      <c r="I30" s="3">
        <v>54.3</v>
      </c>
      <c r="J30" s="3">
        <v>1</v>
      </c>
      <c r="K30" s="3">
        <f t="shared" si="2"/>
        <v>54.3</v>
      </c>
    </row>
    <row r="31" spans="1:14" x14ac:dyDescent="0.25">
      <c r="A31" s="5" t="s">
        <v>53</v>
      </c>
      <c r="B31" s="3">
        <v>4</v>
      </c>
      <c r="C31" s="7">
        <v>6</v>
      </c>
      <c r="D31" s="3">
        <f t="shared" si="1"/>
        <v>24</v>
      </c>
      <c r="F31" s="3" t="s">
        <v>94</v>
      </c>
      <c r="G31" s="3" t="s">
        <v>95</v>
      </c>
      <c r="H31" s="3">
        <v>148</v>
      </c>
      <c r="I31" s="3">
        <v>96.4</v>
      </c>
      <c r="J31" s="3">
        <v>2.5</v>
      </c>
      <c r="K31" s="3">
        <f t="shared" si="2"/>
        <v>241</v>
      </c>
    </row>
    <row r="32" spans="1:14" x14ac:dyDescent="0.25">
      <c r="A32" s="5" t="s">
        <v>54</v>
      </c>
      <c r="B32" s="3">
        <v>4</v>
      </c>
      <c r="C32" s="7">
        <v>6</v>
      </c>
      <c r="D32" s="3">
        <f t="shared" si="1"/>
        <v>24</v>
      </c>
      <c r="F32" s="3" t="s">
        <v>114</v>
      </c>
      <c r="G32" s="3" t="s">
        <v>39</v>
      </c>
      <c r="H32" s="3">
        <v>23</v>
      </c>
      <c r="I32" s="3">
        <v>22.4</v>
      </c>
      <c r="J32" s="3">
        <v>1</v>
      </c>
      <c r="K32" s="3">
        <f t="shared" si="2"/>
        <v>22.4</v>
      </c>
    </row>
    <row r="33" spans="1:11" x14ac:dyDescent="0.25">
      <c r="A33" s="5" t="s">
        <v>55</v>
      </c>
      <c r="B33" s="3">
        <v>2</v>
      </c>
      <c r="C33" s="7">
        <v>6</v>
      </c>
      <c r="D33" s="3">
        <f t="shared" si="1"/>
        <v>12</v>
      </c>
      <c r="F33" s="3" t="s">
        <v>115</v>
      </c>
      <c r="G33" s="3" t="s">
        <v>38</v>
      </c>
      <c r="H33" s="3">
        <v>7</v>
      </c>
      <c r="I33" s="3">
        <v>9.6</v>
      </c>
      <c r="J33" s="3">
        <v>0.5</v>
      </c>
      <c r="K33" s="3">
        <f t="shared" si="2"/>
        <v>4.8</v>
      </c>
    </row>
    <row r="34" spans="1:11" x14ac:dyDescent="0.25">
      <c r="A34" s="5" t="s">
        <v>56</v>
      </c>
      <c r="B34" s="3">
        <v>10</v>
      </c>
      <c r="C34" s="7">
        <v>11</v>
      </c>
      <c r="D34" s="3">
        <f t="shared" si="1"/>
        <v>110</v>
      </c>
      <c r="F34" s="3" t="s">
        <v>138</v>
      </c>
      <c r="G34" s="9" t="s">
        <v>139</v>
      </c>
      <c r="H34" s="3">
        <v>3</v>
      </c>
      <c r="I34" s="3">
        <v>9.6</v>
      </c>
      <c r="J34" s="3">
        <v>0.125</v>
      </c>
      <c r="K34" s="3">
        <f t="shared" si="2"/>
        <v>1.2</v>
      </c>
    </row>
    <row r="35" spans="1:11" x14ac:dyDescent="0.25">
      <c r="A35" s="5" t="s">
        <v>57</v>
      </c>
      <c r="B35" s="3">
        <v>38</v>
      </c>
      <c r="C35" s="7">
        <v>20</v>
      </c>
      <c r="D35" s="3">
        <f t="shared" si="1"/>
        <v>760</v>
      </c>
      <c r="F35" s="3" t="s">
        <v>140</v>
      </c>
      <c r="G35" s="3" t="s">
        <v>40</v>
      </c>
      <c r="H35" s="3">
        <v>6</v>
      </c>
      <c r="I35" s="3">
        <v>9.6</v>
      </c>
      <c r="J35" s="3">
        <v>0.25</v>
      </c>
      <c r="K35" s="3">
        <f t="shared" si="2"/>
        <v>2.4</v>
      </c>
    </row>
    <row r="36" spans="1:11" x14ac:dyDescent="0.25">
      <c r="A36" s="5" t="s">
        <v>58</v>
      </c>
      <c r="B36" s="3">
        <v>2</v>
      </c>
      <c r="C36" s="7">
        <v>6</v>
      </c>
      <c r="D36" s="3">
        <f t="shared" si="1"/>
        <v>12</v>
      </c>
      <c r="F36" s="3" t="s">
        <v>158</v>
      </c>
      <c r="G36" s="3" t="s">
        <v>139</v>
      </c>
      <c r="H36" s="3">
        <v>3</v>
      </c>
      <c r="I36" s="3">
        <v>9.6</v>
      </c>
      <c r="J36" s="3">
        <v>0.125</v>
      </c>
      <c r="K36" s="3">
        <f t="shared" si="2"/>
        <v>1.2</v>
      </c>
    </row>
    <row r="37" spans="1:11" x14ac:dyDescent="0.25">
      <c r="A37" s="5" t="s">
        <v>59</v>
      </c>
      <c r="B37" s="3">
        <v>6</v>
      </c>
      <c r="C37" s="7">
        <v>8.5</v>
      </c>
      <c r="D37" s="3">
        <f t="shared" si="1"/>
        <v>51</v>
      </c>
      <c r="F37" s="3" t="s">
        <v>159</v>
      </c>
      <c r="G37" s="3" t="s">
        <v>139</v>
      </c>
      <c r="H37" s="3">
        <v>4</v>
      </c>
      <c r="I37" s="3">
        <v>9.6</v>
      </c>
      <c r="J37" s="3">
        <v>0.125</v>
      </c>
      <c r="K37" s="3">
        <f t="shared" si="2"/>
        <v>1.2</v>
      </c>
    </row>
    <row r="38" spans="1:11" x14ac:dyDescent="0.25">
      <c r="A38" s="5" t="s">
        <v>60</v>
      </c>
      <c r="B38" s="3">
        <v>17</v>
      </c>
      <c r="C38" s="7">
        <v>14</v>
      </c>
      <c r="D38" s="3">
        <f t="shared" si="1"/>
        <v>238</v>
      </c>
      <c r="F38" s="3" t="s">
        <v>160</v>
      </c>
      <c r="G38" s="3" t="s">
        <v>40</v>
      </c>
      <c r="H38" s="3">
        <v>6</v>
      </c>
      <c r="I38" s="3">
        <v>9.6</v>
      </c>
      <c r="J38" s="3">
        <v>0.25</v>
      </c>
      <c r="K38" s="3">
        <f t="shared" si="2"/>
        <v>2.4</v>
      </c>
    </row>
    <row r="39" spans="1:11" ht="15.75" customHeight="1" x14ac:dyDescent="0.25">
      <c r="A39" s="5" t="s">
        <v>61</v>
      </c>
      <c r="B39" s="3">
        <v>13</v>
      </c>
      <c r="C39" s="7">
        <v>12</v>
      </c>
      <c r="D39" s="3">
        <f t="shared" si="1"/>
        <v>156</v>
      </c>
      <c r="F39" s="3" t="s">
        <v>261</v>
      </c>
      <c r="G39" s="3" t="s">
        <v>38</v>
      </c>
      <c r="H39" s="3">
        <v>37</v>
      </c>
      <c r="I39" s="3">
        <v>30.1</v>
      </c>
      <c r="J39" s="3">
        <v>0.5</v>
      </c>
      <c r="K39" s="3">
        <f t="shared" si="2"/>
        <v>15.05</v>
      </c>
    </row>
    <row r="40" spans="1:11" x14ac:dyDescent="0.25">
      <c r="A40" s="5" t="s">
        <v>62</v>
      </c>
      <c r="B40" s="3">
        <v>2</v>
      </c>
      <c r="C40" s="7">
        <v>6</v>
      </c>
      <c r="D40" s="3">
        <f t="shared" si="1"/>
        <v>12</v>
      </c>
      <c r="F40" s="3" t="s">
        <v>262</v>
      </c>
      <c r="G40" s="3" t="s">
        <v>38</v>
      </c>
      <c r="H40" s="3">
        <v>12</v>
      </c>
      <c r="I40" s="3">
        <v>14.3</v>
      </c>
      <c r="J40" s="3">
        <v>0.5</v>
      </c>
      <c r="K40" s="3">
        <f t="shared" ref="K40:K54" si="3">I40*J40</f>
        <v>7.15</v>
      </c>
    </row>
    <row r="41" spans="1:11" x14ac:dyDescent="0.25">
      <c r="A41" s="5" t="s">
        <v>63</v>
      </c>
      <c r="B41" s="3">
        <v>3</v>
      </c>
      <c r="C41" s="7">
        <v>6</v>
      </c>
      <c r="D41" s="3">
        <f t="shared" si="1"/>
        <v>18</v>
      </c>
      <c r="F41" s="6" t="s">
        <v>263</v>
      </c>
      <c r="G41" s="6" t="s">
        <v>40</v>
      </c>
      <c r="H41" s="6">
        <v>5</v>
      </c>
      <c r="I41" s="6">
        <v>9.6</v>
      </c>
      <c r="J41" s="6">
        <v>0.25</v>
      </c>
      <c r="K41" s="6">
        <f t="shared" si="3"/>
        <v>2.4</v>
      </c>
    </row>
    <row r="42" spans="1:11" x14ac:dyDescent="0.25">
      <c r="A42" s="5" t="s">
        <v>64</v>
      </c>
      <c r="B42" s="3">
        <v>2</v>
      </c>
      <c r="C42" s="7">
        <v>6</v>
      </c>
      <c r="D42" s="3">
        <f t="shared" si="1"/>
        <v>12</v>
      </c>
      <c r="F42" s="3" t="s">
        <v>264</v>
      </c>
      <c r="G42" s="3" t="s">
        <v>40</v>
      </c>
      <c r="H42" s="3">
        <v>3</v>
      </c>
      <c r="I42" s="3">
        <v>9.6</v>
      </c>
      <c r="J42" s="3">
        <v>0.25</v>
      </c>
      <c r="K42" s="3">
        <f t="shared" si="3"/>
        <v>2.4</v>
      </c>
    </row>
    <row r="43" spans="1:11" x14ac:dyDescent="0.25">
      <c r="A43" s="5" t="s">
        <v>65</v>
      </c>
      <c r="B43" s="3">
        <v>3</v>
      </c>
      <c r="C43" s="7">
        <v>6</v>
      </c>
      <c r="D43" s="3">
        <f t="shared" si="1"/>
        <v>18</v>
      </c>
      <c r="F43" s="3" t="s">
        <v>265</v>
      </c>
      <c r="G43" s="3" t="s">
        <v>39</v>
      </c>
      <c r="H43" s="3">
        <v>17</v>
      </c>
      <c r="I43" s="3">
        <v>18.2</v>
      </c>
      <c r="J43" s="3">
        <v>1</v>
      </c>
      <c r="K43" s="3">
        <f t="shared" si="3"/>
        <v>18.2</v>
      </c>
    </row>
    <row r="44" spans="1:11" ht="15" customHeight="1" x14ac:dyDescent="0.25">
      <c r="A44" s="5" t="s">
        <v>66</v>
      </c>
      <c r="B44" s="3">
        <v>3</v>
      </c>
      <c r="C44" s="7">
        <v>6</v>
      </c>
      <c r="D44" s="3">
        <f t="shared" si="1"/>
        <v>18</v>
      </c>
      <c r="F44" s="3" t="s">
        <v>266</v>
      </c>
      <c r="G44" s="3" t="s">
        <v>38</v>
      </c>
      <c r="H44" s="3">
        <v>3</v>
      </c>
      <c r="I44" s="3">
        <v>9.6</v>
      </c>
      <c r="J44" s="3">
        <v>0.5</v>
      </c>
      <c r="K44" s="3">
        <f t="shared" si="3"/>
        <v>4.8</v>
      </c>
    </row>
    <row r="45" spans="1:11" x14ac:dyDescent="0.25">
      <c r="A45" s="5" t="s">
        <v>67</v>
      </c>
      <c r="B45" s="3">
        <v>3</v>
      </c>
      <c r="C45" s="7">
        <v>6</v>
      </c>
      <c r="D45" s="3">
        <f t="shared" si="1"/>
        <v>18</v>
      </c>
      <c r="F45" s="3" t="s">
        <v>267</v>
      </c>
      <c r="G45" s="3" t="s">
        <v>39</v>
      </c>
      <c r="H45" s="3">
        <v>35</v>
      </c>
      <c r="I45" s="3">
        <v>30.1</v>
      </c>
      <c r="J45" s="3">
        <v>1</v>
      </c>
      <c r="K45" s="3">
        <f t="shared" si="3"/>
        <v>30.1</v>
      </c>
    </row>
    <row r="46" spans="1:11" x14ac:dyDescent="0.25">
      <c r="A46" s="5" t="s">
        <v>68</v>
      </c>
      <c r="B46" s="3">
        <v>3</v>
      </c>
      <c r="C46" s="7">
        <v>6</v>
      </c>
      <c r="D46" s="3">
        <f t="shared" si="1"/>
        <v>18</v>
      </c>
      <c r="F46" s="3" t="s">
        <v>268</v>
      </c>
      <c r="G46" s="3" t="s">
        <v>38</v>
      </c>
      <c r="H46" s="3">
        <v>44</v>
      </c>
      <c r="I46" s="3">
        <v>36.799999999999997</v>
      </c>
      <c r="J46" s="3">
        <v>0.5</v>
      </c>
      <c r="K46" s="3">
        <f t="shared" si="3"/>
        <v>18.399999999999999</v>
      </c>
    </row>
    <row r="47" spans="1:11" x14ac:dyDescent="0.25">
      <c r="A47" s="5" t="s">
        <v>69</v>
      </c>
      <c r="B47" s="3">
        <v>3</v>
      </c>
      <c r="C47" s="7">
        <v>6</v>
      </c>
      <c r="D47" s="3">
        <f t="shared" si="1"/>
        <v>18</v>
      </c>
      <c r="F47" s="6" t="s">
        <v>269</v>
      </c>
      <c r="G47" s="6" t="s">
        <v>142</v>
      </c>
      <c r="H47" s="6">
        <v>104</v>
      </c>
      <c r="I47" s="6">
        <v>96.4</v>
      </c>
      <c r="J47" s="6">
        <v>2</v>
      </c>
      <c r="K47" s="6">
        <f t="shared" si="3"/>
        <v>192.8</v>
      </c>
    </row>
    <row r="48" spans="1:11" x14ac:dyDescent="0.25">
      <c r="A48" s="5" t="s">
        <v>70</v>
      </c>
      <c r="B48" s="3">
        <v>19</v>
      </c>
      <c r="C48" s="7">
        <v>14</v>
      </c>
      <c r="D48" s="3">
        <f t="shared" si="1"/>
        <v>266</v>
      </c>
      <c r="F48" s="3" t="s">
        <v>310</v>
      </c>
      <c r="G48" s="3" t="s">
        <v>39</v>
      </c>
      <c r="H48" s="3">
        <v>103</v>
      </c>
      <c r="I48" s="3">
        <v>96.4</v>
      </c>
      <c r="J48" s="3">
        <v>1</v>
      </c>
      <c r="K48" s="3">
        <f t="shared" si="3"/>
        <v>96.4</v>
      </c>
    </row>
    <row r="49" spans="1:11" x14ac:dyDescent="0.25">
      <c r="A49" s="5" t="s">
        <v>71</v>
      </c>
      <c r="B49" s="3">
        <v>7</v>
      </c>
      <c r="C49" s="7">
        <v>8.5</v>
      </c>
      <c r="D49" s="3">
        <f t="shared" si="1"/>
        <v>59.5</v>
      </c>
      <c r="F49" s="3" t="s">
        <v>311</v>
      </c>
      <c r="G49" s="3" t="s">
        <v>315</v>
      </c>
      <c r="H49" s="3">
        <v>113</v>
      </c>
      <c r="I49" s="3">
        <v>96.4</v>
      </c>
      <c r="J49" s="3">
        <v>2.625</v>
      </c>
      <c r="K49" s="3">
        <f t="shared" si="3"/>
        <v>253.05</v>
      </c>
    </row>
    <row r="50" spans="1:11" ht="15" customHeight="1" x14ac:dyDescent="0.25">
      <c r="A50" s="5" t="s">
        <v>72</v>
      </c>
      <c r="B50" s="3">
        <v>17</v>
      </c>
      <c r="C50" s="3">
        <v>14</v>
      </c>
      <c r="D50" s="3">
        <f t="shared" si="1"/>
        <v>238</v>
      </c>
      <c r="F50" s="3" t="s">
        <v>312</v>
      </c>
      <c r="G50" s="3" t="s">
        <v>139</v>
      </c>
      <c r="H50" s="3">
        <v>4</v>
      </c>
      <c r="I50" s="3">
        <v>9.6</v>
      </c>
      <c r="J50" s="3">
        <v>0.125</v>
      </c>
      <c r="K50" s="3">
        <f t="shared" si="3"/>
        <v>1.2</v>
      </c>
    </row>
    <row r="51" spans="1:11" x14ac:dyDescent="0.25">
      <c r="A51" s="5" t="s">
        <v>73</v>
      </c>
      <c r="B51" s="3">
        <v>6</v>
      </c>
      <c r="C51" s="3">
        <v>8.5</v>
      </c>
      <c r="D51" s="3">
        <f t="shared" si="1"/>
        <v>51</v>
      </c>
      <c r="F51" s="3" t="s">
        <v>313</v>
      </c>
      <c r="G51" s="3" t="s">
        <v>314</v>
      </c>
      <c r="H51" s="3">
        <v>85</v>
      </c>
      <c r="I51" s="3">
        <v>88.5</v>
      </c>
      <c r="J51" s="3">
        <v>2.125</v>
      </c>
      <c r="K51" s="3">
        <f t="shared" si="3"/>
        <v>188.0625</v>
      </c>
    </row>
    <row r="52" spans="1:11" x14ac:dyDescent="0.25">
      <c r="A52" s="5" t="s">
        <v>74</v>
      </c>
      <c r="B52" s="3">
        <v>11</v>
      </c>
      <c r="C52" s="3">
        <v>11</v>
      </c>
      <c r="D52" s="3">
        <f t="shared" si="1"/>
        <v>121</v>
      </c>
      <c r="F52" s="3" t="s">
        <v>318</v>
      </c>
      <c r="G52" s="3" t="s">
        <v>319</v>
      </c>
      <c r="H52" s="3">
        <v>61</v>
      </c>
      <c r="I52" s="3">
        <v>64.8</v>
      </c>
      <c r="J52" s="3">
        <v>1.5</v>
      </c>
      <c r="K52" s="3">
        <f t="shared" si="3"/>
        <v>97.199999999999989</v>
      </c>
    </row>
    <row r="53" spans="1:11" ht="15" customHeight="1" x14ac:dyDescent="0.25">
      <c r="A53" s="5" t="s">
        <v>75</v>
      </c>
      <c r="B53" s="3">
        <v>18</v>
      </c>
      <c r="C53" s="3">
        <v>14</v>
      </c>
      <c r="D53" s="3">
        <f t="shared" si="1"/>
        <v>252</v>
      </c>
      <c r="F53" s="6" t="s">
        <v>317</v>
      </c>
      <c r="G53" s="6" t="s">
        <v>38</v>
      </c>
      <c r="H53" s="6">
        <v>1</v>
      </c>
      <c r="I53" s="6">
        <v>9.6</v>
      </c>
      <c r="J53" s="6">
        <v>0.5</v>
      </c>
      <c r="K53" s="6">
        <f t="shared" si="3"/>
        <v>4.8</v>
      </c>
    </row>
    <row r="54" spans="1:11" ht="14.25" customHeight="1" x14ac:dyDescent="0.25">
      <c r="A54" s="5" t="s">
        <v>76</v>
      </c>
      <c r="B54" s="3">
        <v>38</v>
      </c>
      <c r="C54" s="3">
        <v>20</v>
      </c>
      <c r="D54" s="3">
        <f t="shared" si="1"/>
        <v>760</v>
      </c>
      <c r="F54" s="3" t="s">
        <v>364</v>
      </c>
      <c r="G54" s="3" t="s">
        <v>39</v>
      </c>
      <c r="H54" s="3">
        <v>56</v>
      </c>
      <c r="I54" s="3">
        <v>54.3</v>
      </c>
      <c r="J54" s="3">
        <v>1</v>
      </c>
      <c r="K54" s="3">
        <f t="shared" si="3"/>
        <v>54.3</v>
      </c>
    </row>
    <row r="55" spans="1:11" ht="15" customHeight="1" thickBot="1" x14ac:dyDescent="0.3">
      <c r="A55" s="5" t="s">
        <v>77</v>
      </c>
      <c r="B55" s="3">
        <v>90</v>
      </c>
      <c r="C55" s="3">
        <v>30</v>
      </c>
      <c r="D55" s="3">
        <f t="shared" si="1"/>
        <v>2700</v>
      </c>
      <c r="F55" s="3" t="s">
        <v>366</v>
      </c>
      <c r="G55" s="3" t="s">
        <v>365</v>
      </c>
      <c r="H55" s="3">
        <v>154</v>
      </c>
      <c r="I55" s="3">
        <v>96.4</v>
      </c>
      <c r="J55" s="3">
        <v>2.625</v>
      </c>
      <c r="K55" s="3">
        <f>I55*J55</f>
        <v>253.05</v>
      </c>
    </row>
    <row r="56" spans="1:11" ht="15.75" customHeight="1" thickBot="1" x14ac:dyDescent="0.3">
      <c r="A56" s="5" t="s">
        <v>78</v>
      </c>
      <c r="B56" s="3">
        <v>5</v>
      </c>
      <c r="C56" s="3">
        <v>7</v>
      </c>
      <c r="D56" s="3">
        <f t="shared" si="1"/>
        <v>35</v>
      </c>
      <c r="F56" s="2" t="s">
        <v>8</v>
      </c>
      <c r="G56" s="22">
        <f>SUM(K29:K55)</f>
        <v>1614.7624999999998</v>
      </c>
    </row>
    <row r="57" spans="1:11" x14ac:dyDescent="0.25">
      <c r="A57" s="5" t="s">
        <v>79</v>
      </c>
      <c r="B57" s="3">
        <v>6</v>
      </c>
      <c r="C57" s="3">
        <v>8.5</v>
      </c>
      <c r="D57" s="3">
        <f t="shared" si="1"/>
        <v>51</v>
      </c>
    </row>
    <row r="58" spans="1:11" ht="15" customHeight="1" x14ac:dyDescent="0.25">
      <c r="A58" s="5" t="s">
        <v>80</v>
      </c>
      <c r="B58" s="3">
        <v>14</v>
      </c>
      <c r="C58" s="3">
        <v>12</v>
      </c>
      <c r="D58" s="3">
        <f t="shared" si="1"/>
        <v>168</v>
      </c>
      <c r="F58" s="26" t="s">
        <v>33</v>
      </c>
      <c r="G58" s="29"/>
      <c r="H58" s="29"/>
      <c r="I58" s="30"/>
    </row>
    <row r="59" spans="1:11" ht="30.75" thickBot="1" x14ac:dyDescent="0.3">
      <c r="A59" s="5" t="s">
        <v>81</v>
      </c>
      <c r="B59" s="3">
        <v>6</v>
      </c>
      <c r="C59" s="3">
        <v>8.5</v>
      </c>
      <c r="D59" s="3">
        <f t="shared" si="1"/>
        <v>51</v>
      </c>
      <c r="F59" s="1" t="s">
        <v>34</v>
      </c>
      <c r="G59" s="8" t="s">
        <v>27</v>
      </c>
      <c r="H59" s="13" t="s">
        <v>11</v>
      </c>
    </row>
    <row r="60" spans="1:11" ht="15" customHeight="1" thickBot="1" x14ac:dyDescent="0.3">
      <c r="A60" s="5" t="s">
        <v>82</v>
      </c>
      <c r="B60" s="3">
        <v>7</v>
      </c>
      <c r="C60" s="3">
        <v>8.5</v>
      </c>
      <c r="D60" s="3">
        <f t="shared" si="1"/>
        <v>59.5</v>
      </c>
      <c r="F60" s="3">
        <v>21</v>
      </c>
      <c r="G60" s="7">
        <v>78</v>
      </c>
      <c r="H60" s="23">
        <v>116.3</v>
      </c>
    </row>
    <row r="61" spans="1:11" ht="15" customHeight="1" thickBot="1" x14ac:dyDescent="0.3">
      <c r="A61" s="5" t="s">
        <v>83</v>
      </c>
      <c r="B61" s="3">
        <v>3</v>
      </c>
      <c r="C61" s="3">
        <v>6</v>
      </c>
      <c r="D61" s="3">
        <f t="shared" si="1"/>
        <v>18</v>
      </c>
    </row>
    <row r="62" spans="1:11" ht="15.75" thickBot="1" x14ac:dyDescent="0.3">
      <c r="A62" s="5" t="s">
        <v>84</v>
      </c>
      <c r="B62" s="3">
        <v>3</v>
      </c>
      <c r="C62" s="3">
        <v>6</v>
      </c>
      <c r="D62" s="3">
        <f t="shared" si="1"/>
        <v>18</v>
      </c>
      <c r="F62" s="31" t="s">
        <v>13</v>
      </c>
      <c r="G62" s="32"/>
      <c r="H62" s="33"/>
      <c r="I62" s="22">
        <f>81.64+182.59+25.77+0.54+0.62+0.54+66.01+0.32+0.32+0.48+0.4+0.54+0.32+83.97+52.9+0.62+0.62+0.48+0.32+0.48+0.32+0.48+0.54+0.32+41.85+0.54+0.54+0.54+0.32+15.63+131.84+0.62+0.48+0.48+0.54+0.32+0.62+0.4+0.48+0.48+0.54+0.32+0.54+0.48+0.32+0.32+0.62+0.48+0.32+0.48+0.32+0.62+0.32+0.48+0.32+0.54+0.32+0.62+0.62+0.54+0.32+0.48+0.62+0.62+0.62+147.8+395.76+78.19+0.54+0.32+0.4+0.54+0.32+0.4+0.7+0.54+0.32+0.48+0.54+0.48+0.48+0.48+0.54+0.54+0.62+0.62+0.32+0.62+55.38+63.54+120.46+84.87+140.38</f>
        <v>1804.7800000000002</v>
      </c>
    </row>
    <row r="63" spans="1:11" x14ac:dyDescent="0.25">
      <c r="A63" s="5" t="s">
        <v>85</v>
      </c>
      <c r="B63" s="3">
        <v>3</v>
      </c>
      <c r="C63" s="3">
        <v>6</v>
      </c>
      <c r="D63" s="3">
        <f t="shared" si="1"/>
        <v>18</v>
      </c>
    </row>
    <row r="64" spans="1:11" ht="29.25" customHeight="1" x14ac:dyDescent="0.25">
      <c r="A64" s="5" t="s">
        <v>86</v>
      </c>
      <c r="B64" s="3">
        <v>3</v>
      </c>
      <c r="C64" s="3">
        <v>6</v>
      </c>
      <c r="D64" s="3">
        <f t="shared" si="1"/>
        <v>18</v>
      </c>
      <c r="F64" s="28" t="s">
        <v>32</v>
      </c>
      <c r="G64" s="34"/>
      <c r="H64" s="34"/>
      <c r="I64" s="35"/>
    </row>
    <row r="65" spans="1:9" ht="27.75" customHeight="1" x14ac:dyDescent="0.25">
      <c r="A65" s="5" t="s">
        <v>87</v>
      </c>
      <c r="B65" s="3">
        <v>3</v>
      </c>
      <c r="C65" s="3">
        <v>6</v>
      </c>
      <c r="D65" s="3">
        <f t="shared" si="1"/>
        <v>18</v>
      </c>
      <c r="F65" s="1" t="s">
        <v>16</v>
      </c>
      <c r="G65" s="8" t="s">
        <v>15</v>
      </c>
      <c r="H65" s="8" t="s">
        <v>11</v>
      </c>
      <c r="I65" s="1"/>
    </row>
    <row r="66" spans="1:9" ht="15" customHeight="1" x14ac:dyDescent="0.25">
      <c r="A66" s="5" t="s">
        <v>88</v>
      </c>
      <c r="B66" s="3">
        <v>15</v>
      </c>
      <c r="C66" s="3">
        <v>12</v>
      </c>
      <c r="D66" s="3">
        <f t="shared" si="1"/>
        <v>180</v>
      </c>
      <c r="F66" s="3" t="s">
        <v>14</v>
      </c>
      <c r="G66" s="3">
        <v>3667</v>
      </c>
      <c r="H66" s="3">
        <v>0.1</v>
      </c>
      <c r="I66" s="3">
        <f t="shared" ref="I66:I104" si="4">G66*H66</f>
        <v>366.70000000000005</v>
      </c>
    </row>
    <row r="67" spans="1:9" ht="30" x14ac:dyDescent="0.25">
      <c r="A67" s="5" t="s">
        <v>89</v>
      </c>
      <c r="B67" s="3">
        <v>3</v>
      </c>
      <c r="C67" s="3">
        <v>6</v>
      </c>
      <c r="D67" s="3">
        <f t="shared" si="1"/>
        <v>18</v>
      </c>
      <c r="F67" s="9" t="s">
        <v>113</v>
      </c>
      <c r="G67" s="3">
        <f>75+174</f>
        <v>249</v>
      </c>
      <c r="H67" s="3">
        <v>0.11</v>
      </c>
      <c r="I67" s="3">
        <f t="shared" si="4"/>
        <v>27.39</v>
      </c>
    </row>
    <row r="68" spans="1:9" x14ac:dyDescent="0.25">
      <c r="A68" s="5" t="s">
        <v>98</v>
      </c>
      <c r="B68" s="3">
        <v>4</v>
      </c>
      <c r="C68" s="3">
        <v>6</v>
      </c>
      <c r="D68" s="3">
        <f t="shared" si="1"/>
        <v>24</v>
      </c>
      <c r="F68" s="9" t="s">
        <v>419</v>
      </c>
      <c r="G68" s="3">
        <v>55</v>
      </c>
      <c r="H68" s="3">
        <v>2.64</v>
      </c>
      <c r="I68" s="3">
        <f t="shared" si="4"/>
        <v>145.20000000000002</v>
      </c>
    </row>
    <row r="69" spans="1:9" ht="45" x14ac:dyDescent="0.25">
      <c r="A69" s="5" t="s">
        <v>99</v>
      </c>
      <c r="B69" s="3">
        <v>5</v>
      </c>
      <c r="C69" s="3">
        <v>7</v>
      </c>
      <c r="D69" s="3">
        <f t="shared" si="1"/>
        <v>35</v>
      </c>
      <c r="F69" s="9" t="s">
        <v>420</v>
      </c>
      <c r="G69" s="3">
        <v>219</v>
      </c>
      <c r="H69" s="3">
        <v>2.64</v>
      </c>
      <c r="I69" s="3">
        <f t="shared" si="4"/>
        <v>578.16000000000008</v>
      </c>
    </row>
    <row r="70" spans="1:9" ht="43.5" customHeight="1" x14ac:dyDescent="0.25">
      <c r="A70" s="5" t="s">
        <v>100</v>
      </c>
      <c r="B70" s="3">
        <v>5</v>
      </c>
      <c r="C70" s="3">
        <v>7</v>
      </c>
      <c r="D70" s="3">
        <f t="shared" si="1"/>
        <v>35</v>
      </c>
      <c r="F70" s="9" t="s">
        <v>421</v>
      </c>
      <c r="G70" s="3">
        <v>95</v>
      </c>
      <c r="H70" s="3">
        <v>0.16</v>
      </c>
      <c r="I70" s="3">
        <f t="shared" si="4"/>
        <v>15.200000000000001</v>
      </c>
    </row>
    <row r="71" spans="1:9" ht="45" customHeight="1" x14ac:dyDescent="0.25">
      <c r="A71" s="5" t="s">
        <v>101</v>
      </c>
      <c r="B71" s="3">
        <v>11</v>
      </c>
      <c r="C71" s="3">
        <v>11</v>
      </c>
      <c r="D71" s="3">
        <f t="shared" si="1"/>
        <v>121</v>
      </c>
      <c r="F71" s="9" t="s">
        <v>422</v>
      </c>
      <c r="G71" s="3">
        <v>81</v>
      </c>
      <c r="H71" s="3">
        <v>0.16</v>
      </c>
      <c r="I71" s="3">
        <f t="shared" si="4"/>
        <v>12.96</v>
      </c>
    </row>
    <row r="72" spans="1:9" x14ac:dyDescent="0.25">
      <c r="A72" s="5" t="s">
        <v>102</v>
      </c>
      <c r="B72" s="3">
        <v>2</v>
      </c>
      <c r="C72" s="3">
        <v>6</v>
      </c>
      <c r="D72" s="3">
        <f t="shared" si="1"/>
        <v>12</v>
      </c>
      <c r="F72" s="3" t="s">
        <v>96</v>
      </c>
      <c r="G72" s="3">
        <v>3</v>
      </c>
      <c r="H72" s="3">
        <v>0.8</v>
      </c>
      <c r="I72" s="3">
        <f t="shared" si="4"/>
        <v>2.4000000000000004</v>
      </c>
    </row>
    <row r="73" spans="1:9" ht="44.25" customHeight="1" x14ac:dyDescent="0.25">
      <c r="A73" s="5" t="s">
        <v>103</v>
      </c>
      <c r="B73" s="3">
        <v>2</v>
      </c>
      <c r="C73" s="3">
        <v>6</v>
      </c>
      <c r="D73" s="3">
        <f t="shared" si="1"/>
        <v>12</v>
      </c>
      <c r="F73" s="9" t="s">
        <v>423</v>
      </c>
      <c r="G73" s="3">
        <v>4</v>
      </c>
      <c r="H73" s="3">
        <v>2.64</v>
      </c>
      <c r="I73" s="3">
        <f t="shared" si="4"/>
        <v>10.56</v>
      </c>
    </row>
    <row r="74" spans="1:9" ht="30" x14ac:dyDescent="0.25">
      <c r="A74" s="5" t="s">
        <v>104</v>
      </c>
      <c r="B74" s="3">
        <v>2</v>
      </c>
      <c r="C74" s="3">
        <v>6</v>
      </c>
      <c r="D74" s="3">
        <f t="shared" si="1"/>
        <v>12</v>
      </c>
      <c r="F74" s="9" t="s">
        <v>424</v>
      </c>
      <c r="G74" s="3">
        <v>114</v>
      </c>
      <c r="H74" s="3">
        <v>2.64</v>
      </c>
      <c r="I74" s="3">
        <f t="shared" si="4"/>
        <v>300.96000000000004</v>
      </c>
    </row>
    <row r="75" spans="1:9" ht="45" x14ac:dyDescent="0.25">
      <c r="A75" s="5" t="s">
        <v>105</v>
      </c>
      <c r="B75" s="3">
        <v>4</v>
      </c>
      <c r="C75" s="3">
        <v>6</v>
      </c>
      <c r="D75" s="3">
        <f t="shared" si="1"/>
        <v>24</v>
      </c>
      <c r="F75" s="9" t="s">
        <v>425</v>
      </c>
      <c r="G75" s="3">
        <v>312</v>
      </c>
      <c r="H75" s="3">
        <v>0.16</v>
      </c>
      <c r="I75" s="3">
        <f t="shared" si="4"/>
        <v>49.92</v>
      </c>
    </row>
    <row r="76" spans="1:9" ht="30" x14ac:dyDescent="0.25">
      <c r="A76" s="5" t="s">
        <v>106</v>
      </c>
      <c r="B76" s="3">
        <v>14</v>
      </c>
      <c r="C76" s="3">
        <v>12</v>
      </c>
      <c r="D76" s="3">
        <f t="shared" si="1"/>
        <v>168</v>
      </c>
      <c r="F76" s="9" t="s">
        <v>426</v>
      </c>
      <c r="G76" s="3">
        <v>75</v>
      </c>
      <c r="H76" s="3">
        <v>0.16</v>
      </c>
      <c r="I76" s="3">
        <f t="shared" si="4"/>
        <v>12</v>
      </c>
    </row>
    <row r="77" spans="1:9" ht="30" x14ac:dyDescent="0.25">
      <c r="A77" s="5" t="s">
        <v>107</v>
      </c>
      <c r="B77" s="3">
        <v>14</v>
      </c>
      <c r="C77" s="3">
        <v>12</v>
      </c>
      <c r="D77" s="3">
        <f t="shared" si="1"/>
        <v>168</v>
      </c>
      <c r="F77" s="9" t="s">
        <v>427</v>
      </c>
      <c r="G77" s="3">
        <v>798</v>
      </c>
      <c r="H77" s="3">
        <v>0.16</v>
      </c>
      <c r="I77" s="3">
        <f t="shared" si="4"/>
        <v>127.68</v>
      </c>
    </row>
    <row r="78" spans="1:9" ht="45" x14ac:dyDescent="0.25">
      <c r="A78" s="5" t="s">
        <v>108</v>
      </c>
      <c r="B78" s="3">
        <v>71</v>
      </c>
      <c r="C78" s="3">
        <v>26</v>
      </c>
      <c r="D78" s="3">
        <f t="shared" si="1"/>
        <v>1846</v>
      </c>
      <c r="F78" s="9" t="s">
        <v>428</v>
      </c>
      <c r="G78" s="3">
        <v>46</v>
      </c>
      <c r="H78" s="3">
        <v>0.16</v>
      </c>
      <c r="I78" s="3">
        <f t="shared" si="4"/>
        <v>7.36</v>
      </c>
    </row>
    <row r="79" spans="1:9" x14ac:dyDescent="0.25">
      <c r="A79" s="5" t="s">
        <v>109</v>
      </c>
      <c r="B79" s="3">
        <v>3</v>
      </c>
      <c r="C79" s="3">
        <v>6</v>
      </c>
      <c r="D79" s="3">
        <f t="shared" si="1"/>
        <v>18</v>
      </c>
      <c r="F79" s="9" t="s">
        <v>429</v>
      </c>
      <c r="G79" s="3">
        <v>24</v>
      </c>
      <c r="H79" s="3">
        <v>2.64</v>
      </c>
      <c r="I79" s="3">
        <f t="shared" si="4"/>
        <v>63.36</v>
      </c>
    </row>
    <row r="80" spans="1:9" ht="45" x14ac:dyDescent="0.25">
      <c r="A80" s="5" t="s">
        <v>110</v>
      </c>
      <c r="B80" s="3">
        <v>9</v>
      </c>
      <c r="C80" s="3">
        <v>9</v>
      </c>
      <c r="D80" s="3">
        <f t="shared" si="1"/>
        <v>81</v>
      </c>
      <c r="F80" s="9" t="s">
        <v>430</v>
      </c>
      <c r="G80" s="3">
        <v>200</v>
      </c>
      <c r="H80" s="3">
        <v>0.16</v>
      </c>
      <c r="I80" s="3">
        <f t="shared" si="4"/>
        <v>32</v>
      </c>
    </row>
    <row r="81" spans="1:9" ht="27.75" customHeight="1" x14ac:dyDescent="0.25">
      <c r="A81" s="5" t="s">
        <v>111</v>
      </c>
      <c r="B81" s="3">
        <v>15</v>
      </c>
      <c r="C81" s="3">
        <v>12</v>
      </c>
      <c r="D81" s="3">
        <f t="shared" si="1"/>
        <v>180</v>
      </c>
      <c r="F81" s="9" t="s">
        <v>431</v>
      </c>
      <c r="G81" s="3">
        <v>290</v>
      </c>
      <c r="H81" s="3">
        <v>0.16</v>
      </c>
      <c r="I81" s="3">
        <f t="shared" si="4"/>
        <v>46.4</v>
      </c>
    </row>
    <row r="82" spans="1:9" ht="30" x14ac:dyDescent="0.25">
      <c r="A82" s="5" t="s">
        <v>112</v>
      </c>
      <c r="B82" s="3">
        <v>14</v>
      </c>
      <c r="C82" s="3">
        <v>12</v>
      </c>
      <c r="D82" s="3">
        <f t="shared" si="1"/>
        <v>168</v>
      </c>
      <c r="F82" s="9" t="s">
        <v>432</v>
      </c>
      <c r="G82" s="3">
        <v>14</v>
      </c>
      <c r="H82" s="3">
        <v>2.64</v>
      </c>
      <c r="I82" s="3">
        <f t="shared" si="4"/>
        <v>36.96</v>
      </c>
    </row>
    <row r="83" spans="1:9" ht="30" x14ac:dyDescent="0.25">
      <c r="A83" s="5" t="s">
        <v>117</v>
      </c>
      <c r="B83" s="3">
        <v>13</v>
      </c>
      <c r="C83" s="3">
        <v>12</v>
      </c>
      <c r="D83" s="3">
        <f t="shared" si="1"/>
        <v>156</v>
      </c>
      <c r="F83" s="9" t="s">
        <v>433</v>
      </c>
      <c r="G83" s="3">
        <v>140</v>
      </c>
      <c r="H83" s="3">
        <v>2.5</v>
      </c>
      <c r="I83" s="3">
        <f t="shared" si="4"/>
        <v>350</v>
      </c>
    </row>
    <row r="84" spans="1:9" ht="45" x14ac:dyDescent="0.25">
      <c r="A84" s="5" t="s">
        <v>118</v>
      </c>
      <c r="B84" s="3">
        <v>4</v>
      </c>
      <c r="C84" s="3">
        <v>6</v>
      </c>
      <c r="D84" s="3">
        <f t="shared" si="1"/>
        <v>24</v>
      </c>
      <c r="F84" s="9" t="s">
        <v>434</v>
      </c>
      <c r="G84" s="3">
        <v>8</v>
      </c>
      <c r="H84" s="3">
        <v>2.64</v>
      </c>
      <c r="I84" s="3">
        <f t="shared" si="4"/>
        <v>21.12</v>
      </c>
    </row>
    <row r="85" spans="1:9" x14ac:dyDescent="0.25">
      <c r="A85" s="5" t="s">
        <v>119</v>
      </c>
      <c r="B85" s="3">
        <v>4</v>
      </c>
      <c r="C85" s="3">
        <v>6</v>
      </c>
      <c r="D85" s="3">
        <f t="shared" si="1"/>
        <v>24</v>
      </c>
      <c r="F85" s="9" t="s">
        <v>435</v>
      </c>
      <c r="G85" s="3">
        <v>129</v>
      </c>
      <c r="H85" s="3">
        <v>1.64</v>
      </c>
      <c r="I85" s="3">
        <f t="shared" si="4"/>
        <v>211.55999999999997</v>
      </c>
    </row>
    <row r="86" spans="1:9" x14ac:dyDescent="0.25">
      <c r="A86" s="5" t="s">
        <v>120</v>
      </c>
      <c r="B86" s="3">
        <v>4</v>
      </c>
      <c r="C86" s="3">
        <v>6</v>
      </c>
      <c r="D86" s="3">
        <f t="shared" si="1"/>
        <v>24</v>
      </c>
      <c r="F86" s="9" t="s">
        <v>436</v>
      </c>
      <c r="G86" s="3">
        <v>88</v>
      </c>
      <c r="H86" s="3">
        <v>2.64</v>
      </c>
      <c r="I86" s="3">
        <f t="shared" si="4"/>
        <v>232.32000000000002</v>
      </c>
    </row>
    <row r="87" spans="1:9" ht="30" x14ac:dyDescent="0.25">
      <c r="A87" s="5" t="s">
        <v>121</v>
      </c>
      <c r="B87" s="3">
        <v>3</v>
      </c>
      <c r="C87" s="3">
        <v>6</v>
      </c>
      <c r="D87" s="3">
        <f t="shared" si="1"/>
        <v>18</v>
      </c>
      <c r="F87" s="9" t="s">
        <v>437</v>
      </c>
      <c r="G87" s="3">
        <v>100</v>
      </c>
      <c r="H87" s="3">
        <v>2.64</v>
      </c>
      <c r="I87" s="3">
        <f t="shared" si="4"/>
        <v>264</v>
      </c>
    </row>
    <row r="88" spans="1:9" ht="30.75" customHeight="1" x14ac:dyDescent="0.25">
      <c r="A88" s="5" t="s">
        <v>122</v>
      </c>
      <c r="B88" s="3">
        <v>7</v>
      </c>
      <c r="C88" s="3">
        <v>8.5</v>
      </c>
      <c r="D88" s="3">
        <f t="shared" si="1"/>
        <v>59.5</v>
      </c>
      <c r="F88" s="9" t="s">
        <v>439</v>
      </c>
      <c r="G88" s="3">
        <v>75</v>
      </c>
      <c r="H88" s="3">
        <v>2.64</v>
      </c>
      <c r="I88" s="3">
        <f t="shared" si="4"/>
        <v>198</v>
      </c>
    </row>
    <row r="89" spans="1:9" ht="31.5" customHeight="1" x14ac:dyDescent="0.25">
      <c r="A89" s="5" t="s">
        <v>123</v>
      </c>
      <c r="B89" s="3">
        <v>9</v>
      </c>
      <c r="C89" s="3">
        <v>9</v>
      </c>
      <c r="D89" s="3">
        <f t="shared" si="1"/>
        <v>81</v>
      </c>
      <c r="F89" s="9" t="s">
        <v>438</v>
      </c>
      <c r="G89" s="3">
        <v>53</v>
      </c>
      <c r="H89" s="3">
        <v>2.64</v>
      </c>
      <c r="I89" s="3">
        <f t="shared" si="4"/>
        <v>139.92000000000002</v>
      </c>
    </row>
    <row r="90" spans="1:9" ht="45" x14ac:dyDescent="0.25">
      <c r="A90" s="5" t="s">
        <v>124</v>
      </c>
      <c r="B90" s="3">
        <v>3</v>
      </c>
      <c r="C90" s="3">
        <v>6</v>
      </c>
      <c r="D90" s="3">
        <f t="shared" si="1"/>
        <v>18</v>
      </c>
      <c r="F90" s="9" t="s">
        <v>440</v>
      </c>
      <c r="G90" s="3">
        <v>41</v>
      </c>
      <c r="H90" s="3">
        <v>2.64</v>
      </c>
      <c r="I90" s="3">
        <f t="shared" si="4"/>
        <v>108.24000000000001</v>
      </c>
    </row>
    <row r="91" spans="1:9" ht="45" x14ac:dyDescent="0.25">
      <c r="A91" s="5" t="s">
        <v>125</v>
      </c>
      <c r="B91" s="3">
        <v>47</v>
      </c>
      <c r="C91" s="3">
        <v>23</v>
      </c>
      <c r="D91" s="3">
        <f t="shared" si="1"/>
        <v>1081</v>
      </c>
      <c r="F91" s="9" t="s">
        <v>441</v>
      </c>
      <c r="G91" s="3">
        <v>22</v>
      </c>
      <c r="H91" s="3">
        <v>2.64</v>
      </c>
      <c r="I91" s="3">
        <f t="shared" si="4"/>
        <v>58.080000000000005</v>
      </c>
    </row>
    <row r="92" spans="1:9" ht="45" x14ac:dyDescent="0.25">
      <c r="A92" s="5" t="s">
        <v>126</v>
      </c>
      <c r="B92" s="3">
        <v>16</v>
      </c>
      <c r="C92" s="3">
        <v>14</v>
      </c>
      <c r="D92" s="3">
        <f t="shared" si="1"/>
        <v>224</v>
      </c>
      <c r="F92" s="9" t="s">
        <v>442</v>
      </c>
      <c r="G92" s="3">
        <v>22</v>
      </c>
      <c r="H92" s="3">
        <v>2.64</v>
      </c>
      <c r="I92" s="3">
        <f t="shared" si="4"/>
        <v>58.080000000000005</v>
      </c>
    </row>
    <row r="93" spans="1:9" ht="45" x14ac:dyDescent="0.25">
      <c r="A93" s="5" t="s">
        <v>127</v>
      </c>
      <c r="B93" s="3">
        <v>4</v>
      </c>
      <c r="C93" s="3">
        <v>6</v>
      </c>
      <c r="D93" s="3">
        <f t="shared" si="1"/>
        <v>24</v>
      </c>
      <c r="F93" s="9" t="s">
        <v>443</v>
      </c>
      <c r="G93" s="3">
        <v>62</v>
      </c>
      <c r="H93" s="3">
        <v>2.64</v>
      </c>
      <c r="I93" s="3">
        <f t="shared" si="4"/>
        <v>163.68</v>
      </c>
    </row>
    <row r="94" spans="1:9" ht="45" x14ac:dyDescent="0.25">
      <c r="A94" s="5" t="s">
        <v>128</v>
      </c>
      <c r="B94" s="3">
        <v>2</v>
      </c>
      <c r="C94" s="3">
        <v>6</v>
      </c>
      <c r="D94" s="3">
        <f t="shared" si="1"/>
        <v>12</v>
      </c>
      <c r="F94" s="9" t="s">
        <v>444</v>
      </c>
      <c r="G94" s="3">
        <v>28</v>
      </c>
      <c r="H94" s="3">
        <v>2.64</v>
      </c>
      <c r="I94" s="3">
        <f t="shared" si="4"/>
        <v>73.92</v>
      </c>
    </row>
    <row r="95" spans="1:9" ht="30" x14ac:dyDescent="0.25">
      <c r="A95" s="5" t="s">
        <v>129</v>
      </c>
      <c r="B95" s="3">
        <v>6</v>
      </c>
      <c r="C95" s="3">
        <v>8.5</v>
      </c>
      <c r="D95" s="3">
        <f t="shared" si="1"/>
        <v>51</v>
      </c>
      <c r="F95" s="9" t="s">
        <v>445</v>
      </c>
      <c r="G95" s="3">
        <v>50</v>
      </c>
      <c r="H95" s="3">
        <v>2.64</v>
      </c>
      <c r="I95" s="3">
        <f t="shared" si="4"/>
        <v>132</v>
      </c>
    </row>
    <row r="96" spans="1:9" ht="45" x14ac:dyDescent="0.25">
      <c r="A96" s="5" t="s">
        <v>130</v>
      </c>
      <c r="B96" s="3">
        <v>53</v>
      </c>
      <c r="C96" s="3">
        <v>23</v>
      </c>
      <c r="D96" s="3">
        <f t="shared" si="1"/>
        <v>1219</v>
      </c>
      <c r="F96" s="9" t="s">
        <v>446</v>
      </c>
      <c r="G96" s="3">
        <v>12</v>
      </c>
      <c r="H96" s="3">
        <v>2.64</v>
      </c>
      <c r="I96" s="3">
        <f t="shared" si="4"/>
        <v>31.68</v>
      </c>
    </row>
    <row r="97" spans="1:9" ht="45" x14ac:dyDescent="0.25">
      <c r="A97" s="5" t="s">
        <v>131</v>
      </c>
      <c r="B97" s="3">
        <v>2</v>
      </c>
      <c r="C97" s="3">
        <v>6</v>
      </c>
      <c r="D97" s="3">
        <f t="shared" si="1"/>
        <v>12</v>
      </c>
      <c r="F97" s="9" t="s">
        <v>447</v>
      </c>
      <c r="G97" s="3">
        <v>14</v>
      </c>
      <c r="H97" s="3">
        <v>2.64</v>
      </c>
      <c r="I97" s="3">
        <f t="shared" si="4"/>
        <v>36.96</v>
      </c>
    </row>
    <row r="98" spans="1:9" ht="45" x14ac:dyDescent="0.25">
      <c r="A98" s="5" t="s">
        <v>132</v>
      </c>
      <c r="B98" s="3">
        <v>3</v>
      </c>
      <c r="C98" s="3">
        <v>6</v>
      </c>
      <c r="D98" s="3">
        <f t="shared" si="1"/>
        <v>18</v>
      </c>
      <c r="F98" s="9" t="s">
        <v>448</v>
      </c>
      <c r="G98" s="3">
        <v>15</v>
      </c>
      <c r="H98" s="3">
        <v>2.64</v>
      </c>
      <c r="I98" s="3">
        <f t="shared" si="4"/>
        <v>39.6</v>
      </c>
    </row>
    <row r="99" spans="1:9" ht="45" x14ac:dyDescent="0.25">
      <c r="A99" s="5" t="s">
        <v>133</v>
      </c>
      <c r="B99" s="3">
        <v>6</v>
      </c>
      <c r="C99" s="3">
        <v>8.5</v>
      </c>
      <c r="D99" s="3">
        <f t="shared" si="1"/>
        <v>51</v>
      </c>
      <c r="F99" s="9" t="s">
        <v>449</v>
      </c>
      <c r="G99" s="3">
        <v>13</v>
      </c>
      <c r="H99" s="3">
        <v>2.64</v>
      </c>
      <c r="I99" s="3">
        <f t="shared" si="4"/>
        <v>34.32</v>
      </c>
    </row>
    <row r="100" spans="1:9" ht="45" x14ac:dyDescent="0.25">
      <c r="A100" s="5" t="s">
        <v>134</v>
      </c>
      <c r="B100" s="3">
        <v>3</v>
      </c>
      <c r="C100" s="3">
        <v>6</v>
      </c>
      <c r="D100" s="3">
        <f t="shared" si="1"/>
        <v>18</v>
      </c>
      <c r="F100" s="9" t="s">
        <v>450</v>
      </c>
      <c r="G100" s="3">
        <v>45</v>
      </c>
      <c r="H100" s="3">
        <v>2.64</v>
      </c>
      <c r="I100" s="3">
        <f t="shared" si="4"/>
        <v>118.80000000000001</v>
      </c>
    </row>
    <row r="101" spans="1:9" ht="45" x14ac:dyDescent="0.25">
      <c r="A101" s="5" t="s">
        <v>135</v>
      </c>
      <c r="B101" s="3">
        <v>5</v>
      </c>
      <c r="C101" s="3">
        <v>7</v>
      </c>
      <c r="D101" s="3">
        <f t="shared" si="1"/>
        <v>35</v>
      </c>
      <c r="F101" s="9" t="s">
        <v>451</v>
      </c>
      <c r="G101" s="3">
        <v>39</v>
      </c>
      <c r="H101" s="3">
        <v>2.64</v>
      </c>
      <c r="I101" s="3">
        <f t="shared" si="4"/>
        <v>102.96000000000001</v>
      </c>
    </row>
    <row r="102" spans="1:9" ht="30" x14ac:dyDescent="0.25">
      <c r="A102" s="5" t="s">
        <v>136</v>
      </c>
      <c r="B102" s="3">
        <v>14</v>
      </c>
      <c r="C102" s="3">
        <v>12</v>
      </c>
      <c r="D102" s="3">
        <f t="shared" si="1"/>
        <v>168</v>
      </c>
      <c r="F102" s="9" t="s">
        <v>452</v>
      </c>
      <c r="G102" s="3">
        <v>34</v>
      </c>
      <c r="H102" s="3">
        <v>2.64</v>
      </c>
      <c r="I102" s="3">
        <f t="shared" si="4"/>
        <v>89.76</v>
      </c>
    </row>
    <row r="103" spans="1:9" ht="45" x14ac:dyDescent="0.25">
      <c r="A103" s="5" t="s">
        <v>137</v>
      </c>
      <c r="B103" s="3">
        <v>10</v>
      </c>
      <c r="C103" s="3">
        <v>11</v>
      </c>
      <c r="D103" s="3">
        <f t="shared" si="1"/>
        <v>110</v>
      </c>
      <c r="F103" s="9" t="s">
        <v>453</v>
      </c>
      <c r="G103" s="3">
        <v>17</v>
      </c>
      <c r="H103" s="3">
        <v>2.64</v>
      </c>
      <c r="I103" s="3">
        <f t="shared" si="4"/>
        <v>44.88</v>
      </c>
    </row>
    <row r="104" spans="1:9" ht="15.75" thickBot="1" x14ac:dyDescent="0.3">
      <c r="A104" s="5" t="s">
        <v>144</v>
      </c>
      <c r="B104" s="3">
        <v>10</v>
      </c>
      <c r="C104" s="3">
        <v>11</v>
      </c>
      <c r="D104" s="3">
        <f t="shared" si="1"/>
        <v>110</v>
      </c>
      <c r="F104" s="9" t="s">
        <v>454</v>
      </c>
      <c r="G104" s="3">
        <v>1199</v>
      </c>
      <c r="H104" s="6">
        <v>0.8</v>
      </c>
      <c r="I104" s="6">
        <f t="shared" si="4"/>
        <v>959.2</v>
      </c>
    </row>
    <row r="105" spans="1:9" ht="15.75" thickBot="1" x14ac:dyDescent="0.3">
      <c r="A105" s="5" t="s">
        <v>145</v>
      </c>
      <c r="B105" s="3">
        <v>3</v>
      </c>
      <c r="C105" s="3">
        <v>6</v>
      </c>
      <c r="D105" s="3">
        <f t="shared" si="1"/>
        <v>18</v>
      </c>
      <c r="H105" s="2" t="s">
        <v>8</v>
      </c>
      <c r="I105" s="22">
        <f>SUM(I66:I104)</f>
        <v>5304.2900000000009</v>
      </c>
    </row>
    <row r="106" spans="1:9" x14ac:dyDescent="0.25">
      <c r="A106" s="5" t="s">
        <v>146</v>
      </c>
      <c r="B106" s="3">
        <v>48</v>
      </c>
      <c r="C106" s="3">
        <v>23</v>
      </c>
      <c r="D106" s="3">
        <f t="shared" si="1"/>
        <v>1104</v>
      </c>
    </row>
    <row r="107" spans="1:9" ht="30.75" customHeight="1" x14ac:dyDescent="0.25">
      <c r="A107" s="5" t="s">
        <v>147</v>
      </c>
      <c r="B107" s="3">
        <v>8</v>
      </c>
      <c r="C107" s="3">
        <v>9</v>
      </c>
      <c r="D107" s="3">
        <f t="shared" si="1"/>
        <v>72</v>
      </c>
      <c r="F107" s="28" t="s">
        <v>17</v>
      </c>
      <c r="G107" s="34"/>
      <c r="H107" s="34"/>
      <c r="I107" s="35"/>
    </row>
    <row r="108" spans="1:9" ht="30" x14ac:dyDescent="0.25">
      <c r="A108" s="5" t="s">
        <v>148</v>
      </c>
      <c r="B108" s="3">
        <v>10</v>
      </c>
      <c r="C108" s="3">
        <v>11</v>
      </c>
      <c r="D108" s="3">
        <f t="shared" si="1"/>
        <v>110</v>
      </c>
      <c r="F108" s="1" t="s">
        <v>16</v>
      </c>
      <c r="G108" s="8" t="s">
        <v>15</v>
      </c>
      <c r="H108" s="8" t="s">
        <v>11</v>
      </c>
      <c r="I108" s="1"/>
    </row>
    <row r="109" spans="1:9" ht="30" x14ac:dyDescent="0.25">
      <c r="A109" s="5" t="s">
        <v>149</v>
      </c>
      <c r="B109" s="3">
        <v>42</v>
      </c>
      <c r="C109" s="3">
        <v>20</v>
      </c>
      <c r="D109" s="3">
        <f t="shared" si="1"/>
        <v>840</v>
      </c>
      <c r="F109" s="19" t="s">
        <v>18</v>
      </c>
      <c r="G109" s="3">
        <v>1157</v>
      </c>
      <c r="H109" s="3">
        <v>0.45</v>
      </c>
      <c r="I109" s="3">
        <f>G109*H109</f>
        <v>520.65</v>
      </c>
    </row>
    <row r="110" spans="1:9" ht="15" customHeight="1" x14ac:dyDescent="0.25">
      <c r="A110" s="5" t="s">
        <v>150</v>
      </c>
      <c r="B110" s="3">
        <v>4</v>
      </c>
      <c r="C110" s="3">
        <v>6</v>
      </c>
      <c r="D110" s="3">
        <f t="shared" si="1"/>
        <v>24</v>
      </c>
      <c r="F110" s="8" t="s">
        <v>19</v>
      </c>
      <c r="G110" s="3">
        <f>107+40+34+22+7+184+103+101+97</f>
        <v>695</v>
      </c>
      <c r="H110" s="3">
        <v>0.14000000000000001</v>
      </c>
      <c r="I110" s="3">
        <f>G110*H110</f>
        <v>97.300000000000011</v>
      </c>
    </row>
    <row r="111" spans="1:9" ht="30.75" thickBot="1" x14ac:dyDescent="0.3">
      <c r="A111" s="5" t="s">
        <v>151</v>
      </c>
      <c r="B111" s="3">
        <v>5</v>
      </c>
      <c r="C111" s="3">
        <v>7</v>
      </c>
      <c r="D111" s="3">
        <f t="shared" si="1"/>
        <v>35</v>
      </c>
      <c r="F111" s="8" t="s">
        <v>20</v>
      </c>
      <c r="G111" s="3">
        <f>G109+G110</f>
        <v>1852</v>
      </c>
      <c r="H111" s="6">
        <v>0.45</v>
      </c>
      <c r="I111" s="6">
        <f>G111*H111</f>
        <v>833.4</v>
      </c>
    </row>
    <row r="112" spans="1:9" ht="15.75" thickBot="1" x14ac:dyDescent="0.3">
      <c r="A112" s="5" t="s">
        <v>152</v>
      </c>
      <c r="B112" s="3">
        <v>18</v>
      </c>
      <c r="C112" s="3">
        <v>14</v>
      </c>
      <c r="D112" s="3">
        <f t="shared" si="1"/>
        <v>252</v>
      </c>
      <c r="H112" s="2" t="s">
        <v>8</v>
      </c>
      <c r="I112" s="22">
        <f>SUM(I109:I111)</f>
        <v>1451.35</v>
      </c>
    </row>
    <row r="113" spans="1:9" x14ac:dyDescent="0.25">
      <c r="A113" s="5" t="s">
        <v>153</v>
      </c>
      <c r="B113" s="3">
        <v>4</v>
      </c>
      <c r="C113" s="3">
        <v>6</v>
      </c>
      <c r="D113" s="3">
        <f t="shared" si="1"/>
        <v>24</v>
      </c>
    </row>
    <row r="114" spans="1:9" x14ac:dyDescent="0.25">
      <c r="A114" s="5" t="s">
        <v>154</v>
      </c>
      <c r="B114" s="3">
        <v>11</v>
      </c>
      <c r="C114" s="3">
        <v>11</v>
      </c>
      <c r="D114" s="3">
        <f t="shared" si="1"/>
        <v>121</v>
      </c>
      <c r="F114" s="26" t="s">
        <v>455</v>
      </c>
      <c r="G114" s="29"/>
      <c r="H114" s="29"/>
      <c r="I114" s="30"/>
    </row>
    <row r="115" spans="1:9" ht="30.75" thickBot="1" x14ac:dyDescent="0.3">
      <c r="A115" s="5" t="s">
        <v>155</v>
      </c>
      <c r="B115" s="3">
        <v>14</v>
      </c>
      <c r="C115" s="3">
        <v>12</v>
      </c>
      <c r="D115" s="3">
        <f t="shared" si="1"/>
        <v>168</v>
      </c>
      <c r="F115" s="1" t="s">
        <v>15</v>
      </c>
      <c r="G115" s="8" t="s">
        <v>11</v>
      </c>
      <c r="H115" s="37" t="s">
        <v>8</v>
      </c>
    </row>
    <row r="116" spans="1:9" ht="15.75" thickBot="1" x14ac:dyDescent="0.3">
      <c r="A116" s="5" t="s">
        <v>156</v>
      </c>
      <c r="B116" s="3">
        <v>6</v>
      </c>
      <c r="C116" s="3">
        <v>8.5</v>
      </c>
      <c r="D116" s="3">
        <f t="shared" si="1"/>
        <v>51</v>
      </c>
      <c r="F116" s="3">
        <v>220</v>
      </c>
      <c r="G116" s="7">
        <v>2.7</v>
      </c>
      <c r="H116" s="23">
        <f>F116*G116</f>
        <v>594</v>
      </c>
    </row>
    <row r="117" spans="1:9" x14ac:dyDescent="0.25">
      <c r="A117" s="5" t="s">
        <v>157</v>
      </c>
      <c r="B117" s="3">
        <v>15</v>
      </c>
      <c r="C117" s="3">
        <v>12</v>
      </c>
      <c r="D117" s="3">
        <f t="shared" si="1"/>
        <v>180</v>
      </c>
    </row>
    <row r="118" spans="1:9" x14ac:dyDescent="0.25">
      <c r="A118" s="5" t="s">
        <v>161</v>
      </c>
      <c r="B118" s="3">
        <v>14</v>
      </c>
      <c r="C118" s="3">
        <v>12</v>
      </c>
      <c r="D118" s="3">
        <f t="shared" si="1"/>
        <v>168</v>
      </c>
      <c r="F118" s="25" t="s">
        <v>456</v>
      </c>
      <c r="G118" s="25"/>
      <c r="H118" s="25"/>
      <c r="I118" s="25"/>
    </row>
    <row r="119" spans="1:9" ht="30" x14ac:dyDescent="0.25">
      <c r="A119" s="5" t="s">
        <v>162</v>
      </c>
      <c r="B119" s="3">
        <v>8</v>
      </c>
      <c r="C119" s="3">
        <v>9</v>
      </c>
      <c r="D119" s="3">
        <f t="shared" si="1"/>
        <v>72</v>
      </c>
      <c r="F119" s="1" t="s">
        <v>15</v>
      </c>
      <c r="G119" s="8" t="s">
        <v>11</v>
      </c>
      <c r="H119" s="1" t="s">
        <v>8</v>
      </c>
    </row>
    <row r="120" spans="1:9" x14ac:dyDescent="0.25">
      <c r="A120" s="5" t="s">
        <v>163</v>
      </c>
      <c r="B120" s="3">
        <v>11</v>
      </c>
      <c r="C120" s="3">
        <v>11</v>
      </c>
      <c r="D120" s="3">
        <f t="shared" si="1"/>
        <v>121</v>
      </c>
      <c r="F120" s="3">
        <v>62</v>
      </c>
      <c r="G120" s="3">
        <v>2.7</v>
      </c>
      <c r="H120" s="36">
        <f>F120*G120</f>
        <v>167.4</v>
      </c>
    </row>
    <row r="121" spans="1:9" x14ac:dyDescent="0.25">
      <c r="A121" s="5" t="s">
        <v>164</v>
      </c>
      <c r="B121" s="3">
        <v>9</v>
      </c>
      <c r="C121" s="3">
        <v>9</v>
      </c>
      <c r="D121" s="3">
        <f t="shared" si="1"/>
        <v>81</v>
      </c>
    </row>
    <row r="122" spans="1:9" x14ac:dyDescent="0.25">
      <c r="A122" s="5" t="s">
        <v>165</v>
      </c>
      <c r="B122" s="3">
        <v>2</v>
      </c>
      <c r="C122" s="3">
        <v>6</v>
      </c>
      <c r="D122" s="3">
        <f t="shared" si="1"/>
        <v>12</v>
      </c>
    </row>
    <row r="123" spans="1:9" x14ac:dyDescent="0.25">
      <c r="A123" s="5" t="s">
        <v>166</v>
      </c>
      <c r="B123" s="3">
        <v>3</v>
      </c>
      <c r="C123" s="3">
        <v>6</v>
      </c>
      <c r="D123" s="3">
        <f t="shared" si="1"/>
        <v>18</v>
      </c>
    </row>
    <row r="124" spans="1:9" x14ac:dyDescent="0.25">
      <c r="A124" s="5" t="s">
        <v>167</v>
      </c>
      <c r="B124" s="3">
        <v>5</v>
      </c>
      <c r="C124" s="3">
        <v>7</v>
      </c>
      <c r="D124" s="3">
        <f t="shared" si="1"/>
        <v>35</v>
      </c>
    </row>
    <row r="125" spans="1:9" x14ac:dyDescent="0.25">
      <c r="A125" s="5" t="s">
        <v>168</v>
      </c>
      <c r="B125" s="3">
        <v>42</v>
      </c>
      <c r="C125" s="3">
        <v>20</v>
      </c>
      <c r="D125" s="3">
        <f t="shared" si="1"/>
        <v>840</v>
      </c>
    </row>
    <row r="126" spans="1:9" x14ac:dyDescent="0.25">
      <c r="A126" s="5" t="s">
        <v>169</v>
      </c>
      <c r="B126" s="3">
        <v>12</v>
      </c>
      <c r="C126" s="3">
        <v>11</v>
      </c>
      <c r="D126" s="3">
        <f t="shared" si="1"/>
        <v>132</v>
      </c>
    </row>
    <row r="127" spans="1:9" x14ac:dyDescent="0.25">
      <c r="A127" s="5" t="s">
        <v>170</v>
      </c>
      <c r="B127" s="3">
        <v>3</v>
      </c>
      <c r="C127" s="3">
        <v>6</v>
      </c>
      <c r="D127" s="3">
        <f t="shared" si="1"/>
        <v>18</v>
      </c>
    </row>
    <row r="128" spans="1:9" x14ac:dyDescent="0.25">
      <c r="A128" s="5" t="s">
        <v>171</v>
      </c>
      <c r="B128" s="3">
        <v>4</v>
      </c>
      <c r="C128" s="3">
        <v>6</v>
      </c>
      <c r="D128" s="3">
        <f t="shared" si="1"/>
        <v>24</v>
      </c>
    </row>
    <row r="129" spans="1:4" x14ac:dyDescent="0.25">
      <c r="A129" s="5" t="s">
        <v>172</v>
      </c>
      <c r="B129" s="3">
        <v>15</v>
      </c>
      <c r="C129" s="3">
        <v>12</v>
      </c>
      <c r="D129" s="3">
        <f t="shared" si="1"/>
        <v>180</v>
      </c>
    </row>
    <row r="130" spans="1:4" x14ac:dyDescent="0.25">
      <c r="A130" s="5" t="s">
        <v>173</v>
      </c>
      <c r="B130" s="3">
        <v>6</v>
      </c>
      <c r="C130" s="3">
        <v>8.5</v>
      </c>
      <c r="D130" s="3">
        <f t="shared" si="1"/>
        <v>51</v>
      </c>
    </row>
    <row r="131" spans="1:4" x14ac:dyDescent="0.25">
      <c r="A131" s="5" t="s">
        <v>174</v>
      </c>
      <c r="B131" s="3">
        <v>24</v>
      </c>
      <c r="C131" s="3">
        <v>16</v>
      </c>
      <c r="D131" s="3">
        <f t="shared" si="1"/>
        <v>384</v>
      </c>
    </row>
    <row r="132" spans="1:4" x14ac:dyDescent="0.25">
      <c r="A132" s="5" t="s">
        <v>175</v>
      </c>
      <c r="B132" s="3">
        <v>4</v>
      </c>
      <c r="C132" s="3">
        <v>6</v>
      </c>
      <c r="D132" s="3">
        <f t="shared" si="1"/>
        <v>24</v>
      </c>
    </row>
    <row r="133" spans="1:4" x14ac:dyDescent="0.25">
      <c r="A133" s="5" t="s">
        <v>176</v>
      </c>
      <c r="B133" s="3">
        <v>4</v>
      </c>
      <c r="C133" s="3">
        <v>6</v>
      </c>
      <c r="D133" s="3">
        <f t="shared" si="1"/>
        <v>24</v>
      </c>
    </row>
    <row r="134" spans="1:4" x14ac:dyDescent="0.25">
      <c r="A134" s="5" t="s">
        <v>177</v>
      </c>
      <c r="B134" s="3">
        <v>3</v>
      </c>
      <c r="C134" s="3">
        <v>6</v>
      </c>
      <c r="D134" s="3">
        <f t="shared" si="1"/>
        <v>18</v>
      </c>
    </row>
    <row r="135" spans="1:4" x14ac:dyDescent="0.25">
      <c r="A135" s="5" t="s">
        <v>178</v>
      </c>
      <c r="B135" s="3">
        <v>2</v>
      </c>
      <c r="C135" s="3">
        <v>6</v>
      </c>
      <c r="D135" s="3">
        <f t="shared" si="1"/>
        <v>12</v>
      </c>
    </row>
    <row r="136" spans="1:4" x14ac:dyDescent="0.25">
      <c r="A136" s="5" t="s">
        <v>179</v>
      </c>
      <c r="B136" s="3">
        <v>111</v>
      </c>
      <c r="C136" s="3">
        <v>34</v>
      </c>
      <c r="D136" s="3">
        <f t="shared" si="1"/>
        <v>3774</v>
      </c>
    </row>
    <row r="137" spans="1:4" x14ac:dyDescent="0.25">
      <c r="A137" s="5" t="s">
        <v>180</v>
      </c>
      <c r="B137" s="3">
        <v>3</v>
      </c>
      <c r="C137" s="3">
        <v>6</v>
      </c>
      <c r="D137" s="3">
        <f t="shared" si="1"/>
        <v>18</v>
      </c>
    </row>
    <row r="138" spans="1:4" x14ac:dyDescent="0.25">
      <c r="A138" s="5" t="s">
        <v>181</v>
      </c>
      <c r="B138" s="3">
        <v>33</v>
      </c>
      <c r="C138" s="3">
        <v>18</v>
      </c>
      <c r="D138" s="3">
        <f t="shared" si="1"/>
        <v>594</v>
      </c>
    </row>
    <row r="139" spans="1:4" x14ac:dyDescent="0.25">
      <c r="A139" s="5" t="s">
        <v>182</v>
      </c>
      <c r="B139" s="3">
        <v>18</v>
      </c>
      <c r="C139" s="3">
        <v>14</v>
      </c>
      <c r="D139" s="3">
        <f t="shared" si="1"/>
        <v>252</v>
      </c>
    </row>
    <row r="140" spans="1:4" x14ac:dyDescent="0.25">
      <c r="A140" s="5" t="s">
        <v>183</v>
      </c>
      <c r="B140" s="3">
        <v>19</v>
      </c>
      <c r="C140" s="3">
        <v>14</v>
      </c>
      <c r="D140" s="3">
        <f t="shared" si="1"/>
        <v>266</v>
      </c>
    </row>
    <row r="141" spans="1:4" x14ac:dyDescent="0.25">
      <c r="A141" s="5" t="s">
        <v>184</v>
      </c>
      <c r="B141" s="3">
        <v>8</v>
      </c>
      <c r="C141" s="3">
        <v>9</v>
      </c>
      <c r="D141" s="3">
        <f t="shared" si="1"/>
        <v>72</v>
      </c>
    </row>
    <row r="142" spans="1:4" x14ac:dyDescent="0.25">
      <c r="A142" s="5" t="s">
        <v>185</v>
      </c>
      <c r="B142" s="3">
        <v>10</v>
      </c>
      <c r="C142" s="3">
        <v>11</v>
      </c>
      <c r="D142" s="3">
        <f t="shared" si="1"/>
        <v>110</v>
      </c>
    </row>
    <row r="143" spans="1:4" x14ac:dyDescent="0.25">
      <c r="A143" s="5" t="s">
        <v>186</v>
      </c>
      <c r="B143" s="3">
        <v>3</v>
      </c>
      <c r="C143" s="3">
        <v>6</v>
      </c>
      <c r="D143" s="3">
        <f t="shared" si="1"/>
        <v>18</v>
      </c>
    </row>
    <row r="144" spans="1:4" x14ac:dyDescent="0.25">
      <c r="A144" s="5" t="s">
        <v>187</v>
      </c>
      <c r="B144" s="3">
        <v>11</v>
      </c>
      <c r="C144" s="3">
        <v>11</v>
      </c>
      <c r="D144" s="3">
        <f t="shared" si="1"/>
        <v>121</v>
      </c>
    </row>
    <row r="145" spans="1:4" x14ac:dyDescent="0.25">
      <c r="A145" s="5" t="s">
        <v>188</v>
      </c>
      <c r="B145" s="3">
        <v>3</v>
      </c>
      <c r="C145" s="3">
        <v>6</v>
      </c>
      <c r="D145" s="3">
        <f t="shared" si="1"/>
        <v>18</v>
      </c>
    </row>
    <row r="146" spans="1:4" x14ac:dyDescent="0.25">
      <c r="A146" s="5" t="s">
        <v>189</v>
      </c>
      <c r="B146" s="3">
        <v>13</v>
      </c>
      <c r="C146" s="3">
        <v>12</v>
      </c>
      <c r="D146" s="3">
        <f t="shared" si="1"/>
        <v>156</v>
      </c>
    </row>
    <row r="147" spans="1:4" ht="15" customHeight="1" x14ac:dyDescent="0.25">
      <c r="A147" s="5" t="s">
        <v>190</v>
      </c>
      <c r="B147" s="3">
        <v>8</v>
      </c>
      <c r="C147" s="3">
        <v>9</v>
      </c>
      <c r="D147" s="3">
        <f t="shared" si="1"/>
        <v>72</v>
      </c>
    </row>
    <row r="148" spans="1:4" ht="16.5" customHeight="1" x14ac:dyDescent="0.25">
      <c r="A148" s="5" t="s">
        <v>191</v>
      </c>
      <c r="B148" s="3">
        <v>8</v>
      </c>
      <c r="C148" s="3">
        <v>9</v>
      </c>
      <c r="D148" s="3">
        <f t="shared" si="1"/>
        <v>72</v>
      </c>
    </row>
    <row r="149" spans="1:4" x14ac:dyDescent="0.25">
      <c r="A149" s="18" t="s">
        <v>192</v>
      </c>
      <c r="B149" s="6">
        <v>3</v>
      </c>
      <c r="C149" s="6">
        <v>6</v>
      </c>
      <c r="D149" s="6">
        <f t="shared" si="1"/>
        <v>18</v>
      </c>
    </row>
    <row r="150" spans="1:4" x14ac:dyDescent="0.25">
      <c r="A150" s="3" t="s">
        <v>193</v>
      </c>
      <c r="B150" s="3">
        <v>7</v>
      </c>
      <c r="C150" s="3">
        <v>8.5</v>
      </c>
      <c r="D150" s="3">
        <f t="shared" si="1"/>
        <v>59.5</v>
      </c>
    </row>
    <row r="151" spans="1:4" ht="15.75" customHeight="1" x14ac:dyDescent="0.25">
      <c r="A151" s="3" t="s">
        <v>194</v>
      </c>
      <c r="B151" s="3">
        <v>2</v>
      </c>
      <c r="C151" s="3">
        <v>6</v>
      </c>
      <c r="D151" s="3">
        <f t="shared" si="1"/>
        <v>12</v>
      </c>
    </row>
    <row r="152" spans="1:4" ht="15" customHeight="1" x14ac:dyDescent="0.25">
      <c r="A152" s="3" t="s">
        <v>195</v>
      </c>
      <c r="B152" s="3">
        <v>2</v>
      </c>
      <c r="C152" s="3">
        <v>6</v>
      </c>
      <c r="D152" s="3">
        <f t="shared" si="1"/>
        <v>12</v>
      </c>
    </row>
    <row r="153" spans="1:4" ht="15" customHeight="1" x14ac:dyDescent="0.25">
      <c r="A153" s="3" t="s">
        <v>196</v>
      </c>
      <c r="B153" s="3">
        <v>6</v>
      </c>
      <c r="C153" s="3">
        <v>8.5</v>
      </c>
      <c r="D153" s="3">
        <f t="shared" si="1"/>
        <v>51</v>
      </c>
    </row>
    <row r="154" spans="1:4" x14ac:dyDescent="0.25">
      <c r="A154" s="3" t="s">
        <v>197</v>
      </c>
      <c r="B154" s="3">
        <v>4</v>
      </c>
      <c r="C154" s="3">
        <v>6</v>
      </c>
      <c r="D154" s="3">
        <f t="shared" si="1"/>
        <v>24</v>
      </c>
    </row>
    <row r="155" spans="1:4" x14ac:dyDescent="0.25">
      <c r="A155" s="3" t="s">
        <v>198</v>
      </c>
      <c r="B155" s="3">
        <v>10</v>
      </c>
      <c r="C155" s="3">
        <v>11</v>
      </c>
      <c r="D155" s="3">
        <f t="shared" si="1"/>
        <v>110</v>
      </c>
    </row>
    <row r="156" spans="1:4" ht="15" customHeight="1" x14ac:dyDescent="0.25">
      <c r="A156" s="3" t="s">
        <v>199</v>
      </c>
      <c r="B156" s="3">
        <v>6</v>
      </c>
      <c r="C156" s="3">
        <v>8.5</v>
      </c>
      <c r="D156" s="3">
        <f t="shared" si="1"/>
        <v>51</v>
      </c>
    </row>
    <row r="157" spans="1:4" ht="15" customHeight="1" x14ac:dyDescent="0.25">
      <c r="A157" s="3" t="s">
        <v>200</v>
      </c>
      <c r="B157" s="3">
        <v>5</v>
      </c>
      <c r="C157" s="3">
        <v>7</v>
      </c>
      <c r="D157" s="3">
        <f t="shared" si="1"/>
        <v>35</v>
      </c>
    </row>
    <row r="158" spans="1:4" x14ac:dyDescent="0.25">
      <c r="A158" s="3" t="s">
        <v>201</v>
      </c>
      <c r="B158" s="3">
        <v>68</v>
      </c>
      <c r="C158" s="3">
        <v>26</v>
      </c>
      <c r="D158" s="3">
        <f t="shared" si="1"/>
        <v>1768</v>
      </c>
    </row>
    <row r="159" spans="1:4" x14ac:dyDescent="0.25">
      <c r="A159" s="3" t="s">
        <v>202</v>
      </c>
      <c r="B159" s="3">
        <v>31</v>
      </c>
      <c r="C159" s="3">
        <v>18</v>
      </c>
      <c r="D159" s="3">
        <f t="shared" si="1"/>
        <v>558</v>
      </c>
    </row>
    <row r="160" spans="1:4" x14ac:dyDescent="0.25">
      <c r="A160" s="3" t="s">
        <v>203</v>
      </c>
      <c r="B160" s="3">
        <v>7</v>
      </c>
      <c r="C160" s="3">
        <v>8.5</v>
      </c>
      <c r="D160" s="3">
        <f t="shared" si="1"/>
        <v>59.5</v>
      </c>
    </row>
    <row r="161" spans="1:4" ht="15" customHeight="1" x14ac:dyDescent="0.25">
      <c r="A161" s="3" t="s">
        <v>204</v>
      </c>
      <c r="B161" s="3">
        <v>2</v>
      </c>
      <c r="C161" s="3">
        <v>6</v>
      </c>
      <c r="D161" s="3">
        <f t="shared" si="1"/>
        <v>12</v>
      </c>
    </row>
    <row r="162" spans="1:4" ht="15" customHeight="1" x14ac:dyDescent="0.25">
      <c r="A162" s="3" t="s">
        <v>205</v>
      </c>
      <c r="B162" s="3">
        <v>2</v>
      </c>
      <c r="C162" s="3">
        <v>6</v>
      </c>
      <c r="D162" s="3">
        <f t="shared" si="1"/>
        <v>12</v>
      </c>
    </row>
    <row r="163" spans="1:4" ht="15" customHeight="1" x14ac:dyDescent="0.25">
      <c r="A163" s="3" t="s">
        <v>206</v>
      </c>
      <c r="B163" s="3">
        <v>16</v>
      </c>
      <c r="C163" s="3">
        <v>14</v>
      </c>
      <c r="D163" s="3">
        <f t="shared" si="1"/>
        <v>224</v>
      </c>
    </row>
    <row r="164" spans="1:4" ht="15" customHeight="1" x14ac:dyDescent="0.25">
      <c r="A164" s="3" t="s">
        <v>207</v>
      </c>
      <c r="B164" s="3">
        <v>7</v>
      </c>
      <c r="C164" s="3">
        <v>8.5</v>
      </c>
      <c r="D164" s="3">
        <f t="shared" si="1"/>
        <v>59.5</v>
      </c>
    </row>
    <row r="165" spans="1:4" x14ac:dyDescent="0.25">
      <c r="A165" s="3" t="s">
        <v>208</v>
      </c>
      <c r="B165" s="3">
        <v>2</v>
      </c>
      <c r="C165" s="3">
        <v>6</v>
      </c>
      <c r="D165" s="3">
        <f t="shared" si="1"/>
        <v>12</v>
      </c>
    </row>
    <row r="166" spans="1:4" x14ac:dyDescent="0.25">
      <c r="A166" s="3" t="s">
        <v>209</v>
      </c>
      <c r="B166" s="3">
        <v>4</v>
      </c>
      <c r="C166" s="3">
        <v>6</v>
      </c>
      <c r="D166" s="3">
        <f t="shared" si="1"/>
        <v>24</v>
      </c>
    </row>
    <row r="167" spans="1:4" x14ac:dyDescent="0.25">
      <c r="A167" s="3" t="s">
        <v>210</v>
      </c>
      <c r="B167" s="3">
        <v>5</v>
      </c>
      <c r="C167" s="3">
        <v>7</v>
      </c>
      <c r="D167" s="3">
        <f t="shared" si="1"/>
        <v>35</v>
      </c>
    </row>
    <row r="168" spans="1:4" x14ac:dyDescent="0.25">
      <c r="A168" s="3" t="s">
        <v>211</v>
      </c>
      <c r="B168" s="3">
        <v>5</v>
      </c>
      <c r="C168" s="3">
        <v>7</v>
      </c>
      <c r="D168" s="3">
        <f t="shared" si="1"/>
        <v>35</v>
      </c>
    </row>
    <row r="169" spans="1:4" x14ac:dyDescent="0.25">
      <c r="A169" s="3" t="s">
        <v>212</v>
      </c>
      <c r="B169" s="3">
        <v>8</v>
      </c>
      <c r="C169" s="3">
        <v>9</v>
      </c>
      <c r="D169" s="3">
        <f t="shared" si="1"/>
        <v>72</v>
      </c>
    </row>
    <row r="170" spans="1:4" x14ac:dyDescent="0.25">
      <c r="A170" s="3" t="s">
        <v>213</v>
      </c>
      <c r="B170" s="3">
        <v>65</v>
      </c>
      <c r="C170" s="3">
        <v>26</v>
      </c>
      <c r="D170" s="3">
        <f t="shared" si="1"/>
        <v>1690</v>
      </c>
    </row>
    <row r="171" spans="1:4" x14ac:dyDescent="0.25">
      <c r="A171" s="3" t="s">
        <v>214</v>
      </c>
      <c r="B171" s="3">
        <v>14</v>
      </c>
      <c r="C171" s="3">
        <v>12</v>
      </c>
      <c r="D171" s="3">
        <f t="shared" si="1"/>
        <v>168</v>
      </c>
    </row>
    <row r="172" spans="1:4" x14ac:dyDescent="0.25">
      <c r="A172" s="3" t="s">
        <v>215</v>
      </c>
      <c r="B172" s="3">
        <v>14</v>
      </c>
      <c r="C172" s="3">
        <v>12</v>
      </c>
      <c r="D172" s="3">
        <f t="shared" si="1"/>
        <v>168</v>
      </c>
    </row>
    <row r="173" spans="1:4" x14ac:dyDescent="0.25">
      <c r="A173" s="3" t="s">
        <v>216</v>
      </c>
      <c r="B173" s="3">
        <v>14</v>
      </c>
      <c r="C173" s="3">
        <v>12</v>
      </c>
      <c r="D173" s="3">
        <f t="shared" si="1"/>
        <v>168</v>
      </c>
    </row>
    <row r="174" spans="1:4" x14ac:dyDescent="0.25">
      <c r="A174" s="3" t="s">
        <v>217</v>
      </c>
      <c r="B174" s="3">
        <v>8</v>
      </c>
      <c r="C174" s="3">
        <v>9</v>
      </c>
      <c r="D174" s="3">
        <f t="shared" si="1"/>
        <v>72</v>
      </c>
    </row>
    <row r="175" spans="1:4" x14ac:dyDescent="0.25">
      <c r="A175" s="3" t="s">
        <v>218</v>
      </c>
      <c r="B175" s="3">
        <v>5</v>
      </c>
      <c r="C175" s="3">
        <v>7</v>
      </c>
      <c r="D175" s="3">
        <f t="shared" si="1"/>
        <v>35</v>
      </c>
    </row>
    <row r="176" spans="1:4" x14ac:dyDescent="0.25">
      <c r="A176" s="3" t="s">
        <v>219</v>
      </c>
      <c r="B176" s="3">
        <v>20</v>
      </c>
      <c r="C176" s="3">
        <v>14</v>
      </c>
      <c r="D176" s="3">
        <f t="shared" si="1"/>
        <v>280</v>
      </c>
    </row>
    <row r="177" spans="1:4" x14ac:dyDescent="0.25">
      <c r="A177" s="3" t="s">
        <v>220</v>
      </c>
      <c r="B177" s="3">
        <v>9</v>
      </c>
      <c r="C177" s="3">
        <v>9</v>
      </c>
      <c r="D177" s="3">
        <f t="shared" si="1"/>
        <v>81</v>
      </c>
    </row>
    <row r="178" spans="1:4" x14ac:dyDescent="0.25">
      <c r="A178" s="3" t="s">
        <v>221</v>
      </c>
      <c r="B178" s="3">
        <v>3</v>
      </c>
      <c r="C178" s="3">
        <v>6</v>
      </c>
      <c r="D178" s="3">
        <f t="shared" si="1"/>
        <v>18</v>
      </c>
    </row>
    <row r="179" spans="1:4" x14ac:dyDescent="0.25">
      <c r="A179" s="3" t="s">
        <v>222</v>
      </c>
      <c r="B179" s="3">
        <v>3</v>
      </c>
      <c r="C179" s="3">
        <v>6</v>
      </c>
      <c r="D179" s="3">
        <f t="shared" si="1"/>
        <v>18</v>
      </c>
    </row>
    <row r="180" spans="1:4" x14ac:dyDescent="0.25">
      <c r="A180" s="3" t="s">
        <v>223</v>
      </c>
      <c r="B180" s="3">
        <v>6</v>
      </c>
      <c r="C180" s="3">
        <v>8.5</v>
      </c>
      <c r="D180" s="3">
        <f t="shared" si="1"/>
        <v>51</v>
      </c>
    </row>
    <row r="181" spans="1:4" x14ac:dyDescent="0.25">
      <c r="A181" s="3" t="s">
        <v>224</v>
      </c>
      <c r="B181" s="3">
        <v>5</v>
      </c>
      <c r="C181" s="3">
        <v>7</v>
      </c>
      <c r="D181" s="3">
        <f t="shared" si="1"/>
        <v>35</v>
      </c>
    </row>
    <row r="182" spans="1:4" x14ac:dyDescent="0.25">
      <c r="A182" s="3" t="s">
        <v>225</v>
      </c>
      <c r="B182" s="3">
        <v>6</v>
      </c>
      <c r="C182" s="3">
        <v>8.5</v>
      </c>
      <c r="D182" s="3">
        <f t="shared" si="1"/>
        <v>51</v>
      </c>
    </row>
    <row r="183" spans="1:4" x14ac:dyDescent="0.25">
      <c r="A183" s="3" t="s">
        <v>226</v>
      </c>
      <c r="B183" s="3">
        <v>2</v>
      </c>
      <c r="C183" s="3">
        <v>6</v>
      </c>
      <c r="D183" s="3">
        <f t="shared" si="1"/>
        <v>12</v>
      </c>
    </row>
    <row r="184" spans="1:4" x14ac:dyDescent="0.25">
      <c r="A184" s="3" t="s">
        <v>227</v>
      </c>
      <c r="B184" s="3">
        <v>8</v>
      </c>
      <c r="C184" s="3">
        <v>9</v>
      </c>
      <c r="D184" s="3">
        <f t="shared" si="1"/>
        <v>72</v>
      </c>
    </row>
    <row r="185" spans="1:4" x14ac:dyDescent="0.25">
      <c r="A185" s="3" t="s">
        <v>228</v>
      </c>
      <c r="B185" s="3">
        <v>2</v>
      </c>
      <c r="C185" s="3">
        <v>6</v>
      </c>
      <c r="D185" s="3">
        <f t="shared" si="1"/>
        <v>12</v>
      </c>
    </row>
    <row r="186" spans="1:4" x14ac:dyDescent="0.25">
      <c r="A186" s="3" t="s">
        <v>229</v>
      </c>
      <c r="B186" s="3">
        <v>7</v>
      </c>
      <c r="C186" s="3">
        <v>8.5</v>
      </c>
      <c r="D186" s="3">
        <f t="shared" si="1"/>
        <v>59.5</v>
      </c>
    </row>
    <row r="187" spans="1:4" x14ac:dyDescent="0.25">
      <c r="A187" s="3" t="s">
        <v>230</v>
      </c>
      <c r="B187" s="3">
        <v>7</v>
      </c>
      <c r="C187" s="3">
        <v>8.5</v>
      </c>
      <c r="D187" s="3">
        <f t="shared" si="1"/>
        <v>59.5</v>
      </c>
    </row>
    <row r="188" spans="1:4" x14ac:dyDescent="0.25">
      <c r="A188" s="3" t="s">
        <v>231</v>
      </c>
      <c r="B188" s="3">
        <v>12</v>
      </c>
      <c r="C188" s="3">
        <v>11</v>
      </c>
      <c r="D188" s="3">
        <f t="shared" si="1"/>
        <v>132</v>
      </c>
    </row>
    <row r="189" spans="1:4" x14ac:dyDescent="0.25">
      <c r="A189" s="3" t="s">
        <v>232</v>
      </c>
      <c r="B189" s="3">
        <v>13</v>
      </c>
      <c r="C189" s="3">
        <v>12</v>
      </c>
      <c r="D189" s="3">
        <f t="shared" si="1"/>
        <v>156</v>
      </c>
    </row>
    <row r="190" spans="1:4" x14ac:dyDescent="0.25">
      <c r="A190" s="3" t="s">
        <v>233</v>
      </c>
      <c r="B190" s="3">
        <v>7</v>
      </c>
      <c r="C190" s="3">
        <v>8.5</v>
      </c>
      <c r="D190" s="3">
        <f t="shared" si="1"/>
        <v>59.5</v>
      </c>
    </row>
    <row r="191" spans="1:4" x14ac:dyDescent="0.25">
      <c r="A191" s="3" t="s">
        <v>234</v>
      </c>
      <c r="B191" s="3">
        <v>3</v>
      </c>
      <c r="C191" s="3">
        <v>6</v>
      </c>
      <c r="D191" s="3">
        <f t="shared" si="1"/>
        <v>18</v>
      </c>
    </row>
    <row r="192" spans="1:4" x14ac:dyDescent="0.25">
      <c r="A192" s="3" t="s">
        <v>235</v>
      </c>
      <c r="B192" s="3">
        <v>6</v>
      </c>
      <c r="C192" s="3">
        <v>8.5</v>
      </c>
      <c r="D192" s="3">
        <f t="shared" si="1"/>
        <v>51</v>
      </c>
    </row>
    <row r="193" spans="1:4" x14ac:dyDescent="0.25">
      <c r="A193" s="3" t="s">
        <v>236</v>
      </c>
      <c r="B193" s="3">
        <v>43</v>
      </c>
      <c r="C193" s="3">
        <v>20</v>
      </c>
      <c r="D193" s="3">
        <f t="shared" si="1"/>
        <v>860</v>
      </c>
    </row>
    <row r="194" spans="1:4" x14ac:dyDescent="0.25">
      <c r="A194" s="3" t="s">
        <v>237</v>
      </c>
      <c r="B194" s="3">
        <v>35</v>
      </c>
      <c r="C194" s="3">
        <v>20</v>
      </c>
      <c r="D194" s="3">
        <f t="shared" si="1"/>
        <v>700</v>
      </c>
    </row>
    <row r="195" spans="1:4" x14ac:dyDescent="0.25">
      <c r="A195" s="3" t="s">
        <v>238</v>
      </c>
      <c r="B195" s="3">
        <v>39</v>
      </c>
      <c r="C195" s="3">
        <v>20</v>
      </c>
      <c r="D195" s="3">
        <f t="shared" si="1"/>
        <v>780</v>
      </c>
    </row>
    <row r="196" spans="1:4" x14ac:dyDescent="0.25">
      <c r="A196" s="3" t="s">
        <v>239</v>
      </c>
      <c r="B196" s="3">
        <v>42</v>
      </c>
      <c r="C196" s="3">
        <v>20</v>
      </c>
      <c r="D196" s="3">
        <f t="shared" si="1"/>
        <v>840</v>
      </c>
    </row>
    <row r="197" spans="1:4" x14ac:dyDescent="0.25">
      <c r="A197" s="3" t="s">
        <v>240</v>
      </c>
      <c r="B197" s="3">
        <v>7</v>
      </c>
      <c r="C197" s="3">
        <v>8.5</v>
      </c>
      <c r="D197" s="3">
        <f t="shared" si="1"/>
        <v>59.5</v>
      </c>
    </row>
    <row r="198" spans="1:4" x14ac:dyDescent="0.25">
      <c r="A198" s="3" t="s">
        <v>241</v>
      </c>
      <c r="B198" s="3">
        <v>15</v>
      </c>
      <c r="C198" s="3">
        <v>12</v>
      </c>
      <c r="D198" s="3">
        <f t="shared" si="1"/>
        <v>180</v>
      </c>
    </row>
    <row r="199" spans="1:4" x14ac:dyDescent="0.25">
      <c r="A199" s="3" t="s">
        <v>242</v>
      </c>
      <c r="B199" s="3">
        <v>8</v>
      </c>
      <c r="C199" s="3">
        <v>9</v>
      </c>
      <c r="D199" s="3">
        <f t="shared" si="1"/>
        <v>72</v>
      </c>
    </row>
    <row r="200" spans="1:4" x14ac:dyDescent="0.25">
      <c r="A200" s="3" t="s">
        <v>243</v>
      </c>
      <c r="B200" s="3">
        <v>16</v>
      </c>
      <c r="C200" s="3">
        <v>14</v>
      </c>
      <c r="D200" s="3">
        <f t="shared" si="1"/>
        <v>224</v>
      </c>
    </row>
    <row r="201" spans="1:4" x14ac:dyDescent="0.25">
      <c r="A201" s="3" t="s">
        <v>244</v>
      </c>
      <c r="B201" s="3">
        <v>10</v>
      </c>
      <c r="C201" s="3">
        <v>11</v>
      </c>
      <c r="D201" s="3">
        <f t="shared" si="1"/>
        <v>110</v>
      </c>
    </row>
    <row r="202" spans="1:4" x14ac:dyDescent="0.25">
      <c r="A202" s="3" t="s">
        <v>245</v>
      </c>
      <c r="B202" s="3">
        <v>4</v>
      </c>
      <c r="C202" s="3">
        <v>6</v>
      </c>
      <c r="D202" s="3">
        <f t="shared" si="1"/>
        <v>24</v>
      </c>
    </row>
    <row r="203" spans="1:4" x14ac:dyDescent="0.25">
      <c r="A203" s="3" t="s">
        <v>246</v>
      </c>
      <c r="B203" s="3">
        <v>8</v>
      </c>
      <c r="C203" s="3">
        <v>9</v>
      </c>
      <c r="D203" s="3">
        <f t="shared" si="1"/>
        <v>72</v>
      </c>
    </row>
    <row r="204" spans="1:4" x14ac:dyDescent="0.25">
      <c r="A204" s="3" t="s">
        <v>247</v>
      </c>
      <c r="B204" s="3">
        <v>10</v>
      </c>
      <c r="C204" s="3">
        <v>11</v>
      </c>
      <c r="D204" s="3">
        <f t="shared" si="1"/>
        <v>110</v>
      </c>
    </row>
    <row r="205" spans="1:4" x14ac:dyDescent="0.25">
      <c r="A205" s="3" t="s">
        <v>248</v>
      </c>
      <c r="B205" s="3">
        <v>11</v>
      </c>
      <c r="C205" s="3">
        <v>11</v>
      </c>
      <c r="D205" s="3">
        <f t="shared" si="1"/>
        <v>121</v>
      </c>
    </row>
    <row r="206" spans="1:4" x14ac:dyDescent="0.25">
      <c r="A206" s="3" t="s">
        <v>249</v>
      </c>
      <c r="B206" s="3">
        <v>9</v>
      </c>
      <c r="C206" s="3">
        <v>9</v>
      </c>
      <c r="D206" s="3">
        <f t="shared" si="1"/>
        <v>81</v>
      </c>
    </row>
    <row r="207" spans="1:4" x14ac:dyDescent="0.25">
      <c r="A207" s="3" t="s">
        <v>250</v>
      </c>
      <c r="B207" s="3">
        <v>11</v>
      </c>
      <c r="C207" s="3">
        <v>11</v>
      </c>
      <c r="D207" s="3">
        <f t="shared" si="1"/>
        <v>121</v>
      </c>
    </row>
    <row r="208" spans="1:4" x14ac:dyDescent="0.25">
      <c r="A208" s="3" t="s">
        <v>251</v>
      </c>
      <c r="B208" s="3">
        <v>11</v>
      </c>
      <c r="C208" s="3">
        <v>11</v>
      </c>
      <c r="D208" s="3">
        <f t="shared" si="1"/>
        <v>121</v>
      </c>
    </row>
    <row r="209" spans="1:4" x14ac:dyDescent="0.25">
      <c r="A209" s="3" t="s">
        <v>252</v>
      </c>
      <c r="B209" s="3">
        <v>10</v>
      </c>
      <c r="C209" s="3">
        <v>11</v>
      </c>
      <c r="D209" s="3">
        <f t="shared" si="1"/>
        <v>110</v>
      </c>
    </row>
    <row r="210" spans="1:4" x14ac:dyDescent="0.25">
      <c r="A210" s="3" t="s">
        <v>253</v>
      </c>
      <c r="B210" s="3">
        <v>10</v>
      </c>
      <c r="C210" s="3">
        <v>11</v>
      </c>
      <c r="D210" s="3">
        <f t="shared" si="1"/>
        <v>110</v>
      </c>
    </row>
    <row r="211" spans="1:4" x14ac:dyDescent="0.25">
      <c r="A211" s="3" t="s">
        <v>254</v>
      </c>
      <c r="B211" s="3">
        <v>9</v>
      </c>
      <c r="C211" s="3">
        <v>9</v>
      </c>
      <c r="D211" s="3">
        <f t="shared" si="1"/>
        <v>81</v>
      </c>
    </row>
    <row r="212" spans="1:4" x14ac:dyDescent="0.25">
      <c r="A212" s="3" t="s">
        <v>255</v>
      </c>
      <c r="B212" s="3">
        <v>10</v>
      </c>
      <c r="C212" s="3">
        <v>11</v>
      </c>
      <c r="D212" s="3">
        <f t="shared" si="1"/>
        <v>110</v>
      </c>
    </row>
    <row r="213" spans="1:4" x14ac:dyDescent="0.25">
      <c r="A213" s="3" t="s">
        <v>256</v>
      </c>
      <c r="B213" s="3">
        <v>3</v>
      </c>
      <c r="C213" s="3">
        <v>6</v>
      </c>
      <c r="D213" s="3">
        <f t="shared" si="1"/>
        <v>18</v>
      </c>
    </row>
    <row r="214" spans="1:4" x14ac:dyDescent="0.25">
      <c r="A214" s="3" t="s">
        <v>257</v>
      </c>
      <c r="B214" s="3">
        <v>7</v>
      </c>
      <c r="C214" s="3">
        <v>8.5</v>
      </c>
      <c r="D214" s="3">
        <f t="shared" si="1"/>
        <v>59.5</v>
      </c>
    </row>
    <row r="215" spans="1:4" x14ac:dyDescent="0.25">
      <c r="A215" s="3" t="s">
        <v>258</v>
      </c>
      <c r="B215" s="3">
        <v>3</v>
      </c>
      <c r="C215" s="3">
        <v>6</v>
      </c>
      <c r="D215" s="3">
        <f t="shared" si="1"/>
        <v>18</v>
      </c>
    </row>
    <row r="216" spans="1:4" x14ac:dyDescent="0.25">
      <c r="A216" s="3" t="s">
        <v>259</v>
      </c>
      <c r="B216" s="3">
        <v>3</v>
      </c>
      <c r="C216" s="3">
        <v>6</v>
      </c>
      <c r="D216" s="3">
        <f t="shared" si="1"/>
        <v>18</v>
      </c>
    </row>
    <row r="217" spans="1:4" x14ac:dyDescent="0.25">
      <c r="A217" s="6" t="s">
        <v>260</v>
      </c>
      <c r="B217" s="6">
        <v>3</v>
      </c>
      <c r="C217" s="6">
        <v>6</v>
      </c>
      <c r="D217" s="6">
        <f t="shared" si="1"/>
        <v>18</v>
      </c>
    </row>
    <row r="218" spans="1:4" x14ac:dyDescent="0.25">
      <c r="A218" s="3" t="s">
        <v>274</v>
      </c>
      <c r="B218" s="3">
        <v>39</v>
      </c>
      <c r="C218" s="3">
        <v>20</v>
      </c>
      <c r="D218" s="3">
        <f t="shared" si="1"/>
        <v>780</v>
      </c>
    </row>
    <row r="219" spans="1:4" x14ac:dyDescent="0.25">
      <c r="A219" s="3" t="s">
        <v>275</v>
      </c>
      <c r="B219" s="3">
        <v>3</v>
      </c>
      <c r="C219" s="3">
        <v>6</v>
      </c>
      <c r="D219" s="3">
        <f t="shared" si="1"/>
        <v>18</v>
      </c>
    </row>
    <row r="220" spans="1:4" x14ac:dyDescent="0.25">
      <c r="A220" s="3" t="s">
        <v>276</v>
      </c>
      <c r="B220" s="3">
        <v>9</v>
      </c>
      <c r="C220" s="3">
        <v>9</v>
      </c>
      <c r="D220" s="3">
        <f t="shared" si="1"/>
        <v>81</v>
      </c>
    </row>
    <row r="221" spans="1:4" x14ac:dyDescent="0.25">
      <c r="A221" s="3" t="s">
        <v>277</v>
      </c>
      <c r="B221" s="3">
        <v>16</v>
      </c>
      <c r="C221" s="3">
        <v>14</v>
      </c>
      <c r="D221" s="3">
        <f t="shared" si="1"/>
        <v>224</v>
      </c>
    </row>
    <row r="222" spans="1:4" x14ac:dyDescent="0.25">
      <c r="A222" s="3" t="s">
        <v>278</v>
      </c>
      <c r="B222" s="3">
        <v>10</v>
      </c>
      <c r="C222" s="3">
        <v>11</v>
      </c>
      <c r="D222" s="3">
        <f t="shared" si="1"/>
        <v>110</v>
      </c>
    </row>
    <row r="223" spans="1:4" x14ac:dyDescent="0.25">
      <c r="A223" s="3" t="s">
        <v>279</v>
      </c>
      <c r="B223" s="3">
        <v>5</v>
      </c>
      <c r="C223" s="3">
        <v>7</v>
      </c>
      <c r="D223" s="3">
        <f t="shared" si="1"/>
        <v>35</v>
      </c>
    </row>
    <row r="224" spans="1:4" x14ac:dyDescent="0.25">
      <c r="A224" s="3" t="s">
        <v>280</v>
      </c>
      <c r="B224" s="3">
        <v>10</v>
      </c>
      <c r="C224" s="3">
        <v>11</v>
      </c>
      <c r="D224" s="3">
        <f t="shared" si="1"/>
        <v>110</v>
      </c>
    </row>
    <row r="225" spans="1:4" x14ac:dyDescent="0.25">
      <c r="A225" s="3" t="s">
        <v>281</v>
      </c>
      <c r="B225" s="3">
        <v>19</v>
      </c>
      <c r="C225" s="3">
        <v>14</v>
      </c>
      <c r="D225" s="3">
        <f t="shared" si="1"/>
        <v>266</v>
      </c>
    </row>
    <row r="226" spans="1:4" x14ac:dyDescent="0.25">
      <c r="A226" s="3" t="s">
        <v>282</v>
      </c>
      <c r="B226" s="3">
        <v>7</v>
      </c>
      <c r="C226" s="3">
        <v>8.5</v>
      </c>
      <c r="D226" s="3">
        <f t="shared" si="1"/>
        <v>59.5</v>
      </c>
    </row>
    <row r="227" spans="1:4" x14ac:dyDescent="0.25">
      <c r="A227" s="3" t="s">
        <v>283</v>
      </c>
      <c r="B227" s="3">
        <v>60</v>
      </c>
      <c r="C227" s="3">
        <v>26</v>
      </c>
      <c r="D227" s="3">
        <f t="shared" si="1"/>
        <v>1560</v>
      </c>
    </row>
    <row r="228" spans="1:4" x14ac:dyDescent="0.25">
      <c r="A228" s="3" t="s">
        <v>284</v>
      </c>
      <c r="B228" s="3">
        <v>31</v>
      </c>
      <c r="C228" s="3">
        <v>18</v>
      </c>
      <c r="D228" s="3">
        <f t="shared" si="1"/>
        <v>558</v>
      </c>
    </row>
    <row r="229" spans="1:4" x14ac:dyDescent="0.25">
      <c r="A229" s="3" t="s">
        <v>285</v>
      </c>
      <c r="B229" s="3">
        <v>50</v>
      </c>
      <c r="C229" s="3">
        <v>23</v>
      </c>
      <c r="D229" s="3">
        <f t="shared" si="1"/>
        <v>1150</v>
      </c>
    </row>
    <row r="230" spans="1:4" x14ac:dyDescent="0.25">
      <c r="A230" s="3" t="s">
        <v>286</v>
      </c>
      <c r="B230" s="3">
        <v>59</v>
      </c>
      <c r="C230" s="3">
        <v>23</v>
      </c>
      <c r="D230" s="3">
        <f t="shared" si="1"/>
        <v>1357</v>
      </c>
    </row>
    <row r="231" spans="1:4" x14ac:dyDescent="0.25">
      <c r="A231" s="3" t="s">
        <v>287</v>
      </c>
      <c r="B231" s="3">
        <v>6</v>
      </c>
      <c r="C231" s="3">
        <v>8.5</v>
      </c>
      <c r="D231" s="3">
        <f t="shared" si="1"/>
        <v>51</v>
      </c>
    </row>
    <row r="232" spans="1:4" x14ac:dyDescent="0.25">
      <c r="A232" s="3" t="s">
        <v>288</v>
      </c>
      <c r="B232" s="3">
        <v>11</v>
      </c>
      <c r="C232" s="3">
        <v>11</v>
      </c>
      <c r="D232" s="3">
        <f t="shared" si="1"/>
        <v>121</v>
      </c>
    </row>
    <row r="233" spans="1:4" x14ac:dyDescent="0.25">
      <c r="A233" s="3" t="s">
        <v>289</v>
      </c>
      <c r="B233" s="3">
        <v>11</v>
      </c>
      <c r="C233" s="3">
        <v>11</v>
      </c>
      <c r="D233" s="3">
        <f t="shared" si="1"/>
        <v>121</v>
      </c>
    </row>
    <row r="234" spans="1:4" x14ac:dyDescent="0.25">
      <c r="A234" s="3" t="s">
        <v>290</v>
      </c>
      <c r="B234" s="3">
        <v>13</v>
      </c>
      <c r="C234" s="3">
        <v>12</v>
      </c>
      <c r="D234" s="3">
        <f t="shared" si="1"/>
        <v>156</v>
      </c>
    </row>
    <row r="235" spans="1:4" x14ac:dyDescent="0.25">
      <c r="A235" s="3" t="s">
        <v>291</v>
      </c>
      <c r="B235" s="3">
        <v>10</v>
      </c>
      <c r="C235" s="3">
        <v>11</v>
      </c>
      <c r="D235" s="3">
        <f t="shared" si="1"/>
        <v>110</v>
      </c>
    </row>
    <row r="236" spans="1:4" x14ac:dyDescent="0.25">
      <c r="A236" s="3" t="s">
        <v>292</v>
      </c>
      <c r="B236" s="3">
        <v>9</v>
      </c>
      <c r="C236" s="3">
        <v>9</v>
      </c>
      <c r="D236" s="3">
        <f t="shared" si="1"/>
        <v>81</v>
      </c>
    </row>
    <row r="237" spans="1:4" x14ac:dyDescent="0.25">
      <c r="A237" s="3" t="s">
        <v>293</v>
      </c>
      <c r="B237" s="3">
        <v>10</v>
      </c>
      <c r="C237" s="3">
        <v>11</v>
      </c>
      <c r="D237" s="3">
        <f t="shared" si="1"/>
        <v>110</v>
      </c>
    </row>
    <row r="238" spans="1:4" x14ac:dyDescent="0.25">
      <c r="A238" s="3" t="s">
        <v>294</v>
      </c>
      <c r="B238" s="3">
        <v>10</v>
      </c>
      <c r="C238" s="3">
        <v>11</v>
      </c>
      <c r="D238" s="3">
        <f t="shared" si="1"/>
        <v>110</v>
      </c>
    </row>
    <row r="239" spans="1:4" x14ac:dyDescent="0.25">
      <c r="A239" s="3" t="s">
        <v>295</v>
      </c>
      <c r="B239" s="3">
        <v>5</v>
      </c>
      <c r="C239" s="3">
        <v>7</v>
      </c>
      <c r="D239" s="3">
        <f t="shared" si="1"/>
        <v>35</v>
      </c>
    </row>
    <row r="240" spans="1:4" x14ac:dyDescent="0.25">
      <c r="A240" s="3" t="s">
        <v>296</v>
      </c>
      <c r="B240" s="3">
        <v>9</v>
      </c>
      <c r="C240" s="3">
        <v>9</v>
      </c>
      <c r="D240" s="3">
        <f t="shared" si="1"/>
        <v>81</v>
      </c>
    </row>
    <row r="241" spans="1:4" x14ac:dyDescent="0.25">
      <c r="A241" s="3" t="s">
        <v>297</v>
      </c>
      <c r="B241" s="3">
        <v>14</v>
      </c>
      <c r="C241" s="3">
        <v>12</v>
      </c>
      <c r="D241" s="3">
        <f t="shared" si="1"/>
        <v>168</v>
      </c>
    </row>
    <row r="242" spans="1:4" x14ac:dyDescent="0.25">
      <c r="A242" s="3" t="s">
        <v>298</v>
      </c>
      <c r="B242" s="3">
        <v>9</v>
      </c>
      <c r="C242" s="3">
        <v>9</v>
      </c>
      <c r="D242" s="3">
        <f t="shared" si="1"/>
        <v>81</v>
      </c>
    </row>
    <row r="243" spans="1:4" x14ac:dyDescent="0.25">
      <c r="A243" s="3" t="s">
        <v>299</v>
      </c>
      <c r="B243" s="3">
        <v>9</v>
      </c>
      <c r="C243" s="3">
        <v>9</v>
      </c>
      <c r="D243" s="3">
        <f t="shared" si="1"/>
        <v>81</v>
      </c>
    </row>
    <row r="244" spans="1:4" x14ac:dyDescent="0.25">
      <c r="A244" s="3" t="s">
        <v>300</v>
      </c>
      <c r="B244" s="3">
        <v>14</v>
      </c>
      <c r="C244" s="3">
        <v>12</v>
      </c>
      <c r="D244" s="3">
        <f t="shared" si="1"/>
        <v>168</v>
      </c>
    </row>
    <row r="245" spans="1:4" x14ac:dyDescent="0.25">
      <c r="A245" s="3" t="s">
        <v>301</v>
      </c>
      <c r="B245" s="3">
        <v>14</v>
      </c>
      <c r="C245" s="3">
        <v>12</v>
      </c>
      <c r="D245" s="3">
        <f t="shared" si="1"/>
        <v>168</v>
      </c>
    </row>
    <row r="246" spans="1:4" x14ac:dyDescent="0.25">
      <c r="A246" s="3" t="s">
        <v>302</v>
      </c>
      <c r="B246" s="3">
        <v>15</v>
      </c>
      <c r="C246" s="3">
        <v>12</v>
      </c>
      <c r="D246" s="3">
        <f t="shared" si="1"/>
        <v>180</v>
      </c>
    </row>
    <row r="247" spans="1:4" x14ac:dyDescent="0.25">
      <c r="A247" s="3" t="s">
        <v>303</v>
      </c>
      <c r="B247" s="3">
        <v>3</v>
      </c>
      <c r="C247" s="3">
        <v>6</v>
      </c>
      <c r="D247" s="3">
        <f t="shared" si="1"/>
        <v>18</v>
      </c>
    </row>
    <row r="248" spans="1:4" x14ac:dyDescent="0.25">
      <c r="A248" s="3" t="s">
        <v>304</v>
      </c>
      <c r="B248" s="3">
        <v>9</v>
      </c>
      <c r="C248" s="3">
        <v>9</v>
      </c>
      <c r="D248" s="3">
        <f t="shared" si="1"/>
        <v>81</v>
      </c>
    </row>
    <row r="249" spans="1:4" x14ac:dyDescent="0.25">
      <c r="A249" s="3" t="s">
        <v>305</v>
      </c>
      <c r="B249" s="3">
        <v>3</v>
      </c>
      <c r="C249" s="3">
        <v>6</v>
      </c>
      <c r="D249" s="3">
        <f t="shared" si="1"/>
        <v>18</v>
      </c>
    </row>
    <row r="250" spans="1:4" x14ac:dyDescent="0.25">
      <c r="A250" s="3" t="s">
        <v>306</v>
      </c>
      <c r="B250" s="3">
        <v>6</v>
      </c>
      <c r="C250" s="3">
        <v>8.5</v>
      </c>
      <c r="D250" s="3">
        <f t="shared" si="1"/>
        <v>51</v>
      </c>
    </row>
    <row r="251" spans="1:4" x14ac:dyDescent="0.25">
      <c r="A251" s="3" t="s">
        <v>307</v>
      </c>
      <c r="B251" s="3">
        <v>3</v>
      </c>
      <c r="C251" s="3">
        <v>6</v>
      </c>
      <c r="D251" s="3">
        <f t="shared" si="1"/>
        <v>18</v>
      </c>
    </row>
    <row r="252" spans="1:4" x14ac:dyDescent="0.25">
      <c r="A252" s="3" t="s">
        <v>308</v>
      </c>
      <c r="B252" s="3">
        <v>3</v>
      </c>
      <c r="C252" s="3">
        <v>6</v>
      </c>
      <c r="D252" s="3">
        <f t="shared" si="1"/>
        <v>18</v>
      </c>
    </row>
    <row r="253" spans="1:4" x14ac:dyDescent="0.25">
      <c r="A253" s="3" t="s">
        <v>309</v>
      </c>
      <c r="B253" s="3">
        <v>3</v>
      </c>
      <c r="C253" s="3">
        <v>6</v>
      </c>
      <c r="D253" s="3">
        <f t="shared" si="1"/>
        <v>18</v>
      </c>
    </row>
    <row r="254" spans="1:4" x14ac:dyDescent="0.25">
      <c r="A254" s="3" t="s">
        <v>320</v>
      </c>
      <c r="B254" s="3">
        <v>23</v>
      </c>
      <c r="C254" s="3">
        <v>16</v>
      </c>
      <c r="D254" s="3">
        <f t="shared" si="1"/>
        <v>368</v>
      </c>
    </row>
    <row r="255" spans="1:4" x14ac:dyDescent="0.25">
      <c r="A255" s="3" t="s">
        <v>321</v>
      </c>
      <c r="B255" s="3">
        <v>20</v>
      </c>
      <c r="C255" s="3">
        <v>14</v>
      </c>
      <c r="D255" s="3">
        <f t="shared" si="1"/>
        <v>280</v>
      </c>
    </row>
    <row r="256" spans="1:4" x14ac:dyDescent="0.25">
      <c r="A256" s="3" t="s">
        <v>322</v>
      </c>
      <c r="B256" s="3">
        <v>2</v>
      </c>
      <c r="C256" s="3">
        <v>6</v>
      </c>
      <c r="D256" s="3">
        <f t="shared" si="1"/>
        <v>12</v>
      </c>
    </row>
    <row r="257" spans="1:4" x14ac:dyDescent="0.25">
      <c r="A257" s="3" t="s">
        <v>323</v>
      </c>
      <c r="B257" s="3">
        <v>4</v>
      </c>
      <c r="C257" s="3">
        <v>6</v>
      </c>
      <c r="D257" s="3">
        <f t="shared" si="1"/>
        <v>24</v>
      </c>
    </row>
    <row r="258" spans="1:4" x14ac:dyDescent="0.25">
      <c r="A258" s="3" t="s">
        <v>324</v>
      </c>
      <c r="B258" s="3">
        <v>3</v>
      </c>
      <c r="C258" s="3">
        <v>6</v>
      </c>
      <c r="D258" s="3">
        <f t="shared" si="1"/>
        <v>18</v>
      </c>
    </row>
    <row r="259" spans="1:4" x14ac:dyDescent="0.25">
      <c r="A259" s="3" t="s">
        <v>325</v>
      </c>
      <c r="B259" s="3">
        <v>5</v>
      </c>
      <c r="C259" s="3">
        <v>7</v>
      </c>
      <c r="D259" s="3">
        <f t="shared" si="1"/>
        <v>35</v>
      </c>
    </row>
    <row r="260" spans="1:4" x14ac:dyDescent="0.25">
      <c r="A260" s="3" t="s">
        <v>326</v>
      </c>
      <c r="B260" s="3">
        <v>5</v>
      </c>
      <c r="C260" s="3">
        <v>7</v>
      </c>
      <c r="D260" s="3">
        <f t="shared" si="1"/>
        <v>35</v>
      </c>
    </row>
    <row r="261" spans="1:4" x14ac:dyDescent="0.25">
      <c r="A261" s="3" t="s">
        <v>327</v>
      </c>
      <c r="B261" s="3">
        <v>7</v>
      </c>
      <c r="C261" s="3">
        <v>8.5</v>
      </c>
      <c r="D261" s="3">
        <f t="shared" si="1"/>
        <v>59.5</v>
      </c>
    </row>
    <row r="262" spans="1:4" x14ac:dyDescent="0.25">
      <c r="A262" s="3" t="s">
        <v>328</v>
      </c>
      <c r="B262" s="3">
        <v>4</v>
      </c>
      <c r="C262" s="3">
        <v>6</v>
      </c>
      <c r="D262" s="3">
        <f t="shared" si="1"/>
        <v>24</v>
      </c>
    </row>
    <row r="263" spans="1:4" x14ac:dyDescent="0.25">
      <c r="A263" s="3" t="s">
        <v>329</v>
      </c>
      <c r="B263" s="3">
        <v>2</v>
      </c>
      <c r="C263" s="3">
        <v>6</v>
      </c>
      <c r="D263" s="3">
        <f t="shared" si="1"/>
        <v>12</v>
      </c>
    </row>
    <row r="264" spans="1:4" x14ac:dyDescent="0.25">
      <c r="A264" s="3" t="s">
        <v>330</v>
      </c>
      <c r="B264" s="3">
        <v>2</v>
      </c>
      <c r="C264" s="3">
        <v>6</v>
      </c>
      <c r="D264" s="3">
        <f t="shared" si="1"/>
        <v>12</v>
      </c>
    </row>
    <row r="265" spans="1:4" x14ac:dyDescent="0.25">
      <c r="A265" s="3" t="s">
        <v>331</v>
      </c>
      <c r="B265" s="3">
        <v>8</v>
      </c>
      <c r="C265" s="3">
        <v>9</v>
      </c>
      <c r="D265" s="3">
        <f t="shared" si="1"/>
        <v>72</v>
      </c>
    </row>
    <row r="266" spans="1:4" x14ac:dyDescent="0.25">
      <c r="A266" s="3" t="s">
        <v>332</v>
      </c>
      <c r="B266" s="3">
        <v>5</v>
      </c>
      <c r="C266" s="3">
        <v>7</v>
      </c>
      <c r="D266" s="3">
        <f t="shared" si="1"/>
        <v>35</v>
      </c>
    </row>
    <row r="267" spans="1:4" x14ac:dyDescent="0.25">
      <c r="A267" s="3" t="s">
        <v>333</v>
      </c>
      <c r="B267" s="3">
        <v>2</v>
      </c>
      <c r="C267" s="3">
        <v>6</v>
      </c>
      <c r="D267" s="3">
        <f t="shared" si="1"/>
        <v>12</v>
      </c>
    </row>
    <row r="268" spans="1:4" x14ac:dyDescent="0.25">
      <c r="A268" s="3" t="s">
        <v>334</v>
      </c>
      <c r="B268" s="3">
        <v>2</v>
      </c>
      <c r="C268" s="3">
        <v>6</v>
      </c>
      <c r="D268" s="3">
        <f t="shared" si="1"/>
        <v>12</v>
      </c>
    </row>
    <row r="269" spans="1:4" x14ac:dyDescent="0.25">
      <c r="A269" s="3" t="s">
        <v>335</v>
      </c>
      <c r="B269" s="3">
        <v>2</v>
      </c>
      <c r="C269" s="3">
        <v>6</v>
      </c>
      <c r="D269" s="3">
        <f t="shared" si="1"/>
        <v>12</v>
      </c>
    </row>
    <row r="270" spans="1:4" x14ac:dyDescent="0.25">
      <c r="A270" s="3" t="s">
        <v>336</v>
      </c>
      <c r="B270" s="3">
        <v>13</v>
      </c>
      <c r="C270" s="3">
        <v>12</v>
      </c>
      <c r="D270" s="3">
        <f t="shared" si="1"/>
        <v>156</v>
      </c>
    </row>
    <row r="271" spans="1:4" x14ac:dyDescent="0.25">
      <c r="A271" s="3" t="s">
        <v>337</v>
      </c>
      <c r="B271" s="3">
        <v>3</v>
      </c>
      <c r="C271" s="3">
        <v>6</v>
      </c>
      <c r="D271" s="3">
        <f t="shared" si="1"/>
        <v>18</v>
      </c>
    </row>
    <row r="272" spans="1:4" x14ac:dyDescent="0.25">
      <c r="A272" s="3" t="s">
        <v>338</v>
      </c>
      <c r="B272" s="3">
        <v>7</v>
      </c>
      <c r="C272" s="3">
        <v>8.5</v>
      </c>
      <c r="D272" s="3">
        <f t="shared" si="1"/>
        <v>59.5</v>
      </c>
    </row>
    <row r="273" spans="1:4" x14ac:dyDescent="0.25">
      <c r="A273" s="3" t="s">
        <v>339</v>
      </c>
      <c r="B273" s="3">
        <v>86</v>
      </c>
      <c r="C273" s="3">
        <v>30</v>
      </c>
      <c r="D273" s="3">
        <f t="shared" si="1"/>
        <v>2580</v>
      </c>
    </row>
    <row r="274" spans="1:4" x14ac:dyDescent="0.25">
      <c r="A274" s="3" t="s">
        <v>340</v>
      </c>
      <c r="B274" s="3">
        <v>2</v>
      </c>
      <c r="C274" s="3">
        <v>6</v>
      </c>
      <c r="D274" s="3">
        <f t="shared" si="1"/>
        <v>12</v>
      </c>
    </row>
    <row r="275" spans="1:4" x14ac:dyDescent="0.25">
      <c r="A275" s="3" t="s">
        <v>341</v>
      </c>
      <c r="B275" s="3">
        <v>15</v>
      </c>
      <c r="C275" s="3">
        <v>12</v>
      </c>
      <c r="D275" s="3">
        <f t="shared" ref="D275:D347" si="5">B275*C275</f>
        <v>180</v>
      </c>
    </row>
    <row r="276" spans="1:4" x14ac:dyDescent="0.25">
      <c r="A276" s="3" t="s">
        <v>342</v>
      </c>
      <c r="B276" s="3">
        <v>11</v>
      </c>
      <c r="C276" s="3">
        <v>11</v>
      </c>
      <c r="D276" s="3">
        <f t="shared" si="5"/>
        <v>121</v>
      </c>
    </row>
    <row r="277" spans="1:4" x14ac:dyDescent="0.25">
      <c r="A277" s="3" t="s">
        <v>343</v>
      </c>
      <c r="B277" s="3">
        <v>7</v>
      </c>
      <c r="C277" s="3">
        <v>8.5</v>
      </c>
      <c r="D277" s="3">
        <f t="shared" si="5"/>
        <v>59.5</v>
      </c>
    </row>
    <row r="278" spans="1:4" x14ac:dyDescent="0.25">
      <c r="A278" s="3" t="s">
        <v>344</v>
      </c>
      <c r="B278" s="3">
        <v>7</v>
      </c>
      <c r="C278" s="3">
        <v>8.5</v>
      </c>
      <c r="D278" s="3">
        <f t="shared" si="5"/>
        <v>59.5</v>
      </c>
    </row>
    <row r="279" spans="1:4" x14ac:dyDescent="0.25">
      <c r="A279" s="3" t="s">
        <v>345</v>
      </c>
      <c r="B279" s="3">
        <v>7</v>
      </c>
      <c r="C279" s="3">
        <v>8.5</v>
      </c>
      <c r="D279" s="3">
        <f t="shared" si="5"/>
        <v>59.5</v>
      </c>
    </row>
    <row r="280" spans="1:4" x14ac:dyDescent="0.25">
      <c r="A280" s="3" t="s">
        <v>346</v>
      </c>
      <c r="B280" s="3">
        <v>6</v>
      </c>
      <c r="C280" s="3">
        <v>8.5</v>
      </c>
      <c r="D280" s="3">
        <f t="shared" si="5"/>
        <v>51</v>
      </c>
    </row>
    <row r="281" spans="1:4" x14ac:dyDescent="0.25">
      <c r="A281" s="3" t="s">
        <v>347</v>
      </c>
      <c r="B281" s="3">
        <v>6</v>
      </c>
      <c r="C281" s="3">
        <v>8.5</v>
      </c>
      <c r="D281" s="3">
        <f t="shared" si="5"/>
        <v>51</v>
      </c>
    </row>
    <row r="282" spans="1:4" x14ac:dyDescent="0.25">
      <c r="A282" s="3" t="s">
        <v>348</v>
      </c>
      <c r="B282" s="3">
        <v>8</v>
      </c>
      <c r="C282" s="3">
        <v>9</v>
      </c>
      <c r="D282" s="3">
        <f t="shared" si="5"/>
        <v>72</v>
      </c>
    </row>
    <row r="283" spans="1:4" x14ac:dyDescent="0.25">
      <c r="A283" s="3" t="s">
        <v>349</v>
      </c>
      <c r="B283" s="3">
        <v>6</v>
      </c>
      <c r="C283" s="3">
        <v>8.5</v>
      </c>
      <c r="D283" s="3">
        <f t="shared" si="5"/>
        <v>51</v>
      </c>
    </row>
    <row r="284" spans="1:4" x14ac:dyDescent="0.25">
      <c r="A284" s="3" t="s">
        <v>350</v>
      </c>
      <c r="B284" s="3">
        <v>9</v>
      </c>
      <c r="C284" s="3">
        <v>9</v>
      </c>
      <c r="D284" s="3">
        <f t="shared" si="5"/>
        <v>81</v>
      </c>
    </row>
    <row r="285" spans="1:4" x14ac:dyDescent="0.25">
      <c r="A285" s="3" t="s">
        <v>351</v>
      </c>
      <c r="B285" s="3">
        <v>7</v>
      </c>
      <c r="C285" s="3">
        <v>8.5</v>
      </c>
      <c r="D285" s="3">
        <f t="shared" si="5"/>
        <v>59.5</v>
      </c>
    </row>
    <row r="286" spans="1:4" x14ac:dyDescent="0.25">
      <c r="A286" s="3" t="s">
        <v>352</v>
      </c>
      <c r="B286" s="3">
        <v>7</v>
      </c>
      <c r="C286" s="3">
        <v>8.5</v>
      </c>
      <c r="D286" s="3">
        <f t="shared" si="5"/>
        <v>59.5</v>
      </c>
    </row>
    <row r="287" spans="1:4" x14ac:dyDescent="0.25">
      <c r="A287" s="3" t="s">
        <v>353</v>
      </c>
      <c r="B287" s="3">
        <v>7</v>
      </c>
      <c r="C287" s="3">
        <v>8.5</v>
      </c>
      <c r="D287" s="3">
        <f t="shared" si="5"/>
        <v>59.5</v>
      </c>
    </row>
    <row r="288" spans="1:4" x14ac:dyDescent="0.25">
      <c r="A288" s="3" t="s">
        <v>354</v>
      </c>
      <c r="B288" s="3">
        <v>10</v>
      </c>
      <c r="C288" s="3">
        <v>11</v>
      </c>
      <c r="D288" s="3">
        <f t="shared" si="5"/>
        <v>110</v>
      </c>
    </row>
    <row r="289" spans="1:4" x14ac:dyDescent="0.25">
      <c r="A289" s="3" t="s">
        <v>355</v>
      </c>
      <c r="B289" s="3">
        <v>4</v>
      </c>
      <c r="C289" s="3">
        <v>6</v>
      </c>
      <c r="D289" s="3">
        <f t="shared" si="5"/>
        <v>24</v>
      </c>
    </row>
    <row r="290" spans="1:4" x14ac:dyDescent="0.25">
      <c r="A290" s="3" t="s">
        <v>356</v>
      </c>
      <c r="B290" s="3">
        <v>4</v>
      </c>
      <c r="C290" s="3">
        <v>6</v>
      </c>
      <c r="D290" s="3">
        <f t="shared" si="5"/>
        <v>24</v>
      </c>
    </row>
    <row r="291" spans="1:4" x14ac:dyDescent="0.25">
      <c r="A291" s="3" t="s">
        <v>357</v>
      </c>
      <c r="B291" s="3">
        <v>6</v>
      </c>
      <c r="C291" s="3">
        <v>8.5</v>
      </c>
      <c r="D291" s="3">
        <f t="shared" si="5"/>
        <v>51</v>
      </c>
    </row>
    <row r="292" spans="1:4" x14ac:dyDescent="0.25">
      <c r="A292" s="3" t="s">
        <v>358</v>
      </c>
      <c r="B292" s="3">
        <v>5</v>
      </c>
      <c r="C292" s="3">
        <v>7</v>
      </c>
      <c r="D292" s="3">
        <f t="shared" si="5"/>
        <v>35</v>
      </c>
    </row>
    <row r="293" spans="1:4" x14ac:dyDescent="0.25">
      <c r="A293" s="3" t="s">
        <v>359</v>
      </c>
      <c r="B293" s="3">
        <v>3</v>
      </c>
      <c r="C293" s="3">
        <v>6</v>
      </c>
      <c r="D293" s="3">
        <f t="shared" si="5"/>
        <v>18</v>
      </c>
    </row>
    <row r="294" spans="1:4" x14ac:dyDescent="0.25">
      <c r="A294" s="3" t="s">
        <v>360</v>
      </c>
      <c r="B294" s="3">
        <v>3</v>
      </c>
      <c r="C294" s="3">
        <v>6</v>
      </c>
      <c r="D294" s="3">
        <f t="shared" si="5"/>
        <v>18</v>
      </c>
    </row>
    <row r="295" spans="1:4" x14ac:dyDescent="0.25">
      <c r="A295" s="3" t="s">
        <v>361</v>
      </c>
      <c r="B295" s="3">
        <v>9</v>
      </c>
      <c r="C295" s="3">
        <v>9</v>
      </c>
      <c r="D295" s="3">
        <f t="shared" si="5"/>
        <v>81</v>
      </c>
    </row>
    <row r="296" spans="1:4" x14ac:dyDescent="0.25">
      <c r="A296" s="3" t="s">
        <v>362</v>
      </c>
      <c r="B296" s="3">
        <v>3</v>
      </c>
      <c r="C296" s="3">
        <v>6</v>
      </c>
      <c r="D296" s="3">
        <f t="shared" si="5"/>
        <v>18</v>
      </c>
    </row>
    <row r="297" spans="1:4" x14ac:dyDescent="0.25">
      <c r="A297" s="3" t="s">
        <v>363</v>
      </c>
      <c r="B297" s="3">
        <v>20</v>
      </c>
      <c r="C297" s="3">
        <v>14</v>
      </c>
      <c r="D297" s="3">
        <f t="shared" si="5"/>
        <v>280</v>
      </c>
    </row>
    <row r="298" spans="1:4" x14ac:dyDescent="0.25">
      <c r="A298" s="3" t="s">
        <v>368</v>
      </c>
      <c r="B298" s="3">
        <v>2</v>
      </c>
      <c r="C298" s="3">
        <v>6</v>
      </c>
      <c r="D298" s="3">
        <f t="shared" si="5"/>
        <v>12</v>
      </c>
    </row>
    <row r="299" spans="1:4" x14ac:dyDescent="0.25">
      <c r="A299" s="3" t="s">
        <v>369</v>
      </c>
      <c r="B299" s="3">
        <v>2</v>
      </c>
      <c r="C299" s="3">
        <v>6</v>
      </c>
      <c r="D299" s="3">
        <f t="shared" si="5"/>
        <v>12</v>
      </c>
    </row>
    <row r="300" spans="1:4" x14ac:dyDescent="0.25">
      <c r="A300" s="3" t="s">
        <v>370</v>
      </c>
      <c r="B300" s="3">
        <v>2</v>
      </c>
      <c r="C300" s="3">
        <v>6</v>
      </c>
      <c r="D300" s="3">
        <f t="shared" si="5"/>
        <v>12</v>
      </c>
    </row>
    <row r="301" spans="1:4" x14ac:dyDescent="0.25">
      <c r="A301" s="3" t="s">
        <v>371</v>
      </c>
      <c r="B301" s="3">
        <v>2</v>
      </c>
      <c r="C301" s="3">
        <v>6</v>
      </c>
      <c r="D301" s="3">
        <f t="shared" si="5"/>
        <v>12</v>
      </c>
    </row>
    <row r="302" spans="1:4" x14ac:dyDescent="0.25">
      <c r="A302" s="3" t="s">
        <v>372</v>
      </c>
      <c r="B302" s="3">
        <v>3</v>
      </c>
      <c r="C302" s="3">
        <v>6</v>
      </c>
      <c r="D302" s="3">
        <f t="shared" si="5"/>
        <v>18</v>
      </c>
    </row>
    <row r="303" spans="1:4" x14ac:dyDescent="0.25">
      <c r="A303" s="3" t="s">
        <v>373</v>
      </c>
      <c r="B303" s="3">
        <v>2</v>
      </c>
      <c r="C303" s="3">
        <v>6</v>
      </c>
      <c r="D303" s="3">
        <f t="shared" si="5"/>
        <v>12</v>
      </c>
    </row>
    <row r="304" spans="1:4" x14ac:dyDescent="0.25">
      <c r="A304" s="3" t="s">
        <v>374</v>
      </c>
      <c r="B304" s="3">
        <v>2</v>
      </c>
      <c r="C304" s="3">
        <v>6</v>
      </c>
      <c r="D304" s="3">
        <f t="shared" si="5"/>
        <v>12</v>
      </c>
    </row>
    <row r="305" spans="1:4" x14ac:dyDescent="0.25">
      <c r="A305" s="3" t="s">
        <v>375</v>
      </c>
      <c r="B305" s="3">
        <v>2</v>
      </c>
      <c r="C305" s="3">
        <v>6</v>
      </c>
      <c r="D305" s="3">
        <f t="shared" si="5"/>
        <v>12</v>
      </c>
    </row>
    <row r="306" spans="1:4" x14ac:dyDescent="0.25">
      <c r="A306" s="3" t="s">
        <v>376</v>
      </c>
      <c r="B306" s="3">
        <v>2</v>
      </c>
      <c r="C306" s="3">
        <v>6</v>
      </c>
      <c r="D306" s="3">
        <f t="shared" si="5"/>
        <v>12</v>
      </c>
    </row>
    <row r="307" spans="1:4" x14ac:dyDescent="0.25">
      <c r="A307" s="3" t="s">
        <v>377</v>
      </c>
      <c r="B307" s="3">
        <v>2</v>
      </c>
      <c r="C307" s="3">
        <v>6</v>
      </c>
      <c r="D307" s="3">
        <f t="shared" si="5"/>
        <v>12</v>
      </c>
    </row>
    <row r="308" spans="1:4" x14ac:dyDescent="0.25">
      <c r="A308" s="3" t="s">
        <v>378</v>
      </c>
      <c r="B308" s="3">
        <v>2</v>
      </c>
      <c r="C308" s="3">
        <v>6</v>
      </c>
      <c r="D308" s="3">
        <f t="shared" si="5"/>
        <v>12</v>
      </c>
    </row>
    <row r="309" spans="1:4" x14ac:dyDescent="0.25">
      <c r="A309" s="3" t="s">
        <v>379</v>
      </c>
      <c r="B309" s="3">
        <v>2</v>
      </c>
      <c r="C309" s="3">
        <v>6</v>
      </c>
      <c r="D309" s="3">
        <f t="shared" si="5"/>
        <v>12</v>
      </c>
    </row>
    <row r="310" spans="1:4" x14ac:dyDescent="0.25">
      <c r="A310" s="3" t="s">
        <v>380</v>
      </c>
      <c r="B310" s="3">
        <v>2</v>
      </c>
      <c r="C310" s="3">
        <v>6</v>
      </c>
      <c r="D310" s="3">
        <f t="shared" si="5"/>
        <v>12</v>
      </c>
    </row>
    <row r="311" spans="1:4" x14ac:dyDescent="0.25">
      <c r="A311" s="3" t="s">
        <v>381</v>
      </c>
      <c r="B311" s="3">
        <v>3</v>
      </c>
      <c r="C311" s="3">
        <v>6</v>
      </c>
      <c r="D311" s="3">
        <f t="shared" si="5"/>
        <v>18</v>
      </c>
    </row>
    <row r="312" spans="1:4" x14ac:dyDescent="0.25">
      <c r="A312" s="3" t="s">
        <v>382</v>
      </c>
      <c r="B312" s="3">
        <v>2</v>
      </c>
      <c r="C312" s="3">
        <v>6</v>
      </c>
      <c r="D312" s="3">
        <f t="shared" si="5"/>
        <v>12</v>
      </c>
    </row>
    <row r="313" spans="1:4" x14ac:dyDescent="0.25">
      <c r="A313" s="3" t="s">
        <v>383</v>
      </c>
      <c r="B313" s="3">
        <v>2</v>
      </c>
      <c r="C313" s="3">
        <v>6</v>
      </c>
      <c r="D313" s="3">
        <f t="shared" si="5"/>
        <v>12</v>
      </c>
    </row>
    <row r="314" spans="1:4" x14ac:dyDescent="0.25">
      <c r="A314" s="3" t="s">
        <v>384</v>
      </c>
      <c r="B314" s="3">
        <v>2</v>
      </c>
      <c r="C314" s="3">
        <v>6</v>
      </c>
      <c r="D314" s="3">
        <f t="shared" si="5"/>
        <v>12</v>
      </c>
    </row>
    <row r="315" spans="1:4" x14ac:dyDescent="0.25">
      <c r="A315" s="3" t="s">
        <v>385</v>
      </c>
      <c r="B315" s="3">
        <v>4</v>
      </c>
      <c r="C315" s="3">
        <v>6</v>
      </c>
      <c r="D315" s="3">
        <f t="shared" si="5"/>
        <v>24</v>
      </c>
    </row>
    <row r="316" spans="1:4" x14ac:dyDescent="0.25">
      <c r="A316" s="3" t="s">
        <v>386</v>
      </c>
      <c r="B316" s="3">
        <v>4</v>
      </c>
      <c r="C316" s="3">
        <v>6</v>
      </c>
      <c r="D316" s="3">
        <f t="shared" si="5"/>
        <v>24</v>
      </c>
    </row>
    <row r="317" spans="1:4" x14ac:dyDescent="0.25">
      <c r="A317" s="3" t="s">
        <v>387</v>
      </c>
      <c r="B317" s="3">
        <v>33</v>
      </c>
      <c r="C317" s="3">
        <v>18</v>
      </c>
      <c r="D317" s="3">
        <f t="shared" si="5"/>
        <v>594</v>
      </c>
    </row>
    <row r="318" spans="1:4" x14ac:dyDescent="0.25">
      <c r="A318" s="3" t="s">
        <v>388</v>
      </c>
      <c r="B318" s="3">
        <v>38</v>
      </c>
      <c r="C318" s="3">
        <v>20</v>
      </c>
      <c r="D318" s="3">
        <f t="shared" si="5"/>
        <v>760</v>
      </c>
    </row>
    <row r="319" spans="1:4" x14ac:dyDescent="0.25">
      <c r="A319" s="3" t="s">
        <v>389</v>
      </c>
      <c r="B319" s="3">
        <v>27</v>
      </c>
      <c r="C319" s="3">
        <v>18</v>
      </c>
      <c r="D319" s="3">
        <f t="shared" si="5"/>
        <v>486</v>
      </c>
    </row>
    <row r="320" spans="1:4" x14ac:dyDescent="0.25">
      <c r="A320" s="3" t="s">
        <v>390</v>
      </c>
      <c r="B320" s="3">
        <v>17</v>
      </c>
      <c r="C320" s="3">
        <v>14</v>
      </c>
      <c r="D320" s="3">
        <f t="shared" si="5"/>
        <v>238</v>
      </c>
    </row>
    <row r="321" spans="1:4" x14ac:dyDescent="0.25">
      <c r="A321" s="3" t="s">
        <v>391</v>
      </c>
      <c r="B321" s="3">
        <v>30</v>
      </c>
      <c r="C321" s="3">
        <v>18</v>
      </c>
      <c r="D321" s="3">
        <f t="shared" si="5"/>
        <v>540</v>
      </c>
    </row>
    <row r="322" spans="1:4" x14ac:dyDescent="0.25">
      <c r="A322" s="3" t="s">
        <v>392</v>
      </c>
      <c r="B322" s="3">
        <v>8</v>
      </c>
      <c r="C322" s="3">
        <v>9</v>
      </c>
      <c r="D322" s="3">
        <f t="shared" si="5"/>
        <v>72</v>
      </c>
    </row>
    <row r="323" spans="1:4" x14ac:dyDescent="0.25">
      <c r="A323" s="3" t="s">
        <v>393</v>
      </c>
      <c r="B323" s="3">
        <v>11</v>
      </c>
      <c r="C323" s="3">
        <v>11</v>
      </c>
      <c r="D323" s="3">
        <f t="shared" si="5"/>
        <v>121</v>
      </c>
    </row>
    <row r="324" spans="1:4" x14ac:dyDescent="0.25">
      <c r="A324" s="3" t="s">
        <v>394</v>
      </c>
      <c r="B324" s="3">
        <v>15</v>
      </c>
      <c r="C324" s="3">
        <v>12</v>
      </c>
      <c r="D324" s="3">
        <f t="shared" si="5"/>
        <v>180</v>
      </c>
    </row>
    <row r="325" spans="1:4" x14ac:dyDescent="0.25">
      <c r="A325" s="3" t="s">
        <v>395</v>
      </c>
      <c r="B325" s="3">
        <v>5</v>
      </c>
      <c r="C325" s="3">
        <v>7</v>
      </c>
      <c r="D325" s="3">
        <f t="shared" si="5"/>
        <v>35</v>
      </c>
    </row>
    <row r="326" spans="1:4" x14ac:dyDescent="0.25">
      <c r="A326" s="3" t="s">
        <v>396</v>
      </c>
      <c r="B326" s="3">
        <v>2</v>
      </c>
      <c r="C326" s="3">
        <v>6</v>
      </c>
      <c r="D326" s="3">
        <f t="shared" si="5"/>
        <v>12</v>
      </c>
    </row>
    <row r="327" spans="1:4" x14ac:dyDescent="0.25">
      <c r="A327" s="3" t="s">
        <v>397</v>
      </c>
      <c r="B327" s="3">
        <v>6</v>
      </c>
      <c r="C327" s="3">
        <v>8.5</v>
      </c>
      <c r="D327" s="3">
        <f t="shared" si="5"/>
        <v>51</v>
      </c>
    </row>
    <row r="328" spans="1:4" x14ac:dyDescent="0.25">
      <c r="A328" s="3" t="s">
        <v>398</v>
      </c>
      <c r="B328" s="3">
        <v>7</v>
      </c>
      <c r="C328" s="3">
        <v>8.5</v>
      </c>
      <c r="D328" s="3">
        <f t="shared" si="5"/>
        <v>59.5</v>
      </c>
    </row>
    <row r="329" spans="1:4" x14ac:dyDescent="0.25">
      <c r="A329" s="3" t="s">
        <v>399</v>
      </c>
      <c r="B329" s="3">
        <v>27</v>
      </c>
      <c r="C329" s="3">
        <v>18</v>
      </c>
      <c r="D329" s="3">
        <f t="shared" si="5"/>
        <v>486</v>
      </c>
    </row>
    <row r="330" spans="1:4" x14ac:dyDescent="0.25">
      <c r="A330" s="3" t="s">
        <v>400</v>
      </c>
      <c r="B330" s="3">
        <v>30</v>
      </c>
      <c r="C330" s="3">
        <v>18</v>
      </c>
      <c r="D330" s="3">
        <f t="shared" si="5"/>
        <v>540</v>
      </c>
    </row>
    <row r="331" spans="1:4" x14ac:dyDescent="0.25">
      <c r="A331" s="3" t="s">
        <v>401</v>
      </c>
      <c r="B331" s="3">
        <v>21</v>
      </c>
      <c r="C331" s="3">
        <v>16</v>
      </c>
      <c r="D331" s="3">
        <f t="shared" si="5"/>
        <v>336</v>
      </c>
    </row>
    <row r="332" spans="1:4" x14ac:dyDescent="0.25">
      <c r="A332" s="3" t="s">
        <v>402</v>
      </c>
      <c r="B332" s="3">
        <v>28</v>
      </c>
      <c r="C332" s="3">
        <v>18</v>
      </c>
      <c r="D332" s="3">
        <f t="shared" si="5"/>
        <v>504</v>
      </c>
    </row>
    <row r="333" spans="1:4" x14ac:dyDescent="0.25">
      <c r="A333" s="3" t="s">
        <v>403</v>
      </c>
      <c r="B333" s="3">
        <v>23</v>
      </c>
      <c r="C333" s="3">
        <v>16</v>
      </c>
      <c r="D333" s="3">
        <f t="shared" si="5"/>
        <v>368</v>
      </c>
    </row>
    <row r="334" spans="1:4" x14ac:dyDescent="0.25">
      <c r="A334" s="3" t="s">
        <v>404</v>
      </c>
      <c r="B334" s="3">
        <v>21</v>
      </c>
      <c r="C334" s="3">
        <v>16</v>
      </c>
      <c r="D334" s="3">
        <f t="shared" si="5"/>
        <v>336</v>
      </c>
    </row>
    <row r="335" spans="1:4" x14ac:dyDescent="0.25">
      <c r="A335" s="3" t="s">
        <v>405</v>
      </c>
      <c r="B335" s="3">
        <v>5</v>
      </c>
      <c r="C335" s="3">
        <v>7</v>
      </c>
      <c r="D335" s="3">
        <f t="shared" si="5"/>
        <v>35</v>
      </c>
    </row>
    <row r="336" spans="1:4" x14ac:dyDescent="0.25">
      <c r="A336" s="3" t="s">
        <v>406</v>
      </c>
      <c r="B336" s="3">
        <v>3</v>
      </c>
      <c r="C336" s="3">
        <v>6</v>
      </c>
      <c r="D336" s="3">
        <f t="shared" si="5"/>
        <v>18</v>
      </c>
    </row>
    <row r="337" spans="1:4" x14ac:dyDescent="0.25">
      <c r="A337" s="3" t="s">
        <v>407</v>
      </c>
      <c r="B337" s="3">
        <v>2</v>
      </c>
      <c r="C337" s="3">
        <v>6</v>
      </c>
      <c r="D337" s="3">
        <f t="shared" si="5"/>
        <v>12</v>
      </c>
    </row>
    <row r="338" spans="1:4" x14ac:dyDescent="0.25">
      <c r="A338" s="3" t="s">
        <v>408</v>
      </c>
      <c r="B338" s="3">
        <v>4</v>
      </c>
      <c r="C338" s="3">
        <v>6</v>
      </c>
      <c r="D338" s="3">
        <f t="shared" si="5"/>
        <v>24</v>
      </c>
    </row>
    <row r="339" spans="1:4" x14ac:dyDescent="0.25">
      <c r="A339" s="3" t="s">
        <v>409</v>
      </c>
      <c r="B339" s="3">
        <v>3</v>
      </c>
      <c r="C339" s="3">
        <v>6</v>
      </c>
      <c r="D339" s="3">
        <f t="shared" si="5"/>
        <v>18</v>
      </c>
    </row>
    <row r="340" spans="1:4" x14ac:dyDescent="0.25">
      <c r="A340" s="3" t="s">
        <v>410</v>
      </c>
      <c r="B340" s="3">
        <v>2</v>
      </c>
      <c r="C340" s="3">
        <v>6</v>
      </c>
      <c r="D340" s="3">
        <f t="shared" si="5"/>
        <v>12</v>
      </c>
    </row>
    <row r="341" spans="1:4" x14ac:dyDescent="0.25">
      <c r="A341" s="3" t="s">
        <v>411</v>
      </c>
      <c r="B341" s="3">
        <v>2</v>
      </c>
      <c r="C341" s="3">
        <v>6</v>
      </c>
      <c r="D341" s="3">
        <f t="shared" si="5"/>
        <v>12</v>
      </c>
    </row>
    <row r="342" spans="1:4" x14ac:dyDescent="0.25">
      <c r="A342" s="3" t="s">
        <v>412</v>
      </c>
      <c r="B342" s="3">
        <v>3</v>
      </c>
      <c r="C342" s="3">
        <v>6</v>
      </c>
      <c r="D342" s="3">
        <f t="shared" si="5"/>
        <v>18</v>
      </c>
    </row>
    <row r="343" spans="1:4" x14ac:dyDescent="0.25">
      <c r="A343" s="3" t="s">
        <v>413</v>
      </c>
      <c r="B343" s="3">
        <v>2</v>
      </c>
      <c r="C343" s="3">
        <v>6</v>
      </c>
      <c r="D343" s="3">
        <f t="shared" si="5"/>
        <v>12</v>
      </c>
    </row>
    <row r="344" spans="1:4" x14ac:dyDescent="0.25">
      <c r="A344" s="3" t="s">
        <v>414</v>
      </c>
      <c r="B344" s="3">
        <v>2</v>
      </c>
      <c r="C344" s="3">
        <v>6</v>
      </c>
      <c r="D344" s="3">
        <f t="shared" si="5"/>
        <v>12</v>
      </c>
    </row>
    <row r="345" spans="1:4" x14ac:dyDescent="0.25">
      <c r="A345" s="3" t="s">
        <v>415</v>
      </c>
      <c r="B345" s="3">
        <v>2</v>
      </c>
      <c r="C345" s="3">
        <v>6</v>
      </c>
      <c r="D345" s="3">
        <f t="shared" si="5"/>
        <v>12</v>
      </c>
    </row>
    <row r="346" spans="1:4" x14ac:dyDescent="0.25">
      <c r="A346" s="3" t="s">
        <v>416</v>
      </c>
      <c r="B346" s="3">
        <v>2</v>
      </c>
      <c r="C346" s="3">
        <v>6</v>
      </c>
      <c r="D346" s="3">
        <f t="shared" si="5"/>
        <v>12</v>
      </c>
    </row>
    <row r="347" spans="1:4" ht="15.75" thickBot="1" x14ac:dyDescent="0.3">
      <c r="A347" s="3" t="s">
        <v>417</v>
      </c>
      <c r="B347" s="3">
        <v>2</v>
      </c>
      <c r="C347" s="6">
        <v>6</v>
      </c>
      <c r="D347" s="6">
        <f t="shared" si="5"/>
        <v>12</v>
      </c>
    </row>
    <row r="348" spans="1:4" ht="15.75" thickBot="1" x14ac:dyDescent="0.3">
      <c r="C348" s="2" t="s">
        <v>8</v>
      </c>
      <c r="D348" s="22">
        <f>SUM(D19:D347)</f>
        <v>57916.5</v>
      </c>
    </row>
  </sheetData>
  <mergeCells count="14">
    <mergeCell ref="F114:I114"/>
    <mergeCell ref="F118:I118"/>
    <mergeCell ref="A17:D17"/>
    <mergeCell ref="F58:I58"/>
    <mergeCell ref="F62:H62"/>
    <mergeCell ref="F107:I107"/>
    <mergeCell ref="F27:K27"/>
    <mergeCell ref="F64:I64"/>
    <mergeCell ref="F11:I11"/>
    <mergeCell ref="F16:K16"/>
    <mergeCell ref="F2:N2"/>
    <mergeCell ref="F4:N4"/>
    <mergeCell ref="A2:B2"/>
    <mergeCell ref="F6:N6"/>
  </mergeCells>
  <pageMargins left="0.7" right="0.7" top="0.75" bottom="0.75" header="0.3" footer="0.3"/>
  <pageSetup paperSize="18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2020-03-11T11:10:58Z</dcterms:modified>
</cp:coreProperties>
</file>