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315" windowHeight="850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3" i="1"/>
  <c r="J6" i="2"/>
  <c r="K6"/>
  <c r="L6"/>
  <c r="M6"/>
  <c r="N6"/>
  <c r="O6"/>
  <c r="I6"/>
  <c r="P2"/>
  <c r="P3"/>
  <c r="P4"/>
  <c r="P5"/>
  <c r="P1"/>
  <c r="I3"/>
  <c r="J3"/>
  <c r="K3"/>
  <c r="L3"/>
  <c r="M3"/>
  <c r="N3"/>
  <c r="O3"/>
  <c r="I4"/>
  <c r="J4"/>
  <c r="K4"/>
  <c r="L4"/>
  <c r="M4"/>
  <c r="N4"/>
  <c r="O4"/>
  <c r="I5"/>
  <c r="J5"/>
  <c r="K5"/>
  <c r="L5"/>
  <c r="M5"/>
  <c r="N5"/>
  <c r="O5"/>
  <c r="J2"/>
  <c r="K2"/>
  <c r="L2"/>
  <c r="M2"/>
  <c r="N2"/>
  <c r="O2"/>
  <c r="I2"/>
  <c r="O1"/>
  <c r="N1"/>
  <c r="J1"/>
  <c r="K1"/>
  <c r="L1"/>
  <c r="M1"/>
  <c r="I1"/>
  <c r="E8"/>
  <c r="E9"/>
  <c r="E12"/>
  <c r="E11"/>
  <c r="E10"/>
  <c r="G10"/>
  <c r="G8"/>
  <c r="B13" i="1"/>
  <c r="C13"/>
  <c r="E14" l="1"/>
  <c r="E11"/>
  <c r="E15"/>
  <c r="E12"/>
</calcChain>
</file>

<file path=xl/sharedStrings.xml><?xml version="1.0" encoding="utf-8"?>
<sst xmlns="http://schemas.openxmlformats.org/spreadsheetml/2006/main" count="63" uniqueCount="60">
  <si>
    <t>Christianity</t>
  </si>
  <si>
    <t>Crime</t>
  </si>
  <si>
    <t>Finance</t>
  </si>
  <si>
    <t>Sex</t>
  </si>
  <si>
    <t>'alt.atheism',</t>
  </si>
  <si>
    <t>'comp.graphics',</t>
  </si>
  <si>
    <t>'comp.os.ms-windows.misc',</t>
  </si>
  <si>
    <t>'comp.sys.ibm.pc.hardware',</t>
  </si>
  <si>
    <t>'comp.sys.mac.hardware',</t>
  </si>
  <si>
    <t>'comp.windows.x',</t>
  </si>
  <si>
    <t>'misc.forsale',</t>
  </si>
  <si>
    <t>'rec.autos',</t>
  </si>
  <si>
    <t>'rec.motorcycles',</t>
  </si>
  <si>
    <t>'rec.sport.baseball',</t>
  </si>
  <si>
    <t>'rec.sport.hockey',</t>
  </si>
  <si>
    <t>'sci.crypt',</t>
  </si>
  <si>
    <t>'sci.electronics',</t>
  </si>
  <si>
    <t>'sci.med',</t>
  </si>
  <si>
    <t>'sci.space',</t>
  </si>
  <si>
    <t>'soc.religion.christian',</t>
  </si>
  <si>
    <t>'talk.politics.guns',</t>
  </si>
  <si>
    <t>'talk.politics.mideast',</t>
  </si>
  <si>
    <t>'talk.politics.misc',</t>
  </si>
  <si>
    <t>talk.religion.misc'</t>
  </si>
  <si>
    <t>Correlation &gt; -3</t>
  </si>
  <si>
    <t xml:space="preserve"> </t>
  </si>
  <si>
    <t>Millitary</t>
  </si>
  <si>
    <t>Atheism</t>
  </si>
  <si>
    <t>Computer Graphics</t>
  </si>
  <si>
    <t>Windows OS</t>
  </si>
  <si>
    <t>IBM Hardware</t>
  </si>
  <si>
    <t>Mac Hardware</t>
  </si>
  <si>
    <t>Windows Gen</t>
  </si>
  <si>
    <t>ForSale</t>
  </si>
  <si>
    <t>Autos</t>
  </si>
  <si>
    <t>Motorcycles</t>
  </si>
  <si>
    <t>Baseball</t>
  </si>
  <si>
    <t>Hockey</t>
  </si>
  <si>
    <t>Electronics</t>
  </si>
  <si>
    <t>Medicine</t>
  </si>
  <si>
    <t>Space</t>
  </si>
  <si>
    <t>Religion</t>
  </si>
  <si>
    <t>Guns</t>
  </si>
  <si>
    <t>Middle East</t>
  </si>
  <si>
    <t>Politics</t>
  </si>
  <si>
    <t>Cryptography</t>
  </si>
  <si>
    <t>Mean</t>
  </si>
  <si>
    <t>Standard Dev</t>
  </si>
  <si>
    <t>1 std up</t>
  </si>
  <si>
    <t>2 std up</t>
  </si>
  <si>
    <t>1 std down</t>
  </si>
  <si>
    <t>2 std down</t>
  </si>
  <si>
    <t>MEAN</t>
  </si>
  <si>
    <t>STDEV</t>
  </si>
  <si>
    <t>1Stdev</t>
  </si>
  <si>
    <t>2Stdev</t>
  </si>
  <si>
    <t>1stdev</t>
  </si>
  <si>
    <t>2stdev</t>
  </si>
  <si>
    <t>&lt;--- Do they sum up to 1? That was the question behind this t able. Ponder for a second on why not.</t>
  </si>
  <si>
    <t>Analysis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</si>
</sst>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rgb="FFFFFFFF"/>
      <name val="Gill Sans MT"/>
    </font>
    <font>
      <sz val="28"/>
      <color rgb="FF000000"/>
      <name val="Gill Sans MT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108BB4"/>
        <bgColor indexed="64"/>
      </patternFill>
    </fill>
    <fill>
      <patternFill patternType="solid">
        <fgColor rgb="FFCCDAE5"/>
        <bgColor indexed="64"/>
      </patternFill>
    </fill>
    <fill>
      <patternFill patternType="solid">
        <fgColor rgb="FFE7EEF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" fillId="2" borderId="0" xfId="1"/>
    <xf numFmtId="0" fontId="2" fillId="0" borderId="0" xfId="0" applyFont="1" applyAlignment="1">
      <alignment wrapText="1"/>
    </xf>
    <xf numFmtId="0" fontId="2" fillId="0" borderId="0" xfId="0" applyFont="1"/>
    <xf numFmtId="0" fontId="3" fillId="3" borderId="1" xfId="0" applyFont="1" applyFill="1" applyBorder="1" applyAlignment="1">
      <alignment horizontal="center" vertical="top" wrapText="1" readingOrder="1"/>
    </xf>
    <xf numFmtId="0" fontId="4" fillId="4" borderId="2" xfId="0" applyFont="1" applyFill="1" applyBorder="1" applyAlignment="1">
      <alignment horizontal="center" vertical="top" wrapText="1" readingOrder="1"/>
    </xf>
    <xf numFmtId="0" fontId="4" fillId="5" borderId="3" xfId="0" applyFont="1" applyFill="1" applyBorder="1" applyAlignment="1">
      <alignment horizontal="center" vertical="top" wrapText="1" readingOrder="1"/>
    </xf>
    <xf numFmtId="0" fontId="4" fillId="4" borderId="3" xfId="0" applyFont="1" applyFill="1" applyBorder="1" applyAlignment="1">
      <alignment horizontal="center" vertical="top" wrapText="1" readingOrder="1"/>
    </xf>
    <xf numFmtId="0" fontId="0" fillId="0" borderId="0" xfId="0" applyAlignment="1">
      <alignment wrapText="1"/>
    </xf>
    <xf numFmtId="0" fontId="5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5"/>
  <sheetViews>
    <sheetView workbookViewId="0">
      <selection activeCell="U3" sqref="U3"/>
    </sheetView>
  </sheetViews>
  <sheetFormatPr defaultRowHeight="15"/>
  <cols>
    <col min="1" max="1" width="15" customWidth="1"/>
    <col min="3" max="3" width="11" customWidth="1"/>
    <col min="4" max="4" width="10" customWidth="1"/>
    <col min="5" max="5" width="10.28515625" customWidth="1"/>
    <col min="6" max="6" width="9.7109375" customWidth="1"/>
    <col min="7" max="7" width="9.85546875" customWidth="1"/>
    <col min="8" max="8" width="9.7109375" customWidth="1"/>
    <col min="9" max="9" width="9.28515625" customWidth="1"/>
    <col min="10" max="10" width="12.28515625" customWidth="1"/>
    <col min="13" max="13" width="12.5703125" customWidth="1"/>
    <col min="14" max="14" width="10.5703125" customWidth="1"/>
    <col min="17" max="17" width="11.85546875" customWidth="1"/>
    <col min="18" max="18" width="13" customWidth="1"/>
    <col min="19" max="19" width="14" customWidth="1"/>
    <col min="20" max="21" width="9.140625" customWidth="1"/>
  </cols>
  <sheetData>
    <row r="1" spans="1:21" s="3" customFormat="1" ht="33" customHeight="1"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45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41</v>
      </c>
    </row>
    <row r="2" spans="1:21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s="1" t="s">
        <v>23</v>
      </c>
    </row>
    <row r="3" spans="1:21">
      <c r="A3" s="4" t="s">
        <v>0</v>
      </c>
      <c r="B3">
        <v>-4.4671472200000002</v>
      </c>
      <c r="C3">
        <v>-7.6309696699999998</v>
      </c>
      <c r="D3">
        <v>-7.8815757</v>
      </c>
      <c r="E3">
        <v>-7.8269152100000001</v>
      </c>
      <c r="F3">
        <v>-7.8066012999999996</v>
      </c>
      <c r="G3">
        <v>-7.7335141299999997</v>
      </c>
      <c r="H3">
        <v>-7.5337801100000004</v>
      </c>
      <c r="I3">
        <v>-7.4835964400000003</v>
      </c>
      <c r="J3">
        <v>-7.4600981500000003</v>
      </c>
      <c r="K3">
        <v>-7.5164872899999997</v>
      </c>
      <c r="L3">
        <v>-7.4615812200000002</v>
      </c>
      <c r="M3">
        <v>-6.7379207900000004</v>
      </c>
      <c r="N3">
        <v>-7.4861309499999997</v>
      </c>
      <c r="O3" s="2">
        <v>-6.8714015699999997</v>
      </c>
      <c r="P3">
        <v>-6.8362141300000001</v>
      </c>
      <c r="Q3" s="2">
        <v>-4.955445E-2</v>
      </c>
      <c r="R3">
        <v>-6.4648696299999999</v>
      </c>
      <c r="S3">
        <v>-5.6603030399999996</v>
      </c>
      <c r="T3">
        <v>-6.1881804000000002</v>
      </c>
      <c r="U3">
        <v>-3.8623110700000001</v>
      </c>
    </row>
    <row r="4" spans="1:21">
      <c r="A4" s="4" t="s">
        <v>1</v>
      </c>
      <c r="B4" s="2">
        <v>-2.7656703999999999</v>
      </c>
      <c r="C4">
        <v>-4.9012434799999998</v>
      </c>
      <c r="D4">
        <v>-4.8411839399999996</v>
      </c>
      <c r="E4">
        <v>-4.7932081499999999</v>
      </c>
      <c r="F4">
        <v>-4.7190946900000004</v>
      </c>
      <c r="G4">
        <v>-4.6261834799999999</v>
      </c>
      <c r="H4">
        <v>-4.4265742399999999</v>
      </c>
      <c r="I4">
        <v>-3.7597173100000001</v>
      </c>
      <c r="J4">
        <v>-4.17498711</v>
      </c>
      <c r="K4">
        <v>-4.7031122999999999</v>
      </c>
      <c r="L4">
        <v>-4.66933884</v>
      </c>
      <c r="M4" s="2">
        <v>-2.05443373</v>
      </c>
      <c r="N4">
        <v>-4.2064290700000004</v>
      </c>
      <c r="O4">
        <v>-4.2084661800000003</v>
      </c>
      <c r="P4">
        <v>-4.0853421299999999</v>
      </c>
      <c r="Q4" s="2">
        <v>-2.99996252</v>
      </c>
      <c r="R4" s="2">
        <v>-1.08544223</v>
      </c>
      <c r="S4" s="2">
        <v>-2.3619015299999999</v>
      </c>
      <c r="T4" s="2">
        <v>-1.9246555999999999</v>
      </c>
      <c r="U4">
        <v>-3.7634404199999998</v>
      </c>
    </row>
    <row r="5" spans="1:21">
      <c r="A5" s="4" t="s">
        <v>2</v>
      </c>
      <c r="B5">
        <v>-3.35448938</v>
      </c>
      <c r="C5">
        <v>-4.22912512</v>
      </c>
      <c r="D5">
        <v>-4.1489965599999996</v>
      </c>
      <c r="E5">
        <v>-3.8804426699999999</v>
      </c>
      <c r="F5">
        <v>-3.8059607299999998</v>
      </c>
      <c r="G5">
        <v>-4.3109945400000003</v>
      </c>
      <c r="H5">
        <v>-3.3480757400000001</v>
      </c>
      <c r="I5">
        <v>-3.0803133300000001</v>
      </c>
      <c r="J5">
        <v>-3.7521781299999999</v>
      </c>
      <c r="K5">
        <v>-4.1740388399999997</v>
      </c>
      <c r="L5">
        <v>-4.2134034199999997</v>
      </c>
      <c r="M5" s="2">
        <v>-1.77635856</v>
      </c>
      <c r="N5">
        <v>-3.5463725199999998</v>
      </c>
      <c r="O5">
        <v>-3.2130909700000001</v>
      </c>
      <c r="P5" s="2">
        <v>-2.6613453900000001</v>
      </c>
      <c r="Q5">
        <v>-3.35859554</v>
      </c>
      <c r="R5" s="2">
        <v>-2.14575257</v>
      </c>
      <c r="S5" s="2">
        <v>-2.4118243800000001</v>
      </c>
      <c r="T5" s="2">
        <v>-1.7580046</v>
      </c>
      <c r="U5">
        <v>-3.83018049</v>
      </c>
    </row>
    <row r="6" spans="1:21">
      <c r="A6" s="4" t="s">
        <v>3</v>
      </c>
      <c r="B6" s="2">
        <v>-2.3752693300000001</v>
      </c>
      <c r="C6">
        <v>-4.3113179199999996</v>
      </c>
      <c r="D6">
        <v>-4.47320238</v>
      </c>
      <c r="E6">
        <v>-4.3720430700000001</v>
      </c>
      <c r="F6">
        <v>-4.1852704000000003</v>
      </c>
      <c r="G6">
        <v>-4.3430641899999998</v>
      </c>
      <c r="H6">
        <v>-4.0359863599999999</v>
      </c>
      <c r="I6">
        <v>-3.3981523199999999</v>
      </c>
      <c r="J6">
        <v>-3.5133622999999998</v>
      </c>
      <c r="K6">
        <v>-3.9396185400000001</v>
      </c>
      <c r="L6">
        <v>-3.9947573799999998</v>
      </c>
      <c r="M6">
        <v>-3.0462849300000001</v>
      </c>
      <c r="N6">
        <v>-4.0178886800000004</v>
      </c>
      <c r="O6" s="2">
        <v>-2.4579851499999998</v>
      </c>
      <c r="P6">
        <v>-3.4861066200000002</v>
      </c>
      <c r="Q6" s="2">
        <v>-1.52514039</v>
      </c>
      <c r="R6" s="2">
        <v>-2.8560785900000001</v>
      </c>
      <c r="S6" s="2">
        <v>-2.9327485200000001</v>
      </c>
      <c r="T6" s="2">
        <v>-1.84414959</v>
      </c>
      <c r="U6" s="2">
        <v>-2.91270184</v>
      </c>
    </row>
    <row r="7" spans="1:21">
      <c r="A7" s="4" t="s">
        <v>26</v>
      </c>
      <c r="B7">
        <v>-4.0397031800000001</v>
      </c>
      <c r="C7">
        <v>-4.7108361800000003</v>
      </c>
      <c r="D7">
        <v>-4.74293779</v>
      </c>
      <c r="E7">
        <v>-4.4085694100000001</v>
      </c>
      <c r="F7">
        <v>-4.3356259100000001</v>
      </c>
      <c r="G7">
        <v>-4.7259480500000004</v>
      </c>
      <c r="H7">
        <v>-4.1103388000000001</v>
      </c>
      <c r="I7">
        <v>-3.3229745099999999</v>
      </c>
      <c r="J7">
        <v>-3.7315968700000002</v>
      </c>
      <c r="K7">
        <v>-4.2840973399999998</v>
      </c>
      <c r="L7">
        <v>-4.0731052999999999</v>
      </c>
      <c r="M7" s="2">
        <v>-2.54485209</v>
      </c>
      <c r="N7">
        <v>-3.7763895500000002</v>
      </c>
      <c r="O7">
        <v>-3.79817998</v>
      </c>
      <c r="P7" s="2">
        <v>-2.87319317</v>
      </c>
      <c r="Q7">
        <v>-3.6753998800000001</v>
      </c>
      <c r="R7" s="2">
        <v>-1.1565061700000001</v>
      </c>
      <c r="S7" s="2">
        <v>-1.69230489</v>
      </c>
      <c r="T7" s="2">
        <v>-2.2873934399999998</v>
      </c>
      <c r="U7">
        <v>-4.04680967</v>
      </c>
    </row>
    <row r="8" spans="1:21">
      <c r="A8" s="4"/>
    </row>
    <row r="9" spans="1:21">
      <c r="A9" s="4"/>
    </row>
    <row r="10" spans="1:21">
      <c r="A10" s="10" t="s">
        <v>59</v>
      </c>
    </row>
    <row r="11" spans="1:21">
      <c r="A11" s="2" t="s">
        <v>24</v>
      </c>
      <c r="E11">
        <f>B13+C13+C13</f>
        <v>-0.74351656040300695</v>
      </c>
      <c r="F11" t="s">
        <v>49</v>
      </c>
    </row>
    <row r="12" spans="1:21">
      <c r="B12" t="s">
        <v>46</v>
      </c>
      <c r="C12" t="s">
        <v>47</v>
      </c>
      <c r="E12">
        <f>B13+C13</f>
        <v>-2.4386931501015034</v>
      </c>
      <c r="F12" t="s">
        <v>48</v>
      </c>
      <c r="M12" t="s">
        <v>25</v>
      </c>
    </row>
    <row r="13" spans="1:21">
      <c r="B13">
        <f>AVERAGE(B3:U7)</f>
        <v>-4.1338697397999997</v>
      </c>
      <c r="C13">
        <f>STDEVP(B3:U7)</f>
        <v>1.6951765896984965</v>
      </c>
      <c r="E13">
        <f>AVERAGE(B3:U7)</f>
        <v>-4.1338697397999997</v>
      </c>
      <c r="F13" t="s">
        <v>46</v>
      </c>
    </row>
    <row r="14" spans="1:21">
      <c r="E14">
        <f>B13-C13</f>
        <v>-5.829046329498496</v>
      </c>
      <c r="F14" t="s">
        <v>50</v>
      </c>
    </row>
    <row r="15" spans="1:21">
      <c r="E15">
        <f>B13-C13-C13</f>
        <v>-7.5242229191969923</v>
      </c>
      <c r="F15" t="s">
        <v>51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"/>
  <sheetViews>
    <sheetView tabSelected="1" topLeftCell="A4" workbookViewId="0">
      <selection activeCell="D8" sqref="D8:E12"/>
    </sheetView>
  </sheetViews>
  <sheetFormatPr defaultRowHeight="15"/>
  <cols>
    <col min="1" max="1" width="18" customWidth="1"/>
    <col min="2" max="2" width="13.7109375" customWidth="1"/>
    <col min="3" max="3" width="15.28515625" customWidth="1"/>
    <col min="4" max="4" width="14.7109375" customWidth="1"/>
    <col min="5" max="5" width="13" customWidth="1"/>
    <col min="6" max="6" width="17.5703125" customWidth="1"/>
    <col min="7" max="7" width="23" customWidth="1"/>
    <col min="17" max="17" width="44.5703125" customWidth="1"/>
  </cols>
  <sheetData>
    <row r="1" spans="1:17" ht="42.75" thickBot="1">
      <c r="A1" s="5">
        <v>-2.64</v>
      </c>
      <c r="B1" s="5">
        <v>-2.25</v>
      </c>
      <c r="C1" s="5">
        <v>-2.5</v>
      </c>
      <c r="D1" s="5">
        <v>-2.46</v>
      </c>
      <c r="E1" s="5">
        <v>-2.02</v>
      </c>
      <c r="F1" s="5">
        <v>-2.52</v>
      </c>
      <c r="G1" s="5">
        <v>-2.52</v>
      </c>
      <c r="I1">
        <f>EXP(A1)</f>
        <v>7.1361269556386053E-2</v>
      </c>
      <c r="J1">
        <f t="shared" ref="J1:M2" si="0">EXP(B1)</f>
        <v>0.10539922456186433</v>
      </c>
      <c r="K1">
        <f t="shared" si="0"/>
        <v>8.20849986238988E-2</v>
      </c>
      <c r="L1">
        <f t="shared" si="0"/>
        <v>8.5434950967321233E-2</v>
      </c>
      <c r="M1">
        <f t="shared" si="0"/>
        <v>0.13265546508012172</v>
      </c>
      <c r="N1">
        <f>EXP(F1)</f>
        <v>8.0459606749532439E-2</v>
      </c>
      <c r="O1">
        <f>EXP(G1)</f>
        <v>8.0459606749532439E-2</v>
      </c>
      <c r="P1" s="4">
        <f>SUM(I1:O1)</f>
        <v>0.63785512228865704</v>
      </c>
    </row>
    <row r="2" spans="1:17" ht="43.5" thickTop="1" thickBot="1">
      <c r="A2" s="6">
        <v>-2.44</v>
      </c>
      <c r="B2" s="6">
        <v>-2.13</v>
      </c>
      <c r="C2" s="6">
        <v>-2.62</v>
      </c>
      <c r="D2" s="6">
        <v>-1.98</v>
      </c>
      <c r="E2" s="6">
        <v>-2.48</v>
      </c>
      <c r="F2" s="6">
        <v>-2.44</v>
      </c>
      <c r="G2" s="6">
        <v>-2.16</v>
      </c>
      <c r="I2">
        <f>EXP(A2)</f>
        <v>8.7160851461981298E-2</v>
      </c>
      <c r="J2">
        <f t="shared" si="0"/>
        <v>0.11883729385240965</v>
      </c>
      <c r="K2">
        <f t="shared" si="0"/>
        <v>7.2802862827435588E-2</v>
      </c>
      <c r="L2">
        <f t="shared" si="0"/>
        <v>0.13806923731089282</v>
      </c>
      <c r="M2">
        <f t="shared" si="0"/>
        <v>8.3743225592195963E-2</v>
      </c>
      <c r="N2">
        <f t="shared" ref="N2:O2" si="1">EXP(F2)</f>
        <v>8.7160851461981298E-2</v>
      </c>
      <c r="O2">
        <f t="shared" si="1"/>
        <v>0.11532512103806251</v>
      </c>
      <c r="P2" s="4">
        <f t="shared" ref="P2:P5" si="2">SUM(I2:O2)</f>
        <v>0.70309944354495901</v>
      </c>
    </row>
    <row r="3" spans="1:17" ht="45.75" thickBot="1">
      <c r="A3" s="7">
        <v>-1.83</v>
      </c>
      <c r="B3" s="7">
        <v>-2.13</v>
      </c>
      <c r="C3" s="7">
        <v>-2.39</v>
      </c>
      <c r="D3" s="7">
        <v>-2.48</v>
      </c>
      <c r="E3" s="7">
        <v>-2.44</v>
      </c>
      <c r="F3" s="7">
        <v>-2.4</v>
      </c>
      <c r="G3" s="7">
        <v>-1.67</v>
      </c>
      <c r="I3">
        <f t="shared" ref="I3:I5" si="3">EXP(A3)</f>
        <v>0.16041356777517274</v>
      </c>
      <c r="J3">
        <f t="shared" ref="J3:J5" si="4">EXP(B3)</f>
        <v>0.11883729385240965</v>
      </c>
      <c r="K3">
        <f t="shared" ref="K3:K5" si="5">EXP(C3)</f>
        <v>9.1629683877504836E-2</v>
      </c>
      <c r="L3">
        <f t="shared" ref="L3:L5" si="6">EXP(D3)</f>
        <v>8.3743225592195963E-2</v>
      </c>
      <c r="M3">
        <f t="shared" ref="M3:M5" si="7">EXP(E3)</f>
        <v>8.7160851461981298E-2</v>
      </c>
      <c r="N3">
        <f t="shared" ref="N3:N5" si="8">EXP(F3)</f>
        <v>9.0717953289412512E-2</v>
      </c>
      <c r="O3">
        <f t="shared" ref="O3:O5" si="9">EXP(G3)</f>
        <v>0.1882470656387468</v>
      </c>
      <c r="P3" s="4">
        <f t="shared" si="2"/>
        <v>0.82074964148742369</v>
      </c>
      <c r="Q3" s="9" t="s">
        <v>58</v>
      </c>
    </row>
    <row r="4" spans="1:17" ht="42.75" thickBot="1">
      <c r="A4" s="8">
        <v>-2.46</v>
      </c>
      <c r="B4" s="8">
        <v>-2.27</v>
      </c>
      <c r="C4" s="8">
        <v>-2.42</v>
      </c>
      <c r="D4" s="8">
        <v>-2.33</v>
      </c>
      <c r="E4" s="8">
        <v>-1.94</v>
      </c>
      <c r="F4" s="8">
        <v>-2.46</v>
      </c>
      <c r="G4" s="8">
        <v>-2.38</v>
      </c>
      <c r="I4">
        <f t="shared" si="3"/>
        <v>8.5434950967321233E-2</v>
      </c>
      <c r="J4">
        <f t="shared" si="4"/>
        <v>0.1033121800831002</v>
      </c>
      <c r="K4">
        <f t="shared" si="5"/>
        <v>8.8921617459386343E-2</v>
      </c>
      <c r="L4">
        <f t="shared" si="6"/>
        <v>9.7295747089532758E-2</v>
      </c>
      <c r="M4">
        <f t="shared" si="7"/>
        <v>0.14370394977770293</v>
      </c>
      <c r="N4">
        <f t="shared" si="8"/>
        <v>8.5434950967321233E-2</v>
      </c>
      <c r="O4">
        <f t="shared" si="9"/>
        <v>9.255057751034329E-2</v>
      </c>
      <c r="P4" s="4">
        <f t="shared" si="2"/>
        <v>0.69665397385470795</v>
      </c>
    </row>
    <row r="5" spans="1:17" ht="42.75" thickBot="1">
      <c r="A5" s="7">
        <v>-2.82</v>
      </c>
      <c r="B5" s="7">
        <v>-1.82</v>
      </c>
      <c r="C5" s="7">
        <v>-2.98</v>
      </c>
      <c r="D5" s="7">
        <v>-2.59</v>
      </c>
      <c r="E5" s="7">
        <v>-2.88</v>
      </c>
      <c r="F5" s="7">
        <v>-1.79</v>
      </c>
      <c r="G5" s="7">
        <v>-2.62</v>
      </c>
      <c r="I5">
        <f t="shared" si="3"/>
        <v>5.9605942708939368E-2</v>
      </c>
      <c r="J5">
        <f t="shared" si="4"/>
        <v>0.16202575093388075</v>
      </c>
      <c r="K5">
        <f t="shared" si="5"/>
        <v>5.0792833864898503E-2</v>
      </c>
      <c r="L5">
        <f t="shared" si="6"/>
        <v>7.5020040085326978E-2</v>
      </c>
      <c r="M5">
        <f t="shared" si="7"/>
        <v>5.6134762834133725E-2</v>
      </c>
      <c r="N5">
        <f t="shared" si="8"/>
        <v>0.16696016966704069</v>
      </c>
      <c r="O5">
        <f t="shared" si="9"/>
        <v>7.2802862827435588E-2</v>
      </c>
      <c r="P5" s="4">
        <f t="shared" si="2"/>
        <v>0.64334236292165548</v>
      </c>
    </row>
    <row r="6" spans="1:17">
      <c r="I6" s="4">
        <f>SUM(I1:I5)</f>
        <v>0.46397658246980067</v>
      </c>
      <c r="J6" s="4">
        <f t="shared" ref="J6:O6" si="10">SUM(J1:J5)</f>
        <v>0.60841174328366454</v>
      </c>
      <c r="K6" s="4">
        <f t="shared" si="10"/>
        <v>0.38623199665312408</v>
      </c>
      <c r="L6" s="4">
        <f t="shared" si="10"/>
        <v>0.47956320104526973</v>
      </c>
      <c r="M6" s="4">
        <f t="shared" si="10"/>
        <v>0.50339825474613564</v>
      </c>
      <c r="N6" s="4">
        <f t="shared" si="10"/>
        <v>0.51073353213528816</v>
      </c>
      <c r="O6" s="4">
        <f t="shared" si="10"/>
        <v>0.54938523376412063</v>
      </c>
    </row>
    <row r="7" spans="1:17">
      <c r="G7" t="s">
        <v>52</v>
      </c>
    </row>
    <row r="8" spans="1:17">
      <c r="D8" t="s">
        <v>57</v>
      </c>
      <c r="E8">
        <f>G8+G10+G10</f>
        <v>-1.739740558089137</v>
      </c>
      <c r="G8">
        <f xml:space="preserve"> AVERAGE(A1:G5)</f>
        <v>-2.3502857142857145</v>
      </c>
    </row>
    <row r="9" spans="1:17">
      <c r="D9" t="s">
        <v>56</v>
      </c>
      <c r="E9">
        <f>G8+G10</f>
        <v>-2.0450131361874258</v>
      </c>
      <c r="G9" t="s">
        <v>53</v>
      </c>
    </row>
    <row r="10" spans="1:17">
      <c r="D10" t="s">
        <v>46</v>
      </c>
      <c r="E10">
        <f>G8</f>
        <v>-2.3502857142857145</v>
      </c>
      <c r="G10">
        <f>STDEVP(A1:G5)</f>
        <v>0.30527257809828889</v>
      </c>
    </row>
    <row r="11" spans="1:17">
      <c r="D11" t="s">
        <v>54</v>
      </c>
      <c r="E11">
        <f>G8-G10</f>
        <v>-2.6555582923840033</v>
      </c>
    </row>
    <row r="12" spans="1:17">
      <c r="D12" t="s">
        <v>55</v>
      </c>
      <c r="E12">
        <f>G8-G10-G10</f>
        <v>-2.9608308704822921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Dhrumil</dc:creator>
  <cp:lastModifiedBy>Dhrumil</cp:lastModifiedBy>
  <dcterms:created xsi:type="dcterms:W3CDTF">2012-12-10T11:31:52Z</dcterms:created>
  <dcterms:modified xsi:type="dcterms:W3CDTF">2012-12-17T05:17:13Z</dcterms:modified>
</cp:coreProperties>
</file>