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cwsDP1150-112_results\"/>
    </mc:Choice>
  </mc:AlternateContent>
  <bookViews>
    <workbookView xWindow="0" yWindow="0" windowWidth="14355" windowHeight="12285"/>
  </bookViews>
  <sheets>
    <sheet name="Summary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</sheets>
  <calcPr calcId="152511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M6" i="1"/>
  <c r="M7" i="1"/>
  <c r="M8" i="1"/>
  <c r="M9" i="1"/>
  <c r="M10" i="1"/>
  <c r="M11" i="1"/>
  <c r="M12" i="1"/>
  <c r="M13" i="1"/>
  <c r="M14" i="1"/>
  <c r="M5" i="1"/>
  <c r="K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K13" i="1" l="1"/>
  <c r="K12" i="1"/>
  <c r="K11" i="1"/>
  <c r="K10" i="1"/>
  <c r="K9" i="1"/>
  <c r="K8" i="1"/>
  <c r="K7" i="1"/>
  <c r="K14" i="1"/>
  <c r="K6" i="1"/>
</calcChain>
</file>

<file path=xl/sharedStrings.xml><?xml version="1.0" encoding="utf-8"?>
<sst xmlns="http://schemas.openxmlformats.org/spreadsheetml/2006/main" count="1125" uniqueCount="115">
  <si>
    <t>Summary of results for tank connected to each node</t>
  </si>
  <si>
    <t>Node</t>
  </si>
  <si>
    <t>Parameter</t>
  </si>
  <si>
    <t>Value</t>
  </si>
  <si>
    <t>Units</t>
  </si>
  <si>
    <t>Summary</t>
  </si>
  <si>
    <t>for</t>
  </si>
  <si>
    <t xml:space="preserve">node: </t>
  </si>
  <si>
    <t>2</t>
  </si>
  <si>
    <t>Duty Head</t>
  </si>
  <si>
    <t>m</t>
  </si>
  <si>
    <t>Duty Flow</t>
  </si>
  <si>
    <t>L/s</t>
  </si>
  <si>
    <t>Actual average pumped flow:</t>
  </si>
  <si>
    <t>Cost:</t>
  </si>
  <si>
    <t>€648.33</t>
  </si>
  <si>
    <t>Europerday</t>
  </si>
  <si>
    <t>Energy:</t>
  </si>
  <si>
    <t>kWh/day</t>
  </si>
  <si>
    <t>Tank Elevation</t>
  </si>
  <si>
    <t>m above sea level</t>
  </si>
  <si>
    <t>Tank height above ground</t>
  </si>
  <si>
    <t>m above nearest node</t>
  </si>
  <si>
    <t>Tank volume</t>
  </si>
  <si>
    <t>m3</t>
  </si>
  <si>
    <t>Minimum Pressure</t>
  </si>
  <si>
    <t>mwc</t>
  </si>
  <si>
    <t>Critical Hour</t>
  </si>
  <si>
    <t>hrs</t>
  </si>
  <si>
    <t>Critical Node</t>
  </si>
  <si>
    <t>10</t>
  </si>
  <si>
    <t>Critical Pipes</t>
  </si>
  <si>
    <t>[]</t>
  </si>
  <si>
    <t>Unit headloss &gt;10m/km</t>
  </si>
  <si>
    <t>Pump Cost</t>
  </si>
  <si>
    <t>€1,959,833.05</t>
  </si>
  <si>
    <t>Capital Investment</t>
  </si>
  <si>
    <t>Tank Cost</t>
  </si>
  <si>
    <t>€1,413,533.71</t>
  </si>
  <si>
    <t>Total Pipe Replacement Cost</t>
  </si>
  <si>
    <t>€0.00</t>
  </si>
  <si>
    <t>Total Investment Cost</t>
  </si>
  <si>
    <t>€3,373,366.76</t>
  </si>
  <si>
    <t>Grand Total</t>
  </si>
  <si>
    <t>---</t>
  </si>
  <si>
    <t>3</t>
  </si>
  <si>
    <t>€640.63</t>
  </si>
  <si>
    <t>€1,329,273.70</t>
  </si>
  <si>
    <t>€3,289,106.75</t>
  </si>
  <si>
    <t>4</t>
  </si>
  <si>
    <t>€631.29</t>
  </si>
  <si>
    <t>€1,241,735.80</t>
  </si>
  <si>
    <t>€464,400.00</t>
  </si>
  <si>
    <t>€3,665,968.85</t>
  </si>
  <si>
    <t>5</t>
  </si>
  <si>
    <t>€654.14</t>
  </si>
  <si>
    <t>€1,317,715.99</t>
  </si>
  <si>
    <t>€117,000.00</t>
  </si>
  <si>
    <t>€3,394,549.04</t>
  </si>
  <si>
    <t>6</t>
  </si>
  <si>
    <t>€625.82</t>
  </si>
  <si>
    <t>€1,237,665.33</t>
  </si>
  <si>
    <t>€738,900.00</t>
  </si>
  <si>
    <t>€3,936,398.38</t>
  </si>
  <si>
    <t>7</t>
  </si>
  <si>
    <t>€622.60</t>
  </si>
  <si>
    <t>€1,149,572.43</t>
  </si>
  <si>
    <t>€650,700.00</t>
  </si>
  <si>
    <t>€3,760,105.48</t>
  </si>
  <si>
    <t>8</t>
  </si>
  <si>
    <t>€645.19</t>
  </si>
  <si>
    <t>€1,239,441.53</t>
  </si>
  <si>
    <t>€407,250.00</t>
  </si>
  <si>
    <t>€3,606,524.59</t>
  </si>
  <si>
    <t>9</t>
  </si>
  <si>
    <t>€627.24</t>
  </si>
  <si>
    <t>€1,128,379.31</t>
  </si>
  <si>
    <t>€531,900.00</t>
  </si>
  <si>
    <t>€3,620,112.36</t>
  </si>
  <si>
    <t>€618.08</t>
  </si>
  <si>
    <t>€1,081,372.17</t>
  </si>
  <si>
    <t>€687,600.00</t>
  </si>
  <si>
    <t>€3,728,805.22</t>
  </si>
  <si>
    <t>11</t>
  </si>
  <si>
    <t>€648.24</t>
  </si>
  <si>
    <t>€1,246,125.83</t>
  </si>
  <si>
    <t>€564,750.00</t>
  </si>
  <si>
    <t>€3,770,708.88</t>
  </si>
  <si>
    <t>This sheet contains the results for tank connected to node: 2</t>
  </si>
  <si>
    <t>Pumping Parameters</t>
  </si>
  <si>
    <t>Network Critical Results</t>
  </si>
  <si>
    <t>Euro per day</t>
  </si>
  <si>
    <t>Balancing Tank Parameters</t>
  </si>
  <si>
    <t>Investment Cost Summary</t>
  </si>
  <si>
    <t>Elevation</t>
  </si>
  <si>
    <t>Table of individual pipes to be replaced</t>
  </si>
  <si>
    <t>Pipe_name</t>
  </si>
  <si>
    <t>Original_Diameter</t>
  </si>
  <si>
    <t>Length</t>
  </si>
  <si>
    <t>New_Diameter</t>
  </si>
  <si>
    <t>Cost</t>
  </si>
  <si>
    <t>Replacement_Cost</t>
  </si>
  <si>
    <t>This sheet contains the results for tank connected to node: 3</t>
  </si>
  <si>
    <t>This sheet contains the results for tank connected to node: 4</t>
  </si>
  <si>
    <t>12</t>
  </si>
  <si>
    <t>This sheet contains the results for tank connected to node: 5</t>
  </si>
  <si>
    <t>This sheet contains the results for tank connected to node: 6</t>
  </si>
  <si>
    <t>This sheet contains the results for tank connected to node: 7</t>
  </si>
  <si>
    <t>This sheet contains the results for tank connected to node: 8</t>
  </si>
  <si>
    <t>This sheet contains the results for tank connected to node: 9</t>
  </si>
  <si>
    <t>This sheet contains the results for tank connected to node: 10</t>
  </si>
  <si>
    <t>This sheet contains the results for tank connected to node: 11</t>
  </si>
  <si>
    <t>13</t>
  </si>
  <si>
    <t>Index</t>
  </si>
  <si>
    <t>Node&amp;Parameter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</si>
</sst>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 Energy</a:t>
            </a:r>
            <a:r>
              <a:rPr lang="en-GB" baseline="0"/>
              <a:t> configurations for each node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Summary!$K$4</c:f>
              <c:strCache>
                <c:ptCount val="1"/>
                <c:pt idx="0">
                  <c:v>Energy: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Summary!$J$5:$J$14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Summary!$K$5:$K$14</c:f>
              <c:numCache>
                <c:formatCode>General</c:formatCode>
                <c:ptCount val="10"/>
                <c:pt idx="0">
                  <c:v>4322.2</c:v>
                </c:pt>
                <c:pt idx="1">
                  <c:v>4270.84</c:v>
                </c:pt>
                <c:pt idx="2">
                  <c:v>4208.6000000000004</c:v>
                </c:pt>
                <c:pt idx="3">
                  <c:v>4360.95</c:v>
                </c:pt>
                <c:pt idx="4">
                  <c:v>4172.13</c:v>
                </c:pt>
                <c:pt idx="5">
                  <c:v>4150.6899999999996</c:v>
                </c:pt>
                <c:pt idx="6">
                  <c:v>4301.3</c:v>
                </c:pt>
                <c:pt idx="7">
                  <c:v>4181.6000000000004</c:v>
                </c:pt>
                <c:pt idx="8">
                  <c:v>4120.5600000000004</c:v>
                </c:pt>
                <c:pt idx="9">
                  <c:v>4321.58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63728"/>
        <c:axId val="396861768"/>
      </c:scatterChart>
      <c:scatterChart>
        <c:scatterStyle val="smoothMarker"/>
        <c:varyColors val="0"/>
        <c:ser>
          <c:idx val="1"/>
          <c:order val="1"/>
          <c:tx>
            <c:strRef>
              <c:f>Summary!$M$4</c:f>
              <c:strCache>
                <c:ptCount val="1"/>
                <c:pt idx="0">
                  <c:v>Tank Elevation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Summary!$J$5:$J$14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Summary!$M$5:$M$14</c:f>
              <c:numCache>
                <c:formatCode>General</c:formatCode>
                <c:ptCount val="10"/>
                <c:pt idx="0">
                  <c:v>57.25</c:v>
                </c:pt>
                <c:pt idx="1">
                  <c:v>56.21</c:v>
                </c:pt>
                <c:pt idx="2">
                  <c:v>55.18</c:v>
                </c:pt>
                <c:pt idx="3">
                  <c:v>57</c:v>
                </c:pt>
                <c:pt idx="4">
                  <c:v>54.42</c:v>
                </c:pt>
                <c:pt idx="5">
                  <c:v>53.54</c:v>
                </c:pt>
                <c:pt idx="6">
                  <c:v>56.28</c:v>
                </c:pt>
                <c:pt idx="7">
                  <c:v>53.9</c:v>
                </c:pt>
                <c:pt idx="8">
                  <c:v>52.8</c:v>
                </c:pt>
                <c:pt idx="9">
                  <c:v>56.46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43808"/>
        <c:axId val="526343024"/>
      </c:scatterChart>
      <c:valAx>
        <c:axId val="3968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61768"/>
        <c:crosses val="autoZero"/>
        <c:crossBetween val="midCat"/>
      </c:valAx>
      <c:valAx>
        <c:axId val="3968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63728"/>
        <c:crosses val="autoZero"/>
        <c:crossBetween val="midCat"/>
      </c:valAx>
      <c:valAx>
        <c:axId val="526343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Tank</a:t>
                </a:r>
                <a:r>
                  <a:rPr lang="en-GB" baseline="0"/>
                  <a:t> Elevation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3808"/>
        <c:crosses val="max"/>
        <c:crossBetween val="midCat"/>
      </c:valAx>
      <c:valAx>
        <c:axId val="5263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4302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 Energy</a:t>
            </a:r>
            <a:r>
              <a:rPr lang="en-GB" baseline="0"/>
              <a:t> configurations for each node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Summary!$K$4</c:f>
              <c:strCache>
                <c:ptCount val="1"/>
                <c:pt idx="0">
                  <c:v>Energy: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Summary!$J$5:$J$14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Summary!$K$5:$K$14</c:f>
              <c:numCache>
                <c:formatCode>General</c:formatCode>
                <c:ptCount val="10"/>
                <c:pt idx="0">
                  <c:v>4322.2</c:v>
                </c:pt>
                <c:pt idx="1">
                  <c:v>4270.84</c:v>
                </c:pt>
                <c:pt idx="2">
                  <c:v>4208.6000000000004</c:v>
                </c:pt>
                <c:pt idx="3">
                  <c:v>4360.95</c:v>
                </c:pt>
                <c:pt idx="4">
                  <c:v>4172.13</c:v>
                </c:pt>
                <c:pt idx="5">
                  <c:v>4150.6899999999996</c:v>
                </c:pt>
                <c:pt idx="6">
                  <c:v>4301.3</c:v>
                </c:pt>
                <c:pt idx="7">
                  <c:v>4181.6000000000004</c:v>
                </c:pt>
                <c:pt idx="8">
                  <c:v>4120.5600000000004</c:v>
                </c:pt>
                <c:pt idx="9">
                  <c:v>4321.58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48512"/>
        <c:axId val="526349688"/>
      </c:scatterChart>
      <c:scatterChart>
        <c:scatterStyle val="smoothMarker"/>
        <c:varyColors val="0"/>
        <c:ser>
          <c:idx val="1"/>
          <c:order val="1"/>
          <c:tx>
            <c:strRef>
              <c:f>Summary!$L$4</c:f>
              <c:strCache>
                <c:ptCount val="1"/>
                <c:pt idx="0">
                  <c:v>Total Investment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Summary!$J$5:$J$14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Summary!$L$5:$L$14</c:f>
              <c:numCache>
                <c:formatCode>_-[$€-2]\ * #,##0.00_-;\-[$€-2]\ * #,##0.00_-;_-[$€-2]\ * "-"??_-;_-@_-</c:formatCode>
                <c:ptCount val="10"/>
                <c:pt idx="0">
                  <c:v>3373366.76</c:v>
                </c:pt>
                <c:pt idx="1">
                  <c:v>3289106.75</c:v>
                </c:pt>
                <c:pt idx="2">
                  <c:v>3665968.85</c:v>
                </c:pt>
                <c:pt idx="3">
                  <c:v>3394549.04</c:v>
                </c:pt>
                <c:pt idx="4">
                  <c:v>3936398.38</c:v>
                </c:pt>
                <c:pt idx="5">
                  <c:v>3760105.48</c:v>
                </c:pt>
                <c:pt idx="6">
                  <c:v>3606524.59</c:v>
                </c:pt>
                <c:pt idx="7">
                  <c:v>3620112.36</c:v>
                </c:pt>
                <c:pt idx="8">
                  <c:v>3728805.22</c:v>
                </c:pt>
                <c:pt idx="9">
                  <c:v>3770708.88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44112"/>
        <c:axId val="526353608"/>
      </c:scatterChart>
      <c:valAx>
        <c:axId val="5263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9688"/>
        <c:crosses val="autoZero"/>
        <c:crossBetween val="midCat"/>
      </c:valAx>
      <c:valAx>
        <c:axId val="5263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8512"/>
        <c:crosses val="autoZero"/>
        <c:crossBetween val="midCat"/>
      </c:valAx>
      <c:valAx>
        <c:axId val="526353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Tank</a:t>
                </a:r>
                <a:r>
                  <a:rPr lang="en-GB" baseline="0"/>
                  <a:t> Elevation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€-2]\ * #,##0.00_-;\-[$€-2]\ * #,##0.00_-;_-[$€-2]\ 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44112"/>
        <c:crosses val="max"/>
        <c:crossBetween val="midCat"/>
      </c:valAx>
      <c:valAx>
        <c:axId val="39684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5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6</xdr:row>
      <xdr:rowOff>33337</xdr:rowOff>
    </xdr:from>
    <xdr:to>
      <xdr:col>22</xdr:col>
      <xdr:colOff>485775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23</xdr:col>
      <xdr:colOff>304800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F184" totalsRowShown="0" headerRowDxfId="1">
  <autoFilter ref="A4:F184"/>
  <tableColumns count="6">
    <tableColumn id="1" name="Index" dataDxfId="2"/>
    <tableColumn id="6" name="Node&amp;Parameter" dataDxfId="0">
      <calculatedColumnFormula>Table1[[#This Row],[Node]]&amp;Table1[[#This Row],[Parameter]]</calculatedColumnFormula>
    </tableColumn>
    <tableColumn id="2" name="Node"/>
    <tableColumn id="3" name="Parameter"/>
    <tableColumn id="4" name="Value"/>
    <tableColumn id="5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tabSelected="1" topLeftCell="C1" workbookViewId="0">
      <selection activeCell="M19" sqref="M19"/>
    </sheetView>
  </sheetViews>
  <sheetFormatPr defaultRowHeight="15" x14ac:dyDescent="0.25"/>
  <cols>
    <col min="1" max="1" width="11" customWidth="1"/>
    <col min="3" max="3" width="12.42578125" customWidth="1"/>
    <col min="12" max="12" width="14.7109375" bestFit="1" customWidth="1"/>
  </cols>
  <sheetData>
    <row r="1" spans="1:13" x14ac:dyDescent="0.25">
      <c r="A1" t="s">
        <v>0</v>
      </c>
    </row>
    <row r="3" spans="1:13" x14ac:dyDescent="0.25">
      <c r="K3" t="s">
        <v>2</v>
      </c>
    </row>
    <row r="4" spans="1:13" x14ac:dyDescent="0.25">
      <c r="A4" s="2" t="s">
        <v>113</v>
      </c>
      <c r="B4" s="2" t="s">
        <v>114</v>
      </c>
      <c r="C4" s="3" t="s">
        <v>1</v>
      </c>
      <c r="D4" s="3" t="s">
        <v>2</v>
      </c>
      <c r="E4" s="3" t="s">
        <v>3</v>
      </c>
      <c r="F4" s="3" t="s">
        <v>4</v>
      </c>
      <c r="J4" t="s">
        <v>1</v>
      </c>
      <c r="K4" t="s">
        <v>17</v>
      </c>
      <c r="L4" t="s">
        <v>41</v>
      </c>
      <c r="M4" t="s">
        <v>19</v>
      </c>
    </row>
    <row r="5" spans="1:13" x14ac:dyDescent="0.25">
      <c r="A5" s="1">
        <v>0</v>
      </c>
      <c r="B5" s="4" t="str">
        <f>Table1[[#This Row],[Node]]&amp;Table1[[#This Row],[Parameter]]</f>
        <v>Summaryfor</v>
      </c>
      <c r="C5" t="s">
        <v>5</v>
      </c>
      <c r="D5" t="s">
        <v>6</v>
      </c>
      <c r="E5" t="s">
        <v>7</v>
      </c>
      <c r="F5" t="s">
        <v>8</v>
      </c>
      <c r="J5">
        <v>2</v>
      </c>
      <c r="K5">
        <f>VLOOKUP($J5&amp;K$4,Table1[[Node&amp;Parameter]:[Units]],4,FALSE)</f>
        <v>4322.2</v>
      </c>
      <c r="L5" s="5">
        <f>(VLOOKUP($J5&amp;L$4,Table1[[Node&amp;Parameter]:[Units]],4,FALSE))*1</f>
        <v>3373366.76</v>
      </c>
      <c r="M5">
        <f>VLOOKUP($J5&amp;M$4,Table1[[Node&amp;Parameter]:[Units]],4,FALSE)</f>
        <v>57.25</v>
      </c>
    </row>
    <row r="6" spans="1:13" x14ac:dyDescent="0.25">
      <c r="A6" s="1">
        <v>1</v>
      </c>
      <c r="B6" s="4" t="str">
        <f>Table1[[#This Row],[Node]]&amp;Table1[[#This Row],[Parameter]]</f>
        <v>2Duty Head</v>
      </c>
      <c r="C6" t="s">
        <v>8</v>
      </c>
      <c r="D6" t="s">
        <v>9</v>
      </c>
      <c r="E6">
        <v>51.13</v>
      </c>
      <c r="F6" t="s">
        <v>10</v>
      </c>
      <c r="J6">
        <v>3</v>
      </c>
      <c r="K6">
        <f>VLOOKUP($J6&amp;K$4,Table1[[Node&amp;Parameter]:[Units]],4,FALSE)</f>
        <v>4270.84</v>
      </c>
      <c r="L6" s="5">
        <f>(VLOOKUP($J6&amp;L$4,Table1[[Node&amp;Parameter]:[Units]],4,FALSE))*1</f>
        <v>3289106.75</v>
      </c>
      <c r="M6">
        <f>VLOOKUP($J6&amp;M$4,Table1[[Node&amp;Parameter]:[Units]],4,FALSE)</f>
        <v>56.21</v>
      </c>
    </row>
    <row r="7" spans="1:13" x14ac:dyDescent="0.25">
      <c r="A7" s="1">
        <v>2</v>
      </c>
      <c r="B7" s="4" t="str">
        <f>Table1[[#This Row],[Node]]&amp;Table1[[#This Row],[Parameter]]</f>
        <v>2Duty Flow</v>
      </c>
      <c r="C7" t="s">
        <v>8</v>
      </c>
      <c r="D7" t="s">
        <v>11</v>
      </c>
      <c r="E7">
        <v>269.14999999999998</v>
      </c>
      <c r="F7" t="s">
        <v>12</v>
      </c>
      <c r="J7">
        <v>4</v>
      </c>
      <c r="K7">
        <f>VLOOKUP($J7&amp;K$4,Table1[[Node&amp;Parameter]:[Units]],4,FALSE)</f>
        <v>4208.6000000000004</v>
      </c>
      <c r="L7" s="5">
        <f>(VLOOKUP($J7&amp;L$4,Table1[[Node&amp;Parameter]:[Units]],4,FALSE))*1</f>
        <v>3665968.85</v>
      </c>
      <c r="M7">
        <f>VLOOKUP($J7&amp;M$4,Table1[[Node&amp;Parameter]:[Units]],4,FALSE)</f>
        <v>55.18</v>
      </c>
    </row>
    <row r="8" spans="1:13" x14ac:dyDescent="0.25">
      <c r="A8" s="1">
        <v>3</v>
      </c>
      <c r="B8" s="4" t="str">
        <f>Table1[[#This Row],[Node]]&amp;Table1[[#This Row],[Parameter]]</f>
        <v>2Actual average pumped flow:</v>
      </c>
      <c r="C8" t="s">
        <v>8</v>
      </c>
      <c r="D8" t="s">
        <v>13</v>
      </c>
      <c r="E8">
        <v>269.08999999999997</v>
      </c>
      <c r="F8" t="s">
        <v>12</v>
      </c>
      <c r="J8">
        <v>5</v>
      </c>
      <c r="K8">
        <f>VLOOKUP($J8&amp;K$4,Table1[[Node&amp;Parameter]:[Units]],4,FALSE)</f>
        <v>4360.95</v>
      </c>
      <c r="L8" s="5">
        <f>(VLOOKUP($J8&amp;L$4,Table1[[Node&amp;Parameter]:[Units]],4,FALSE))*1</f>
        <v>3394549.04</v>
      </c>
      <c r="M8">
        <f>VLOOKUP($J8&amp;M$4,Table1[[Node&amp;Parameter]:[Units]],4,FALSE)</f>
        <v>57</v>
      </c>
    </row>
    <row r="9" spans="1:13" x14ac:dyDescent="0.25">
      <c r="A9" s="1">
        <v>4</v>
      </c>
      <c r="B9" s="4" t="str">
        <f>Table1[[#This Row],[Node]]&amp;Table1[[#This Row],[Parameter]]</f>
        <v>2Cost:</v>
      </c>
      <c r="C9" t="s">
        <v>8</v>
      </c>
      <c r="D9" t="s">
        <v>14</v>
      </c>
      <c r="E9" t="s">
        <v>15</v>
      </c>
      <c r="F9" t="s">
        <v>16</v>
      </c>
      <c r="J9">
        <v>6</v>
      </c>
      <c r="K9">
        <f>VLOOKUP($J9&amp;K$4,Table1[[Node&amp;Parameter]:[Units]],4,FALSE)</f>
        <v>4172.13</v>
      </c>
      <c r="L9" s="5">
        <f>(VLOOKUP($J9&amp;L$4,Table1[[Node&amp;Parameter]:[Units]],4,FALSE))*1</f>
        <v>3936398.38</v>
      </c>
      <c r="M9">
        <f>VLOOKUP($J9&amp;M$4,Table1[[Node&amp;Parameter]:[Units]],4,FALSE)</f>
        <v>54.42</v>
      </c>
    </row>
    <row r="10" spans="1:13" x14ac:dyDescent="0.25">
      <c r="A10" s="1">
        <v>5</v>
      </c>
      <c r="B10" s="4" t="str">
        <f>Table1[[#This Row],[Node]]&amp;Table1[[#This Row],[Parameter]]</f>
        <v>2Energy:</v>
      </c>
      <c r="C10" t="s">
        <v>8</v>
      </c>
      <c r="D10" t="s">
        <v>17</v>
      </c>
      <c r="E10">
        <v>4322.2</v>
      </c>
      <c r="F10" t="s">
        <v>18</v>
      </c>
      <c r="J10">
        <v>7</v>
      </c>
      <c r="K10">
        <f>VLOOKUP($J10&amp;K$4,Table1[[Node&amp;Parameter]:[Units]],4,FALSE)</f>
        <v>4150.6899999999996</v>
      </c>
      <c r="L10" s="5">
        <f>(VLOOKUP($J10&amp;L$4,Table1[[Node&amp;Parameter]:[Units]],4,FALSE))*1</f>
        <v>3760105.48</v>
      </c>
      <c r="M10">
        <f>VLOOKUP($J10&amp;M$4,Table1[[Node&amp;Parameter]:[Units]],4,FALSE)</f>
        <v>53.54</v>
      </c>
    </row>
    <row r="11" spans="1:13" x14ac:dyDescent="0.25">
      <c r="A11" s="1">
        <v>6</v>
      </c>
      <c r="B11" s="4" t="str">
        <f>Table1[[#This Row],[Node]]&amp;Table1[[#This Row],[Parameter]]</f>
        <v>2Tank Elevation</v>
      </c>
      <c r="C11" t="s">
        <v>8</v>
      </c>
      <c r="D11" t="s">
        <v>19</v>
      </c>
      <c r="E11">
        <v>57.25</v>
      </c>
      <c r="F11" t="s">
        <v>20</v>
      </c>
      <c r="J11">
        <v>8</v>
      </c>
      <c r="K11">
        <f>VLOOKUP($J11&amp;K$4,Table1[[Node&amp;Parameter]:[Units]],4,FALSE)</f>
        <v>4301.3</v>
      </c>
      <c r="L11" s="5">
        <f>(VLOOKUP($J11&amp;L$4,Table1[[Node&amp;Parameter]:[Units]],4,FALSE))*1</f>
        <v>3606524.59</v>
      </c>
      <c r="M11">
        <f>VLOOKUP($J11&amp;M$4,Table1[[Node&amp;Parameter]:[Units]],4,FALSE)</f>
        <v>56.28</v>
      </c>
    </row>
    <row r="12" spans="1:13" x14ac:dyDescent="0.25">
      <c r="A12" s="1">
        <v>7</v>
      </c>
      <c r="B12" s="4" t="str">
        <f>Table1[[#This Row],[Node]]&amp;Table1[[#This Row],[Parameter]]</f>
        <v>2Tank height above ground</v>
      </c>
      <c r="C12" t="s">
        <v>8</v>
      </c>
      <c r="D12" t="s">
        <v>21</v>
      </c>
      <c r="E12">
        <v>47.05</v>
      </c>
      <c r="F12" t="s">
        <v>22</v>
      </c>
      <c r="J12">
        <v>9</v>
      </c>
      <c r="K12">
        <f>VLOOKUP($J12&amp;K$4,Table1[[Node&amp;Parameter]:[Units]],4,FALSE)</f>
        <v>4181.6000000000004</v>
      </c>
      <c r="L12" s="5">
        <f>(VLOOKUP($J12&amp;L$4,Table1[[Node&amp;Parameter]:[Units]],4,FALSE))*1</f>
        <v>3620112.36</v>
      </c>
      <c r="M12">
        <f>VLOOKUP($J12&amp;M$4,Table1[[Node&amp;Parameter]:[Units]],4,FALSE)</f>
        <v>53.9</v>
      </c>
    </row>
    <row r="13" spans="1:13" x14ac:dyDescent="0.25">
      <c r="A13" s="1">
        <v>8</v>
      </c>
      <c r="B13" s="4" t="str">
        <f>Table1[[#This Row],[Node]]&amp;Table1[[#This Row],[Parameter]]</f>
        <v>2Tank volume</v>
      </c>
      <c r="C13" t="s">
        <v>8</v>
      </c>
      <c r="D13" t="s">
        <v>23</v>
      </c>
      <c r="E13">
        <v>3824.63</v>
      </c>
      <c r="F13" t="s">
        <v>24</v>
      </c>
      <c r="J13">
        <v>10</v>
      </c>
      <c r="K13">
        <f>VLOOKUP($J13&amp;K$4,Table1[[Node&amp;Parameter]:[Units]],4,FALSE)</f>
        <v>4120.5600000000004</v>
      </c>
      <c r="L13" s="5">
        <f>(VLOOKUP($J13&amp;L$4,Table1[[Node&amp;Parameter]:[Units]],4,FALSE))*1</f>
        <v>3728805.22</v>
      </c>
      <c r="M13">
        <f>VLOOKUP($J13&amp;M$4,Table1[[Node&amp;Parameter]:[Units]],4,FALSE)</f>
        <v>52.8</v>
      </c>
    </row>
    <row r="14" spans="1:13" x14ac:dyDescent="0.25">
      <c r="A14" s="1">
        <v>9</v>
      </c>
      <c r="B14" s="4" t="str">
        <f>Table1[[#This Row],[Node]]&amp;Table1[[#This Row],[Parameter]]</f>
        <v>2Minimum Pressure</v>
      </c>
      <c r="C14" t="s">
        <v>8</v>
      </c>
      <c r="D14" t="s">
        <v>25</v>
      </c>
      <c r="E14">
        <v>19.989999999999998</v>
      </c>
      <c r="F14" t="s">
        <v>26</v>
      </c>
      <c r="J14">
        <v>11</v>
      </c>
      <c r="K14">
        <f>VLOOKUP($J14&amp;K$4,Table1[[Node&amp;Parameter]:[Units]],4,FALSE)</f>
        <v>4321.58</v>
      </c>
      <c r="L14" s="5">
        <f>(VLOOKUP($J14&amp;L$4,Table1[[Node&amp;Parameter]:[Units]],4,FALSE))*1</f>
        <v>3770708.88</v>
      </c>
      <c r="M14">
        <f>VLOOKUP($J14&amp;M$4,Table1[[Node&amp;Parameter]:[Units]],4,FALSE)</f>
        <v>56.46</v>
      </c>
    </row>
    <row r="15" spans="1:13" x14ac:dyDescent="0.25">
      <c r="A15" s="1">
        <v>10</v>
      </c>
      <c r="B15" s="4" t="str">
        <f>Table1[[#This Row],[Node]]&amp;Table1[[#This Row],[Parameter]]</f>
        <v>2Critical Hour</v>
      </c>
      <c r="C15" t="s">
        <v>8</v>
      </c>
      <c r="D15" t="s">
        <v>27</v>
      </c>
      <c r="E15">
        <v>17</v>
      </c>
      <c r="F15" t="s">
        <v>28</v>
      </c>
    </row>
    <row r="16" spans="1:13" x14ac:dyDescent="0.25">
      <c r="A16" s="1">
        <v>11</v>
      </c>
      <c r="B16" s="4" t="str">
        <f>Table1[[#This Row],[Node]]&amp;Table1[[#This Row],[Parameter]]</f>
        <v>2Critical Node</v>
      </c>
      <c r="C16" t="s">
        <v>8</v>
      </c>
      <c r="D16" t="s">
        <v>29</v>
      </c>
      <c r="E16" t="s">
        <v>30</v>
      </c>
      <c r="F16" t="s">
        <v>1</v>
      </c>
      <c r="L16">
        <v>1</v>
      </c>
    </row>
    <row r="17" spans="1:6" x14ac:dyDescent="0.25">
      <c r="A17" s="1">
        <v>12</v>
      </c>
      <c r="B17" s="4" t="str">
        <f>Table1[[#This Row],[Node]]&amp;Table1[[#This Row],[Parameter]]</f>
        <v>2Critical Pipes</v>
      </c>
      <c r="C17" t="s">
        <v>8</v>
      </c>
      <c r="D17" t="s">
        <v>31</v>
      </c>
      <c r="E17" t="s">
        <v>32</v>
      </c>
      <c r="F17" t="s">
        <v>33</v>
      </c>
    </row>
    <row r="18" spans="1:6" x14ac:dyDescent="0.25">
      <c r="A18" s="1">
        <v>13</v>
      </c>
      <c r="B18" s="4" t="str">
        <f>Table1[[#This Row],[Node]]&amp;Table1[[#This Row],[Parameter]]</f>
        <v>2Pump Cost</v>
      </c>
      <c r="C18" t="s">
        <v>8</v>
      </c>
      <c r="D18" t="s">
        <v>34</v>
      </c>
      <c r="E18" t="s">
        <v>35</v>
      </c>
      <c r="F18" t="s">
        <v>36</v>
      </c>
    </row>
    <row r="19" spans="1:6" x14ac:dyDescent="0.25">
      <c r="A19" s="1">
        <v>14</v>
      </c>
      <c r="B19" s="4" t="str">
        <f>Table1[[#This Row],[Node]]&amp;Table1[[#This Row],[Parameter]]</f>
        <v>2Tank Cost</v>
      </c>
      <c r="C19" t="s">
        <v>8</v>
      </c>
      <c r="D19" t="s">
        <v>37</v>
      </c>
      <c r="E19" t="s">
        <v>38</v>
      </c>
      <c r="F19" t="s">
        <v>36</v>
      </c>
    </row>
    <row r="20" spans="1:6" x14ac:dyDescent="0.25">
      <c r="A20" s="1">
        <v>15</v>
      </c>
      <c r="B20" s="4" t="str">
        <f>Table1[[#This Row],[Node]]&amp;Table1[[#This Row],[Parameter]]</f>
        <v>2Total Pipe Replacement Cost</v>
      </c>
      <c r="C20" t="s">
        <v>8</v>
      </c>
      <c r="D20" t="s">
        <v>39</v>
      </c>
      <c r="E20" t="s">
        <v>40</v>
      </c>
      <c r="F20" t="s">
        <v>36</v>
      </c>
    </row>
    <row r="21" spans="1:6" x14ac:dyDescent="0.25">
      <c r="A21" s="1">
        <v>16</v>
      </c>
      <c r="B21" s="4" t="str">
        <f>Table1[[#This Row],[Node]]&amp;Table1[[#This Row],[Parameter]]</f>
        <v>2Total Investment Cost</v>
      </c>
      <c r="C21" t="s">
        <v>8</v>
      </c>
      <c r="D21" t="s">
        <v>41</v>
      </c>
      <c r="E21" t="s">
        <v>42</v>
      </c>
      <c r="F21" t="s">
        <v>43</v>
      </c>
    </row>
    <row r="22" spans="1:6" x14ac:dyDescent="0.25">
      <c r="A22" s="1">
        <v>17</v>
      </c>
      <c r="B22" s="4" t="str">
        <f>Table1[[#This Row],[Node]]&amp;Table1[[#This Row],[Parameter]]</f>
        <v>------</v>
      </c>
      <c r="C22" t="s">
        <v>44</v>
      </c>
      <c r="D22" t="s">
        <v>44</v>
      </c>
      <c r="E22" t="s">
        <v>44</v>
      </c>
      <c r="F22" t="s">
        <v>44</v>
      </c>
    </row>
    <row r="23" spans="1:6" x14ac:dyDescent="0.25">
      <c r="A23" s="1">
        <v>18</v>
      </c>
      <c r="B23" s="4" t="str">
        <f>Table1[[#This Row],[Node]]&amp;Table1[[#This Row],[Parameter]]</f>
        <v>Summaryfor</v>
      </c>
      <c r="C23" t="s">
        <v>5</v>
      </c>
      <c r="D23" t="s">
        <v>6</v>
      </c>
      <c r="E23" t="s">
        <v>7</v>
      </c>
      <c r="F23" t="s">
        <v>45</v>
      </c>
    </row>
    <row r="24" spans="1:6" x14ac:dyDescent="0.25">
      <c r="A24" s="1">
        <v>19</v>
      </c>
      <c r="B24" s="4" t="str">
        <f>Table1[[#This Row],[Node]]&amp;Table1[[#This Row],[Parameter]]</f>
        <v>3Duty Head</v>
      </c>
      <c r="C24" t="s">
        <v>45</v>
      </c>
      <c r="D24" t="s">
        <v>9</v>
      </c>
      <c r="E24">
        <v>50.61</v>
      </c>
      <c r="F24" t="s">
        <v>10</v>
      </c>
    </row>
    <row r="25" spans="1:6" x14ac:dyDescent="0.25">
      <c r="A25" s="1">
        <v>20</v>
      </c>
      <c r="B25" s="4" t="str">
        <f>Table1[[#This Row],[Node]]&amp;Table1[[#This Row],[Parameter]]</f>
        <v>3Duty Flow</v>
      </c>
      <c r="C25" t="s">
        <v>45</v>
      </c>
      <c r="D25" t="s">
        <v>11</v>
      </c>
      <c r="E25">
        <v>269.14999999999998</v>
      </c>
      <c r="F25" t="s">
        <v>12</v>
      </c>
    </row>
    <row r="26" spans="1:6" x14ac:dyDescent="0.25">
      <c r="A26" s="1">
        <v>21</v>
      </c>
      <c r="B26" s="4" t="str">
        <f>Table1[[#This Row],[Node]]&amp;Table1[[#This Row],[Parameter]]</f>
        <v>3Actual average pumped flow:</v>
      </c>
      <c r="C26" t="s">
        <v>45</v>
      </c>
      <c r="D26" t="s">
        <v>13</v>
      </c>
      <c r="E26">
        <v>268.05</v>
      </c>
      <c r="F26" t="s">
        <v>12</v>
      </c>
    </row>
    <row r="27" spans="1:6" x14ac:dyDescent="0.25">
      <c r="A27" s="1">
        <v>22</v>
      </c>
      <c r="B27" s="4" t="str">
        <f>Table1[[#This Row],[Node]]&amp;Table1[[#This Row],[Parameter]]</f>
        <v>3Cost:</v>
      </c>
      <c r="C27" t="s">
        <v>45</v>
      </c>
      <c r="D27" t="s">
        <v>14</v>
      </c>
      <c r="E27" t="s">
        <v>46</v>
      </c>
      <c r="F27" t="s">
        <v>16</v>
      </c>
    </row>
    <row r="28" spans="1:6" x14ac:dyDescent="0.25">
      <c r="A28" s="1">
        <v>23</v>
      </c>
      <c r="B28" s="4" t="str">
        <f>Table1[[#This Row],[Node]]&amp;Table1[[#This Row],[Parameter]]</f>
        <v>3Energy:</v>
      </c>
      <c r="C28" t="s">
        <v>45</v>
      </c>
      <c r="D28" t="s">
        <v>17</v>
      </c>
      <c r="E28">
        <v>4270.84</v>
      </c>
      <c r="F28" t="s">
        <v>18</v>
      </c>
    </row>
    <row r="29" spans="1:6" x14ac:dyDescent="0.25">
      <c r="A29" s="1">
        <v>24</v>
      </c>
      <c r="B29" s="4" t="str">
        <f>Table1[[#This Row],[Node]]&amp;Table1[[#This Row],[Parameter]]</f>
        <v>3Tank Elevation</v>
      </c>
      <c r="C29" t="s">
        <v>45</v>
      </c>
      <c r="D29" t="s">
        <v>19</v>
      </c>
      <c r="E29">
        <v>56.21</v>
      </c>
      <c r="F29" t="s">
        <v>20</v>
      </c>
    </row>
    <row r="30" spans="1:6" x14ac:dyDescent="0.25">
      <c r="A30" s="1">
        <v>25</v>
      </c>
      <c r="B30" s="4" t="str">
        <f>Table1[[#This Row],[Node]]&amp;Table1[[#This Row],[Parameter]]</f>
        <v>3Tank height above ground</v>
      </c>
      <c r="C30" t="s">
        <v>45</v>
      </c>
      <c r="D30" t="s">
        <v>21</v>
      </c>
      <c r="E30">
        <v>39.71</v>
      </c>
      <c r="F30" t="s">
        <v>22</v>
      </c>
    </row>
    <row r="31" spans="1:6" x14ac:dyDescent="0.25">
      <c r="A31" s="1">
        <v>26</v>
      </c>
      <c r="B31" s="4" t="str">
        <f>Table1[[#This Row],[Node]]&amp;Table1[[#This Row],[Parameter]]</f>
        <v>3Tank volume</v>
      </c>
      <c r="C31" t="s">
        <v>45</v>
      </c>
      <c r="D31" t="s">
        <v>23</v>
      </c>
      <c r="E31">
        <v>3824.63</v>
      </c>
      <c r="F31" t="s">
        <v>24</v>
      </c>
    </row>
    <row r="32" spans="1:6" x14ac:dyDescent="0.25">
      <c r="A32" s="1">
        <v>27</v>
      </c>
      <c r="B32" s="4" t="str">
        <f>Table1[[#This Row],[Node]]&amp;Table1[[#This Row],[Parameter]]</f>
        <v>3Minimum Pressure</v>
      </c>
      <c r="C32" t="s">
        <v>45</v>
      </c>
      <c r="D32" t="s">
        <v>25</v>
      </c>
      <c r="E32">
        <v>19.989999999999998</v>
      </c>
      <c r="F32" t="s">
        <v>26</v>
      </c>
    </row>
    <row r="33" spans="1:6" x14ac:dyDescent="0.25">
      <c r="A33" s="1">
        <v>28</v>
      </c>
      <c r="B33" s="4" t="str">
        <f>Table1[[#This Row],[Node]]&amp;Table1[[#This Row],[Parameter]]</f>
        <v>3Critical Hour</v>
      </c>
      <c r="C33" t="s">
        <v>45</v>
      </c>
      <c r="D33" t="s">
        <v>27</v>
      </c>
      <c r="E33">
        <v>18</v>
      </c>
      <c r="F33" t="s">
        <v>28</v>
      </c>
    </row>
    <row r="34" spans="1:6" x14ac:dyDescent="0.25">
      <c r="A34" s="1">
        <v>29</v>
      </c>
      <c r="B34" s="4" t="str">
        <f>Table1[[#This Row],[Node]]&amp;Table1[[#This Row],[Parameter]]</f>
        <v>3Critical Node</v>
      </c>
      <c r="C34" t="s">
        <v>45</v>
      </c>
      <c r="D34" t="s">
        <v>29</v>
      </c>
      <c r="E34" t="s">
        <v>30</v>
      </c>
      <c r="F34" t="s">
        <v>1</v>
      </c>
    </row>
    <row r="35" spans="1:6" x14ac:dyDescent="0.25">
      <c r="A35" s="1">
        <v>30</v>
      </c>
      <c r="B35" s="4" t="str">
        <f>Table1[[#This Row],[Node]]&amp;Table1[[#This Row],[Parameter]]</f>
        <v>3Critical Pipes</v>
      </c>
      <c r="C35" t="s">
        <v>45</v>
      </c>
      <c r="D35" t="s">
        <v>31</v>
      </c>
      <c r="E35" t="s">
        <v>32</v>
      </c>
      <c r="F35" t="s">
        <v>33</v>
      </c>
    </row>
    <row r="36" spans="1:6" x14ac:dyDescent="0.25">
      <c r="A36" s="1">
        <v>31</v>
      </c>
      <c r="B36" s="4" t="str">
        <f>Table1[[#This Row],[Node]]&amp;Table1[[#This Row],[Parameter]]</f>
        <v>3Pump Cost</v>
      </c>
      <c r="C36" t="s">
        <v>45</v>
      </c>
      <c r="D36" t="s">
        <v>34</v>
      </c>
      <c r="E36" t="s">
        <v>35</v>
      </c>
      <c r="F36" t="s">
        <v>36</v>
      </c>
    </row>
    <row r="37" spans="1:6" x14ac:dyDescent="0.25">
      <c r="A37" s="1">
        <v>32</v>
      </c>
      <c r="B37" s="4" t="str">
        <f>Table1[[#This Row],[Node]]&amp;Table1[[#This Row],[Parameter]]</f>
        <v>3Tank Cost</v>
      </c>
      <c r="C37" t="s">
        <v>45</v>
      </c>
      <c r="D37" t="s">
        <v>37</v>
      </c>
      <c r="E37" t="s">
        <v>47</v>
      </c>
      <c r="F37" t="s">
        <v>36</v>
      </c>
    </row>
    <row r="38" spans="1:6" x14ac:dyDescent="0.25">
      <c r="A38" s="1">
        <v>33</v>
      </c>
      <c r="B38" s="4" t="str">
        <f>Table1[[#This Row],[Node]]&amp;Table1[[#This Row],[Parameter]]</f>
        <v>3Total Pipe Replacement Cost</v>
      </c>
      <c r="C38" t="s">
        <v>45</v>
      </c>
      <c r="D38" t="s">
        <v>39</v>
      </c>
      <c r="E38" t="s">
        <v>40</v>
      </c>
      <c r="F38" t="s">
        <v>36</v>
      </c>
    </row>
    <row r="39" spans="1:6" x14ac:dyDescent="0.25">
      <c r="A39" s="1">
        <v>34</v>
      </c>
      <c r="B39" s="4" t="str">
        <f>Table1[[#This Row],[Node]]&amp;Table1[[#This Row],[Parameter]]</f>
        <v>3Total Investment Cost</v>
      </c>
      <c r="C39" t="s">
        <v>45</v>
      </c>
      <c r="D39" t="s">
        <v>41</v>
      </c>
      <c r="E39" t="s">
        <v>48</v>
      </c>
      <c r="F39" t="s">
        <v>43</v>
      </c>
    </row>
    <row r="40" spans="1:6" x14ac:dyDescent="0.25">
      <c r="A40" s="1">
        <v>35</v>
      </c>
      <c r="B40" s="4" t="str">
        <f>Table1[[#This Row],[Node]]&amp;Table1[[#This Row],[Parameter]]</f>
        <v>------</v>
      </c>
      <c r="C40" t="s">
        <v>44</v>
      </c>
      <c r="D40" t="s">
        <v>44</v>
      </c>
      <c r="E40" t="s">
        <v>44</v>
      </c>
      <c r="F40" t="s">
        <v>44</v>
      </c>
    </row>
    <row r="41" spans="1:6" x14ac:dyDescent="0.25">
      <c r="A41" s="1">
        <v>36</v>
      </c>
      <c r="B41" s="4" t="str">
        <f>Table1[[#This Row],[Node]]&amp;Table1[[#This Row],[Parameter]]</f>
        <v>Summaryfor</v>
      </c>
      <c r="C41" t="s">
        <v>5</v>
      </c>
      <c r="D41" t="s">
        <v>6</v>
      </c>
      <c r="E41" t="s">
        <v>7</v>
      </c>
      <c r="F41" t="s">
        <v>49</v>
      </c>
    </row>
    <row r="42" spans="1:6" x14ac:dyDescent="0.25">
      <c r="A42" s="1">
        <v>37</v>
      </c>
      <c r="B42" s="4" t="str">
        <f>Table1[[#This Row],[Node]]&amp;Table1[[#This Row],[Parameter]]</f>
        <v>4Duty Head</v>
      </c>
      <c r="C42" t="s">
        <v>49</v>
      </c>
      <c r="D42" t="s">
        <v>9</v>
      </c>
      <c r="E42">
        <v>49.9</v>
      </c>
      <c r="F42" t="s">
        <v>10</v>
      </c>
    </row>
    <row r="43" spans="1:6" x14ac:dyDescent="0.25">
      <c r="A43" s="1">
        <v>38</v>
      </c>
      <c r="B43" s="4" t="str">
        <f>Table1[[#This Row],[Node]]&amp;Table1[[#This Row],[Parameter]]</f>
        <v>4Duty Flow</v>
      </c>
      <c r="C43" t="s">
        <v>49</v>
      </c>
      <c r="D43" t="s">
        <v>11</v>
      </c>
      <c r="E43">
        <v>269.14999999999998</v>
      </c>
      <c r="F43" t="s">
        <v>12</v>
      </c>
    </row>
    <row r="44" spans="1:6" x14ac:dyDescent="0.25">
      <c r="A44" s="1">
        <v>39</v>
      </c>
      <c r="B44" s="4" t="str">
        <f>Table1[[#This Row],[Node]]&amp;Table1[[#This Row],[Parameter]]</f>
        <v>4Actual average pumped flow:</v>
      </c>
      <c r="C44" t="s">
        <v>49</v>
      </c>
      <c r="D44" t="s">
        <v>13</v>
      </c>
      <c r="E44">
        <v>268.07</v>
      </c>
      <c r="F44" t="s">
        <v>12</v>
      </c>
    </row>
    <row r="45" spans="1:6" x14ac:dyDescent="0.25">
      <c r="A45" s="1">
        <v>40</v>
      </c>
      <c r="B45" s="4" t="str">
        <f>Table1[[#This Row],[Node]]&amp;Table1[[#This Row],[Parameter]]</f>
        <v>4Cost:</v>
      </c>
      <c r="C45" t="s">
        <v>49</v>
      </c>
      <c r="D45" t="s">
        <v>14</v>
      </c>
      <c r="E45" t="s">
        <v>50</v>
      </c>
      <c r="F45" t="s">
        <v>16</v>
      </c>
    </row>
    <row r="46" spans="1:6" x14ac:dyDescent="0.25">
      <c r="A46" s="1">
        <v>41</v>
      </c>
      <c r="B46" s="4" t="str">
        <f>Table1[[#This Row],[Node]]&amp;Table1[[#This Row],[Parameter]]</f>
        <v>4Energy:</v>
      </c>
      <c r="C46" t="s">
        <v>49</v>
      </c>
      <c r="D46" t="s">
        <v>17</v>
      </c>
      <c r="E46">
        <v>4208.6000000000004</v>
      </c>
      <c r="F46" t="s">
        <v>18</v>
      </c>
    </row>
    <row r="47" spans="1:6" x14ac:dyDescent="0.25">
      <c r="A47" s="1">
        <v>42</v>
      </c>
      <c r="B47" s="4" t="str">
        <f>Table1[[#This Row],[Node]]&amp;Table1[[#This Row],[Parameter]]</f>
        <v>4Tank Elevation</v>
      </c>
      <c r="C47" t="s">
        <v>49</v>
      </c>
      <c r="D47" t="s">
        <v>19</v>
      </c>
      <c r="E47">
        <v>55.18</v>
      </c>
      <c r="F47" t="s">
        <v>20</v>
      </c>
    </row>
    <row r="48" spans="1:6" x14ac:dyDescent="0.25">
      <c r="A48" s="1">
        <v>43</v>
      </c>
      <c r="B48" s="4" t="str">
        <f>Table1[[#This Row],[Node]]&amp;Table1[[#This Row],[Parameter]]</f>
        <v>4Tank height above ground</v>
      </c>
      <c r="C48" t="s">
        <v>49</v>
      </c>
      <c r="D48" t="s">
        <v>21</v>
      </c>
      <c r="E48">
        <v>32.08</v>
      </c>
      <c r="F48" t="s">
        <v>22</v>
      </c>
    </row>
    <row r="49" spans="1:6" x14ac:dyDescent="0.25">
      <c r="A49" s="1">
        <v>44</v>
      </c>
      <c r="B49" s="4" t="str">
        <f>Table1[[#This Row],[Node]]&amp;Table1[[#This Row],[Parameter]]</f>
        <v>4Tank volume</v>
      </c>
      <c r="C49" t="s">
        <v>49</v>
      </c>
      <c r="D49" t="s">
        <v>23</v>
      </c>
      <c r="E49">
        <v>3824.63</v>
      </c>
      <c r="F49" t="s">
        <v>24</v>
      </c>
    </row>
    <row r="50" spans="1:6" x14ac:dyDescent="0.25">
      <c r="A50" s="1">
        <v>45</v>
      </c>
      <c r="B50" s="4" t="str">
        <f>Table1[[#This Row],[Node]]&amp;Table1[[#This Row],[Parameter]]</f>
        <v>4Minimum Pressure</v>
      </c>
      <c r="C50" t="s">
        <v>49</v>
      </c>
      <c r="D50" t="s">
        <v>25</v>
      </c>
      <c r="E50">
        <v>20.010000000000002</v>
      </c>
      <c r="F50" t="s">
        <v>26</v>
      </c>
    </row>
    <row r="51" spans="1:6" x14ac:dyDescent="0.25">
      <c r="A51" s="1">
        <v>46</v>
      </c>
      <c r="B51" s="4" t="str">
        <f>Table1[[#This Row],[Node]]&amp;Table1[[#This Row],[Parameter]]</f>
        <v>4Critical Hour</v>
      </c>
      <c r="C51" t="s">
        <v>49</v>
      </c>
      <c r="D51" t="s">
        <v>27</v>
      </c>
      <c r="E51">
        <v>18</v>
      </c>
      <c r="F51" t="s">
        <v>28</v>
      </c>
    </row>
    <row r="52" spans="1:6" x14ac:dyDescent="0.25">
      <c r="A52" s="1">
        <v>47</v>
      </c>
      <c r="B52" s="4" t="str">
        <f>Table1[[#This Row],[Node]]&amp;Table1[[#This Row],[Parameter]]</f>
        <v>4Critical Node</v>
      </c>
      <c r="C52" t="s">
        <v>49</v>
      </c>
      <c r="D52" t="s">
        <v>29</v>
      </c>
      <c r="E52" t="s">
        <v>30</v>
      </c>
      <c r="F52" t="s">
        <v>1</v>
      </c>
    </row>
    <row r="53" spans="1:6" x14ac:dyDescent="0.25">
      <c r="A53" s="1">
        <v>48</v>
      </c>
      <c r="B53" s="4" t="str">
        <f>Table1[[#This Row],[Node]]&amp;Table1[[#This Row],[Parameter]]</f>
        <v>4Critical Pipes</v>
      </c>
      <c r="C53" t="s">
        <v>49</v>
      </c>
      <c r="D53" t="s">
        <v>31</v>
      </c>
      <c r="E53" t="s">
        <v>32</v>
      </c>
      <c r="F53" t="s">
        <v>33</v>
      </c>
    </row>
    <row r="54" spans="1:6" x14ac:dyDescent="0.25">
      <c r="A54" s="1">
        <v>49</v>
      </c>
      <c r="B54" s="4" t="str">
        <f>Table1[[#This Row],[Node]]&amp;Table1[[#This Row],[Parameter]]</f>
        <v>4Pump Cost</v>
      </c>
      <c r="C54" t="s">
        <v>49</v>
      </c>
      <c r="D54" t="s">
        <v>34</v>
      </c>
      <c r="E54" t="s">
        <v>35</v>
      </c>
      <c r="F54" t="s">
        <v>36</v>
      </c>
    </row>
    <row r="55" spans="1:6" x14ac:dyDescent="0.25">
      <c r="A55" s="1">
        <v>50</v>
      </c>
      <c r="B55" s="4" t="str">
        <f>Table1[[#This Row],[Node]]&amp;Table1[[#This Row],[Parameter]]</f>
        <v>4Tank Cost</v>
      </c>
      <c r="C55" t="s">
        <v>49</v>
      </c>
      <c r="D55" t="s">
        <v>37</v>
      </c>
      <c r="E55" t="s">
        <v>51</v>
      </c>
      <c r="F55" t="s">
        <v>36</v>
      </c>
    </row>
    <row r="56" spans="1:6" x14ac:dyDescent="0.25">
      <c r="A56" s="1">
        <v>51</v>
      </c>
      <c r="B56" s="4" t="str">
        <f>Table1[[#This Row],[Node]]&amp;Table1[[#This Row],[Parameter]]</f>
        <v>4Total Pipe Replacement Cost</v>
      </c>
      <c r="C56" t="s">
        <v>49</v>
      </c>
      <c r="D56" t="s">
        <v>39</v>
      </c>
      <c r="E56" t="s">
        <v>52</v>
      </c>
      <c r="F56" t="s">
        <v>36</v>
      </c>
    </row>
    <row r="57" spans="1:6" x14ac:dyDescent="0.25">
      <c r="A57" s="1">
        <v>52</v>
      </c>
      <c r="B57" s="4" t="str">
        <f>Table1[[#This Row],[Node]]&amp;Table1[[#This Row],[Parameter]]</f>
        <v>4Total Investment Cost</v>
      </c>
      <c r="C57" t="s">
        <v>49</v>
      </c>
      <c r="D57" t="s">
        <v>41</v>
      </c>
      <c r="E57" t="s">
        <v>53</v>
      </c>
      <c r="F57" t="s">
        <v>43</v>
      </c>
    </row>
    <row r="58" spans="1:6" x14ac:dyDescent="0.25">
      <c r="A58" s="1">
        <v>53</v>
      </c>
      <c r="B58" s="4" t="str">
        <f>Table1[[#This Row],[Node]]&amp;Table1[[#This Row],[Parameter]]</f>
        <v>------</v>
      </c>
      <c r="C58" t="s">
        <v>44</v>
      </c>
      <c r="D58" t="s">
        <v>44</v>
      </c>
      <c r="E58" t="s">
        <v>44</v>
      </c>
      <c r="F58" t="s">
        <v>44</v>
      </c>
    </row>
    <row r="59" spans="1:6" x14ac:dyDescent="0.25">
      <c r="A59" s="1">
        <v>54</v>
      </c>
      <c r="B59" s="4" t="str">
        <f>Table1[[#This Row],[Node]]&amp;Table1[[#This Row],[Parameter]]</f>
        <v>Summaryfor</v>
      </c>
      <c r="C59" t="s">
        <v>5</v>
      </c>
      <c r="D59" t="s">
        <v>6</v>
      </c>
      <c r="E59" t="s">
        <v>7</v>
      </c>
      <c r="F59" t="s">
        <v>54</v>
      </c>
    </row>
    <row r="60" spans="1:6" x14ac:dyDescent="0.25">
      <c r="A60" s="1">
        <v>55</v>
      </c>
      <c r="B60" s="4" t="str">
        <f>Table1[[#This Row],[Node]]&amp;Table1[[#This Row],[Parameter]]</f>
        <v>5Duty Head</v>
      </c>
      <c r="C60" t="s">
        <v>54</v>
      </c>
      <c r="D60" t="s">
        <v>9</v>
      </c>
      <c r="E60">
        <v>51.64</v>
      </c>
      <c r="F60" t="s">
        <v>10</v>
      </c>
    </row>
    <row r="61" spans="1:6" x14ac:dyDescent="0.25">
      <c r="A61" s="1">
        <v>56</v>
      </c>
      <c r="B61" s="4" t="str">
        <f>Table1[[#This Row],[Node]]&amp;Table1[[#This Row],[Parameter]]</f>
        <v>5Duty Flow</v>
      </c>
      <c r="C61" t="s">
        <v>54</v>
      </c>
      <c r="D61" t="s">
        <v>11</v>
      </c>
      <c r="E61">
        <v>269.14999999999998</v>
      </c>
      <c r="F61" t="s">
        <v>12</v>
      </c>
    </row>
    <row r="62" spans="1:6" x14ac:dyDescent="0.25">
      <c r="A62" s="1">
        <v>57</v>
      </c>
      <c r="B62" s="4" t="str">
        <f>Table1[[#This Row],[Node]]&amp;Table1[[#This Row],[Parameter]]</f>
        <v>5Actual average pumped flow:</v>
      </c>
      <c r="C62" t="s">
        <v>54</v>
      </c>
      <c r="D62" t="s">
        <v>13</v>
      </c>
      <c r="E62">
        <v>269.10000000000002</v>
      </c>
      <c r="F62" t="s">
        <v>12</v>
      </c>
    </row>
    <row r="63" spans="1:6" x14ac:dyDescent="0.25">
      <c r="A63" s="1">
        <v>58</v>
      </c>
      <c r="B63" s="4" t="str">
        <f>Table1[[#This Row],[Node]]&amp;Table1[[#This Row],[Parameter]]</f>
        <v>5Cost:</v>
      </c>
      <c r="C63" t="s">
        <v>54</v>
      </c>
      <c r="D63" t="s">
        <v>14</v>
      </c>
      <c r="E63" t="s">
        <v>55</v>
      </c>
      <c r="F63" t="s">
        <v>16</v>
      </c>
    </row>
    <row r="64" spans="1:6" x14ac:dyDescent="0.25">
      <c r="A64" s="1">
        <v>59</v>
      </c>
      <c r="B64" s="4" t="str">
        <f>Table1[[#This Row],[Node]]&amp;Table1[[#This Row],[Parameter]]</f>
        <v>5Energy:</v>
      </c>
      <c r="C64" t="s">
        <v>54</v>
      </c>
      <c r="D64" t="s">
        <v>17</v>
      </c>
      <c r="E64">
        <v>4360.95</v>
      </c>
      <c r="F64" t="s">
        <v>18</v>
      </c>
    </row>
    <row r="65" spans="1:6" x14ac:dyDescent="0.25">
      <c r="A65" s="1">
        <v>60</v>
      </c>
      <c r="B65" s="4" t="str">
        <f>Table1[[#This Row],[Node]]&amp;Table1[[#This Row],[Parameter]]</f>
        <v>5Tank Elevation</v>
      </c>
      <c r="C65" t="s">
        <v>54</v>
      </c>
      <c r="D65" t="s">
        <v>19</v>
      </c>
      <c r="E65">
        <v>57</v>
      </c>
      <c r="F65" t="s">
        <v>20</v>
      </c>
    </row>
    <row r="66" spans="1:6" x14ac:dyDescent="0.25">
      <c r="A66" s="1">
        <v>61</v>
      </c>
      <c r="B66" s="4" t="str">
        <f>Table1[[#This Row],[Node]]&amp;Table1[[#This Row],[Parameter]]</f>
        <v>5Tank height above ground</v>
      </c>
      <c r="C66" t="s">
        <v>54</v>
      </c>
      <c r="D66" t="s">
        <v>21</v>
      </c>
      <c r="E66">
        <v>38.700000000000003</v>
      </c>
      <c r="F66" t="s">
        <v>22</v>
      </c>
    </row>
    <row r="67" spans="1:6" x14ac:dyDescent="0.25">
      <c r="A67" s="1">
        <v>62</v>
      </c>
      <c r="B67" s="4" t="str">
        <f>Table1[[#This Row],[Node]]&amp;Table1[[#This Row],[Parameter]]</f>
        <v>5Tank volume</v>
      </c>
      <c r="C67" t="s">
        <v>54</v>
      </c>
      <c r="D67" t="s">
        <v>23</v>
      </c>
      <c r="E67">
        <v>3824.63</v>
      </c>
      <c r="F67" t="s">
        <v>24</v>
      </c>
    </row>
    <row r="68" spans="1:6" x14ac:dyDescent="0.25">
      <c r="A68" s="1">
        <v>63</v>
      </c>
      <c r="B68" s="4" t="str">
        <f>Table1[[#This Row],[Node]]&amp;Table1[[#This Row],[Parameter]]</f>
        <v>5Minimum Pressure</v>
      </c>
      <c r="C68" t="s">
        <v>54</v>
      </c>
      <c r="D68" t="s">
        <v>25</v>
      </c>
      <c r="E68">
        <v>20.100000000000001</v>
      </c>
      <c r="F68" t="s">
        <v>26</v>
      </c>
    </row>
    <row r="69" spans="1:6" x14ac:dyDescent="0.25">
      <c r="A69" s="1">
        <v>64</v>
      </c>
      <c r="B69" s="4" t="str">
        <f>Table1[[#This Row],[Node]]&amp;Table1[[#This Row],[Parameter]]</f>
        <v>5Critical Hour</v>
      </c>
      <c r="C69" t="s">
        <v>54</v>
      </c>
      <c r="D69" t="s">
        <v>27</v>
      </c>
      <c r="E69">
        <v>17</v>
      </c>
      <c r="F69" t="s">
        <v>28</v>
      </c>
    </row>
    <row r="70" spans="1:6" x14ac:dyDescent="0.25">
      <c r="A70" s="1">
        <v>65</v>
      </c>
      <c r="B70" s="4" t="str">
        <f>Table1[[#This Row],[Node]]&amp;Table1[[#This Row],[Parameter]]</f>
        <v>5Critical Node</v>
      </c>
      <c r="C70" t="s">
        <v>54</v>
      </c>
      <c r="D70" t="s">
        <v>29</v>
      </c>
      <c r="E70" t="s">
        <v>30</v>
      </c>
      <c r="F70" t="s">
        <v>1</v>
      </c>
    </row>
    <row r="71" spans="1:6" x14ac:dyDescent="0.25">
      <c r="A71" s="1">
        <v>66</v>
      </c>
      <c r="B71" s="4" t="str">
        <f>Table1[[#This Row],[Node]]&amp;Table1[[#This Row],[Parameter]]</f>
        <v>5Critical Pipes</v>
      </c>
      <c r="C71" t="s">
        <v>54</v>
      </c>
      <c r="D71" t="s">
        <v>31</v>
      </c>
      <c r="E71" t="s">
        <v>32</v>
      </c>
      <c r="F71" t="s">
        <v>33</v>
      </c>
    </row>
    <row r="72" spans="1:6" x14ac:dyDescent="0.25">
      <c r="A72" s="1">
        <v>67</v>
      </c>
      <c r="B72" s="4" t="str">
        <f>Table1[[#This Row],[Node]]&amp;Table1[[#This Row],[Parameter]]</f>
        <v>5Pump Cost</v>
      </c>
      <c r="C72" t="s">
        <v>54</v>
      </c>
      <c r="D72" t="s">
        <v>34</v>
      </c>
      <c r="E72" t="s">
        <v>35</v>
      </c>
      <c r="F72" t="s">
        <v>36</v>
      </c>
    </row>
    <row r="73" spans="1:6" x14ac:dyDescent="0.25">
      <c r="A73" s="1">
        <v>68</v>
      </c>
      <c r="B73" s="4" t="str">
        <f>Table1[[#This Row],[Node]]&amp;Table1[[#This Row],[Parameter]]</f>
        <v>5Tank Cost</v>
      </c>
      <c r="C73" t="s">
        <v>54</v>
      </c>
      <c r="D73" t="s">
        <v>37</v>
      </c>
      <c r="E73" t="s">
        <v>56</v>
      </c>
      <c r="F73" t="s">
        <v>36</v>
      </c>
    </row>
    <row r="74" spans="1:6" x14ac:dyDescent="0.25">
      <c r="A74" s="1">
        <v>69</v>
      </c>
      <c r="B74" s="4" t="str">
        <f>Table1[[#This Row],[Node]]&amp;Table1[[#This Row],[Parameter]]</f>
        <v>5Total Pipe Replacement Cost</v>
      </c>
      <c r="C74" t="s">
        <v>54</v>
      </c>
      <c r="D74" t="s">
        <v>39</v>
      </c>
      <c r="E74" t="s">
        <v>57</v>
      </c>
      <c r="F74" t="s">
        <v>36</v>
      </c>
    </row>
    <row r="75" spans="1:6" x14ac:dyDescent="0.25">
      <c r="A75" s="1">
        <v>70</v>
      </c>
      <c r="B75" s="4" t="str">
        <f>Table1[[#This Row],[Node]]&amp;Table1[[#This Row],[Parameter]]</f>
        <v>5Total Investment Cost</v>
      </c>
      <c r="C75" t="s">
        <v>54</v>
      </c>
      <c r="D75" t="s">
        <v>41</v>
      </c>
      <c r="E75" t="s">
        <v>58</v>
      </c>
      <c r="F75" t="s">
        <v>43</v>
      </c>
    </row>
    <row r="76" spans="1:6" x14ac:dyDescent="0.25">
      <c r="A76" s="1">
        <v>71</v>
      </c>
      <c r="B76" s="4" t="str">
        <f>Table1[[#This Row],[Node]]&amp;Table1[[#This Row],[Parameter]]</f>
        <v>------</v>
      </c>
      <c r="C76" t="s">
        <v>44</v>
      </c>
      <c r="D76" t="s">
        <v>44</v>
      </c>
      <c r="E76" t="s">
        <v>44</v>
      </c>
      <c r="F76" t="s">
        <v>44</v>
      </c>
    </row>
    <row r="77" spans="1:6" x14ac:dyDescent="0.25">
      <c r="A77" s="1">
        <v>72</v>
      </c>
      <c r="B77" s="4" t="str">
        <f>Table1[[#This Row],[Node]]&amp;Table1[[#This Row],[Parameter]]</f>
        <v>Summaryfor</v>
      </c>
      <c r="C77" t="s">
        <v>5</v>
      </c>
      <c r="D77" t="s">
        <v>6</v>
      </c>
      <c r="E77" t="s">
        <v>7</v>
      </c>
      <c r="F77" t="s">
        <v>59</v>
      </c>
    </row>
    <row r="78" spans="1:6" x14ac:dyDescent="0.25">
      <c r="A78" s="1">
        <v>73</v>
      </c>
      <c r="B78" s="4" t="str">
        <f>Table1[[#This Row],[Node]]&amp;Table1[[#This Row],[Parameter]]</f>
        <v>6Duty Head</v>
      </c>
      <c r="C78" t="s">
        <v>59</v>
      </c>
      <c r="D78" t="s">
        <v>9</v>
      </c>
      <c r="E78">
        <v>49.4</v>
      </c>
      <c r="F78" t="s">
        <v>10</v>
      </c>
    </row>
    <row r="79" spans="1:6" x14ac:dyDescent="0.25">
      <c r="A79" s="1">
        <v>74</v>
      </c>
      <c r="B79" s="4" t="str">
        <f>Table1[[#This Row],[Node]]&amp;Table1[[#This Row],[Parameter]]</f>
        <v>6Duty Flow</v>
      </c>
      <c r="C79" t="s">
        <v>59</v>
      </c>
      <c r="D79" t="s">
        <v>11</v>
      </c>
      <c r="E79">
        <v>269.14999999999998</v>
      </c>
      <c r="F79" t="s">
        <v>12</v>
      </c>
    </row>
    <row r="80" spans="1:6" x14ac:dyDescent="0.25">
      <c r="A80" s="1">
        <v>75</v>
      </c>
      <c r="B80" s="4" t="str">
        <f>Table1[[#This Row],[Node]]&amp;Table1[[#This Row],[Parameter]]</f>
        <v>6Actual average pumped flow:</v>
      </c>
      <c r="C80" t="s">
        <v>59</v>
      </c>
      <c r="D80" t="s">
        <v>13</v>
      </c>
      <c r="E80">
        <v>269.06</v>
      </c>
      <c r="F80" t="s">
        <v>12</v>
      </c>
    </row>
    <row r="81" spans="1:6" x14ac:dyDescent="0.25">
      <c r="A81" s="1">
        <v>76</v>
      </c>
      <c r="B81" s="4" t="str">
        <f>Table1[[#This Row],[Node]]&amp;Table1[[#This Row],[Parameter]]</f>
        <v>6Cost:</v>
      </c>
      <c r="C81" t="s">
        <v>59</v>
      </c>
      <c r="D81" t="s">
        <v>14</v>
      </c>
      <c r="E81" t="s">
        <v>60</v>
      </c>
      <c r="F81" t="s">
        <v>16</v>
      </c>
    </row>
    <row r="82" spans="1:6" x14ac:dyDescent="0.25">
      <c r="A82" s="1">
        <v>77</v>
      </c>
      <c r="B82" s="4" t="str">
        <f>Table1[[#This Row],[Node]]&amp;Table1[[#This Row],[Parameter]]</f>
        <v>6Energy:</v>
      </c>
      <c r="C82" t="s">
        <v>59</v>
      </c>
      <c r="D82" t="s">
        <v>17</v>
      </c>
      <c r="E82">
        <v>4172.13</v>
      </c>
      <c r="F82" t="s">
        <v>18</v>
      </c>
    </row>
    <row r="83" spans="1:6" x14ac:dyDescent="0.25">
      <c r="A83" s="1">
        <v>78</v>
      </c>
      <c r="B83" s="4" t="str">
        <f>Table1[[#This Row],[Node]]&amp;Table1[[#This Row],[Parameter]]</f>
        <v>6Tank Elevation</v>
      </c>
      <c r="C83" t="s">
        <v>59</v>
      </c>
      <c r="D83" t="s">
        <v>19</v>
      </c>
      <c r="E83">
        <v>54.42</v>
      </c>
      <c r="F83" t="s">
        <v>20</v>
      </c>
    </row>
    <row r="84" spans="1:6" x14ac:dyDescent="0.25">
      <c r="A84" s="1">
        <v>79</v>
      </c>
      <c r="B84" s="4" t="str">
        <f>Table1[[#This Row],[Node]]&amp;Table1[[#This Row],[Parameter]]</f>
        <v>6Tank height above ground</v>
      </c>
      <c r="C84" t="s">
        <v>59</v>
      </c>
      <c r="D84" t="s">
        <v>21</v>
      </c>
      <c r="E84">
        <v>31.72</v>
      </c>
      <c r="F84" t="s">
        <v>22</v>
      </c>
    </row>
    <row r="85" spans="1:6" x14ac:dyDescent="0.25">
      <c r="A85" s="1">
        <v>80</v>
      </c>
      <c r="B85" s="4" t="str">
        <f>Table1[[#This Row],[Node]]&amp;Table1[[#This Row],[Parameter]]</f>
        <v>6Tank volume</v>
      </c>
      <c r="C85" t="s">
        <v>59</v>
      </c>
      <c r="D85" t="s">
        <v>23</v>
      </c>
      <c r="E85">
        <v>3824.63</v>
      </c>
      <c r="F85" t="s">
        <v>24</v>
      </c>
    </row>
    <row r="86" spans="1:6" x14ac:dyDescent="0.25">
      <c r="A86" s="1">
        <v>81</v>
      </c>
      <c r="B86" s="4" t="str">
        <f>Table1[[#This Row],[Node]]&amp;Table1[[#This Row],[Parameter]]</f>
        <v>6Minimum Pressure</v>
      </c>
      <c r="C86" t="s">
        <v>59</v>
      </c>
      <c r="D86" t="s">
        <v>25</v>
      </c>
      <c r="E86">
        <v>20.09</v>
      </c>
      <c r="F86" t="s">
        <v>26</v>
      </c>
    </row>
    <row r="87" spans="1:6" x14ac:dyDescent="0.25">
      <c r="A87" s="1">
        <v>82</v>
      </c>
      <c r="B87" s="4" t="str">
        <f>Table1[[#This Row],[Node]]&amp;Table1[[#This Row],[Parameter]]</f>
        <v>6Critical Hour</v>
      </c>
      <c r="C87" t="s">
        <v>59</v>
      </c>
      <c r="D87" t="s">
        <v>27</v>
      </c>
      <c r="E87">
        <v>18</v>
      </c>
      <c r="F87" t="s">
        <v>28</v>
      </c>
    </row>
    <row r="88" spans="1:6" x14ac:dyDescent="0.25">
      <c r="A88" s="1">
        <v>83</v>
      </c>
      <c r="B88" s="4" t="str">
        <f>Table1[[#This Row],[Node]]&amp;Table1[[#This Row],[Parameter]]</f>
        <v>6Critical Node</v>
      </c>
      <c r="C88" t="s">
        <v>59</v>
      </c>
      <c r="D88" t="s">
        <v>29</v>
      </c>
      <c r="E88" t="s">
        <v>30</v>
      </c>
      <c r="F88" t="s">
        <v>1</v>
      </c>
    </row>
    <row r="89" spans="1:6" x14ac:dyDescent="0.25">
      <c r="A89" s="1">
        <v>84</v>
      </c>
      <c r="B89" s="4" t="str">
        <f>Table1[[#This Row],[Node]]&amp;Table1[[#This Row],[Parameter]]</f>
        <v>6Critical Pipes</v>
      </c>
      <c r="C89" t="s">
        <v>59</v>
      </c>
      <c r="D89" t="s">
        <v>31</v>
      </c>
      <c r="E89" t="s">
        <v>32</v>
      </c>
      <c r="F89" t="s">
        <v>33</v>
      </c>
    </row>
    <row r="90" spans="1:6" x14ac:dyDescent="0.25">
      <c r="A90" s="1">
        <v>85</v>
      </c>
      <c r="B90" s="4" t="str">
        <f>Table1[[#This Row],[Node]]&amp;Table1[[#This Row],[Parameter]]</f>
        <v>6Pump Cost</v>
      </c>
      <c r="C90" t="s">
        <v>59</v>
      </c>
      <c r="D90" t="s">
        <v>34</v>
      </c>
      <c r="E90" t="s">
        <v>35</v>
      </c>
      <c r="F90" t="s">
        <v>36</v>
      </c>
    </row>
    <row r="91" spans="1:6" x14ac:dyDescent="0.25">
      <c r="A91" s="1">
        <v>86</v>
      </c>
      <c r="B91" s="4" t="str">
        <f>Table1[[#This Row],[Node]]&amp;Table1[[#This Row],[Parameter]]</f>
        <v>6Tank Cost</v>
      </c>
      <c r="C91" t="s">
        <v>59</v>
      </c>
      <c r="D91" t="s">
        <v>37</v>
      </c>
      <c r="E91" t="s">
        <v>61</v>
      </c>
      <c r="F91" t="s">
        <v>36</v>
      </c>
    </row>
    <row r="92" spans="1:6" x14ac:dyDescent="0.25">
      <c r="A92" s="1">
        <v>87</v>
      </c>
      <c r="B92" s="4" t="str">
        <f>Table1[[#This Row],[Node]]&amp;Table1[[#This Row],[Parameter]]</f>
        <v>6Total Pipe Replacement Cost</v>
      </c>
      <c r="C92" t="s">
        <v>59</v>
      </c>
      <c r="D92" t="s">
        <v>39</v>
      </c>
      <c r="E92" t="s">
        <v>62</v>
      </c>
      <c r="F92" t="s">
        <v>36</v>
      </c>
    </row>
    <row r="93" spans="1:6" x14ac:dyDescent="0.25">
      <c r="A93" s="1">
        <v>88</v>
      </c>
      <c r="B93" s="4" t="str">
        <f>Table1[[#This Row],[Node]]&amp;Table1[[#This Row],[Parameter]]</f>
        <v>6Total Investment Cost</v>
      </c>
      <c r="C93" t="s">
        <v>59</v>
      </c>
      <c r="D93" t="s">
        <v>41</v>
      </c>
      <c r="E93" t="s">
        <v>63</v>
      </c>
      <c r="F93" t="s">
        <v>43</v>
      </c>
    </row>
    <row r="94" spans="1:6" x14ac:dyDescent="0.25">
      <c r="A94" s="1">
        <v>89</v>
      </c>
      <c r="B94" s="4" t="str">
        <f>Table1[[#This Row],[Node]]&amp;Table1[[#This Row],[Parameter]]</f>
        <v>------</v>
      </c>
      <c r="C94" t="s">
        <v>44</v>
      </c>
      <c r="D94" t="s">
        <v>44</v>
      </c>
      <c r="E94" t="s">
        <v>44</v>
      </c>
      <c r="F94" t="s">
        <v>44</v>
      </c>
    </row>
    <row r="95" spans="1:6" x14ac:dyDescent="0.25">
      <c r="A95" s="1">
        <v>90</v>
      </c>
      <c r="B95" s="4" t="str">
        <f>Table1[[#This Row],[Node]]&amp;Table1[[#This Row],[Parameter]]</f>
        <v>Summaryfor</v>
      </c>
      <c r="C95" t="s">
        <v>5</v>
      </c>
      <c r="D95" t="s">
        <v>6</v>
      </c>
      <c r="E95" t="s">
        <v>7</v>
      </c>
      <c r="F95" t="s">
        <v>64</v>
      </c>
    </row>
    <row r="96" spans="1:6" x14ac:dyDescent="0.25">
      <c r="A96" s="1">
        <v>91</v>
      </c>
      <c r="B96" s="4" t="str">
        <f>Table1[[#This Row],[Node]]&amp;Table1[[#This Row],[Parameter]]</f>
        <v>7Duty Head</v>
      </c>
      <c r="C96" t="s">
        <v>64</v>
      </c>
      <c r="D96" t="s">
        <v>9</v>
      </c>
      <c r="E96">
        <v>49.27</v>
      </c>
      <c r="F96" t="s">
        <v>10</v>
      </c>
    </row>
    <row r="97" spans="1:6" x14ac:dyDescent="0.25">
      <c r="A97" s="1">
        <v>92</v>
      </c>
      <c r="B97" s="4" t="str">
        <f>Table1[[#This Row],[Node]]&amp;Table1[[#This Row],[Parameter]]</f>
        <v>7Duty Flow</v>
      </c>
      <c r="C97" t="s">
        <v>64</v>
      </c>
      <c r="D97" t="s">
        <v>11</v>
      </c>
      <c r="E97">
        <v>269.14999999999998</v>
      </c>
      <c r="F97" t="s">
        <v>12</v>
      </c>
    </row>
    <row r="98" spans="1:6" x14ac:dyDescent="0.25">
      <c r="A98" s="1">
        <v>93</v>
      </c>
      <c r="B98" s="4" t="str">
        <f>Table1[[#This Row],[Node]]&amp;Table1[[#This Row],[Parameter]]</f>
        <v>7Actual average pumped flow:</v>
      </c>
      <c r="C98" t="s">
        <v>64</v>
      </c>
      <c r="D98" t="s">
        <v>13</v>
      </c>
      <c r="E98">
        <v>268.13</v>
      </c>
      <c r="F98" t="s">
        <v>12</v>
      </c>
    </row>
    <row r="99" spans="1:6" x14ac:dyDescent="0.25">
      <c r="A99" s="1">
        <v>94</v>
      </c>
      <c r="B99" s="4" t="str">
        <f>Table1[[#This Row],[Node]]&amp;Table1[[#This Row],[Parameter]]</f>
        <v>7Cost:</v>
      </c>
      <c r="C99" t="s">
        <v>64</v>
      </c>
      <c r="D99" t="s">
        <v>14</v>
      </c>
      <c r="E99" t="s">
        <v>65</v>
      </c>
      <c r="F99" t="s">
        <v>16</v>
      </c>
    </row>
    <row r="100" spans="1:6" x14ac:dyDescent="0.25">
      <c r="A100" s="1">
        <v>95</v>
      </c>
      <c r="B100" s="4" t="str">
        <f>Table1[[#This Row],[Node]]&amp;Table1[[#This Row],[Parameter]]</f>
        <v>7Energy:</v>
      </c>
      <c r="C100" t="s">
        <v>64</v>
      </c>
      <c r="D100" t="s">
        <v>17</v>
      </c>
      <c r="E100">
        <v>4150.6899999999996</v>
      </c>
      <c r="F100" t="s">
        <v>18</v>
      </c>
    </row>
    <row r="101" spans="1:6" x14ac:dyDescent="0.25">
      <c r="A101" s="1">
        <v>96</v>
      </c>
      <c r="B101" s="4" t="str">
        <f>Table1[[#This Row],[Node]]&amp;Table1[[#This Row],[Parameter]]</f>
        <v>7Tank Elevation</v>
      </c>
      <c r="C101" t="s">
        <v>64</v>
      </c>
      <c r="D101" t="s">
        <v>19</v>
      </c>
      <c r="E101">
        <v>53.54</v>
      </c>
      <c r="F101" t="s">
        <v>20</v>
      </c>
    </row>
    <row r="102" spans="1:6" x14ac:dyDescent="0.25">
      <c r="A102" s="1">
        <v>97</v>
      </c>
      <c r="B102" s="4" t="str">
        <f>Table1[[#This Row],[Node]]&amp;Table1[[#This Row],[Parameter]]</f>
        <v>7Tank height above ground</v>
      </c>
      <c r="C102" t="s">
        <v>64</v>
      </c>
      <c r="D102" t="s">
        <v>21</v>
      </c>
      <c r="E102">
        <v>24.04</v>
      </c>
      <c r="F102" t="s">
        <v>22</v>
      </c>
    </row>
    <row r="103" spans="1:6" x14ac:dyDescent="0.25">
      <c r="A103" s="1">
        <v>98</v>
      </c>
      <c r="B103" s="4" t="str">
        <f>Table1[[#This Row],[Node]]&amp;Table1[[#This Row],[Parameter]]</f>
        <v>7Tank volume</v>
      </c>
      <c r="C103" t="s">
        <v>64</v>
      </c>
      <c r="D103" t="s">
        <v>23</v>
      </c>
      <c r="E103">
        <v>3824.63</v>
      </c>
      <c r="F103" t="s">
        <v>24</v>
      </c>
    </row>
    <row r="104" spans="1:6" x14ac:dyDescent="0.25">
      <c r="A104" s="1">
        <v>99</v>
      </c>
      <c r="B104" s="4" t="str">
        <f>Table1[[#This Row],[Node]]&amp;Table1[[#This Row],[Parameter]]</f>
        <v>7Minimum Pressure</v>
      </c>
      <c r="C104" t="s">
        <v>64</v>
      </c>
      <c r="D104" t="s">
        <v>25</v>
      </c>
      <c r="E104">
        <v>19.97</v>
      </c>
      <c r="F104" t="s">
        <v>26</v>
      </c>
    </row>
    <row r="105" spans="1:6" x14ac:dyDescent="0.25">
      <c r="A105" s="1">
        <v>100</v>
      </c>
      <c r="B105" s="4" t="str">
        <f>Table1[[#This Row],[Node]]&amp;Table1[[#This Row],[Parameter]]</f>
        <v>7Critical Hour</v>
      </c>
      <c r="C105" t="s">
        <v>64</v>
      </c>
      <c r="D105" t="s">
        <v>27</v>
      </c>
      <c r="E105">
        <v>18</v>
      </c>
      <c r="F105" t="s">
        <v>28</v>
      </c>
    </row>
    <row r="106" spans="1:6" x14ac:dyDescent="0.25">
      <c r="A106" s="1">
        <v>101</v>
      </c>
      <c r="B106" s="4" t="str">
        <f>Table1[[#This Row],[Node]]&amp;Table1[[#This Row],[Parameter]]</f>
        <v>7Critical Node</v>
      </c>
      <c r="C106" t="s">
        <v>64</v>
      </c>
      <c r="D106" t="s">
        <v>29</v>
      </c>
      <c r="E106" t="s">
        <v>30</v>
      </c>
      <c r="F106" t="s">
        <v>1</v>
      </c>
    </row>
    <row r="107" spans="1:6" x14ac:dyDescent="0.25">
      <c r="A107" s="1">
        <v>102</v>
      </c>
      <c r="B107" s="4" t="str">
        <f>Table1[[#This Row],[Node]]&amp;Table1[[#This Row],[Parameter]]</f>
        <v>7Critical Pipes</v>
      </c>
      <c r="C107" t="s">
        <v>64</v>
      </c>
      <c r="D107" t="s">
        <v>31</v>
      </c>
      <c r="E107" t="s">
        <v>32</v>
      </c>
      <c r="F107" t="s">
        <v>33</v>
      </c>
    </row>
    <row r="108" spans="1:6" x14ac:dyDescent="0.25">
      <c r="A108" s="1">
        <v>103</v>
      </c>
      <c r="B108" s="4" t="str">
        <f>Table1[[#This Row],[Node]]&amp;Table1[[#This Row],[Parameter]]</f>
        <v>7Pump Cost</v>
      </c>
      <c r="C108" t="s">
        <v>64</v>
      </c>
      <c r="D108" t="s">
        <v>34</v>
      </c>
      <c r="E108" t="s">
        <v>35</v>
      </c>
      <c r="F108" t="s">
        <v>36</v>
      </c>
    </row>
    <row r="109" spans="1:6" x14ac:dyDescent="0.25">
      <c r="A109" s="1">
        <v>104</v>
      </c>
      <c r="B109" s="4" t="str">
        <f>Table1[[#This Row],[Node]]&amp;Table1[[#This Row],[Parameter]]</f>
        <v>7Tank Cost</v>
      </c>
      <c r="C109" t="s">
        <v>64</v>
      </c>
      <c r="D109" t="s">
        <v>37</v>
      </c>
      <c r="E109" t="s">
        <v>66</v>
      </c>
      <c r="F109" t="s">
        <v>36</v>
      </c>
    </row>
    <row r="110" spans="1:6" x14ac:dyDescent="0.25">
      <c r="A110" s="1">
        <v>105</v>
      </c>
      <c r="B110" s="4" t="str">
        <f>Table1[[#This Row],[Node]]&amp;Table1[[#This Row],[Parameter]]</f>
        <v>7Total Pipe Replacement Cost</v>
      </c>
      <c r="C110" t="s">
        <v>64</v>
      </c>
      <c r="D110" t="s">
        <v>39</v>
      </c>
      <c r="E110" t="s">
        <v>67</v>
      </c>
      <c r="F110" t="s">
        <v>36</v>
      </c>
    </row>
    <row r="111" spans="1:6" x14ac:dyDescent="0.25">
      <c r="A111" s="1">
        <v>106</v>
      </c>
      <c r="B111" s="4" t="str">
        <f>Table1[[#This Row],[Node]]&amp;Table1[[#This Row],[Parameter]]</f>
        <v>7Total Investment Cost</v>
      </c>
      <c r="C111" t="s">
        <v>64</v>
      </c>
      <c r="D111" t="s">
        <v>41</v>
      </c>
      <c r="E111" t="s">
        <v>68</v>
      </c>
      <c r="F111" t="s">
        <v>43</v>
      </c>
    </row>
    <row r="112" spans="1:6" x14ac:dyDescent="0.25">
      <c r="A112" s="1">
        <v>107</v>
      </c>
      <c r="B112" s="4" t="str">
        <f>Table1[[#This Row],[Node]]&amp;Table1[[#This Row],[Parameter]]</f>
        <v>------</v>
      </c>
      <c r="C112" t="s">
        <v>44</v>
      </c>
      <c r="D112" t="s">
        <v>44</v>
      </c>
      <c r="E112" t="s">
        <v>44</v>
      </c>
      <c r="F112" t="s">
        <v>44</v>
      </c>
    </row>
    <row r="113" spans="1:6" x14ac:dyDescent="0.25">
      <c r="A113" s="1">
        <v>108</v>
      </c>
      <c r="B113" s="4" t="str">
        <f>Table1[[#This Row],[Node]]&amp;Table1[[#This Row],[Parameter]]</f>
        <v>Summaryfor</v>
      </c>
      <c r="C113" t="s">
        <v>5</v>
      </c>
      <c r="D113" t="s">
        <v>6</v>
      </c>
      <c r="E113" t="s">
        <v>7</v>
      </c>
      <c r="F113" t="s">
        <v>69</v>
      </c>
    </row>
    <row r="114" spans="1:6" x14ac:dyDescent="0.25">
      <c r="A114" s="1">
        <v>109</v>
      </c>
      <c r="B114" s="4" t="str">
        <f>Table1[[#This Row],[Node]]&amp;Table1[[#This Row],[Parameter]]</f>
        <v>8Duty Head</v>
      </c>
      <c r="C114" t="s">
        <v>69</v>
      </c>
      <c r="D114" t="s">
        <v>9</v>
      </c>
      <c r="E114">
        <v>51.01</v>
      </c>
      <c r="F114" t="s">
        <v>10</v>
      </c>
    </row>
    <row r="115" spans="1:6" x14ac:dyDescent="0.25">
      <c r="A115" s="1">
        <v>110</v>
      </c>
      <c r="B115" s="4" t="str">
        <f>Table1[[#This Row],[Node]]&amp;Table1[[#This Row],[Parameter]]</f>
        <v>8Duty Flow</v>
      </c>
      <c r="C115" t="s">
        <v>69</v>
      </c>
      <c r="D115" t="s">
        <v>11</v>
      </c>
      <c r="E115">
        <v>269.14999999999998</v>
      </c>
      <c r="F115" t="s">
        <v>12</v>
      </c>
    </row>
    <row r="116" spans="1:6" x14ac:dyDescent="0.25">
      <c r="A116" s="1">
        <v>111</v>
      </c>
      <c r="B116" s="4" t="str">
        <f>Table1[[#This Row],[Node]]&amp;Table1[[#This Row],[Parameter]]</f>
        <v>8Actual average pumped flow:</v>
      </c>
      <c r="C116" t="s">
        <v>69</v>
      </c>
      <c r="D116" t="s">
        <v>13</v>
      </c>
      <c r="E116">
        <v>268.08999999999997</v>
      </c>
      <c r="F116" t="s">
        <v>12</v>
      </c>
    </row>
    <row r="117" spans="1:6" x14ac:dyDescent="0.25">
      <c r="A117" s="1">
        <v>112</v>
      </c>
      <c r="B117" s="4" t="str">
        <f>Table1[[#This Row],[Node]]&amp;Table1[[#This Row],[Parameter]]</f>
        <v>8Cost:</v>
      </c>
      <c r="C117" t="s">
        <v>69</v>
      </c>
      <c r="D117" t="s">
        <v>14</v>
      </c>
      <c r="E117" t="s">
        <v>70</v>
      </c>
      <c r="F117" t="s">
        <v>16</v>
      </c>
    </row>
    <row r="118" spans="1:6" x14ac:dyDescent="0.25">
      <c r="A118" s="1">
        <v>113</v>
      </c>
      <c r="B118" s="4" t="str">
        <f>Table1[[#This Row],[Node]]&amp;Table1[[#This Row],[Parameter]]</f>
        <v>8Energy:</v>
      </c>
      <c r="C118" t="s">
        <v>69</v>
      </c>
      <c r="D118" t="s">
        <v>17</v>
      </c>
      <c r="E118">
        <v>4301.3</v>
      </c>
      <c r="F118" t="s">
        <v>18</v>
      </c>
    </row>
    <row r="119" spans="1:6" x14ac:dyDescent="0.25">
      <c r="A119" s="1">
        <v>114</v>
      </c>
      <c r="B119" s="4" t="str">
        <f>Table1[[#This Row],[Node]]&amp;Table1[[#This Row],[Parameter]]</f>
        <v>8Tank Elevation</v>
      </c>
      <c r="C119" t="s">
        <v>69</v>
      </c>
      <c r="D119" t="s">
        <v>19</v>
      </c>
      <c r="E119">
        <v>56.28</v>
      </c>
      <c r="F119" t="s">
        <v>20</v>
      </c>
    </row>
    <row r="120" spans="1:6" x14ac:dyDescent="0.25">
      <c r="A120" s="1">
        <v>115</v>
      </c>
      <c r="B120" s="4" t="str">
        <f>Table1[[#This Row],[Node]]&amp;Table1[[#This Row],[Parameter]]</f>
        <v>8Tank height above ground</v>
      </c>
      <c r="C120" t="s">
        <v>69</v>
      </c>
      <c r="D120" t="s">
        <v>21</v>
      </c>
      <c r="E120">
        <v>31.88</v>
      </c>
      <c r="F120" t="s">
        <v>22</v>
      </c>
    </row>
    <row r="121" spans="1:6" x14ac:dyDescent="0.25">
      <c r="A121" s="1">
        <v>116</v>
      </c>
      <c r="B121" s="4" t="str">
        <f>Table1[[#This Row],[Node]]&amp;Table1[[#This Row],[Parameter]]</f>
        <v>8Tank volume</v>
      </c>
      <c r="C121" t="s">
        <v>69</v>
      </c>
      <c r="D121" t="s">
        <v>23</v>
      </c>
      <c r="E121">
        <v>3824.63</v>
      </c>
      <c r="F121" t="s">
        <v>24</v>
      </c>
    </row>
    <row r="122" spans="1:6" x14ac:dyDescent="0.25">
      <c r="A122" s="1">
        <v>117</v>
      </c>
      <c r="B122" s="4" t="str">
        <f>Table1[[#This Row],[Node]]&amp;Table1[[#This Row],[Parameter]]</f>
        <v>8Minimum Pressure</v>
      </c>
      <c r="C122" t="s">
        <v>69</v>
      </c>
      <c r="D122" t="s">
        <v>25</v>
      </c>
      <c r="E122">
        <v>20.059999999999999</v>
      </c>
      <c r="F122" t="s">
        <v>26</v>
      </c>
    </row>
    <row r="123" spans="1:6" x14ac:dyDescent="0.25">
      <c r="A123" s="1">
        <v>118</v>
      </c>
      <c r="B123" s="4" t="str">
        <f>Table1[[#This Row],[Node]]&amp;Table1[[#This Row],[Parameter]]</f>
        <v>8Critical Hour</v>
      </c>
      <c r="C123" t="s">
        <v>69</v>
      </c>
      <c r="D123" t="s">
        <v>27</v>
      </c>
      <c r="E123">
        <v>17</v>
      </c>
      <c r="F123" t="s">
        <v>28</v>
      </c>
    </row>
    <row r="124" spans="1:6" x14ac:dyDescent="0.25">
      <c r="A124" s="1">
        <v>119</v>
      </c>
      <c r="B124" s="4" t="str">
        <f>Table1[[#This Row],[Node]]&amp;Table1[[#This Row],[Parameter]]</f>
        <v>8Critical Node</v>
      </c>
      <c r="C124" t="s">
        <v>69</v>
      </c>
      <c r="D124" t="s">
        <v>29</v>
      </c>
      <c r="E124" t="s">
        <v>30</v>
      </c>
      <c r="F124" t="s">
        <v>1</v>
      </c>
    </row>
    <row r="125" spans="1:6" x14ac:dyDescent="0.25">
      <c r="A125" s="1">
        <v>120</v>
      </c>
      <c r="B125" s="4" t="str">
        <f>Table1[[#This Row],[Node]]&amp;Table1[[#This Row],[Parameter]]</f>
        <v>8Critical Pipes</v>
      </c>
      <c r="C125" t="s">
        <v>69</v>
      </c>
      <c r="D125" t="s">
        <v>31</v>
      </c>
      <c r="E125" t="s">
        <v>32</v>
      </c>
      <c r="F125" t="s">
        <v>33</v>
      </c>
    </row>
    <row r="126" spans="1:6" x14ac:dyDescent="0.25">
      <c r="A126" s="1">
        <v>121</v>
      </c>
      <c r="B126" s="4" t="str">
        <f>Table1[[#This Row],[Node]]&amp;Table1[[#This Row],[Parameter]]</f>
        <v>8Pump Cost</v>
      </c>
      <c r="C126" t="s">
        <v>69</v>
      </c>
      <c r="D126" t="s">
        <v>34</v>
      </c>
      <c r="E126" t="s">
        <v>35</v>
      </c>
      <c r="F126" t="s">
        <v>36</v>
      </c>
    </row>
    <row r="127" spans="1:6" x14ac:dyDescent="0.25">
      <c r="A127" s="1">
        <v>122</v>
      </c>
      <c r="B127" s="4" t="str">
        <f>Table1[[#This Row],[Node]]&amp;Table1[[#This Row],[Parameter]]</f>
        <v>8Tank Cost</v>
      </c>
      <c r="C127" t="s">
        <v>69</v>
      </c>
      <c r="D127" t="s">
        <v>37</v>
      </c>
      <c r="E127" t="s">
        <v>71</v>
      </c>
      <c r="F127" t="s">
        <v>36</v>
      </c>
    </row>
    <row r="128" spans="1:6" x14ac:dyDescent="0.25">
      <c r="A128" s="1">
        <v>123</v>
      </c>
      <c r="B128" s="4" t="str">
        <f>Table1[[#This Row],[Node]]&amp;Table1[[#This Row],[Parameter]]</f>
        <v>8Total Pipe Replacement Cost</v>
      </c>
      <c r="C128" t="s">
        <v>69</v>
      </c>
      <c r="D128" t="s">
        <v>39</v>
      </c>
      <c r="E128" t="s">
        <v>72</v>
      </c>
      <c r="F128" t="s">
        <v>36</v>
      </c>
    </row>
    <row r="129" spans="1:6" x14ac:dyDescent="0.25">
      <c r="A129" s="1">
        <v>124</v>
      </c>
      <c r="B129" s="4" t="str">
        <f>Table1[[#This Row],[Node]]&amp;Table1[[#This Row],[Parameter]]</f>
        <v>8Total Investment Cost</v>
      </c>
      <c r="C129" t="s">
        <v>69</v>
      </c>
      <c r="D129" t="s">
        <v>41</v>
      </c>
      <c r="E129" t="s">
        <v>73</v>
      </c>
      <c r="F129" t="s">
        <v>43</v>
      </c>
    </row>
    <row r="130" spans="1:6" x14ac:dyDescent="0.25">
      <c r="A130" s="1">
        <v>125</v>
      </c>
      <c r="B130" s="4" t="str">
        <f>Table1[[#This Row],[Node]]&amp;Table1[[#This Row],[Parameter]]</f>
        <v>------</v>
      </c>
      <c r="C130" t="s">
        <v>44</v>
      </c>
      <c r="D130" t="s">
        <v>44</v>
      </c>
      <c r="E130" t="s">
        <v>44</v>
      </c>
      <c r="F130" t="s">
        <v>44</v>
      </c>
    </row>
    <row r="131" spans="1:6" x14ac:dyDescent="0.25">
      <c r="A131" s="1">
        <v>126</v>
      </c>
      <c r="B131" s="4" t="str">
        <f>Table1[[#This Row],[Node]]&amp;Table1[[#This Row],[Parameter]]</f>
        <v>Summaryfor</v>
      </c>
      <c r="C131" t="s">
        <v>5</v>
      </c>
      <c r="D131" t="s">
        <v>6</v>
      </c>
      <c r="E131" t="s">
        <v>7</v>
      </c>
      <c r="F131" t="s">
        <v>74</v>
      </c>
    </row>
    <row r="132" spans="1:6" x14ac:dyDescent="0.25">
      <c r="A132" s="1">
        <v>127</v>
      </c>
      <c r="B132" s="4" t="str">
        <f>Table1[[#This Row],[Node]]&amp;Table1[[#This Row],[Parameter]]</f>
        <v>9Duty Head</v>
      </c>
      <c r="C132" t="s">
        <v>74</v>
      </c>
      <c r="D132" t="s">
        <v>9</v>
      </c>
      <c r="E132">
        <v>49.63</v>
      </c>
      <c r="F132" t="s">
        <v>10</v>
      </c>
    </row>
    <row r="133" spans="1:6" x14ac:dyDescent="0.25">
      <c r="A133" s="1">
        <v>128</v>
      </c>
      <c r="B133" s="4" t="str">
        <f>Table1[[#This Row],[Node]]&amp;Table1[[#This Row],[Parameter]]</f>
        <v>9Duty Flow</v>
      </c>
      <c r="C133" t="s">
        <v>74</v>
      </c>
      <c r="D133" t="s">
        <v>11</v>
      </c>
      <c r="E133">
        <v>269.14999999999998</v>
      </c>
      <c r="F133" t="s">
        <v>12</v>
      </c>
    </row>
    <row r="134" spans="1:6" x14ac:dyDescent="0.25">
      <c r="A134" s="1">
        <v>129</v>
      </c>
      <c r="B134" s="4" t="str">
        <f>Table1[[#This Row],[Node]]&amp;Table1[[#This Row],[Parameter]]</f>
        <v>9Actual average pumped flow:</v>
      </c>
      <c r="C134" t="s">
        <v>74</v>
      </c>
      <c r="D134" t="s">
        <v>13</v>
      </c>
      <c r="E134">
        <v>268.13</v>
      </c>
      <c r="F134" t="s">
        <v>12</v>
      </c>
    </row>
    <row r="135" spans="1:6" x14ac:dyDescent="0.25">
      <c r="A135" s="1">
        <v>130</v>
      </c>
      <c r="B135" s="4" t="str">
        <f>Table1[[#This Row],[Node]]&amp;Table1[[#This Row],[Parameter]]</f>
        <v>9Cost:</v>
      </c>
      <c r="C135" t="s">
        <v>74</v>
      </c>
      <c r="D135" t="s">
        <v>14</v>
      </c>
      <c r="E135" t="s">
        <v>75</v>
      </c>
      <c r="F135" t="s">
        <v>16</v>
      </c>
    </row>
    <row r="136" spans="1:6" x14ac:dyDescent="0.25">
      <c r="A136" s="1">
        <v>131</v>
      </c>
      <c r="B136" s="4" t="str">
        <f>Table1[[#This Row],[Node]]&amp;Table1[[#This Row],[Parameter]]</f>
        <v>9Energy:</v>
      </c>
      <c r="C136" t="s">
        <v>74</v>
      </c>
      <c r="D136" t="s">
        <v>17</v>
      </c>
      <c r="E136">
        <v>4181.6000000000004</v>
      </c>
      <c r="F136" t="s">
        <v>18</v>
      </c>
    </row>
    <row r="137" spans="1:6" x14ac:dyDescent="0.25">
      <c r="A137" s="1">
        <v>132</v>
      </c>
      <c r="B137" s="4" t="str">
        <f>Table1[[#This Row],[Node]]&amp;Table1[[#This Row],[Parameter]]</f>
        <v>9Tank Elevation</v>
      </c>
      <c r="C137" t="s">
        <v>74</v>
      </c>
      <c r="D137" t="s">
        <v>19</v>
      </c>
      <c r="E137">
        <v>53.9</v>
      </c>
      <c r="F137" t="s">
        <v>20</v>
      </c>
    </row>
    <row r="138" spans="1:6" x14ac:dyDescent="0.25">
      <c r="A138" s="1">
        <v>133</v>
      </c>
      <c r="B138" s="4" t="str">
        <f>Table1[[#This Row],[Node]]&amp;Table1[[#This Row],[Parameter]]</f>
        <v>9Tank height above ground</v>
      </c>
      <c r="C138" t="s">
        <v>74</v>
      </c>
      <c r="D138" t="s">
        <v>21</v>
      </c>
      <c r="E138">
        <v>22.2</v>
      </c>
      <c r="F138" t="s">
        <v>22</v>
      </c>
    </row>
    <row r="139" spans="1:6" x14ac:dyDescent="0.25">
      <c r="A139" s="1">
        <v>134</v>
      </c>
      <c r="B139" s="4" t="str">
        <f>Table1[[#This Row],[Node]]&amp;Table1[[#This Row],[Parameter]]</f>
        <v>9Tank volume</v>
      </c>
      <c r="C139" t="s">
        <v>74</v>
      </c>
      <c r="D139" t="s">
        <v>23</v>
      </c>
      <c r="E139">
        <v>3824.63</v>
      </c>
      <c r="F139" t="s">
        <v>24</v>
      </c>
    </row>
    <row r="140" spans="1:6" x14ac:dyDescent="0.25">
      <c r="A140" s="1">
        <v>135</v>
      </c>
      <c r="B140" s="4" t="str">
        <f>Table1[[#This Row],[Node]]&amp;Table1[[#This Row],[Parameter]]</f>
        <v>9Minimum Pressure</v>
      </c>
      <c r="C140" t="s">
        <v>74</v>
      </c>
      <c r="D140" t="s">
        <v>25</v>
      </c>
      <c r="E140">
        <v>19.989999999999998</v>
      </c>
      <c r="F140" t="s">
        <v>26</v>
      </c>
    </row>
    <row r="141" spans="1:6" x14ac:dyDescent="0.25">
      <c r="A141" s="1">
        <v>136</v>
      </c>
      <c r="B141" s="4" t="str">
        <f>Table1[[#This Row],[Node]]&amp;Table1[[#This Row],[Parameter]]</f>
        <v>9Critical Hour</v>
      </c>
      <c r="C141" t="s">
        <v>74</v>
      </c>
      <c r="D141" t="s">
        <v>27</v>
      </c>
      <c r="E141">
        <v>18</v>
      </c>
      <c r="F141" t="s">
        <v>28</v>
      </c>
    </row>
    <row r="142" spans="1:6" x14ac:dyDescent="0.25">
      <c r="A142" s="1">
        <v>137</v>
      </c>
      <c r="B142" s="4" t="str">
        <f>Table1[[#This Row],[Node]]&amp;Table1[[#This Row],[Parameter]]</f>
        <v>9Critical Node</v>
      </c>
      <c r="C142" t="s">
        <v>74</v>
      </c>
      <c r="D142" t="s">
        <v>29</v>
      </c>
      <c r="E142" t="s">
        <v>30</v>
      </c>
      <c r="F142" t="s">
        <v>1</v>
      </c>
    </row>
    <row r="143" spans="1:6" x14ac:dyDescent="0.25">
      <c r="A143" s="1">
        <v>138</v>
      </c>
      <c r="B143" s="4" t="str">
        <f>Table1[[#This Row],[Node]]&amp;Table1[[#This Row],[Parameter]]</f>
        <v>9Critical Pipes</v>
      </c>
      <c r="C143" t="s">
        <v>74</v>
      </c>
      <c r="D143" t="s">
        <v>31</v>
      </c>
      <c r="E143" t="s">
        <v>32</v>
      </c>
      <c r="F143" t="s">
        <v>33</v>
      </c>
    </row>
    <row r="144" spans="1:6" x14ac:dyDescent="0.25">
      <c r="A144" s="1">
        <v>139</v>
      </c>
      <c r="B144" s="4" t="str">
        <f>Table1[[#This Row],[Node]]&amp;Table1[[#This Row],[Parameter]]</f>
        <v>9Pump Cost</v>
      </c>
      <c r="C144" t="s">
        <v>74</v>
      </c>
      <c r="D144" t="s">
        <v>34</v>
      </c>
      <c r="E144" t="s">
        <v>35</v>
      </c>
      <c r="F144" t="s">
        <v>36</v>
      </c>
    </row>
    <row r="145" spans="1:6" x14ac:dyDescent="0.25">
      <c r="A145" s="1">
        <v>140</v>
      </c>
      <c r="B145" s="4" t="str">
        <f>Table1[[#This Row],[Node]]&amp;Table1[[#This Row],[Parameter]]</f>
        <v>9Tank Cost</v>
      </c>
      <c r="C145" t="s">
        <v>74</v>
      </c>
      <c r="D145" t="s">
        <v>37</v>
      </c>
      <c r="E145" t="s">
        <v>76</v>
      </c>
      <c r="F145" t="s">
        <v>36</v>
      </c>
    </row>
    <row r="146" spans="1:6" x14ac:dyDescent="0.25">
      <c r="A146" s="1">
        <v>141</v>
      </c>
      <c r="B146" s="4" t="str">
        <f>Table1[[#This Row],[Node]]&amp;Table1[[#This Row],[Parameter]]</f>
        <v>9Total Pipe Replacement Cost</v>
      </c>
      <c r="C146" t="s">
        <v>74</v>
      </c>
      <c r="D146" t="s">
        <v>39</v>
      </c>
      <c r="E146" t="s">
        <v>77</v>
      </c>
      <c r="F146" t="s">
        <v>36</v>
      </c>
    </row>
    <row r="147" spans="1:6" x14ac:dyDescent="0.25">
      <c r="A147" s="1">
        <v>142</v>
      </c>
      <c r="B147" s="4" t="str">
        <f>Table1[[#This Row],[Node]]&amp;Table1[[#This Row],[Parameter]]</f>
        <v>9Total Investment Cost</v>
      </c>
      <c r="C147" t="s">
        <v>74</v>
      </c>
      <c r="D147" t="s">
        <v>41</v>
      </c>
      <c r="E147" t="s">
        <v>78</v>
      </c>
      <c r="F147" t="s">
        <v>43</v>
      </c>
    </row>
    <row r="148" spans="1:6" x14ac:dyDescent="0.25">
      <c r="A148" s="1">
        <v>143</v>
      </c>
      <c r="B148" s="4" t="str">
        <f>Table1[[#This Row],[Node]]&amp;Table1[[#This Row],[Parameter]]</f>
        <v>------</v>
      </c>
      <c r="C148" t="s">
        <v>44</v>
      </c>
      <c r="D148" t="s">
        <v>44</v>
      </c>
      <c r="E148" t="s">
        <v>44</v>
      </c>
      <c r="F148" t="s">
        <v>44</v>
      </c>
    </row>
    <row r="149" spans="1:6" x14ac:dyDescent="0.25">
      <c r="A149" s="1">
        <v>144</v>
      </c>
      <c r="B149" s="4" t="str">
        <f>Table1[[#This Row],[Node]]&amp;Table1[[#This Row],[Parameter]]</f>
        <v>Summaryfor</v>
      </c>
      <c r="C149" t="s">
        <v>5</v>
      </c>
      <c r="D149" t="s">
        <v>6</v>
      </c>
      <c r="E149" t="s">
        <v>7</v>
      </c>
      <c r="F149" t="s">
        <v>30</v>
      </c>
    </row>
    <row r="150" spans="1:6" x14ac:dyDescent="0.25">
      <c r="A150" s="1">
        <v>145</v>
      </c>
      <c r="B150" s="4" t="str">
        <f>Table1[[#This Row],[Node]]&amp;Table1[[#This Row],[Parameter]]</f>
        <v>10Duty Head</v>
      </c>
      <c r="C150" t="s">
        <v>30</v>
      </c>
      <c r="D150" t="s">
        <v>9</v>
      </c>
      <c r="E150">
        <v>48.85</v>
      </c>
      <c r="F150" t="s">
        <v>10</v>
      </c>
    </row>
    <row r="151" spans="1:6" x14ac:dyDescent="0.25">
      <c r="A151" s="1">
        <v>146</v>
      </c>
      <c r="B151" s="4" t="str">
        <f>Table1[[#This Row],[Node]]&amp;Table1[[#This Row],[Parameter]]</f>
        <v>10Duty Flow</v>
      </c>
      <c r="C151" t="s">
        <v>30</v>
      </c>
      <c r="D151" t="s">
        <v>11</v>
      </c>
      <c r="E151">
        <v>269.14999999999998</v>
      </c>
      <c r="F151" t="s">
        <v>12</v>
      </c>
    </row>
    <row r="152" spans="1:6" x14ac:dyDescent="0.25">
      <c r="A152" s="1">
        <v>147</v>
      </c>
      <c r="B152" s="4" t="str">
        <f>Table1[[#This Row],[Node]]&amp;Table1[[#This Row],[Parameter]]</f>
        <v>10Actual average pumped flow:</v>
      </c>
      <c r="C152" t="s">
        <v>30</v>
      </c>
      <c r="D152" t="s">
        <v>13</v>
      </c>
      <c r="E152">
        <v>269.06</v>
      </c>
      <c r="F152" t="s">
        <v>12</v>
      </c>
    </row>
    <row r="153" spans="1:6" x14ac:dyDescent="0.25">
      <c r="A153" s="1">
        <v>148</v>
      </c>
      <c r="B153" s="4" t="str">
        <f>Table1[[#This Row],[Node]]&amp;Table1[[#This Row],[Parameter]]</f>
        <v>10Cost:</v>
      </c>
      <c r="C153" t="s">
        <v>30</v>
      </c>
      <c r="D153" t="s">
        <v>14</v>
      </c>
      <c r="E153" t="s">
        <v>79</v>
      </c>
      <c r="F153" t="s">
        <v>16</v>
      </c>
    </row>
    <row r="154" spans="1:6" x14ac:dyDescent="0.25">
      <c r="A154" s="1">
        <v>149</v>
      </c>
      <c r="B154" s="4" t="str">
        <f>Table1[[#This Row],[Node]]&amp;Table1[[#This Row],[Parameter]]</f>
        <v>10Energy:</v>
      </c>
      <c r="C154" t="s">
        <v>30</v>
      </c>
      <c r="D154" t="s">
        <v>17</v>
      </c>
      <c r="E154">
        <v>4120.5600000000004</v>
      </c>
      <c r="F154" t="s">
        <v>18</v>
      </c>
    </row>
    <row r="155" spans="1:6" x14ac:dyDescent="0.25">
      <c r="A155" s="1">
        <v>150</v>
      </c>
      <c r="B155" s="4" t="str">
        <f>Table1[[#This Row],[Node]]&amp;Table1[[#This Row],[Parameter]]</f>
        <v>10Tank Elevation</v>
      </c>
      <c r="C155" t="s">
        <v>30</v>
      </c>
      <c r="D155" t="s">
        <v>19</v>
      </c>
      <c r="E155">
        <v>52.8</v>
      </c>
      <c r="F155" t="s">
        <v>20</v>
      </c>
    </row>
    <row r="156" spans="1:6" x14ac:dyDescent="0.25">
      <c r="A156" s="1">
        <v>151</v>
      </c>
      <c r="B156" s="4" t="str">
        <f>Table1[[#This Row],[Node]]&amp;Table1[[#This Row],[Parameter]]</f>
        <v>10Tank height above ground</v>
      </c>
      <c r="C156" t="s">
        <v>30</v>
      </c>
      <c r="D156" t="s">
        <v>21</v>
      </c>
      <c r="E156">
        <v>18.100000000000001</v>
      </c>
      <c r="F156" t="s">
        <v>22</v>
      </c>
    </row>
    <row r="157" spans="1:6" x14ac:dyDescent="0.25">
      <c r="A157" s="1">
        <v>152</v>
      </c>
      <c r="B157" s="4" t="str">
        <f>Table1[[#This Row],[Node]]&amp;Table1[[#This Row],[Parameter]]</f>
        <v>10Tank volume</v>
      </c>
      <c r="C157" t="s">
        <v>30</v>
      </c>
      <c r="D157" t="s">
        <v>23</v>
      </c>
      <c r="E157">
        <v>3824.63</v>
      </c>
      <c r="F157" t="s">
        <v>24</v>
      </c>
    </row>
    <row r="158" spans="1:6" x14ac:dyDescent="0.25">
      <c r="A158" s="1">
        <v>153</v>
      </c>
      <c r="B158" s="4" t="str">
        <f>Table1[[#This Row],[Node]]&amp;Table1[[#This Row],[Parameter]]</f>
        <v>10Minimum Pressure</v>
      </c>
      <c r="C158" t="s">
        <v>30</v>
      </c>
      <c r="D158" t="s">
        <v>25</v>
      </c>
      <c r="E158">
        <v>20.100000000000001</v>
      </c>
      <c r="F158" t="s">
        <v>26</v>
      </c>
    </row>
    <row r="159" spans="1:6" x14ac:dyDescent="0.25">
      <c r="A159" s="1">
        <v>154</v>
      </c>
      <c r="B159" s="4" t="str">
        <f>Table1[[#This Row],[Node]]&amp;Table1[[#This Row],[Parameter]]</f>
        <v>10Critical Hour</v>
      </c>
      <c r="C159" t="s">
        <v>30</v>
      </c>
      <c r="D159" t="s">
        <v>27</v>
      </c>
      <c r="E159">
        <v>21</v>
      </c>
      <c r="F159" t="s">
        <v>28</v>
      </c>
    </row>
    <row r="160" spans="1:6" x14ac:dyDescent="0.25">
      <c r="A160" s="1">
        <v>155</v>
      </c>
      <c r="B160" s="4" t="str">
        <f>Table1[[#This Row],[Node]]&amp;Table1[[#This Row],[Parameter]]</f>
        <v>10Critical Node</v>
      </c>
      <c r="C160" t="s">
        <v>30</v>
      </c>
      <c r="D160" t="s">
        <v>29</v>
      </c>
      <c r="E160" t="s">
        <v>30</v>
      </c>
      <c r="F160" t="s">
        <v>1</v>
      </c>
    </row>
    <row r="161" spans="1:6" x14ac:dyDescent="0.25">
      <c r="A161" s="1">
        <v>156</v>
      </c>
      <c r="B161" s="4" t="str">
        <f>Table1[[#This Row],[Node]]&amp;Table1[[#This Row],[Parameter]]</f>
        <v>10Critical Pipes</v>
      </c>
      <c r="C161" t="s">
        <v>30</v>
      </c>
      <c r="D161" t="s">
        <v>31</v>
      </c>
      <c r="E161" t="s">
        <v>32</v>
      </c>
      <c r="F161" t="s">
        <v>33</v>
      </c>
    </row>
    <row r="162" spans="1:6" x14ac:dyDescent="0.25">
      <c r="A162" s="1">
        <v>157</v>
      </c>
      <c r="B162" s="4" t="str">
        <f>Table1[[#This Row],[Node]]&amp;Table1[[#This Row],[Parameter]]</f>
        <v>10Pump Cost</v>
      </c>
      <c r="C162" t="s">
        <v>30</v>
      </c>
      <c r="D162" t="s">
        <v>34</v>
      </c>
      <c r="E162" t="s">
        <v>35</v>
      </c>
      <c r="F162" t="s">
        <v>36</v>
      </c>
    </row>
    <row r="163" spans="1:6" x14ac:dyDescent="0.25">
      <c r="A163" s="1">
        <v>158</v>
      </c>
      <c r="B163" s="4" t="str">
        <f>Table1[[#This Row],[Node]]&amp;Table1[[#This Row],[Parameter]]</f>
        <v>10Tank Cost</v>
      </c>
      <c r="C163" t="s">
        <v>30</v>
      </c>
      <c r="D163" t="s">
        <v>37</v>
      </c>
      <c r="E163" t="s">
        <v>80</v>
      </c>
      <c r="F163" t="s">
        <v>36</v>
      </c>
    </row>
    <row r="164" spans="1:6" x14ac:dyDescent="0.25">
      <c r="A164" s="1">
        <v>159</v>
      </c>
      <c r="B164" s="4" t="str">
        <f>Table1[[#This Row],[Node]]&amp;Table1[[#This Row],[Parameter]]</f>
        <v>10Total Pipe Replacement Cost</v>
      </c>
      <c r="C164" t="s">
        <v>30</v>
      </c>
      <c r="D164" t="s">
        <v>39</v>
      </c>
      <c r="E164" t="s">
        <v>81</v>
      </c>
      <c r="F164" t="s">
        <v>36</v>
      </c>
    </row>
    <row r="165" spans="1:6" x14ac:dyDescent="0.25">
      <c r="A165" s="1">
        <v>160</v>
      </c>
      <c r="B165" s="4" t="str">
        <f>Table1[[#This Row],[Node]]&amp;Table1[[#This Row],[Parameter]]</f>
        <v>10Total Investment Cost</v>
      </c>
      <c r="C165" t="s">
        <v>30</v>
      </c>
      <c r="D165" t="s">
        <v>41</v>
      </c>
      <c r="E165" t="s">
        <v>82</v>
      </c>
      <c r="F165" t="s">
        <v>43</v>
      </c>
    </row>
    <row r="166" spans="1:6" x14ac:dyDescent="0.25">
      <c r="A166" s="1">
        <v>161</v>
      </c>
      <c r="B166" s="4" t="str">
        <f>Table1[[#This Row],[Node]]&amp;Table1[[#This Row],[Parameter]]</f>
        <v>------</v>
      </c>
      <c r="C166" t="s">
        <v>44</v>
      </c>
      <c r="D166" t="s">
        <v>44</v>
      </c>
      <c r="E166" t="s">
        <v>44</v>
      </c>
      <c r="F166" t="s">
        <v>44</v>
      </c>
    </row>
    <row r="167" spans="1:6" x14ac:dyDescent="0.25">
      <c r="A167" s="1">
        <v>162</v>
      </c>
      <c r="B167" s="4" t="str">
        <f>Table1[[#This Row],[Node]]&amp;Table1[[#This Row],[Parameter]]</f>
        <v>Summaryfor</v>
      </c>
      <c r="C167" t="s">
        <v>5</v>
      </c>
      <c r="D167" t="s">
        <v>6</v>
      </c>
      <c r="E167" t="s">
        <v>7</v>
      </c>
      <c r="F167" t="s">
        <v>83</v>
      </c>
    </row>
    <row r="168" spans="1:6" x14ac:dyDescent="0.25">
      <c r="A168" s="1">
        <v>163</v>
      </c>
      <c r="B168" s="4" t="str">
        <f>Table1[[#This Row],[Node]]&amp;Table1[[#This Row],[Parameter]]</f>
        <v>11Duty Head</v>
      </c>
      <c r="C168" t="s">
        <v>83</v>
      </c>
      <c r="D168" t="s">
        <v>9</v>
      </c>
      <c r="E168">
        <v>51.27</v>
      </c>
      <c r="F168" t="s">
        <v>10</v>
      </c>
    </row>
    <row r="169" spans="1:6" x14ac:dyDescent="0.25">
      <c r="A169" s="1">
        <v>164</v>
      </c>
      <c r="B169" s="4" t="str">
        <f>Table1[[#This Row],[Node]]&amp;Table1[[#This Row],[Parameter]]</f>
        <v>11Duty Flow</v>
      </c>
      <c r="C169" t="s">
        <v>83</v>
      </c>
      <c r="D169" t="s">
        <v>11</v>
      </c>
      <c r="E169">
        <v>269.14999999999998</v>
      </c>
      <c r="F169" t="s">
        <v>12</v>
      </c>
    </row>
    <row r="170" spans="1:6" x14ac:dyDescent="0.25">
      <c r="A170" s="1">
        <v>165</v>
      </c>
      <c r="B170" s="4" t="str">
        <f>Table1[[#This Row],[Node]]&amp;Table1[[#This Row],[Parameter]]</f>
        <v>11Actual average pumped flow:</v>
      </c>
      <c r="C170" t="s">
        <v>83</v>
      </c>
      <c r="D170" t="s">
        <v>13</v>
      </c>
      <c r="E170">
        <v>268.11</v>
      </c>
      <c r="F170" t="s">
        <v>12</v>
      </c>
    </row>
    <row r="171" spans="1:6" x14ac:dyDescent="0.25">
      <c r="A171" s="1">
        <v>166</v>
      </c>
      <c r="B171" s="4" t="str">
        <f>Table1[[#This Row],[Node]]&amp;Table1[[#This Row],[Parameter]]</f>
        <v>11Cost:</v>
      </c>
      <c r="C171" t="s">
        <v>83</v>
      </c>
      <c r="D171" t="s">
        <v>14</v>
      </c>
      <c r="E171" t="s">
        <v>84</v>
      </c>
      <c r="F171" t="s">
        <v>16</v>
      </c>
    </row>
    <row r="172" spans="1:6" x14ac:dyDescent="0.25">
      <c r="A172" s="1">
        <v>167</v>
      </c>
      <c r="B172" s="4" t="str">
        <f>Table1[[#This Row],[Node]]&amp;Table1[[#This Row],[Parameter]]</f>
        <v>11Energy:</v>
      </c>
      <c r="C172" t="s">
        <v>83</v>
      </c>
      <c r="D172" t="s">
        <v>17</v>
      </c>
      <c r="E172">
        <v>4321.58</v>
      </c>
      <c r="F172" t="s">
        <v>18</v>
      </c>
    </row>
    <row r="173" spans="1:6" x14ac:dyDescent="0.25">
      <c r="A173" s="1">
        <v>168</v>
      </c>
      <c r="B173" s="4" t="str">
        <f>Table1[[#This Row],[Node]]&amp;Table1[[#This Row],[Parameter]]</f>
        <v>11Tank Elevation</v>
      </c>
      <c r="C173" t="s">
        <v>83</v>
      </c>
      <c r="D173" t="s">
        <v>19</v>
      </c>
      <c r="E173">
        <v>56.46</v>
      </c>
      <c r="F173" t="s">
        <v>20</v>
      </c>
    </row>
    <row r="174" spans="1:6" x14ac:dyDescent="0.25">
      <c r="A174" s="1">
        <v>169</v>
      </c>
      <c r="B174" s="4" t="str">
        <f>Table1[[#This Row],[Node]]&amp;Table1[[#This Row],[Parameter]]</f>
        <v>11Tank height above ground</v>
      </c>
      <c r="C174" t="s">
        <v>83</v>
      </c>
      <c r="D174" t="s">
        <v>21</v>
      </c>
      <c r="E174">
        <v>32.46</v>
      </c>
      <c r="F174" t="s">
        <v>22</v>
      </c>
    </row>
    <row r="175" spans="1:6" x14ac:dyDescent="0.25">
      <c r="A175" s="1">
        <v>170</v>
      </c>
      <c r="B175" s="4" t="str">
        <f>Table1[[#This Row],[Node]]&amp;Table1[[#This Row],[Parameter]]</f>
        <v>11Tank volume</v>
      </c>
      <c r="C175" t="s">
        <v>83</v>
      </c>
      <c r="D175" t="s">
        <v>23</v>
      </c>
      <c r="E175">
        <v>3824.63</v>
      </c>
      <c r="F175" t="s">
        <v>24</v>
      </c>
    </row>
    <row r="176" spans="1:6" x14ac:dyDescent="0.25">
      <c r="A176" s="1">
        <v>171</v>
      </c>
      <c r="B176" s="4" t="str">
        <f>Table1[[#This Row],[Node]]&amp;Table1[[#This Row],[Parameter]]</f>
        <v>11Minimum Pressure</v>
      </c>
      <c r="C176" t="s">
        <v>83</v>
      </c>
      <c r="D176" t="s">
        <v>25</v>
      </c>
      <c r="E176">
        <v>20.04</v>
      </c>
      <c r="F176" t="s">
        <v>26</v>
      </c>
    </row>
    <row r="177" spans="1:6" x14ac:dyDescent="0.25">
      <c r="A177" s="1">
        <v>172</v>
      </c>
      <c r="B177" s="4" t="str">
        <f>Table1[[#This Row],[Node]]&amp;Table1[[#This Row],[Parameter]]</f>
        <v>11Critical Hour</v>
      </c>
      <c r="C177" t="s">
        <v>83</v>
      </c>
      <c r="D177" t="s">
        <v>27</v>
      </c>
      <c r="E177">
        <v>17</v>
      </c>
      <c r="F177" t="s">
        <v>28</v>
      </c>
    </row>
    <row r="178" spans="1:6" x14ac:dyDescent="0.25">
      <c r="A178" s="1">
        <v>173</v>
      </c>
      <c r="B178" s="4" t="str">
        <f>Table1[[#This Row],[Node]]&amp;Table1[[#This Row],[Parameter]]</f>
        <v>11Critical Node</v>
      </c>
      <c r="C178" t="s">
        <v>83</v>
      </c>
      <c r="D178" t="s">
        <v>29</v>
      </c>
      <c r="E178" t="s">
        <v>30</v>
      </c>
      <c r="F178" t="s">
        <v>1</v>
      </c>
    </row>
    <row r="179" spans="1:6" x14ac:dyDescent="0.25">
      <c r="A179" s="1">
        <v>174</v>
      </c>
      <c r="B179" s="4" t="str">
        <f>Table1[[#This Row],[Node]]&amp;Table1[[#This Row],[Parameter]]</f>
        <v>11Critical Pipes</v>
      </c>
      <c r="C179" t="s">
        <v>83</v>
      </c>
      <c r="D179" t="s">
        <v>31</v>
      </c>
      <c r="E179" t="s">
        <v>32</v>
      </c>
      <c r="F179" t="s">
        <v>33</v>
      </c>
    </row>
    <row r="180" spans="1:6" x14ac:dyDescent="0.25">
      <c r="A180" s="1">
        <v>175</v>
      </c>
      <c r="B180" s="4" t="str">
        <f>Table1[[#This Row],[Node]]&amp;Table1[[#This Row],[Parameter]]</f>
        <v>11Pump Cost</v>
      </c>
      <c r="C180" t="s">
        <v>83</v>
      </c>
      <c r="D180" t="s">
        <v>34</v>
      </c>
      <c r="E180" t="s">
        <v>35</v>
      </c>
      <c r="F180" t="s">
        <v>36</v>
      </c>
    </row>
    <row r="181" spans="1:6" x14ac:dyDescent="0.25">
      <c r="A181" s="1">
        <v>176</v>
      </c>
      <c r="B181" s="4" t="str">
        <f>Table1[[#This Row],[Node]]&amp;Table1[[#This Row],[Parameter]]</f>
        <v>11Tank Cost</v>
      </c>
      <c r="C181" t="s">
        <v>83</v>
      </c>
      <c r="D181" t="s">
        <v>37</v>
      </c>
      <c r="E181" t="s">
        <v>85</v>
      </c>
      <c r="F181" t="s">
        <v>36</v>
      </c>
    </row>
    <row r="182" spans="1:6" x14ac:dyDescent="0.25">
      <c r="A182" s="1">
        <v>177</v>
      </c>
      <c r="B182" s="4" t="str">
        <f>Table1[[#This Row],[Node]]&amp;Table1[[#This Row],[Parameter]]</f>
        <v>11Total Pipe Replacement Cost</v>
      </c>
      <c r="C182" t="s">
        <v>83</v>
      </c>
      <c r="D182" t="s">
        <v>39</v>
      </c>
      <c r="E182" t="s">
        <v>86</v>
      </c>
      <c r="F182" t="s">
        <v>36</v>
      </c>
    </row>
    <row r="183" spans="1:6" x14ac:dyDescent="0.25">
      <c r="A183" s="1">
        <v>178</v>
      </c>
      <c r="B183" s="4" t="str">
        <f>Table1[[#This Row],[Node]]&amp;Table1[[#This Row],[Parameter]]</f>
        <v>11Total Investment Cost</v>
      </c>
      <c r="C183" t="s">
        <v>83</v>
      </c>
      <c r="D183" t="s">
        <v>41</v>
      </c>
      <c r="E183" t="s">
        <v>87</v>
      </c>
      <c r="F183" t="s">
        <v>43</v>
      </c>
    </row>
    <row r="184" spans="1:6" x14ac:dyDescent="0.25">
      <c r="A184" s="1">
        <v>179</v>
      </c>
      <c r="B184" s="4" t="str">
        <f>Table1[[#This Row],[Node]]&amp;Table1[[#This Row],[Parameter]]</f>
        <v>------</v>
      </c>
      <c r="C184" t="s">
        <v>44</v>
      </c>
      <c r="D184" t="s">
        <v>44</v>
      </c>
      <c r="E184" t="s">
        <v>44</v>
      </c>
      <c r="F184" t="s">
        <v>44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5" x14ac:dyDescent="0.25"/>
  <sheetData>
    <row r="1" spans="1:7" x14ac:dyDescent="0.25">
      <c r="A1" t="s">
        <v>110</v>
      </c>
    </row>
    <row r="3" spans="1:7" x14ac:dyDescent="0.25">
      <c r="A3" t="s">
        <v>89</v>
      </c>
      <c r="E3" t="s">
        <v>90</v>
      </c>
    </row>
    <row r="4" spans="1:7" x14ac:dyDescent="0.25">
      <c r="A4" t="s">
        <v>9</v>
      </c>
      <c r="B4">
        <v>48.85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269.14999999999998</v>
      </c>
      <c r="C5" t="s">
        <v>12</v>
      </c>
      <c r="E5" t="s">
        <v>27</v>
      </c>
      <c r="F5">
        <v>21</v>
      </c>
      <c r="G5" t="s">
        <v>28</v>
      </c>
    </row>
    <row r="6" spans="1:7" x14ac:dyDescent="0.25">
      <c r="A6" t="s">
        <v>13</v>
      </c>
      <c r="B6">
        <v>269.06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79</v>
      </c>
      <c r="C7" t="s">
        <v>91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4120.5600000000004</v>
      </c>
      <c r="C8" t="s">
        <v>18</v>
      </c>
    </row>
    <row r="10" spans="1:7" x14ac:dyDescent="0.25">
      <c r="A10" t="s">
        <v>92</v>
      </c>
      <c r="E10" t="s">
        <v>93</v>
      </c>
    </row>
    <row r="11" spans="1:7" x14ac:dyDescent="0.25">
      <c r="A11" t="s">
        <v>94</v>
      </c>
      <c r="B11">
        <v>52.8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18.100000000000001</v>
      </c>
      <c r="C12" t="s">
        <v>22</v>
      </c>
      <c r="E12" t="s">
        <v>37</v>
      </c>
      <c r="F12" t="s">
        <v>80</v>
      </c>
    </row>
    <row r="13" spans="1:7" x14ac:dyDescent="0.25">
      <c r="A13" t="s">
        <v>23</v>
      </c>
      <c r="B13">
        <v>3824.63</v>
      </c>
      <c r="C13" t="s">
        <v>24</v>
      </c>
      <c r="E13" t="s">
        <v>39</v>
      </c>
      <c r="F13" t="s">
        <v>81</v>
      </c>
    </row>
    <row r="14" spans="1:7" x14ac:dyDescent="0.25">
      <c r="E14" t="s">
        <v>41</v>
      </c>
      <c r="F14" t="s">
        <v>82</v>
      </c>
    </row>
    <row r="16" spans="1:7" x14ac:dyDescent="0.25">
      <c r="A16" t="s">
        <v>95</v>
      </c>
    </row>
    <row r="17" spans="1:6" x14ac:dyDescent="0.25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spans="1:6" x14ac:dyDescent="0.25">
      <c r="A18" s="1" t="s">
        <v>74</v>
      </c>
      <c r="B18">
        <v>0.2</v>
      </c>
      <c r="C18">
        <v>590</v>
      </c>
      <c r="D18">
        <v>0.4</v>
      </c>
      <c r="E18">
        <v>360</v>
      </c>
      <c r="F18">
        <v>212400</v>
      </c>
    </row>
    <row r="19" spans="1:6" x14ac:dyDescent="0.25">
      <c r="A19" s="1" t="s">
        <v>30</v>
      </c>
      <c r="B19">
        <v>0.15</v>
      </c>
      <c r="C19">
        <v>660</v>
      </c>
      <c r="D19">
        <v>0.25</v>
      </c>
      <c r="E19">
        <v>225</v>
      </c>
      <c r="F19">
        <v>148500</v>
      </c>
    </row>
    <row r="20" spans="1:6" x14ac:dyDescent="0.25">
      <c r="A20" s="1" t="s">
        <v>83</v>
      </c>
      <c r="B20">
        <v>0.15</v>
      </c>
      <c r="C20">
        <v>650</v>
      </c>
      <c r="D20">
        <v>0.3</v>
      </c>
      <c r="E20">
        <v>270</v>
      </c>
      <c r="F20">
        <v>175500</v>
      </c>
    </row>
    <row r="21" spans="1:6" x14ac:dyDescent="0.25">
      <c r="A21" s="1" t="s">
        <v>104</v>
      </c>
      <c r="B21">
        <v>0.15</v>
      </c>
      <c r="C21">
        <v>420</v>
      </c>
      <c r="D21">
        <v>0.4</v>
      </c>
      <c r="E21">
        <v>360</v>
      </c>
      <c r="F21">
        <v>151200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111</v>
      </c>
    </row>
    <row r="3" spans="1:7" x14ac:dyDescent="0.25">
      <c r="A3" t="s">
        <v>89</v>
      </c>
      <c r="E3" t="s">
        <v>90</v>
      </c>
    </row>
    <row r="4" spans="1:7" x14ac:dyDescent="0.25">
      <c r="A4" t="s">
        <v>9</v>
      </c>
      <c r="B4">
        <v>51.27</v>
      </c>
      <c r="C4" t="s">
        <v>10</v>
      </c>
      <c r="E4" t="s">
        <v>25</v>
      </c>
      <c r="F4">
        <v>20.04</v>
      </c>
      <c r="G4" t="s">
        <v>26</v>
      </c>
    </row>
    <row r="5" spans="1:7" x14ac:dyDescent="0.25">
      <c r="A5" t="s">
        <v>11</v>
      </c>
      <c r="B5">
        <v>269.14999999999998</v>
      </c>
      <c r="C5" t="s">
        <v>12</v>
      </c>
      <c r="E5" t="s">
        <v>27</v>
      </c>
      <c r="F5">
        <v>17</v>
      </c>
      <c r="G5" t="s">
        <v>28</v>
      </c>
    </row>
    <row r="6" spans="1:7" x14ac:dyDescent="0.25">
      <c r="A6" t="s">
        <v>13</v>
      </c>
      <c r="B6">
        <v>268.11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84</v>
      </c>
      <c r="C7" t="s">
        <v>91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4321.58</v>
      </c>
      <c r="C8" t="s">
        <v>18</v>
      </c>
    </row>
    <row r="10" spans="1:7" x14ac:dyDescent="0.25">
      <c r="A10" t="s">
        <v>92</v>
      </c>
      <c r="E10" t="s">
        <v>93</v>
      </c>
    </row>
    <row r="11" spans="1:7" x14ac:dyDescent="0.25">
      <c r="A11" t="s">
        <v>94</v>
      </c>
      <c r="B11">
        <v>56.46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32.46</v>
      </c>
      <c r="C12" t="s">
        <v>22</v>
      </c>
      <c r="E12" t="s">
        <v>37</v>
      </c>
      <c r="F12" t="s">
        <v>85</v>
      </c>
    </row>
    <row r="13" spans="1:7" x14ac:dyDescent="0.25">
      <c r="A13" t="s">
        <v>23</v>
      </c>
      <c r="B13">
        <v>3824.63</v>
      </c>
      <c r="C13" t="s">
        <v>24</v>
      </c>
      <c r="E13" t="s">
        <v>39</v>
      </c>
      <c r="F13" t="s">
        <v>86</v>
      </c>
    </row>
    <row r="14" spans="1:7" x14ac:dyDescent="0.25">
      <c r="E14" t="s">
        <v>41</v>
      </c>
      <c r="F14" t="s">
        <v>87</v>
      </c>
    </row>
    <row r="16" spans="1:7" x14ac:dyDescent="0.25">
      <c r="A16" t="s">
        <v>95</v>
      </c>
    </row>
    <row r="17" spans="1:6" x14ac:dyDescent="0.25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spans="1:6" x14ac:dyDescent="0.25">
      <c r="A18" s="1" t="s">
        <v>64</v>
      </c>
      <c r="B18">
        <v>0.3</v>
      </c>
      <c r="C18">
        <v>580</v>
      </c>
      <c r="D18">
        <v>0.5</v>
      </c>
      <c r="E18">
        <v>450</v>
      </c>
      <c r="F18">
        <v>261000</v>
      </c>
    </row>
    <row r="19" spans="1:6" x14ac:dyDescent="0.25">
      <c r="A19" s="1" t="s">
        <v>83</v>
      </c>
      <c r="B19">
        <v>0.15</v>
      </c>
      <c r="C19">
        <v>650</v>
      </c>
      <c r="D19">
        <v>0.25</v>
      </c>
      <c r="E19">
        <v>225</v>
      </c>
      <c r="F19">
        <v>146250</v>
      </c>
    </row>
    <row r="20" spans="1:6" x14ac:dyDescent="0.25">
      <c r="A20" s="1" t="s">
        <v>112</v>
      </c>
      <c r="B20">
        <v>0.2</v>
      </c>
      <c r="C20">
        <v>350</v>
      </c>
      <c r="D20">
        <v>0.5</v>
      </c>
      <c r="E20">
        <v>450</v>
      </c>
      <c r="F20">
        <v>157500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sheetData>
    <row r="1" spans="1:7" x14ac:dyDescent="0.25">
      <c r="A1" t="s">
        <v>88</v>
      </c>
    </row>
    <row r="3" spans="1:7" x14ac:dyDescent="0.25">
      <c r="A3" t="s">
        <v>89</v>
      </c>
      <c r="E3" t="s">
        <v>90</v>
      </c>
    </row>
    <row r="4" spans="1:7" x14ac:dyDescent="0.25">
      <c r="A4" t="s">
        <v>9</v>
      </c>
      <c r="B4">
        <v>51.13</v>
      </c>
      <c r="C4" t="s">
        <v>10</v>
      </c>
      <c r="E4" t="s">
        <v>25</v>
      </c>
      <c r="F4">
        <v>19.989999999999998</v>
      </c>
      <c r="G4" t="s">
        <v>26</v>
      </c>
    </row>
    <row r="5" spans="1:7" x14ac:dyDescent="0.25">
      <c r="A5" t="s">
        <v>11</v>
      </c>
      <c r="B5">
        <v>269.14999999999998</v>
      </c>
      <c r="C5" t="s">
        <v>12</v>
      </c>
      <c r="E5" t="s">
        <v>27</v>
      </c>
      <c r="F5">
        <v>17</v>
      </c>
      <c r="G5" t="s">
        <v>28</v>
      </c>
    </row>
    <row r="6" spans="1:7" x14ac:dyDescent="0.25">
      <c r="A6" t="s">
        <v>13</v>
      </c>
      <c r="B6">
        <v>269.08999999999997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15</v>
      </c>
      <c r="C7" t="s">
        <v>91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4322.2</v>
      </c>
      <c r="C8" t="s">
        <v>18</v>
      </c>
    </row>
    <row r="10" spans="1:7" x14ac:dyDescent="0.25">
      <c r="A10" t="s">
        <v>92</v>
      </c>
      <c r="E10" t="s">
        <v>93</v>
      </c>
    </row>
    <row r="11" spans="1:7" x14ac:dyDescent="0.25">
      <c r="A11" t="s">
        <v>94</v>
      </c>
      <c r="B11">
        <v>57.25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47.05</v>
      </c>
      <c r="C12" t="s">
        <v>22</v>
      </c>
      <c r="E12" t="s">
        <v>37</v>
      </c>
      <c r="F12" t="s">
        <v>38</v>
      </c>
    </row>
    <row r="13" spans="1:7" x14ac:dyDescent="0.25">
      <c r="A13" t="s">
        <v>23</v>
      </c>
      <c r="B13">
        <v>3824.63</v>
      </c>
      <c r="C13" t="s">
        <v>24</v>
      </c>
      <c r="E13" t="s">
        <v>39</v>
      </c>
      <c r="F13" t="s">
        <v>40</v>
      </c>
    </row>
    <row r="14" spans="1:7" x14ac:dyDescent="0.25">
      <c r="E14" t="s">
        <v>41</v>
      </c>
      <c r="F14" t="s">
        <v>42</v>
      </c>
    </row>
    <row r="16" spans="1:7" x14ac:dyDescent="0.25">
      <c r="A16" t="s">
        <v>95</v>
      </c>
    </row>
    <row r="17" spans="1:6" x14ac:dyDescent="0.25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sheetData>
    <row r="1" spans="1:7" x14ac:dyDescent="0.25">
      <c r="A1" t="s">
        <v>102</v>
      </c>
    </row>
    <row r="3" spans="1:7" x14ac:dyDescent="0.25">
      <c r="A3" t="s">
        <v>89</v>
      </c>
      <c r="E3" t="s">
        <v>90</v>
      </c>
    </row>
    <row r="4" spans="1:7" x14ac:dyDescent="0.25">
      <c r="A4" t="s">
        <v>9</v>
      </c>
      <c r="B4">
        <v>50.61</v>
      </c>
      <c r="C4" t="s">
        <v>10</v>
      </c>
      <c r="E4" t="s">
        <v>25</v>
      </c>
      <c r="F4">
        <v>19.989999999999998</v>
      </c>
      <c r="G4" t="s">
        <v>26</v>
      </c>
    </row>
    <row r="5" spans="1:7" x14ac:dyDescent="0.25">
      <c r="A5" t="s">
        <v>11</v>
      </c>
      <c r="B5">
        <v>269.14999999999998</v>
      </c>
      <c r="C5" t="s">
        <v>12</v>
      </c>
      <c r="E5" t="s">
        <v>27</v>
      </c>
      <c r="F5">
        <v>18</v>
      </c>
      <c r="G5" t="s">
        <v>28</v>
      </c>
    </row>
    <row r="6" spans="1:7" x14ac:dyDescent="0.25">
      <c r="A6" t="s">
        <v>13</v>
      </c>
      <c r="B6">
        <v>268.05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46</v>
      </c>
      <c r="C7" t="s">
        <v>91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4270.84</v>
      </c>
      <c r="C8" t="s">
        <v>18</v>
      </c>
    </row>
    <row r="10" spans="1:7" x14ac:dyDescent="0.25">
      <c r="A10" t="s">
        <v>92</v>
      </c>
      <c r="E10" t="s">
        <v>93</v>
      </c>
    </row>
    <row r="11" spans="1:7" x14ac:dyDescent="0.25">
      <c r="A11" t="s">
        <v>94</v>
      </c>
      <c r="B11">
        <v>56.21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39.71</v>
      </c>
      <c r="C12" t="s">
        <v>22</v>
      </c>
      <c r="E12" t="s">
        <v>37</v>
      </c>
      <c r="F12" t="s">
        <v>47</v>
      </c>
    </row>
    <row r="13" spans="1:7" x14ac:dyDescent="0.25">
      <c r="A13" t="s">
        <v>23</v>
      </c>
      <c r="B13">
        <v>3824.63</v>
      </c>
      <c r="C13" t="s">
        <v>24</v>
      </c>
      <c r="E13" t="s">
        <v>39</v>
      </c>
      <c r="F13" t="s">
        <v>40</v>
      </c>
    </row>
    <row r="14" spans="1:7" x14ac:dyDescent="0.25">
      <c r="E14" t="s">
        <v>41</v>
      </c>
      <c r="F14" t="s">
        <v>48</v>
      </c>
    </row>
    <row r="16" spans="1:7" x14ac:dyDescent="0.25">
      <c r="A16" t="s">
        <v>95</v>
      </c>
    </row>
    <row r="17" spans="1:6" x14ac:dyDescent="0.25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103</v>
      </c>
    </row>
    <row r="3" spans="1:7" x14ac:dyDescent="0.25">
      <c r="A3" t="s">
        <v>89</v>
      </c>
      <c r="E3" t="s">
        <v>90</v>
      </c>
    </row>
    <row r="4" spans="1:7" x14ac:dyDescent="0.25">
      <c r="A4" t="s">
        <v>9</v>
      </c>
      <c r="B4">
        <v>49.9</v>
      </c>
      <c r="C4" t="s">
        <v>10</v>
      </c>
      <c r="E4" t="s">
        <v>25</v>
      </c>
      <c r="F4">
        <v>20.010000000000002</v>
      </c>
      <c r="G4" t="s">
        <v>26</v>
      </c>
    </row>
    <row r="5" spans="1:7" x14ac:dyDescent="0.25">
      <c r="A5" t="s">
        <v>11</v>
      </c>
      <c r="B5">
        <v>269.14999999999998</v>
      </c>
      <c r="C5" t="s">
        <v>12</v>
      </c>
      <c r="E5" t="s">
        <v>27</v>
      </c>
      <c r="F5">
        <v>18</v>
      </c>
      <c r="G5" t="s">
        <v>28</v>
      </c>
    </row>
    <row r="6" spans="1:7" x14ac:dyDescent="0.25">
      <c r="A6" t="s">
        <v>13</v>
      </c>
      <c r="B6">
        <v>268.07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50</v>
      </c>
      <c r="C7" t="s">
        <v>91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4208.6000000000004</v>
      </c>
      <c r="C8" t="s">
        <v>18</v>
      </c>
    </row>
    <row r="10" spans="1:7" x14ac:dyDescent="0.25">
      <c r="A10" t="s">
        <v>92</v>
      </c>
      <c r="E10" t="s">
        <v>93</v>
      </c>
    </row>
    <row r="11" spans="1:7" x14ac:dyDescent="0.25">
      <c r="A11" t="s">
        <v>94</v>
      </c>
      <c r="B11">
        <v>55.18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32.08</v>
      </c>
      <c r="C12" t="s">
        <v>22</v>
      </c>
      <c r="E12" t="s">
        <v>37</v>
      </c>
      <c r="F12" t="s">
        <v>51</v>
      </c>
    </row>
    <row r="13" spans="1:7" x14ac:dyDescent="0.25">
      <c r="A13" t="s">
        <v>23</v>
      </c>
      <c r="B13">
        <v>3824.63</v>
      </c>
      <c r="C13" t="s">
        <v>24</v>
      </c>
      <c r="E13" t="s">
        <v>39</v>
      </c>
      <c r="F13" t="s">
        <v>52</v>
      </c>
    </row>
    <row r="14" spans="1:7" x14ac:dyDescent="0.25">
      <c r="E14" t="s">
        <v>41</v>
      </c>
      <c r="F14" t="s">
        <v>53</v>
      </c>
    </row>
    <row r="16" spans="1:7" x14ac:dyDescent="0.25">
      <c r="A16" t="s">
        <v>95</v>
      </c>
    </row>
    <row r="17" spans="1:6" x14ac:dyDescent="0.25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spans="1:6" x14ac:dyDescent="0.25">
      <c r="A18" s="1" t="s">
        <v>45</v>
      </c>
      <c r="B18">
        <v>0.4</v>
      </c>
      <c r="C18">
        <v>600</v>
      </c>
      <c r="D18">
        <v>0.5</v>
      </c>
      <c r="E18">
        <v>450</v>
      </c>
      <c r="F18">
        <v>270000</v>
      </c>
    </row>
    <row r="19" spans="1:6" x14ac:dyDescent="0.25">
      <c r="A19" s="1" t="s">
        <v>30</v>
      </c>
      <c r="B19">
        <v>0.15</v>
      </c>
      <c r="C19">
        <v>660</v>
      </c>
      <c r="D19">
        <v>0.2</v>
      </c>
      <c r="E19">
        <v>180</v>
      </c>
      <c r="F19">
        <v>118800</v>
      </c>
    </row>
    <row r="20" spans="1:6" x14ac:dyDescent="0.25">
      <c r="A20" s="1" t="s">
        <v>104</v>
      </c>
      <c r="B20">
        <v>0.15</v>
      </c>
      <c r="C20">
        <v>420</v>
      </c>
      <c r="D20">
        <v>0.2</v>
      </c>
      <c r="E20">
        <v>180</v>
      </c>
      <c r="F20">
        <v>75600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sheetData>
    <row r="1" spans="1:7" x14ac:dyDescent="0.25">
      <c r="A1" t="s">
        <v>105</v>
      </c>
    </row>
    <row r="3" spans="1:7" x14ac:dyDescent="0.25">
      <c r="A3" t="s">
        <v>89</v>
      </c>
      <c r="E3" t="s">
        <v>90</v>
      </c>
    </row>
    <row r="4" spans="1:7" x14ac:dyDescent="0.25">
      <c r="A4" t="s">
        <v>9</v>
      </c>
      <c r="B4">
        <v>51.64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269.14999999999998</v>
      </c>
      <c r="C5" t="s">
        <v>12</v>
      </c>
      <c r="E5" t="s">
        <v>27</v>
      </c>
      <c r="F5">
        <v>17</v>
      </c>
      <c r="G5" t="s">
        <v>28</v>
      </c>
    </row>
    <row r="6" spans="1:7" x14ac:dyDescent="0.25">
      <c r="A6" t="s">
        <v>13</v>
      </c>
      <c r="B6">
        <v>269.10000000000002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55</v>
      </c>
      <c r="C7" t="s">
        <v>91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4360.95</v>
      </c>
      <c r="C8" t="s">
        <v>18</v>
      </c>
    </row>
    <row r="10" spans="1:7" x14ac:dyDescent="0.25">
      <c r="A10" t="s">
        <v>92</v>
      </c>
      <c r="E10" t="s">
        <v>93</v>
      </c>
    </row>
    <row r="11" spans="1:7" x14ac:dyDescent="0.25">
      <c r="A11" t="s">
        <v>94</v>
      </c>
      <c r="B11">
        <v>57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38.700000000000003</v>
      </c>
      <c r="C12" t="s">
        <v>22</v>
      </c>
      <c r="E12" t="s">
        <v>37</v>
      </c>
      <c r="F12" t="s">
        <v>56</v>
      </c>
    </row>
    <row r="13" spans="1:7" x14ac:dyDescent="0.25">
      <c r="A13" t="s">
        <v>23</v>
      </c>
      <c r="B13">
        <v>3824.63</v>
      </c>
      <c r="C13" t="s">
        <v>24</v>
      </c>
      <c r="E13" t="s">
        <v>39</v>
      </c>
      <c r="F13" t="s">
        <v>57</v>
      </c>
    </row>
    <row r="14" spans="1:7" x14ac:dyDescent="0.25">
      <c r="E14" t="s">
        <v>41</v>
      </c>
      <c r="F14" t="s">
        <v>58</v>
      </c>
    </row>
    <row r="16" spans="1:7" x14ac:dyDescent="0.25">
      <c r="A16" t="s">
        <v>95</v>
      </c>
    </row>
    <row r="17" spans="1:6" x14ac:dyDescent="0.25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spans="1:6" x14ac:dyDescent="0.25">
      <c r="A18" s="1" t="s">
        <v>83</v>
      </c>
      <c r="B18">
        <v>0.15</v>
      </c>
      <c r="C18">
        <v>650</v>
      </c>
      <c r="D18">
        <v>0.2</v>
      </c>
      <c r="E18">
        <v>180</v>
      </c>
      <c r="F18">
        <v>117000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5" x14ac:dyDescent="0.25"/>
  <sheetData>
    <row r="1" spans="1:7" x14ac:dyDescent="0.25">
      <c r="A1" t="s">
        <v>106</v>
      </c>
    </row>
    <row r="3" spans="1:7" x14ac:dyDescent="0.25">
      <c r="A3" t="s">
        <v>89</v>
      </c>
      <c r="E3" t="s">
        <v>90</v>
      </c>
    </row>
    <row r="4" spans="1:7" x14ac:dyDescent="0.25">
      <c r="A4" t="s">
        <v>9</v>
      </c>
      <c r="B4">
        <v>49.4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269.14999999999998</v>
      </c>
      <c r="C5" t="s">
        <v>12</v>
      </c>
      <c r="E5" t="s">
        <v>27</v>
      </c>
      <c r="F5">
        <v>18</v>
      </c>
      <c r="G5" t="s">
        <v>28</v>
      </c>
    </row>
    <row r="6" spans="1:7" x14ac:dyDescent="0.25">
      <c r="A6" t="s">
        <v>13</v>
      </c>
      <c r="B6">
        <v>269.06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60</v>
      </c>
      <c r="C7" t="s">
        <v>91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4172.13</v>
      </c>
      <c r="C8" t="s">
        <v>18</v>
      </c>
    </row>
    <row r="10" spans="1:7" x14ac:dyDescent="0.25">
      <c r="A10" t="s">
        <v>92</v>
      </c>
      <c r="E10" t="s">
        <v>93</v>
      </c>
    </row>
    <row r="11" spans="1:7" x14ac:dyDescent="0.25">
      <c r="A11" t="s">
        <v>94</v>
      </c>
      <c r="B11">
        <v>54.42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31.72</v>
      </c>
      <c r="C12" t="s">
        <v>22</v>
      </c>
      <c r="E12" t="s">
        <v>37</v>
      </c>
      <c r="F12" t="s">
        <v>61</v>
      </c>
    </row>
    <row r="13" spans="1:7" x14ac:dyDescent="0.25">
      <c r="A13" t="s">
        <v>23</v>
      </c>
      <c r="B13">
        <v>3824.63</v>
      </c>
      <c r="C13" t="s">
        <v>24</v>
      </c>
      <c r="E13" t="s">
        <v>39</v>
      </c>
      <c r="F13" t="s">
        <v>62</v>
      </c>
    </row>
    <row r="14" spans="1:7" x14ac:dyDescent="0.25">
      <c r="E14" t="s">
        <v>41</v>
      </c>
      <c r="F14" t="s">
        <v>63</v>
      </c>
    </row>
    <row r="16" spans="1:7" x14ac:dyDescent="0.25">
      <c r="A16" t="s">
        <v>95</v>
      </c>
    </row>
    <row r="17" spans="1:6" x14ac:dyDescent="0.25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spans="1:6" x14ac:dyDescent="0.25">
      <c r="A18" s="1" t="s">
        <v>54</v>
      </c>
      <c r="B18">
        <v>0.4</v>
      </c>
      <c r="C18">
        <v>950</v>
      </c>
      <c r="D18">
        <v>0.5</v>
      </c>
      <c r="E18">
        <v>450</v>
      </c>
      <c r="F18">
        <v>427500</v>
      </c>
    </row>
    <row r="19" spans="1:6" x14ac:dyDescent="0.25">
      <c r="A19" s="1" t="s">
        <v>30</v>
      </c>
      <c r="B19">
        <v>0.15</v>
      </c>
      <c r="C19">
        <v>660</v>
      </c>
      <c r="D19">
        <v>0.2</v>
      </c>
      <c r="E19">
        <v>180</v>
      </c>
      <c r="F19">
        <v>118800</v>
      </c>
    </row>
    <row r="20" spans="1:6" x14ac:dyDescent="0.25">
      <c r="A20" s="1" t="s">
        <v>83</v>
      </c>
      <c r="B20">
        <v>0.15</v>
      </c>
      <c r="C20">
        <v>650</v>
      </c>
      <c r="D20">
        <v>0.2</v>
      </c>
      <c r="E20">
        <v>180</v>
      </c>
      <c r="F20">
        <v>117000</v>
      </c>
    </row>
    <row r="21" spans="1:6" x14ac:dyDescent="0.25">
      <c r="A21" s="1" t="s">
        <v>104</v>
      </c>
      <c r="B21">
        <v>0.15</v>
      </c>
      <c r="C21">
        <v>420</v>
      </c>
      <c r="D21">
        <v>0.2</v>
      </c>
      <c r="E21">
        <v>180</v>
      </c>
      <c r="F21">
        <v>75600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107</v>
      </c>
    </row>
    <row r="3" spans="1:7" x14ac:dyDescent="0.25">
      <c r="A3" t="s">
        <v>89</v>
      </c>
      <c r="E3" t="s">
        <v>90</v>
      </c>
    </row>
    <row r="4" spans="1:7" x14ac:dyDescent="0.25">
      <c r="A4" t="s">
        <v>9</v>
      </c>
      <c r="B4">
        <v>49.27</v>
      </c>
      <c r="C4" t="s">
        <v>10</v>
      </c>
      <c r="E4" t="s">
        <v>25</v>
      </c>
      <c r="F4">
        <v>19.97</v>
      </c>
      <c r="G4" t="s">
        <v>26</v>
      </c>
    </row>
    <row r="5" spans="1:7" x14ac:dyDescent="0.25">
      <c r="A5" t="s">
        <v>11</v>
      </c>
      <c r="B5">
        <v>269.14999999999998</v>
      </c>
      <c r="C5" t="s">
        <v>12</v>
      </c>
      <c r="E5" t="s">
        <v>27</v>
      </c>
      <c r="F5">
        <v>18</v>
      </c>
      <c r="G5" t="s">
        <v>28</v>
      </c>
    </row>
    <row r="6" spans="1:7" x14ac:dyDescent="0.25">
      <c r="A6" t="s">
        <v>13</v>
      </c>
      <c r="B6">
        <v>268.13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65</v>
      </c>
      <c r="C7" t="s">
        <v>91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4150.6899999999996</v>
      </c>
      <c r="C8" t="s">
        <v>18</v>
      </c>
    </row>
    <row r="10" spans="1:7" x14ac:dyDescent="0.25">
      <c r="A10" t="s">
        <v>92</v>
      </c>
      <c r="E10" t="s">
        <v>93</v>
      </c>
    </row>
    <row r="11" spans="1:7" x14ac:dyDescent="0.25">
      <c r="A11" t="s">
        <v>94</v>
      </c>
      <c r="B11">
        <v>53.54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24.04</v>
      </c>
      <c r="C12" t="s">
        <v>22</v>
      </c>
      <c r="E12" t="s">
        <v>37</v>
      </c>
      <c r="F12" t="s">
        <v>66</v>
      </c>
    </row>
    <row r="13" spans="1:7" x14ac:dyDescent="0.25">
      <c r="A13" t="s">
        <v>23</v>
      </c>
      <c r="B13">
        <v>3824.63</v>
      </c>
      <c r="C13" t="s">
        <v>24</v>
      </c>
      <c r="E13" t="s">
        <v>39</v>
      </c>
      <c r="F13" t="s">
        <v>67</v>
      </c>
    </row>
    <row r="14" spans="1:7" x14ac:dyDescent="0.25">
      <c r="E14" t="s">
        <v>41</v>
      </c>
      <c r="F14" t="s">
        <v>68</v>
      </c>
    </row>
    <row r="16" spans="1:7" x14ac:dyDescent="0.25">
      <c r="A16" t="s">
        <v>95</v>
      </c>
    </row>
    <row r="17" spans="1:6" x14ac:dyDescent="0.25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spans="1:6" x14ac:dyDescent="0.25">
      <c r="A18" s="1" t="s">
        <v>59</v>
      </c>
      <c r="B18">
        <v>0.3</v>
      </c>
      <c r="C18">
        <v>1050</v>
      </c>
      <c r="D18">
        <v>0.4</v>
      </c>
      <c r="E18">
        <v>360</v>
      </c>
      <c r="F18">
        <v>378000</v>
      </c>
    </row>
    <row r="19" spans="1:6" x14ac:dyDescent="0.25">
      <c r="A19" s="1" t="s">
        <v>30</v>
      </c>
      <c r="B19">
        <v>0.15</v>
      </c>
      <c r="C19">
        <v>660</v>
      </c>
      <c r="D19">
        <v>0.3</v>
      </c>
      <c r="E19">
        <v>270</v>
      </c>
      <c r="F19">
        <v>178200</v>
      </c>
    </row>
    <row r="20" spans="1:6" x14ac:dyDescent="0.25">
      <c r="A20" s="1" t="s">
        <v>104</v>
      </c>
      <c r="B20">
        <v>0.15</v>
      </c>
      <c r="C20">
        <v>420</v>
      </c>
      <c r="D20">
        <v>0.25</v>
      </c>
      <c r="E20">
        <v>225</v>
      </c>
      <c r="F20">
        <v>94500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sheetData>
    <row r="1" spans="1:7" x14ac:dyDescent="0.25">
      <c r="A1" t="s">
        <v>108</v>
      </c>
    </row>
    <row r="3" spans="1:7" x14ac:dyDescent="0.25">
      <c r="A3" t="s">
        <v>89</v>
      </c>
      <c r="E3" t="s">
        <v>90</v>
      </c>
    </row>
    <row r="4" spans="1:7" x14ac:dyDescent="0.25">
      <c r="A4" t="s">
        <v>9</v>
      </c>
      <c r="B4">
        <v>51.01</v>
      </c>
      <c r="C4" t="s">
        <v>10</v>
      </c>
      <c r="E4" t="s">
        <v>25</v>
      </c>
      <c r="F4">
        <v>20.059999999999999</v>
      </c>
      <c r="G4" t="s">
        <v>26</v>
      </c>
    </row>
    <row r="5" spans="1:7" x14ac:dyDescent="0.25">
      <c r="A5" t="s">
        <v>11</v>
      </c>
      <c r="B5">
        <v>269.14999999999998</v>
      </c>
      <c r="C5" t="s">
        <v>12</v>
      </c>
      <c r="E5" t="s">
        <v>27</v>
      </c>
      <c r="F5">
        <v>17</v>
      </c>
      <c r="G5" t="s">
        <v>28</v>
      </c>
    </row>
    <row r="6" spans="1:7" x14ac:dyDescent="0.25">
      <c r="A6" t="s">
        <v>13</v>
      </c>
      <c r="B6">
        <v>268.08999999999997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70</v>
      </c>
      <c r="C7" t="s">
        <v>91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4301.3</v>
      </c>
      <c r="C8" t="s">
        <v>18</v>
      </c>
    </row>
    <row r="10" spans="1:7" x14ac:dyDescent="0.25">
      <c r="A10" t="s">
        <v>92</v>
      </c>
      <c r="E10" t="s">
        <v>93</v>
      </c>
    </row>
    <row r="11" spans="1:7" x14ac:dyDescent="0.25">
      <c r="A11" t="s">
        <v>94</v>
      </c>
      <c r="B11">
        <v>56.28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31.88</v>
      </c>
      <c r="C12" t="s">
        <v>22</v>
      </c>
      <c r="E12" t="s">
        <v>37</v>
      </c>
      <c r="F12" t="s">
        <v>71</v>
      </c>
    </row>
    <row r="13" spans="1:7" x14ac:dyDescent="0.25">
      <c r="A13" t="s">
        <v>23</v>
      </c>
      <c r="B13">
        <v>3824.63</v>
      </c>
      <c r="C13" t="s">
        <v>24</v>
      </c>
      <c r="E13" t="s">
        <v>39</v>
      </c>
      <c r="F13" t="s">
        <v>72</v>
      </c>
    </row>
    <row r="14" spans="1:7" x14ac:dyDescent="0.25">
      <c r="E14" t="s">
        <v>41</v>
      </c>
      <c r="F14" t="s">
        <v>73</v>
      </c>
    </row>
    <row r="16" spans="1:7" x14ac:dyDescent="0.25">
      <c r="A16" t="s">
        <v>95</v>
      </c>
    </row>
    <row r="17" spans="1:6" x14ac:dyDescent="0.25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spans="1:6" x14ac:dyDescent="0.25">
      <c r="A18" s="1" t="s">
        <v>64</v>
      </c>
      <c r="B18">
        <v>0.3</v>
      </c>
      <c r="C18">
        <v>580</v>
      </c>
      <c r="D18">
        <v>0.5</v>
      </c>
      <c r="E18">
        <v>450</v>
      </c>
      <c r="F18">
        <v>261000</v>
      </c>
    </row>
    <row r="19" spans="1:6" x14ac:dyDescent="0.25">
      <c r="A19" s="1" t="s">
        <v>83</v>
      </c>
      <c r="B19">
        <v>0.15</v>
      </c>
      <c r="C19">
        <v>650</v>
      </c>
      <c r="D19">
        <v>0.25</v>
      </c>
      <c r="E19">
        <v>225</v>
      </c>
      <c r="F19">
        <v>146250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109</v>
      </c>
    </row>
    <row r="3" spans="1:7" x14ac:dyDescent="0.25">
      <c r="A3" t="s">
        <v>89</v>
      </c>
      <c r="E3" t="s">
        <v>90</v>
      </c>
    </row>
    <row r="4" spans="1:7" x14ac:dyDescent="0.25">
      <c r="A4" t="s">
        <v>9</v>
      </c>
      <c r="B4">
        <v>49.63</v>
      </c>
      <c r="C4" t="s">
        <v>10</v>
      </c>
      <c r="E4" t="s">
        <v>25</v>
      </c>
      <c r="F4">
        <v>19.989999999999998</v>
      </c>
      <c r="G4" t="s">
        <v>26</v>
      </c>
    </row>
    <row r="5" spans="1:7" x14ac:dyDescent="0.25">
      <c r="A5" t="s">
        <v>11</v>
      </c>
      <c r="B5">
        <v>269.14999999999998</v>
      </c>
      <c r="C5" t="s">
        <v>12</v>
      </c>
      <c r="E5" t="s">
        <v>27</v>
      </c>
      <c r="F5">
        <v>18</v>
      </c>
      <c r="G5" t="s">
        <v>28</v>
      </c>
    </row>
    <row r="6" spans="1:7" x14ac:dyDescent="0.25">
      <c r="A6" t="s">
        <v>13</v>
      </c>
      <c r="B6">
        <v>268.13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75</v>
      </c>
      <c r="C7" t="s">
        <v>91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4181.6000000000004</v>
      </c>
      <c r="C8" t="s">
        <v>18</v>
      </c>
    </row>
    <row r="10" spans="1:7" x14ac:dyDescent="0.25">
      <c r="A10" t="s">
        <v>92</v>
      </c>
      <c r="E10" t="s">
        <v>93</v>
      </c>
    </row>
    <row r="11" spans="1:7" x14ac:dyDescent="0.25">
      <c r="A11" t="s">
        <v>94</v>
      </c>
      <c r="B11">
        <v>53.9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22.2</v>
      </c>
      <c r="C12" t="s">
        <v>22</v>
      </c>
      <c r="E12" t="s">
        <v>37</v>
      </c>
      <c r="F12" t="s">
        <v>76</v>
      </c>
    </row>
    <row r="13" spans="1:7" x14ac:dyDescent="0.25">
      <c r="A13" t="s">
        <v>23</v>
      </c>
      <c r="B13">
        <v>3824.63</v>
      </c>
      <c r="C13" t="s">
        <v>24</v>
      </c>
      <c r="E13" t="s">
        <v>39</v>
      </c>
      <c r="F13" t="s">
        <v>77</v>
      </c>
    </row>
    <row r="14" spans="1:7" x14ac:dyDescent="0.25">
      <c r="E14" t="s">
        <v>41</v>
      </c>
      <c r="F14" t="s">
        <v>78</v>
      </c>
    </row>
    <row r="16" spans="1:7" x14ac:dyDescent="0.25">
      <c r="A16" t="s">
        <v>95</v>
      </c>
    </row>
    <row r="17" spans="1:6" x14ac:dyDescent="0.25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spans="1:6" x14ac:dyDescent="0.25">
      <c r="A18" s="1" t="s">
        <v>69</v>
      </c>
      <c r="B18">
        <v>0.3</v>
      </c>
      <c r="C18">
        <v>780</v>
      </c>
      <c r="D18">
        <v>0.4</v>
      </c>
      <c r="E18">
        <v>360</v>
      </c>
      <c r="F18">
        <v>280800</v>
      </c>
    </row>
    <row r="19" spans="1:6" x14ac:dyDescent="0.25">
      <c r="A19" s="1" t="s">
        <v>83</v>
      </c>
      <c r="B19">
        <v>0.15</v>
      </c>
      <c r="C19">
        <v>650</v>
      </c>
      <c r="D19">
        <v>0.3</v>
      </c>
      <c r="E19">
        <v>270</v>
      </c>
      <c r="F19">
        <v>175500</v>
      </c>
    </row>
    <row r="20" spans="1:6" x14ac:dyDescent="0.25">
      <c r="A20" s="1" t="s">
        <v>104</v>
      </c>
      <c r="B20">
        <v>0.15</v>
      </c>
      <c r="C20">
        <v>420</v>
      </c>
      <c r="D20">
        <v>0.2</v>
      </c>
      <c r="E20">
        <v>180</v>
      </c>
      <c r="F20">
        <v>75600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2021-01-07T11:29:52Z</dcterms:created>
  <dcterms:modified xsi:type="dcterms:W3CDTF">2021-01-07T13:14:57Z</dcterms:modified>
</cp:coreProperties>
</file>