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tables/table4.xml" ContentType="application/vnd.openxmlformats-officedocument.spreadsheetml.table+xml"/>
  <Override PartName="/xl/pivotTables/pivotTable5.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debad\Downloads\"/>
    </mc:Choice>
  </mc:AlternateContent>
  <xr:revisionPtr revIDLastSave="0" documentId="13_ncr:1_{A28C13CF-7361-46DA-89E0-4A75B5CA3379}" xr6:coauthVersionLast="47" xr6:coauthVersionMax="47" xr10:uidLastSave="{00000000-0000-0000-0000-000000000000}"/>
  <bookViews>
    <workbookView xWindow="-108" yWindow="-108" windowWidth="23256" windowHeight="12456" activeTab="2" xr2:uid="{66796EC1-6952-4E05-AD15-9B275F7952B0}"/>
  </bookViews>
  <sheets>
    <sheet name="Full Data" sheetId="8" r:id="rId1"/>
    <sheet name="Data" sheetId="1" r:id="rId2"/>
    <sheet name="Dashboard" sheetId="2" r:id="rId3"/>
    <sheet name="Income Streams" sheetId="3" r:id="rId4"/>
    <sheet name="Savings Percentage" sheetId="4" r:id="rId5"/>
    <sheet name="Expenses Pie Chart" sheetId="5" r:id="rId6"/>
    <sheet name="Income" sheetId="6" r:id="rId7"/>
    <sheet name="Expenses" sheetId="7" r:id="rId8"/>
  </sheets>
  <definedNames>
    <definedName name="ExternalData_1" localSheetId="0" hidden="1">'Full Data'!$A$1:$E$133</definedName>
    <definedName name="Slicer_Month">#N/A</definedName>
  </definedNames>
  <calcPr calcId="191029"/>
  <pivotCaches>
    <pivotCache cacheId="0" r:id="rId9"/>
    <pivotCache cacheId="1"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3" i="8" l="1"/>
  <c r="B132" i="8"/>
  <c r="B131" i="8"/>
  <c r="B130" i="8"/>
  <c r="B129" i="8"/>
  <c r="B128" i="8"/>
  <c r="B127" i="8"/>
  <c r="B126" i="8"/>
  <c r="B125" i="8"/>
  <c r="B124" i="8"/>
  <c r="B123" i="8"/>
  <c r="B122" i="8"/>
  <c r="B121" i="8"/>
  <c r="B120" i="8"/>
  <c r="B119" i="8"/>
  <c r="B118" i="8"/>
  <c r="B117" i="8"/>
  <c r="B116" i="8"/>
  <c r="B115" i="8"/>
  <c r="B114" i="8"/>
  <c r="B113" i="8"/>
  <c r="B112" i="8"/>
  <c r="B111" i="8"/>
  <c r="B110" i="8"/>
  <c r="B109" i="8"/>
  <c r="B108" i="8"/>
  <c r="B107" i="8"/>
  <c r="B106" i="8"/>
  <c r="B105" i="8"/>
  <c r="B104" i="8"/>
  <c r="B103" i="8"/>
  <c r="B102" i="8"/>
  <c r="B101" i="8"/>
  <c r="B100" i="8"/>
  <c r="B99" i="8"/>
  <c r="B98" i="8"/>
  <c r="B97" i="8"/>
  <c r="B96" i="8"/>
  <c r="B95" i="8"/>
  <c r="B94" i="8"/>
  <c r="B93" i="8"/>
  <c r="B92" i="8"/>
  <c r="B91" i="8"/>
  <c r="B90" i="8"/>
  <c r="B89" i="8"/>
  <c r="B88" i="8"/>
  <c r="B87" i="8"/>
  <c r="B86" i="8"/>
  <c r="B85" i="8"/>
  <c r="B84" i="8"/>
  <c r="B83" i="8"/>
  <c r="B82" i="8"/>
  <c r="B81" i="8"/>
  <c r="B80" i="8"/>
  <c r="B79" i="8"/>
  <c r="B78" i="8"/>
  <c r="B77" i="8"/>
  <c r="B76" i="8"/>
  <c r="B75" i="8"/>
  <c r="B74" i="8"/>
  <c r="B73" i="8"/>
  <c r="B72" i="8"/>
  <c r="B71" i="8"/>
  <c r="B70" i="8"/>
  <c r="B69" i="8"/>
  <c r="B68" i="8"/>
  <c r="B67" i="8"/>
  <c r="B66" i="8"/>
  <c r="B65" i="8"/>
  <c r="B64" i="8"/>
  <c r="B63" i="8"/>
  <c r="B62" i="8"/>
  <c r="B61" i="8"/>
  <c r="B60" i="8"/>
  <c r="B59" i="8"/>
  <c r="B58" i="8"/>
  <c r="B57" i="8"/>
  <c r="B56" i="8"/>
  <c r="B55" i="8"/>
  <c r="B54" i="8"/>
  <c r="B53" i="8"/>
  <c r="B52" i="8"/>
  <c r="B51" i="8"/>
  <c r="B49" i="8"/>
  <c r="B48" i="8"/>
  <c r="B47" i="8"/>
  <c r="B46" i="8"/>
  <c r="B45" i="8"/>
  <c r="B44" i="8"/>
  <c r="B43" i="8"/>
  <c r="B42" i="8"/>
  <c r="B41" i="8"/>
  <c r="B40" i="8"/>
  <c r="B39" i="8"/>
  <c r="B38" i="8"/>
  <c r="B37" i="8"/>
  <c r="B36" i="8"/>
  <c r="B35" i="8"/>
  <c r="B34" i="8"/>
  <c r="B33" i="8"/>
  <c r="B32" i="8"/>
  <c r="B31" i="8"/>
  <c r="B30" i="8"/>
  <c r="B29" i="8"/>
  <c r="B28" i="8"/>
  <c r="B27" i="8"/>
  <c r="B26" i="8"/>
  <c r="B25" i="8"/>
  <c r="B24" i="8"/>
  <c r="B23" i="8"/>
  <c r="B22" i="8"/>
  <c r="B21" i="8"/>
  <c r="B20" i="8"/>
  <c r="B19" i="8"/>
  <c r="B18" i="8"/>
  <c r="B17" i="8"/>
  <c r="B16" i="8"/>
  <c r="B15" i="8"/>
  <c r="B14" i="8"/>
  <c r="B13" i="8"/>
  <c r="B12" i="8"/>
  <c r="B11" i="8"/>
  <c r="B10" i="8"/>
  <c r="B9" i="8"/>
  <c r="B8" i="8"/>
  <c r="B7" i="8"/>
  <c r="B6" i="8"/>
  <c r="B5" i="8"/>
  <c r="B4" i="8"/>
  <c r="B3" i="8"/>
  <c r="B2" i="8"/>
  <c r="B50" i="8"/>
  <c r="Q78" i="2"/>
  <c r="G78" i="2"/>
  <c r="H78" i="2"/>
  <c r="I78" i="2"/>
  <c r="J78" i="2"/>
  <c r="K78" i="2"/>
  <c r="L78" i="2"/>
  <c r="M78" i="2"/>
  <c r="N78" i="2"/>
  <c r="O78" i="2"/>
  <c r="P78" i="2"/>
  <c r="F78" i="2"/>
  <c r="G76" i="2"/>
  <c r="H76" i="2"/>
  <c r="I76" i="2"/>
  <c r="J76" i="2"/>
  <c r="K76" i="2"/>
  <c r="L76" i="2"/>
  <c r="M76" i="2"/>
  <c r="N76" i="2"/>
  <c r="O76" i="2"/>
  <c r="P76" i="2"/>
  <c r="Q76" i="2"/>
  <c r="F76" i="2"/>
  <c r="G74" i="2"/>
  <c r="H74" i="2"/>
  <c r="I74" i="2"/>
  <c r="J74" i="2"/>
  <c r="K74" i="2"/>
  <c r="L74" i="2"/>
  <c r="M74" i="2"/>
  <c r="N74" i="2"/>
  <c r="O74" i="2"/>
  <c r="P74" i="2"/>
  <c r="Q74" i="2"/>
  <c r="F74" i="2"/>
  <c r="G72" i="2"/>
  <c r="H72" i="2"/>
  <c r="I72" i="2"/>
  <c r="J72" i="2"/>
  <c r="K72" i="2"/>
  <c r="L72" i="2"/>
  <c r="M72" i="2"/>
  <c r="N72" i="2"/>
  <c r="O72" i="2"/>
  <c r="P72" i="2"/>
  <c r="Q72" i="2"/>
  <c r="F72" i="2"/>
  <c r="G70" i="2"/>
  <c r="H70" i="2"/>
  <c r="I70" i="2"/>
  <c r="J70" i="2"/>
  <c r="K70" i="2"/>
  <c r="L70" i="2"/>
  <c r="M70" i="2"/>
  <c r="N70" i="2"/>
  <c r="O70" i="2"/>
  <c r="P70" i="2"/>
  <c r="Q70" i="2"/>
  <c r="F70" i="2"/>
  <c r="G68" i="2"/>
  <c r="H68" i="2"/>
  <c r="I68" i="2"/>
  <c r="J68" i="2"/>
  <c r="K68" i="2"/>
  <c r="L68" i="2"/>
  <c r="M68" i="2"/>
  <c r="N68" i="2"/>
  <c r="O68" i="2"/>
  <c r="P68" i="2"/>
  <c r="Q68" i="2"/>
  <c r="F68" i="2"/>
  <c r="G66" i="2"/>
  <c r="H66" i="2"/>
  <c r="I66" i="2"/>
  <c r="J66" i="2"/>
  <c r="K66" i="2"/>
  <c r="L66" i="2"/>
  <c r="M66" i="2"/>
  <c r="N66" i="2"/>
  <c r="O66" i="2"/>
  <c r="P66" i="2"/>
  <c r="Q66" i="2"/>
  <c r="F66" i="2"/>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G56" i="2"/>
  <c r="H56" i="2"/>
  <c r="I56" i="2"/>
  <c r="J56" i="2"/>
  <c r="K56" i="2"/>
  <c r="L56" i="2"/>
  <c r="M56" i="2"/>
  <c r="N56" i="2"/>
  <c r="O56" i="2"/>
  <c r="P56" i="2"/>
  <c r="Q56" i="2"/>
  <c r="F56" i="2"/>
  <c r="G54" i="2"/>
  <c r="H54" i="2"/>
  <c r="I54" i="2"/>
  <c r="J54" i="2"/>
  <c r="K54" i="2"/>
  <c r="L54" i="2"/>
  <c r="M54" i="2"/>
  <c r="N54" i="2"/>
  <c r="O54" i="2"/>
  <c r="P54" i="2"/>
  <c r="Q54" i="2"/>
  <c r="F54" i="2"/>
  <c r="G52" i="2"/>
  <c r="H52" i="2"/>
  <c r="I52" i="2"/>
  <c r="J52" i="2"/>
  <c r="K52" i="2"/>
  <c r="L52" i="2"/>
  <c r="M52" i="2"/>
  <c r="N52" i="2"/>
  <c r="O52" i="2"/>
  <c r="P52" i="2"/>
  <c r="Q52" i="2"/>
  <c r="F52" i="2"/>
  <c r="Q50" i="2"/>
  <c r="P50" i="2"/>
  <c r="O50" i="2"/>
  <c r="N50" i="2"/>
  <c r="M50" i="2"/>
  <c r="L50" i="2"/>
  <c r="K50" i="2"/>
  <c r="K58" i="2" s="1"/>
  <c r="K38" i="2" s="1"/>
  <c r="J50" i="2"/>
  <c r="I50" i="2"/>
  <c r="H50" i="2"/>
  <c r="G50" i="2"/>
  <c r="F50" i="2"/>
  <c r="K9" i="4"/>
  <c r="K8" i="4"/>
  <c r="G58" i="2" l="1"/>
  <c r="G38" i="2" s="1"/>
  <c r="F58" i="2"/>
  <c r="F38" i="2" s="1"/>
  <c r="F42" i="2" s="1"/>
  <c r="F80" i="2"/>
  <c r="F40" i="2" s="1"/>
  <c r="H58" i="2"/>
  <c r="H38" i="2" s="1"/>
  <c r="I58" i="2"/>
  <c r="I38" i="2" s="1"/>
  <c r="J58" i="2"/>
  <c r="J38" i="2" s="1"/>
  <c r="K10" i="4"/>
  <c r="K11" i="4" s="1"/>
  <c r="L58" i="2"/>
  <c r="L38" i="2" s="1"/>
  <c r="H80" i="2"/>
  <c r="H40" i="2" s="1"/>
  <c r="N58" i="2"/>
  <c r="N38" i="2" s="1"/>
  <c r="J80" i="2"/>
  <c r="J40" i="2" s="1"/>
  <c r="O58" i="2"/>
  <c r="O38" i="2" s="1"/>
  <c r="P58" i="2"/>
  <c r="P38" i="2" s="1"/>
  <c r="M58" i="2"/>
  <c r="M38" i="2" s="1"/>
  <c r="Q58" i="2"/>
  <c r="Q38" i="2" s="1"/>
  <c r="O80" i="2"/>
  <c r="O40" i="2" s="1"/>
  <c r="I80" i="2"/>
  <c r="I40" i="2" s="1"/>
  <c r="I42" i="2" s="1"/>
  <c r="G80" i="2"/>
  <c r="G40" i="2" s="1"/>
  <c r="N80" i="2"/>
  <c r="N40" i="2" s="1"/>
  <c r="M80" i="2"/>
  <c r="M40" i="2" s="1"/>
  <c r="L80" i="2"/>
  <c r="L40" i="2" s="1"/>
  <c r="K80" i="2"/>
  <c r="K40" i="2" s="1"/>
  <c r="K42" i="2" s="1"/>
  <c r="Q80" i="2"/>
  <c r="Q40" i="2" s="1"/>
  <c r="P80" i="2"/>
  <c r="P40" i="2" s="1"/>
  <c r="G42" i="2" l="1"/>
  <c r="J42" i="2"/>
  <c r="H42" i="2"/>
  <c r="L42" i="2"/>
  <c r="M42" i="2"/>
  <c r="N42" i="2"/>
  <c r="O42" i="2"/>
  <c r="P42" i="2"/>
  <c r="Q4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D8974A3-B5D6-472D-B723-0C9D1AE5F82F}" keepAlive="1" name="Query - Full Data" description="Connection to the 'Full Data' query in the workbook." type="5" refreshedVersion="8" background="1" saveData="1">
    <dbPr connection="Provider=Microsoft.Mashup.OleDb.1;Data Source=$Workbook$;Location=&quot;Full Data&quot;;Extended Properties=&quot;&quot;" command="SELECT * FROM [Full Data]"/>
  </connection>
  <connection id="2" xr16:uid="{2DD1733C-1A51-4EBA-89D9-CE2309CD5200}" keepAlive="1" name="Query - Table2" description="Connection to the 'Table2' query in the workbook." type="5" refreshedVersion="0" background="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<sst xmlns="http://schemas.openxmlformats.org/spreadsheetml/2006/main" count="976" uniqueCount="59">
  <si>
    <t>Month</t>
  </si>
  <si>
    <t>Title</t>
  </si>
  <si>
    <t>Amount</t>
  </si>
  <si>
    <t>January</t>
  </si>
  <si>
    <t>Full-Time Job</t>
  </si>
  <si>
    <t>Income</t>
  </si>
  <si>
    <t>Housing</t>
  </si>
  <si>
    <t>Expenses</t>
  </si>
  <si>
    <t>Consulting</t>
  </si>
  <si>
    <t>Utilities</t>
  </si>
  <si>
    <t>Coaching</t>
  </si>
  <si>
    <t>Groceries</t>
  </si>
  <si>
    <t>Online Courses</t>
  </si>
  <si>
    <t>Car Expenses</t>
  </si>
  <si>
    <t>February</t>
  </si>
  <si>
    <t>Cable/Phone/Internet</t>
  </si>
  <si>
    <t>Entertainment</t>
  </si>
  <si>
    <t>Other</t>
  </si>
  <si>
    <t>March</t>
  </si>
  <si>
    <t>April</t>
  </si>
  <si>
    <t>May</t>
  </si>
  <si>
    <t>June</t>
  </si>
  <si>
    <t>July</t>
  </si>
  <si>
    <t>August</t>
  </si>
  <si>
    <t>September</t>
  </si>
  <si>
    <t>October</t>
  </si>
  <si>
    <t>November</t>
  </si>
  <si>
    <t>December</t>
  </si>
  <si>
    <t>Description</t>
  </si>
  <si>
    <t>First Characters</t>
  </si>
  <si>
    <t>Jan</t>
  </si>
  <si>
    <t>Feb</t>
  </si>
  <si>
    <t>Mar</t>
  </si>
  <si>
    <t>Apr</t>
  </si>
  <si>
    <t>Jun</t>
  </si>
  <si>
    <t>Jul</t>
  </si>
  <si>
    <t>Aug</t>
  </si>
  <si>
    <t>Sep</t>
  </si>
  <si>
    <t>Oct</t>
  </si>
  <si>
    <t>Nov</t>
  </si>
  <si>
    <t>Dec</t>
  </si>
  <si>
    <t>Total</t>
  </si>
  <si>
    <t>Savings</t>
  </si>
  <si>
    <t>Income &amp; Expenses</t>
  </si>
  <si>
    <t>Income Sources</t>
  </si>
  <si>
    <t>Expense Type</t>
  </si>
  <si>
    <t>Totals</t>
  </si>
  <si>
    <t>Row Labels</t>
  </si>
  <si>
    <t>Grand Total</t>
  </si>
  <si>
    <t>(All)</t>
  </si>
  <si>
    <t>Column Labels</t>
  </si>
  <si>
    <t>Sum of Amount</t>
  </si>
  <si>
    <t>Online-Courses</t>
  </si>
  <si>
    <t>income</t>
  </si>
  <si>
    <t>Expense</t>
  </si>
  <si>
    <t>saving</t>
  </si>
  <si>
    <t>percentage saving</t>
  </si>
  <si>
    <t xml:space="preserve"> Annual Budgeting Dashboard</t>
  </si>
  <si>
    <t xml:space="preserve"> Please use the filters on the right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</si>
</sst>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
  </numFmts>
  <fonts count="7" x14ac:knownFonts="1">
    <font>
      <sz val="11"/>
      <color theme="1"/>
      <name val="Calibri"/>
      <family val="2"/>
      <scheme val="minor"/>
    </font>
    <font>
      <b/>
      <sz val="11"/>
      <color theme="1"/>
      <name val="Calibri"/>
      <family val="2"/>
      <scheme val="minor"/>
    </font>
    <font>
      <b/>
      <sz val="30"/>
      <color theme="0"/>
      <name val="Calibri"/>
      <family val="2"/>
      <scheme val="minor"/>
    </font>
    <font>
      <sz val="11"/>
      <color theme="0"/>
      <name val="Calibri"/>
      <family val="2"/>
      <scheme val="minor"/>
    </font>
    <font>
      <b/>
      <sz val="14"/>
      <color theme="1"/>
      <name val="Calibri"/>
      <family val="2"/>
      <scheme val="minor"/>
    </font>
    <font>
      <b/>
      <sz val="11"/>
      <color theme="1" tint="4.9989318521683403E-2"/>
      <name val="Calibri"/>
      <family val="2"/>
      <scheme val="minor"/>
    </font>
    <font>
      <b/>
      <sz val="14"/>
      <color theme="0"/>
      <name val="Calibri"/>
      <family val="2"/>
      <scheme val="minor"/>
    </font>
  </fonts>
  <fills count="8">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4" tint="0.79998168889431442"/>
        <bgColor theme="4" tint="0.79998168889431442"/>
      </patternFill>
    </fill>
    <fill>
      <patternFill patternType="solid">
        <fgColor theme="4" tint="0.39997558519241921"/>
        <bgColor indexed="64"/>
      </patternFill>
    </fill>
    <fill>
      <patternFill patternType="solid">
        <fgColor rgb="FF002060"/>
        <bgColor indexed="64"/>
      </patternFill>
    </fill>
    <fill>
      <patternFill patternType="solid">
        <fgColor rgb="FF4D4D4D"/>
        <bgColor indexed="64"/>
      </patternFill>
    </fill>
  </fills>
  <borders count="1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thin">
        <color theme="4" tint="0.39997558519241921"/>
      </bottom>
      <diagonal/>
    </border>
  </borders>
  <cellStyleXfs count="1">
    <xf numFmtId="0" fontId="0" fillId="0" borderId="0"/>
  </cellStyleXfs>
  <cellXfs count="39">
    <xf numFmtId="0" fontId="0" fillId="0" borderId="0" xfId="0"/>
    <xf numFmtId="0" fontId="1" fillId="0" borderId="0" xfId="0" applyFont="1"/>
    <xf numFmtId="164" fontId="0" fillId="0" borderId="0" xfId="0" applyNumberFormat="1"/>
    <xf numFmtId="0" fontId="0" fillId="0" borderId="0" xfId="0" pivotButton="1"/>
    <xf numFmtId="0" fontId="0" fillId="0" borderId="0" xfId="0" applyAlignment="1">
      <alignment horizontal="left"/>
    </xf>
    <xf numFmtId="0" fontId="5" fillId="4" borderId="9" xfId="0" applyFont="1" applyFill="1" applyBorder="1"/>
    <xf numFmtId="9" fontId="0" fillId="0" borderId="0" xfId="0" applyNumberFormat="1"/>
    <xf numFmtId="0" fontId="3" fillId="7" borderId="0" xfId="0" applyFont="1" applyFill="1"/>
    <xf numFmtId="0" fontId="1" fillId="2" borderId="0" xfId="0" applyFont="1" applyFill="1" applyAlignment="1">
      <alignment horizontal="center"/>
    </xf>
    <xf numFmtId="0" fontId="1" fillId="3" borderId="0" xfId="0" applyFont="1" applyFill="1" applyAlignment="1">
      <alignment horizontal="center"/>
    </xf>
    <xf numFmtId="0" fontId="2" fillId="7" borderId="0" xfId="0" applyFont="1" applyFill="1" applyAlignment="1">
      <alignment vertical="center"/>
    </xf>
    <xf numFmtId="0" fontId="6" fillId="7" borderId="0" xfId="0" applyFont="1" applyFill="1" applyAlignment="1">
      <alignment horizontal="left" vertical="center"/>
    </xf>
    <xf numFmtId="0" fontId="4" fillId="0" borderId="0" xfId="0" applyFont="1" applyAlignment="1">
      <alignment horizontal="center"/>
    </xf>
    <xf numFmtId="0" fontId="4" fillId="5" borderId="1" xfId="0" applyFont="1" applyFill="1" applyBorder="1" applyAlignment="1">
      <alignment horizontal="center" vertical="center"/>
    </xf>
    <xf numFmtId="0" fontId="4" fillId="5" borderId="2" xfId="0" applyFont="1" applyFill="1" applyBorder="1" applyAlignment="1">
      <alignment horizontal="center" vertical="center"/>
    </xf>
    <xf numFmtId="0" fontId="4" fillId="5" borderId="3" xfId="0" applyFont="1" applyFill="1" applyBorder="1" applyAlignment="1">
      <alignment horizontal="center" vertical="center"/>
    </xf>
    <xf numFmtId="0" fontId="4" fillId="5" borderId="4" xfId="0" applyFont="1" applyFill="1" applyBorder="1" applyAlignment="1">
      <alignment horizontal="center" vertical="center"/>
    </xf>
    <xf numFmtId="0" fontId="4" fillId="5" borderId="5" xfId="0" applyFont="1" applyFill="1" applyBorder="1" applyAlignment="1">
      <alignment horizontal="center" vertical="center"/>
    </xf>
    <xf numFmtId="0" fontId="4" fillId="5" borderId="6" xfId="0" applyFont="1" applyFill="1" applyBorder="1" applyAlignment="1">
      <alignment horizontal="center" vertical="center"/>
    </xf>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4" xfId="0" applyFont="1" applyBorder="1" applyAlignment="1">
      <alignment horizontal="left" vertical="center"/>
    </xf>
    <xf numFmtId="0" fontId="1" fillId="0" borderId="5" xfId="0" applyFont="1" applyBorder="1" applyAlignment="1">
      <alignment horizontal="left" vertical="center"/>
    </xf>
    <xf numFmtId="0" fontId="1" fillId="0" borderId="6" xfId="0" applyFont="1" applyBorder="1" applyAlignment="1">
      <alignment horizontal="left" vertical="center"/>
    </xf>
    <xf numFmtId="0" fontId="6" fillId="6" borderId="1" xfId="0" applyFont="1" applyFill="1" applyBorder="1" applyAlignment="1">
      <alignment horizontal="left" vertical="center"/>
    </xf>
    <xf numFmtId="0" fontId="6" fillId="6" borderId="2" xfId="0" applyFont="1" applyFill="1" applyBorder="1" applyAlignment="1">
      <alignment horizontal="left" vertical="center"/>
    </xf>
    <xf numFmtId="0" fontId="6" fillId="6" borderId="3" xfId="0" applyFont="1" applyFill="1" applyBorder="1" applyAlignment="1">
      <alignment horizontal="left" vertical="center"/>
    </xf>
    <xf numFmtId="0" fontId="6" fillId="6" borderId="4" xfId="0" applyFont="1" applyFill="1" applyBorder="1" applyAlignment="1">
      <alignment horizontal="left" vertical="center"/>
    </xf>
    <xf numFmtId="0" fontId="6" fillId="6" borderId="5" xfId="0" applyFont="1" applyFill="1" applyBorder="1" applyAlignment="1">
      <alignment horizontal="left" vertical="center"/>
    </xf>
    <xf numFmtId="0" fontId="6" fillId="6" borderId="6" xfId="0" applyFont="1" applyFill="1" applyBorder="1" applyAlignment="1">
      <alignment horizontal="left" vertical="center"/>
    </xf>
    <xf numFmtId="0" fontId="1" fillId="5" borderId="7" xfId="0" applyFont="1" applyFill="1" applyBorder="1" applyAlignment="1">
      <alignment horizontal="center" vertical="center"/>
    </xf>
    <xf numFmtId="0" fontId="1" fillId="5" borderId="8" xfId="0" applyFont="1" applyFill="1" applyBorder="1" applyAlignment="1">
      <alignment horizontal="center" vertical="center"/>
    </xf>
    <xf numFmtId="164" fontId="1" fillId="0" borderId="7" xfId="0" applyNumberFormat="1" applyFont="1" applyBorder="1" applyAlignment="1">
      <alignment horizontal="center" vertical="center"/>
    </xf>
    <xf numFmtId="0" fontId="1" fillId="0" borderId="8" xfId="0" applyFont="1" applyBorder="1" applyAlignment="1">
      <alignment horizontal="center" vertical="center"/>
    </xf>
    <xf numFmtId="164" fontId="6" fillId="6" borderId="7" xfId="0" applyNumberFormat="1" applyFont="1" applyFill="1" applyBorder="1" applyAlignment="1">
      <alignment horizontal="center" vertical="center"/>
    </xf>
    <xf numFmtId="0" fontId="6" fillId="6" borderId="8" xfId="0" applyFont="1" applyFill="1" applyBorder="1" applyAlignment="1">
      <alignment horizontal="center" vertical="center"/>
    </xf>
    <xf numFmtId="164" fontId="1" fillId="0" borderId="8" xfId="0" applyNumberFormat="1" applyFont="1" applyBorder="1" applyAlignment="1">
      <alignment horizontal="center" vertical="center"/>
    </xf>
    <xf numFmtId="164" fontId="6" fillId="6" borderId="8" xfId="0" applyNumberFormat="1" applyFont="1" applyFill="1" applyBorder="1" applyAlignment="1">
      <alignment horizontal="center" vertical="center"/>
    </xf>
  </cellXfs>
  <cellStyles count="1">
    <cellStyle name="Normal" xfId="0" builtinId="0"/>
  </cellStyles>
  <dxfs count="22">
    <dxf>
      <numFmt numFmtId="164" formatCode="&quot;$&quot;#,##0"/>
    </dxf>
    <dxf>
      <numFmt numFmtId="164" formatCode="&quot;$&quot;#,##0"/>
    </dxf>
    <dxf>
      <numFmt numFmtId="164" formatCode="&quot;$&quot;#,##0"/>
    </dxf>
    <dxf>
      <numFmt numFmtId="164" formatCode="&quot;$&quot;#,##0"/>
    </dxf>
    <dxf>
      <numFmt numFmtId="164" formatCode="&quot;$&quot;#,##0"/>
    </dxf>
    <dxf>
      <alignment horizontal="left" vertical="bottom"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1" tint="4.9989318521683403E-2"/>
        <name val="Calibri"/>
        <family val="2"/>
        <scheme val="minor"/>
      </font>
      <fill>
        <patternFill patternType="solid">
          <fgColor theme="4" tint="0.79998168889431442"/>
          <bgColor theme="4" tint="0.79998168889431442"/>
        </patternFill>
      </fill>
    </dxf>
    <dxf>
      <numFmt numFmtId="164" formatCode="&quot;$&quot;#,##0"/>
    </dxf>
    <dxf>
      <numFmt numFmtId="164" formatCode="&quot;$&quot;#,##0"/>
    </dxf>
    <dxf>
      <numFmt numFmtId="164" formatCode="&quot;$&quot;#,##0"/>
    </dxf>
    <dxf>
      <numFmt numFmtId="164" formatCode="&quot;$&quot;#,##0"/>
    </dxf>
    <dxf>
      <numFmt numFmtId="0" formatCode="General"/>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164" formatCode="&quot;$&quot;#,##0"/>
    </dxf>
    <dxf>
      <numFmt numFmtId="0" formatCode="General"/>
    </dxf>
    <dxf>
      <numFmt numFmtId="0" formatCode="General"/>
    </dxf>
    <dxf>
      <numFmt numFmtId="0" formatCode="General"/>
    </dxf>
    <dxf>
      <numFmt numFmtId="0" formatCode="General"/>
    </dxf>
    <dxf>
      <font>
        <b/>
        <i val="0"/>
        <sz val="12"/>
        <color theme="0"/>
        <name val="Calibri Light"/>
        <family val="2"/>
        <scheme val="major"/>
      </font>
      <fill>
        <patternFill>
          <bgColor rgb="FF4D4D4D"/>
        </patternFill>
      </fill>
    </dxf>
    <dxf>
      <font>
        <b/>
        <i val="0"/>
        <strike val="0"/>
        <sz val="14"/>
        <color theme="0"/>
        <name val="Calibri Light"/>
        <family val="2"/>
        <scheme val="major"/>
      </font>
      <fill>
        <patternFill patternType="solid">
          <fgColor indexed="64"/>
          <bgColor rgb="FF4D4D4D"/>
        </patternFill>
      </fill>
      <border diagonalUp="0" diagonalDown="0">
        <left/>
        <right/>
        <top/>
        <bottom/>
        <vertical/>
        <horizontal/>
      </border>
    </dxf>
  </dxfs>
  <tableStyles count="1" defaultTableStyle="TableStyleMedium2" defaultPivotStyle="PivotStyleLight16">
    <tableStyle name="Slicer Style " pivot="0" table="0" count="4" xr9:uid="{4F2702B4-8E1A-45A9-BE93-824F78568E6A}">
      <tableStyleElement type="wholeTable" dxfId="21"/>
      <tableStyleElement type="headerRow" dxfId="20"/>
    </tableStyle>
  </tableStyles>
  <colors>
    <mruColors>
      <color rgb="FF4D4D4D"/>
    </mruColors>
  </colors>
  <extLst>
    <ext xmlns:x14="http://schemas.microsoft.com/office/spreadsheetml/2009/9/main" uri="{46F421CA-312F-682f-3DD2-61675219B42D}">
      <x14:dxfs count="2">
        <dxf>
          <fill>
            <patternFill>
              <bgColor theme="4" tint="0.39994506668294322"/>
            </patternFill>
          </fill>
        </dxf>
        <dxf>
          <fill>
            <patternFill>
              <bgColor theme="0" tint="-4.9989318521683403E-2"/>
            </patternFill>
          </fill>
        </dxf>
      </x14:dxfs>
    </ext>
    <ext xmlns:x14="http://schemas.microsoft.com/office/spreadsheetml/2009/9/main" uri="{EB79DEF2-80B8-43e5-95BD-54CBDDF9020C}">
      <x14:slicerStyles defaultSlicerStyle="SlicerStyleLight1">
        <x14:slicerStyle name="Slicer Style ">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8007217847769028E-2"/>
          <c:y val="0.24410145902662855"/>
          <c:w val="0.45009689413823273"/>
          <c:h val="0.62369084638092298"/>
        </c:manualLayout>
      </c:layout>
      <c:doughnutChart>
        <c:varyColors val="1"/>
        <c:ser>
          <c:idx val="0"/>
          <c:order val="0"/>
          <c:dPt>
            <c:idx val="0"/>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1-7DDD-401A-B4DF-33692306C260}"/>
              </c:ext>
            </c:extLst>
          </c:dPt>
          <c:dPt>
            <c:idx val="1"/>
            <c:bubble3D val="0"/>
            <c:spPr>
              <a:solidFill>
                <a:srgbClr val="002060"/>
              </a:solidFill>
              <a:ln w="19050">
                <a:solidFill>
                  <a:schemeClr val="lt1"/>
                </a:solidFill>
              </a:ln>
              <a:effectLst/>
            </c:spPr>
            <c:extLst>
              <c:ext xmlns:c16="http://schemas.microsoft.com/office/drawing/2014/chart" uri="{C3380CC4-5D6E-409C-BE32-E72D297353CC}">
                <c16:uniqueId val="{00000003-7DDD-401A-B4DF-33692306C260}"/>
              </c:ext>
            </c:extLst>
          </c:dPt>
          <c:cat>
            <c:strRef>
              <c:f>'Savings Percentage'!$J$9:$J$10</c:f>
              <c:strCache>
                <c:ptCount val="2"/>
                <c:pt idx="0">
                  <c:v>Expense</c:v>
                </c:pt>
                <c:pt idx="1">
                  <c:v>saving</c:v>
                </c:pt>
              </c:strCache>
            </c:strRef>
          </c:cat>
          <c:val>
            <c:numRef>
              <c:f>'Savings Percentage'!$K$9:$K$10</c:f>
              <c:numCache>
                <c:formatCode>General</c:formatCode>
                <c:ptCount val="2"/>
                <c:pt idx="0">
                  <c:v>55875</c:v>
                </c:pt>
                <c:pt idx="1">
                  <c:v>37825</c:v>
                </c:pt>
              </c:numCache>
            </c:numRef>
          </c:val>
          <c:extLst>
            <c:ext xmlns:c16="http://schemas.microsoft.com/office/drawing/2014/chart" uri="{C3380CC4-5D6E-409C-BE32-E72D297353CC}">
              <c16:uniqueId val="{00000004-7DDD-401A-B4DF-33692306C260}"/>
            </c:ext>
          </c:extLst>
        </c:ser>
        <c:dLbls>
          <c:showLegendKey val="0"/>
          <c:showVal val="0"/>
          <c:showCatName val="0"/>
          <c:showSerName val="0"/>
          <c:showPercent val="0"/>
          <c:showBubbleSize val="0"/>
          <c:showLeaderLines val="1"/>
        </c:dLbls>
        <c:firstSliceAng val="0"/>
        <c:holeSize val="75"/>
      </c:doughnutChart>
      <c:spPr>
        <a:noFill/>
        <a:ln w="25400">
          <a:noFill/>
        </a:ln>
        <a:effectLst/>
      </c:spPr>
    </c:plotArea>
    <c:legend>
      <c:legendPos val="b"/>
      <c:layout>
        <c:manualLayout>
          <c:xMode val="edge"/>
          <c:yMode val="edge"/>
          <c:x val="5.0666885389326337E-2"/>
          <c:y val="0.91195104653488757"/>
          <c:w val="0.28755511811023621"/>
          <c:h val="6.495426524340346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[Annual Budgeting Dashboard.xlsx]Income Streams!PivotTable8</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'Income Streams'!$H$9:$H$10</c:f>
              <c:strCache>
                <c:ptCount val="1"/>
                <c:pt idx="0">
                  <c:v>Coaching</c:v>
                </c:pt>
              </c:strCache>
            </c:strRef>
          </c:tx>
          <c:spPr>
            <a:solidFill>
              <a:schemeClr val="accent1"/>
            </a:solidFill>
            <a:ln>
              <a:noFill/>
            </a:ln>
            <a:effectLst/>
          </c:spPr>
          <c:invertIfNegative val="0"/>
          <c:cat>
            <c:strRef>
              <c:f>'Income Streams'!$G$11:$G$22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'Income Streams'!$H$11:$H$22</c:f>
              <c:numCache>
                <c:formatCode>"$"#,##0</c:formatCode>
                <c:ptCount val="12"/>
                <c:pt idx="0">
                  <c:v>200</c:v>
                </c:pt>
                <c:pt idx="1">
                  <c:v>100</c:v>
                </c:pt>
                <c:pt idx="2">
                  <c:v>500</c:v>
                </c:pt>
                <c:pt idx="3">
                  <c:v>0</c:v>
                </c:pt>
                <c:pt idx="4">
                  <c:v>300</c:v>
                </c:pt>
                <c:pt idx="5">
                  <c:v>300</c:v>
                </c:pt>
                <c:pt idx="6">
                  <c:v>400</c:v>
                </c:pt>
                <c:pt idx="7">
                  <c:v>200</c:v>
                </c:pt>
                <c:pt idx="8">
                  <c:v>850</c:v>
                </c:pt>
                <c:pt idx="9">
                  <c:v>950</c:v>
                </c:pt>
                <c:pt idx="10">
                  <c:v>600</c:v>
                </c:pt>
                <c:pt idx="11">
                  <c:v>700</c:v>
                </c:pt>
              </c:numCache>
            </c:numRef>
          </c:val>
          <c:extLst>
            <c:ext xmlns:c16="http://schemas.microsoft.com/office/drawing/2014/chart" uri="{C3380CC4-5D6E-409C-BE32-E72D297353CC}">
              <c16:uniqueId val="{00000000-0DD5-4E62-AFCD-AC6DCA01C643}"/>
            </c:ext>
          </c:extLst>
        </c:ser>
        <c:ser>
          <c:idx val="1"/>
          <c:order val="1"/>
          <c:tx>
            <c:strRef>
              <c:f>'Income Streams'!$I$9:$I$10</c:f>
              <c:strCache>
                <c:ptCount val="1"/>
                <c:pt idx="0">
                  <c:v>Consulting</c:v>
                </c:pt>
              </c:strCache>
            </c:strRef>
          </c:tx>
          <c:spPr>
            <a:solidFill>
              <a:schemeClr val="accent2"/>
            </a:solidFill>
            <a:ln>
              <a:noFill/>
            </a:ln>
            <a:effectLst/>
          </c:spPr>
          <c:invertIfNegative val="0"/>
          <c:cat>
            <c:strRef>
              <c:f>'Income Streams'!$G$11:$G$22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'Income Streams'!$I$11:$I$22</c:f>
              <c:numCache>
                <c:formatCode>"$"#,##0</c:formatCode>
                <c:ptCount val="12"/>
                <c:pt idx="0">
                  <c:v>1200</c:v>
                </c:pt>
                <c:pt idx="1">
                  <c:v>800</c:v>
                </c:pt>
                <c:pt idx="2">
                  <c:v>900</c:v>
                </c:pt>
                <c:pt idx="3">
                  <c:v>900</c:v>
                </c:pt>
                <c:pt idx="4">
                  <c:v>900</c:v>
                </c:pt>
                <c:pt idx="5">
                  <c:v>0</c:v>
                </c:pt>
                <c:pt idx="6">
                  <c:v>0</c:v>
                </c:pt>
                <c:pt idx="7">
                  <c:v>0</c:v>
                </c:pt>
                <c:pt idx="8">
                  <c:v>1500</c:v>
                </c:pt>
                <c:pt idx="9">
                  <c:v>1600</c:v>
                </c:pt>
                <c:pt idx="10">
                  <c:v>1500</c:v>
                </c:pt>
                <c:pt idx="11">
                  <c:v>700</c:v>
                </c:pt>
              </c:numCache>
            </c:numRef>
          </c:val>
          <c:extLst>
            <c:ext xmlns:c16="http://schemas.microsoft.com/office/drawing/2014/chart" uri="{C3380CC4-5D6E-409C-BE32-E72D297353CC}">
              <c16:uniqueId val="{00000001-0DD5-4E62-AFCD-AC6DCA01C643}"/>
            </c:ext>
          </c:extLst>
        </c:ser>
        <c:ser>
          <c:idx val="2"/>
          <c:order val="2"/>
          <c:tx>
            <c:strRef>
              <c:f>'Income Streams'!$J$9:$J$10</c:f>
              <c:strCache>
                <c:ptCount val="1"/>
                <c:pt idx="0">
                  <c:v>Full-Time Job</c:v>
                </c:pt>
              </c:strCache>
            </c:strRef>
          </c:tx>
          <c:spPr>
            <a:solidFill>
              <a:srgbClr val="002060"/>
            </a:solidFill>
            <a:ln>
              <a:noFill/>
            </a:ln>
            <a:effectLst/>
          </c:spPr>
          <c:invertIfNegative val="0"/>
          <c:cat>
            <c:strRef>
              <c:f>'Income Streams'!$G$11:$G$22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'Income Streams'!$J$11:$J$22</c:f>
              <c:numCache>
                <c:formatCode>"$"#,##0</c:formatCode>
                <c:ptCount val="12"/>
                <c:pt idx="0">
                  <c:v>2000</c:v>
                </c:pt>
                <c:pt idx="1">
                  <c:v>5000</c:v>
                </c:pt>
                <c:pt idx="2">
                  <c:v>5000</c:v>
                </c:pt>
                <c:pt idx="3">
                  <c:v>7500</c:v>
                </c:pt>
                <c:pt idx="4">
                  <c:v>5000</c:v>
                </c:pt>
                <c:pt idx="5">
                  <c:v>5000</c:v>
                </c:pt>
                <c:pt idx="6">
                  <c:v>5000</c:v>
                </c:pt>
                <c:pt idx="7">
                  <c:v>5000</c:v>
                </c:pt>
                <c:pt idx="8">
                  <c:v>5000</c:v>
                </c:pt>
                <c:pt idx="9">
                  <c:v>5000</c:v>
                </c:pt>
                <c:pt idx="10">
                  <c:v>5000</c:v>
                </c:pt>
                <c:pt idx="11">
                  <c:v>6000</c:v>
                </c:pt>
              </c:numCache>
            </c:numRef>
          </c:val>
          <c:extLst>
            <c:ext xmlns:c16="http://schemas.microsoft.com/office/drawing/2014/chart" uri="{C3380CC4-5D6E-409C-BE32-E72D297353CC}">
              <c16:uniqueId val="{00000002-0DD5-4E62-AFCD-AC6DCA01C643}"/>
            </c:ext>
          </c:extLst>
        </c:ser>
        <c:ser>
          <c:idx val="3"/>
          <c:order val="3"/>
          <c:tx>
            <c:strRef>
              <c:f>'Income Streams'!$K$9:$K$10</c:f>
              <c:strCache>
                <c:ptCount val="1"/>
                <c:pt idx="0">
                  <c:v>Online Courses</c:v>
                </c:pt>
              </c:strCache>
            </c:strRef>
          </c:tx>
          <c:spPr>
            <a:solidFill>
              <a:schemeClr val="accent4"/>
            </a:solidFill>
            <a:ln>
              <a:noFill/>
            </a:ln>
            <a:effectLst/>
          </c:spPr>
          <c:invertIfNegative val="0"/>
          <c:cat>
            <c:strRef>
              <c:f>'Income Streams'!$G$11:$G$22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'Income Streams'!$K$11:$K$22</c:f>
              <c:numCache>
                <c:formatCode>"$"#,##0</c:formatCode>
                <c:ptCount val="12"/>
                <c:pt idx="0">
                  <c:v>1200</c:v>
                </c:pt>
                <c:pt idx="1">
                  <c:v>1100</c:v>
                </c:pt>
                <c:pt idx="2">
                  <c:v>1000</c:v>
                </c:pt>
                <c:pt idx="3">
                  <c:v>800</c:v>
                </c:pt>
                <c:pt idx="4">
                  <c:v>800</c:v>
                </c:pt>
                <c:pt idx="5">
                  <c:v>2200</c:v>
                </c:pt>
                <c:pt idx="6">
                  <c:v>2100</c:v>
                </c:pt>
                <c:pt idx="7">
                  <c:v>1900</c:v>
                </c:pt>
                <c:pt idx="8">
                  <c:v>1700</c:v>
                </c:pt>
                <c:pt idx="9">
                  <c:v>1700</c:v>
                </c:pt>
                <c:pt idx="10">
                  <c:v>1600</c:v>
                </c:pt>
                <c:pt idx="11">
                  <c:v>2000</c:v>
                </c:pt>
              </c:numCache>
            </c:numRef>
          </c:val>
          <c:extLst>
            <c:ext xmlns:c16="http://schemas.microsoft.com/office/drawing/2014/chart" uri="{C3380CC4-5D6E-409C-BE32-E72D297353CC}">
              <c16:uniqueId val="{00000003-0DD5-4E62-AFCD-AC6DCA01C643}"/>
            </c:ext>
          </c:extLst>
        </c:ser>
        <c:dLbls>
          <c:showLegendKey val="0"/>
          <c:showVal val="0"/>
          <c:showCatName val="0"/>
          <c:showSerName val="0"/>
          <c:showPercent val="0"/>
          <c:showBubbleSize val="0"/>
        </c:dLbls>
        <c:gapWidth val="150"/>
        <c:overlap val="100"/>
        <c:axId val="1395788095"/>
        <c:axId val="1395796255"/>
      </c:barChart>
      <c:catAx>
        <c:axId val="1395788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796255"/>
        <c:crosses val="autoZero"/>
        <c:auto val="1"/>
        <c:lblAlgn val="ctr"/>
        <c:lblOffset val="100"/>
        <c:noMultiLvlLbl val="0"/>
      </c:catAx>
      <c:valAx>
        <c:axId val="139579625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7880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[Annual Budgeting Dashboard.xlsx]Expenses Pie Chart!PivotTable9</c:name>
    <c:fmtId val="18"/>
  </c:pivotSource>
  <c:chart>
    <c:autoTitleDeleted val="1"/>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1"/>
          <c:order val="0"/>
          <c:tx>
            <c:strRef>
              <c:f>'Expenses Pie Chart'!$E$6</c:f>
              <c:strCache>
                <c:ptCount val="1"/>
                <c:pt idx="0">
                  <c:v>Total</c:v>
                </c:pt>
              </c:strCache>
            </c:strRef>
          </c:tx>
          <c:dLbls>
            <c:spPr>
              <a:noFill/>
              <a:ln>
                <a:noFill/>
              </a:ln>
              <a:effectLst/>
            </c:spPr>
            <c:txPr>
              <a:bodyPr wrap="square" lIns="38100" tIns="19050" rIns="38100" bIns="19050" anchor="ctr">
                <a:spAutoFit/>
              </a:bodyPr>
              <a:lstStyle/>
              <a:p>
                <a:pPr>
                  <a:defRPr/>
                </a:pPr>
                <a:endParaRPr lang="en-US"/>
              </a:p>
            </c:txPr>
            <c:dLblPos val="outEnd"/>
            <c:showLegendKey val="0"/>
            <c:showVal val="0"/>
            <c:showCatName val="0"/>
            <c:showSerName val="0"/>
            <c:showPercent val="1"/>
            <c:showBubbleSize val="0"/>
            <c:showLeaderLines val="1"/>
            <c:extLst>
              <c:ext xmlns:c15="http://schemas.microsoft.com/office/drawing/2012/chart" uri="{CE6537A1-D6FC-4f65-9D91-7224C49458BB}"/>
            </c:extLst>
          </c:dLbls>
          <c:cat>
            <c:strRef>
              <c:f>'Expenses Pie Chart'!$D$7:$D$10</c:f>
              <c:strCache>
                <c:ptCount val="4"/>
                <c:pt idx="0">
                  <c:v>Coaching</c:v>
                </c:pt>
                <c:pt idx="1">
                  <c:v>Consulting</c:v>
                </c:pt>
                <c:pt idx="2">
                  <c:v>Full-Time Job</c:v>
                </c:pt>
                <c:pt idx="3">
                  <c:v>Online Courses</c:v>
                </c:pt>
              </c:strCache>
            </c:strRef>
          </c:cat>
          <c:val>
            <c:numRef>
              <c:f>'Expenses Pie Chart'!$E$7:$E$10</c:f>
              <c:numCache>
                <c:formatCode>"$"#,##0</c:formatCode>
                <c:ptCount val="4"/>
                <c:pt idx="0">
                  <c:v>5100</c:v>
                </c:pt>
                <c:pt idx="1">
                  <c:v>10000</c:v>
                </c:pt>
                <c:pt idx="2">
                  <c:v>60500</c:v>
                </c:pt>
                <c:pt idx="3">
                  <c:v>18100</c:v>
                </c:pt>
              </c:numCache>
            </c:numRef>
          </c:val>
          <c:extLst>
            <c:ext xmlns:c16="http://schemas.microsoft.com/office/drawing/2014/chart" uri="{C3380CC4-5D6E-409C-BE32-E72D297353CC}">
              <c16:uniqueId val="{00000020-8E98-41C7-B6EF-0C47344BE566}"/>
            </c:ext>
          </c:extLst>
        </c:ser>
        <c:dLbls>
          <c:showLegendKey val="0"/>
          <c:showVal val="0"/>
          <c:showCatName val="0"/>
          <c:showSerName val="0"/>
          <c:showPercent val="0"/>
          <c:showBubbleSize val="0"/>
          <c:showLeaderLines val="1"/>
        </c:dLbls>
        <c:firstSliceAng val="0"/>
      </c:pieChart>
    </c:plotArea>
    <c:legend>
      <c:legendPos val="l"/>
      <c:layout>
        <c:manualLayout>
          <c:xMode val="edge"/>
          <c:yMode val="edge"/>
          <c:x val="0.13089005235602094"/>
          <c:y val="0.2861129603697497"/>
          <c:w val="0.20931254666465124"/>
          <c:h val="0.3313719805642851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[Annual Budgeting Dashboard.xlsx]Income Streams!PivotTable8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'Income Streams'!$H$9:$H$10</c:f>
              <c:strCache>
                <c:ptCount val="1"/>
                <c:pt idx="0">
                  <c:v>Coaching</c:v>
                </c:pt>
              </c:strCache>
            </c:strRef>
          </c:tx>
          <c:spPr>
            <a:solidFill>
              <a:schemeClr val="accent1"/>
            </a:solidFill>
            <a:ln>
              <a:noFill/>
            </a:ln>
            <a:effectLst/>
          </c:spPr>
          <c:invertIfNegative val="0"/>
          <c:cat>
            <c:strRef>
              <c:f>'Income Streams'!$G$11:$G$22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'Income Streams'!$H$11:$H$22</c:f>
              <c:numCache>
                <c:formatCode>"$"#,##0</c:formatCode>
                <c:ptCount val="12"/>
                <c:pt idx="0">
                  <c:v>200</c:v>
                </c:pt>
                <c:pt idx="1">
                  <c:v>100</c:v>
                </c:pt>
                <c:pt idx="2">
                  <c:v>500</c:v>
                </c:pt>
                <c:pt idx="3">
                  <c:v>0</c:v>
                </c:pt>
                <c:pt idx="4">
                  <c:v>300</c:v>
                </c:pt>
                <c:pt idx="5">
                  <c:v>300</c:v>
                </c:pt>
                <c:pt idx="6">
                  <c:v>400</c:v>
                </c:pt>
                <c:pt idx="7">
                  <c:v>200</c:v>
                </c:pt>
                <c:pt idx="8">
                  <c:v>850</c:v>
                </c:pt>
                <c:pt idx="9">
                  <c:v>950</c:v>
                </c:pt>
                <c:pt idx="10">
                  <c:v>600</c:v>
                </c:pt>
                <c:pt idx="11">
                  <c:v>700</c:v>
                </c:pt>
              </c:numCache>
            </c:numRef>
          </c:val>
          <c:extLst>
            <c:ext xmlns:c16="http://schemas.microsoft.com/office/drawing/2014/chart" uri="{C3380CC4-5D6E-409C-BE32-E72D297353CC}">
              <c16:uniqueId val="{00000000-C18F-48D5-83E8-B4B579DE7778}"/>
            </c:ext>
          </c:extLst>
        </c:ser>
        <c:ser>
          <c:idx val="1"/>
          <c:order val="1"/>
          <c:tx>
            <c:strRef>
              <c:f>'Income Streams'!$I$9:$I$10</c:f>
              <c:strCache>
                <c:ptCount val="1"/>
                <c:pt idx="0">
                  <c:v>Consulting</c:v>
                </c:pt>
              </c:strCache>
            </c:strRef>
          </c:tx>
          <c:spPr>
            <a:solidFill>
              <a:schemeClr val="accent2"/>
            </a:solidFill>
            <a:ln>
              <a:noFill/>
            </a:ln>
            <a:effectLst/>
          </c:spPr>
          <c:invertIfNegative val="0"/>
          <c:cat>
            <c:strRef>
              <c:f>'Income Streams'!$G$11:$G$22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'Income Streams'!$I$11:$I$22</c:f>
              <c:numCache>
                <c:formatCode>"$"#,##0</c:formatCode>
                <c:ptCount val="12"/>
                <c:pt idx="0">
                  <c:v>1200</c:v>
                </c:pt>
                <c:pt idx="1">
                  <c:v>800</c:v>
                </c:pt>
                <c:pt idx="2">
                  <c:v>900</c:v>
                </c:pt>
                <c:pt idx="3">
                  <c:v>900</c:v>
                </c:pt>
                <c:pt idx="4">
                  <c:v>900</c:v>
                </c:pt>
                <c:pt idx="5">
                  <c:v>0</c:v>
                </c:pt>
                <c:pt idx="6">
                  <c:v>0</c:v>
                </c:pt>
                <c:pt idx="7">
                  <c:v>0</c:v>
                </c:pt>
                <c:pt idx="8">
                  <c:v>1500</c:v>
                </c:pt>
                <c:pt idx="9">
                  <c:v>1600</c:v>
                </c:pt>
                <c:pt idx="10">
                  <c:v>1500</c:v>
                </c:pt>
                <c:pt idx="11">
                  <c:v>700</c:v>
                </c:pt>
              </c:numCache>
            </c:numRef>
          </c:val>
          <c:extLst>
            <c:ext xmlns:c16="http://schemas.microsoft.com/office/drawing/2014/chart" uri="{C3380CC4-5D6E-409C-BE32-E72D297353CC}">
              <c16:uniqueId val="{00000001-C18F-48D5-83E8-B4B579DE7778}"/>
            </c:ext>
          </c:extLst>
        </c:ser>
        <c:ser>
          <c:idx val="2"/>
          <c:order val="2"/>
          <c:tx>
            <c:strRef>
              <c:f>'Income Streams'!$J$9:$J$10</c:f>
              <c:strCache>
                <c:ptCount val="1"/>
                <c:pt idx="0">
                  <c:v>Full-Time Job</c:v>
                </c:pt>
              </c:strCache>
            </c:strRef>
          </c:tx>
          <c:spPr>
            <a:solidFill>
              <a:srgbClr val="002060"/>
            </a:solidFill>
            <a:ln>
              <a:noFill/>
            </a:ln>
            <a:effectLst/>
          </c:spPr>
          <c:invertIfNegative val="0"/>
          <c:cat>
            <c:strRef>
              <c:f>'Income Streams'!$G$11:$G$22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'Income Streams'!$J$11:$J$22</c:f>
              <c:numCache>
                <c:formatCode>"$"#,##0</c:formatCode>
                <c:ptCount val="12"/>
                <c:pt idx="0">
                  <c:v>2000</c:v>
                </c:pt>
                <c:pt idx="1">
                  <c:v>5000</c:v>
                </c:pt>
                <c:pt idx="2">
                  <c:v>5000</c:v>
                </c:pt>
                <c:pt idx="3">
                  <c:v>7500</c:v>
                </c:pt>
                <c:pt idx="4">
                  <c:v>5000</c:v>
                </c:pt>
                <c:pt idx="5">
                  <c:v>5000</c:v>
                </c:pt>
                <c:pt idx="6">
                  <c:v>5000</c:v>
                </c:pt>
                <c:pt idx="7">
                  <c:v>5000</c:v>
                </c:pt>
                <c:pt idx="8">
                  <c:v>5000</c:v>
                </c:pt>
                <c:pt idx="9">
                  <c:v>5000</c:v>
                </c:pt>
                <c:pt idx="10">
                  <c:v>5000</c:v>
                </c:pt>
                <c:pt idx="11">
                  <c:v>6000</c:v>
                </c:pt>
              </c:numCache>
            </c:numRef>
          </c:val>
          <c:extLst>
            <c:ext xmlns:c16="http://schemas.microsoft.com/office/drawing/2014/chart" uri="{C3380CC4-5D6E-409C-BE32-E72D297353CC}">
              <c16:uniqueId val="{00000002-C18F-48D5-83E8-B4B579DE7778}"/>
            </c:ext>
          </c:extLst>
        </c:ser>
        <c:ser>
          <c:idx val="3"/>
          <c:order val="3"/>
          <c:tx>
            <c:strRef>
              <c:f>'Income Streams'!$K$9:$K$10</c:f>
              <c:strCache>
                <c:ptCount val="1"/>
                <c:pt idx="0">
                  <c:v>Online Courses</c:v>
                </c:pt>
              </c:strCache>
            </c:strRef>
          </c:tx>
          <c:spPr>
            <a:solidFill>
              <a:schemeClr val="accent4"/>
            </a:solidFill>
            <a:ln>
              <a:noFill/>
            </a:ln>
            <a:effectLst/>
          </c:spPr>
          <c:invertIfNegative val="0"/>
          <c:cat>
            <c:strRef>
              <c:f>'Income Streams'!$G$11:$G$22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'Income Streams'!$K$11:$K$22</c:f>
              <c:numCache>
                <c:formatCode>"$"#,##0</c:formatCode>
                <c:ptCount val="12"/>
                <c:pt idx="0">
                  <c:v>1200</c:v>
                </c:pt>
                <c:pt idx="1">
                  <c:v>1100</c:v>
                </c:pt>
                <c:pt idx="2">
                  <c:v>1000</c:v>
                </c:pt>
                <c:pt idx="3">
                  <c:v>800</c:v>
                </c:pt>
                <c:pt idx="4">
                  <c:v>800</c:v>
                </c:pt>
                <c:pt idx="5">
                  <c:v>2200</c:v>
                </c:pt>
                <c:pt idx="6">
                  <c:v>2100</c:v>
                </c:pt>
                <c:pt idx="7">
                  <c:v>1900</c:v>
                </c:pt>
                <c:pt idx="8">
                  <c:v>1700</c:v>
                </c:pt>
                <c:pt idx="9">
                  <c:v>1700</c:v>
                </c:pt>
                <c:pt idx="10">
                  <c:v>1600</c:v>
                </c:pt>
                <c:pt idx="11">
                  <c:v>2000</c:v>
                </c:pt>
              </c:numCache>
            </c:numRef>
          </c:val>
          <c:extLst>
            <c:ext xmlns:c16="http://schemas.microsoft.com/office/drawing/2014/chart" uri="{C3380CC4-5D6E-409C-BE32-E72D297353CC}">
              <c16:uniqueId val="{00000003-C18F-48D5-83E8-B4B579DE7778}"/>
            </c:ext>
          </c:extLst>
        </c:ser>
        <c:dLbls>
          <c:showLegendKey val="0"/>
          <c:showVal val="0"/>
          <c:showCatName val="0"/>
          <c:showSerName val="0"/>
          <c:showPercent val="0"/>
          <c:showBubbleSize val="0"/>
        </c:dLbls>
        <c:gapWidth val="150"/>
        <c:overlap val="100"/>
        <c:axId val="1395788095"/>
        <c:axId val="1395796255"/>
      </c:barChart>
      <c:catAx>
        <c:axId val="1395788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796255"/>
        <c:crosses val="autoZero"/>
        <c:auto val="1"/>
        <c:lblAlgn val="ctr"/>
        <c:lblOffset val="100"/>
        <c:noMultiLvlLbl val="0"/>
      </c:catAx>
      <c:valAx>
        <c:axId val="139579625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7880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3D8-4947-A9DE-85009A1EE5B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3D8-4947-A9DE-85009A1EE5B0}"/>
              </c:ext>
            </c:extLst>
          </c:dPt>
          <c:cat>
            <c:strRef>
              <c:f>'Savings Percentage'!$J$9:$J$10</c:f>
              <c:strCache>
                <c:ptCount val="2"/>
                <c:pt idx="0">
                  <c:v>Expense</c:v>
                </c:pt>
                <c:pt idx="1">
                  <c:v>saving</c:v>
                </c:pt>
              </c:strCache>
            </c:strRef>
          </c:cat>
          <c:val>
            <c:numRef>
              <c:f>'Savings Percentage'!$K$9:$K$10</c:f>
              <c:numCache>
                <c:formatCode>General</c:formatCode>
                <c:ptCount val="2"/>
                <c:pt idx="0">
                  <c:v>55875</c:v>
                </c:pt>
                <c:pt idx="1">
                  <c:v>37825</c:v>
                </c:pt>
              </c:numCache>
            </c:numRef>
          </c:val>
          <c:extLst>
            <c:ext xmlns:c16="http://schemas.microsoft.com/office/drawing/2014/chart" uri="{C3380CC4-5D6E-409C-BE32-E72D297353CC}">
              <c16:uniqueId val="{00000000-B53A-4914-81D9-F0FDB09E9C9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[Annual Budgeting Dashboard.xlsx]Expenses Pie Chart!PivotTable9</c:name>
    <c:fmtId val="1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'Expenses Pie Chart'!$E$6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C7D-43C2-9DE3-4FE85DF1843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C7D-43C2-9DE3-4FE85DF1843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C7D-43C2-9DE3-4FE85DF1843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C7D-43C2-9DE3-4FE85DF1843B}"/>
              </c:ext>
            </c:extLst>
          </c:dPt>
          <c:cat>
            <c:strRef>
              <c:f>'Expenses Pie Chart'!$D$7:$D$10</c:f>
              <c:strCache>
                <c:ptCount val="4"/>
                <c:pt idx="0">
                  <c:v>Coaching</c:v>
                </c:pt>
                <c:pt idx="1">
                  <c:v>Consulting</c:v>
                </c:pt>
                <c:pt idx="2">
                  <c:v>Full-Time Job</c:v>
                </c:pt>
                <c:pt idx="3">
                  <c:v>Online Courses</c:v>
                </c:pt>
              </c:strCache>
            </c:strRef>
          </c:cat>
          <c:val>
            <c:numRef>
              <c:f>'Expenses Pie Chart'!$E$7:$E$10</c:f>
              <c:numCache>
                <c:formatCode>"$"#,##0</c:formatCode>
                <c:ptCount val="4"/>
                <c:pt idx="0">
                  <c:v>5100</c:v>
                </c:pt>
                <c:pt idx="1">
                  <c:v>10000</c:v>
                </c:pt>
                <c:pt idx="2">
                  <c:v>60500</c:v>
                </c:pt>
                <c:pt idx="3">
                  <c:v>18100</c:v>
                </c:pt>
              </c:numCache>
            </c:numRef>
          </c:val>
          <c:extLst>
            <c:ext xmlns:c16="http://schemas.microsoft.com/office/drawing/2014/chart" uri="{C3380CC4-5D6E-409C-BE32-E72D297353CC}">
              <c16:uniqueId val="{00000000-F545-4253-A6AB-DE4FC3DD29A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8</xdr:col>
      <xdr:colOff>190500</xdr:colOff>
      <xdr:row>13</xdr:row>
      <xdr:rowOff>38100</xdr:rowOff>
    </xdr:from>
    <xdr:to>
      <xdr:col>13</xdr:col>
      <xdr:colOff>480060</xdr:colOff>
      <xdr:row>31</xdr:row>
      <xdr:rowOff>30480</xdr:rowOff>
    </xdr:to>
    <xdr:graphicFrame macro="">
      <xdr:nvGraphicFramePr>
        <xdr:cNvPr id="3" name="Chart 2">
          <a:extLst>
            <a:ext uri="{FF2B5EF4-FFF2-40B4-BE49-F238E27FC236}">
              <a16:creationId xmlns:a16="http://schemas.microsoft.com/office/drawing/2014/main" id="{FFC7A208-1A99-495A-A491-FD6D8C09D6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22860</xdr:colOff>
      <xdr:row>16</xdr:row>
      <xdr:rowOff>1</xdr:rowOff>
    </xdr:from>
    <xdr:to>
      <xdr:col>7</xdr:col>
      <xdr:colOff>541020</xdr:colOff>
      <xdr:row>31</xdr:row>
      <xdr:rowOff>60961</xdr:rowOff>
    </xdr:to>
    <xdr:graphicFrame macro="">
      <xdr:nvGraphicFramePr>
        <xdr:cNvPr id="4" name="Chart 3">
          <a:extLst>
            <a:ext uri="{FF2B5EF4-FFF2-40B4-BE49-F238E27FC236}">
              <a16:creationId xmlns:a16="http://schemas.microsoft.com/office/drawing/2014/main" id="{CC960F02-766D-466F-B4AF-E79713818E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784860</xdr:colOff>
      <xdr:row>21</xdr:row>
      <xdr:rowOff>30480</xdr:rowOff>
    </xdr:from>
    <xdr:to>
      <xdr:col>10</xdr:col>
      <xdr:colOff>121920</xdr:colOff>
      <xdr:row>24</xdr:row>
      <xdr:rowOff>175260</xdr:rowOff>
    </xdr:to>
    <xdr:sp macro="" textlink="'Savings Percentage'!K11">
      <xdr:nvSpPr>
        <xdr:cNvPr id="5" name="TextBox 4">
          <a:extLst>
            <a:ext uri="{FF2B5EF4-FFF2-40B4-BE49-F238E27FC236}">
              <a16:creationId xmlns:a16="http://schemas.microsoft.com/office/drawing/2014/main" id="{B712B372-625F-5B21-E623-296F7CA2AB25}"/>
            </a:ext>
          </a:extLst>
        </xdr:cNvPr>
        <xdr:cNvSpPr txBox="1"/>
      </xdr:nvSpPr>
      <xdr:spPr>
        <a:xfrm>
          <a:off x="6233160" y="3916680"/>
          <a:ext cx="937260" cy="693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B6F5BD0-FF15-4FCE-BD5F-DBAE5331E03A}" type="TxLink">
            <a:rPr lang="en-US" sz="2800" b="1" i="0" u="none" strike="noStrike">
              <a:solidFill>
                <a:srgbClr val="000000"/>
              </a:solidFill>
              <a:latin typeface="Calibri"/>
              <a:ea typeface="Calibri"/>
              <a:cs typeface="Calibri"/>
            </a:rPr>
            <a:pPr algn="ctr"/>
            <a:t>40%</a:t>
          </a:fld>
          <a:endParaRPr lang="en-US" sz="2800" b="1"/>
        </a:p>
      </xdr:txBody>
    </xdr:sp>
    <xdr:clientData/>
  </xdr:twoCellAnchor>
  <xdr:twoCellAnchor>
    <xdr:from>
      <xdr:col>10</xdr:col>
      <xdr:colOff>731520</xdr:colOff>
      <xdr:row>16</xdr:row>
      <xdr:rowOff>7620</xdr:rowOff>
    </xdr:from>
    <xdr:to>
      <xdr:col>16</xdr:col>
      <xdr:colOff>297180</xdr:colOff>
      <xdr:row>30</xdr:row>
      <xdr:rowOff>60960</xdr:rowOff>
    </xdr:to>
    <xdr:graphicFrame macro="">
      <xdr:nvGraphicFramePr>
        <xdr:cNvPr id="6" name="Chart 5">
          <a:extLst>
            <a:ext uri="{FF2B5EF4-FFF2-40B4-BE49-F238E27FC236}">
              <a16:creationId xmlns:a16="http://schemas.microsoft.com/office/drawing/2014/main" id="{DDDE1563-48C0-4400-A029-25038C9204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57150</xdr:colOff>
      <xdr:row>2</xdr:row>
      <xdr:rowOff>19050</xdr:rowOff>
    </xdr:from>
    <xdr:to>
      <xdr:col>15</xdr:col>
      <xdr:colOff>628650</xdr:colOff>
      <xdr:row>12</xdr:row>
      <xdr:rowOff>190499</xdr:rowOff>
    </xdr:to>
    <mc:AlternateContent xmlns:mc="http://schemas.openxmlformats.org/markup-compatibility/2006" xmlns:a14="http://schemas.microsoft.com/office/drawing/2010/main">
      <mc:Choice Requires="a14">
        <xdr:graphicFrame macro="">
          <xdr:nvGraphicFramePr>
            <xdr:cNvPr id="7" name="Month">
              <a:extLst>
                <a:ext uri="{FF2B5EF4-FFF2-40B4-BE49-F238E27FC236}">
                  <a16:creationId xmlns:a16="http://schemas.microsoft.com/office/drawing/2014/main" id="{4C9525EE-34D2-4370-95EA-3CF1B41A9635}"/>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6305550" y="381000"/>
              <a:ext cx="5372100" cy="1981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13</xdr:col>
      <xdr:colOff>76199</xdr:colOff>
      <xdr:row>7</xdr:row>
      <xdr:rowOff>76201</xdr:rowOff>
    </xdr:from>
    <xdr:to>
      <xdr:col>21</xdr:col>
      <xdr:colOff>130629</xdr:colOff>
      <xdr:row>23</xdr:row>
      <xdr:rowOff>119744</xdr:rowOff>
    </xdr:to>
    <xdr:graphicFrame macro="">
      <xdr:nvGraphicFramePr>
        <xdr:cNvPr id="4" name="Chart 3">
          <a:extLst>
            <a:ext uri="{FF2B5EF4-FFF2-40B4-BE49-F238E27FC236}">
              <a16:creationId xmlns:a16="http://schemas.microsoft.com/office/drawing/2014/main" id="{1E9A9536-EC42-337B-BA0B-4631751C92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350520</xdr:colOff>
      <xdr:row>5</xdr:row>
      <xdr:rowOff>95250</xdr:rowOff>
    </xdr:from>
    <xdr:to>
      <xdr:col>19</xdr:col>
      <xdr:colOff>45720</xdr:colOff>
      <xdr:row>20</xdr:row>
      <xdr:rowOff>95250</xdr:rowOff>
    </xdr:to>
    <xdr:graphicFrame macro="">
      <xdr:nvGraphicFramePr>
        <xdr:cNvPr id="2" name="Chart 1">
          <a:extLst>
            <a:ext uri="{FF2B5EF4-FFF2-40B4-BE49-F238E27FC236}">
              <a16:creationId xmlns:a16="http://schemas.microsoft.com/office/drawing/2014/main" id="{3308B2D9-4F16-696B-FC3D-7EA00A83C4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45720</xdr:colOff>
      <xdr:row>3</xdr:row>
      <xdr:rowOff>64770</xdr:rowOff>
    </xdr:from>
    <xdr:to>
      <xdr:col>13</xdr:col>
      <xdr:colOff>487680</xdr:colOff>
      <xdr:row>18</xdr:row>
      <xdr:rowOff>64770</xdr:rowOff>
    </xdr:to>
    <xdr:graphicFrame macro="">
      <xdr:nvGraphicFramePr>
        <xdr:cNvPr id="7" name="Chart 6">
          <a:extLst>
            <a:ext uri="{FF2B5EF4-FFF2-40B4-BE49-F238E27FC236}">
              <a16:creationId xmlns:a16="http://schemas.microsoft.com/office/drawing/2014/main" id="{AEF8943D-3A62-54A7-85F3-70FD6E2F60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badutta mishra" refreshedDate="45388.857363773146" createdVersion="8" refreshedVersion="8" minRefreshableVersion="3" recordCount="84" xr:uid="{CB0F9B9C-0A4F-4BFB-9E4E-3159C68C5567}">
  <cacheSource type="worksheet">
    <worksheetSource name="Table2"/>
  </cacheSource>
  <cacheFields count="5">
    <cacheField name="Month" numFmtId="0">
      <sharedItems/>
    </cacheField>
    <cacheField name="First Characters" numFmtId="0">
      <sharedItems count="12">
        <s v="Jan"/>
        <s v="Feb"/>
        <s v="Mar"/>
        <s v="Apr"/>
        <s v="May"/>
        <s v="Jun"/>
        <s v="Jul"/>
        <s v="Aug"/>
        <s v="Sep"/>
        <s v="Oct"/>
        <s v="Nov"/>
        <s v="Dec"/>
      </sharedItems>
    </cacheField>
    <cacheField name="Title" numFmtId="0">
      <sharedItems count="7">
        <s v="Housing"/>
        <s v="Utilities"/>
        <s v="Groceries"/>
        <s v="Car Expenses"/>
        <s v="Cable/Phone/Internet"/>
        <s v="Entertainment"/>
        <s v="Other"/>
      </sharedItems>
    </cacheField>
    <cacheField name="Description" numFmtId="0">
      <sharedItems count="1">
        <s v="Expenses"/>
      </sharedItems>
    </cacheField>
    <cacheField name="Amount" numFmtId="0">
      <sharedItems containsSemiMixedTypes="0" containsString="0" containsNumber="1" containsInteger="1" minValue="100" maxValue="34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badutta mishra" refreshedDate="45388.857644675925" createdVersion="8" refreshedVersion="8" minRefreshableVersion="3" recordCount="132" xr:uid="{23834D48-0725-4E27-A8C3-6AC81DBB36E9}">
  <cacheSource type="worksheet">
    <worksheetSource name="Full_Data"/>
  </cacheSource>
  <cacheFields count="5">
    <cacheField name="Month" numFmtId="0">
      <sharedItems count="12">
        <s v="January"/>
        <s v="February"/>
        <s v="March"/>
        <s v="April"/>
        <s v="May"/>
        <s v="June"/>
        <s v="July"/>
        <s v="August"/>
        <s v="September"/>
        <s v="October"/>
        <s v="November"/>
        <s v="December"/>
      </sharedItems>
    </cacheField>
    <cacheField name="First Characters" numFmtId="0">
      <sharedItems count="12">
        <s v="Jan"/>
        <s v="Feb"/>
        <s v="Mar"/>
        <s v="Apr"/>
        <s v="May"/>
        <s v="Jun"/>
        <s v="Jul"/>
        <s v="Aug"/>
        <s v="Sep"/>
        <s v="Oct"/>
        <s v="Nov"/>
        <s v="Dec"/>
      </sharedItems>
    </cacheField>
    <cacheField name="Title" numFmtId="0">
      <sharedItems count="11">
        <s v="Full-Time Job"/>
        <s v="Consulting"/>
        <s v="Coaching"/>
        <s v="Online Courses"/>
        <s v="Housing"/>
        <s v="Utilities"/>
        <s v="Groceries"/>
        <s v="Car Expenses"/>
        <s v="Cable/Phone/Internet"/>
        <s v="Entertainment"/>
        <s v="Other"/>
      </sharedItems>
    </cacheField>
    <cacheField name="Description" numFmtId="0">
      <sharedItems count="2">
        <s v="Income"/>
        <s v="Expenses"/>
      </sharedItems>
    </cacheField>
    <cacheField name="Amount" numFmtId="0">
      <sharedItems containsSemiMixedTypes="0" containsString="0" containsNumber="1" containsInteger="1" minValue="0" maxValue="7500"/>
    </cacheField>
  </cacheFields>
  <extLst>
    <ext xmlns:x14="http://schemas.microsoft.com/office/spreadsheetml/2009/9/main" uri="{725AE2AE-9491-48be-B2B4-4EB974FC3084}">
      <x14:pivotCacheDefinition pivotCacheId="17621512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4">
  <r>
    <s v="January"/>
    <x v="0"/>
    <x v="0"/>
    <x v="0"/>
    <n v="3400"/>
  </r>
  <r>
    <s v="January"/>
    <x v="0"/>
    <x v="1"/>
    <x v="0"/>
    <n v="410"/>
  </r>
  <r>
    <s v="January"/>
    <x v="0"/>
    <x v="2"/>
    <x v="0"/>
    <n v="650"/>
  </r>
  <r>
    <s v="January"/>
    <x v="0"/>
    <x v="3"/>
    <x v="0"/>
    <n v="225"/>
  </r>
  <r>
    <s v="January"/>
    <x v="0"/>
    <x v="4"/>
    <x v="0"/>
    <n v="300"/>
  </r>
  <r>
    <s v="January"/>
    <x v="0"/>
    <x v="5"/>
    <x v="0"/>
    <n v="400"/>
  </r>
  <r>
    <s v="January"/>
    <x v="0"/>
    <x v="6"/>
    <x v="0"/>
    <n v="475"/>
  </r>
  <r>
    <s v="February"/>
    <x v="1"/>
    <x v="0"/>
    <x v="0"/>
    <n v="2100"/>
  </r>
  <r>
    <s v="February"/>
    <x v="1"/>
    <x v="1"/>
    <x v="0"/>
    <n v="430"/>
  </r>
  <r>
    <s v="February"/>
    <x v="1"/>
    <x v="2"/>
    <x v="0"/>
    <n v="560"/>
  </r>
  <r>
    <s v="February"/>
    <x v="1"/>
    <x v="3"/>
    <x v="0"/>
    <n v="225"/>
  </r>
  <r>
    <s v="February"/>
    <x v="1"/>
    <x v="4"/>
    <x v="0"/>
    <n v="300"/>
  </r>
  <r>
    <s v="February"/>
    <x v="1"/>
    <x v="5"/>
    <x v="0"/>
    <n v="300"/>
  </r>
  <r>
    <s v="February"/>
    <x v="1"/>
    <x v="6"/>
    <x v="0"/>
    <n v="550"/>
  </r>
  <r>
    <s v="March"/>
    <x v="2"/>
    <x v="0"/>
    <x v="0"/>
    <n v="2100"/>
  </r>
  <r>
    <s v="March"/>
    <x v="2"/>
    <x v="1"/>
    <x v="0"/>
    <n v="380"/>
  </r>
  <r>
    <s v="March"/>
    <x v="2"/>
    <x v="2"/>
    <x v="0"/>
    <n v="575"/>
  </r>
  <r>
    <s v="March"/>
    <x v="2"/>
    <x v="3"/>
    <x v="0"/>
    <n v="150"/>
  </r>
  <r>
    <s v="March"/>
    <x v="2"/>
    <x v="4"/>
    <x v="0"/>
    <n v="300"/>
  </r>
  <r>
    <s v="March"/>
    <x v="2"/>
    <x v="5"/>
    <x v="0"/>
    <n v="100"/>
  </r>
  <r>
    <s v="March"/>
    <x v="2"/>
    <x v="6"/>
    <x v="0"/>
    <n v="375"/>
  </r>
  <r>
    <s v="April"/>
    <x v="3"/>
    <x v="0"/>
    <x v="0"/>
    <n v="2100"/>
  </r>
  <r>
    <s v="April"/>
    <x v="3"/>
    <x v="1"/>
    <x v="0"/>
    <n v="350"/>
  </r>
  <r>
    <s v="April"/>
    <x v="3"/>
    <x v="2"/>
    <x v="0"/>
    <n v="620"/>
  </r>
  <r>
    <s v="April"/>
    <x v="3"/>
    <x v="3"/>
    <x v="0"/>
    <n v="150"/>
  </r>
  <r>
    <s v="April"/>
    <x v="3"/>
    <x v="4"/>
    <x v="0"/>
    <n v="300"/>
  </r>
  <r>
    <s v="April"/>
    <x v="3"/>
    <x v="5"/>
    <x v="0"/>
    <n v="500"/>
  </r>
  <r>
    <s v="April"/>
    <x v="3"/>
    <x v="6"/>
    <x v="0"/>
    <n v="425"/>
  </r>
  <r>
    <s v="May"/>
    <x v="4"/>
    <x v="0"/>
    <x v="0"/>
    <n v="2100"/>
  </r>
  <r>
    <s v="May"/>
    <x v="4"/>
    <x v="1"/>
    <x v="0"/>
    <n v="330"/>
  </r>
  <r>
    <s v="May"/>
    <x v="4"/>
    <x v="2"/>
    <x v="0"/>
    <n v="650"/>
  </r>
  <r>
    <s v="May"/>
    <x v="4"/>
    <x v="3"/>
    <x v="0"/>
    <n v="300"/>
  </r>
  <r>
    <s v="May"/>
    <x v="4"/>
    <x v="4"/>
    <x v="0"/>
    <n v="300"/>
  </r>
  <r>
    <s v="May"/>
    <x v="4"/>
    <x v="5"/>
    <x v="0"/>
    <n v="300"/>
  </r>
  <r>
    <s v="May"/>
    <x v="4"/>
    <x v="6"/>
    <x v="0"/>
    <n v="430"/>
  </r>
  <r>
    <s v="June"/>
    <x v="5"/>
    <x v="0"/>
    <x v="0"/>
    <n v="2100"/>
  </r>
  <r>
    <s v="June"/>
    <x v="5"/>
    <x v="1"/>
    <x v="0"/>
    <n v="290"/>
  </r>
  <r>
    <s v="June"/>
    <x v="5"/>
    <x v="2"/>
    <x v="0"/>
    <n v="500"/>
  </r>
  <r>
    <s v="June"/>
    <x v="5"/>
    <x v="3"/>
    <x v="0"/>
    <n v="225"/>
  </r>
  <r>
    <s v="June"/>
    <x v="5"/>
    <x v="4"/>
    <x v="0"/>
    <n v="300"/>
  </r>
  <r>
    <s v="June"/>
    <x v="5"/>
    <x v="5"/>
    <x v="0"/>
    <n v="300"/>
  </r>
  <r>
    <s v="June"/>
    <x v="5"/>
    <x v="6"/>
    <x v="0"/>
    <n v="300"/>
  </r>
  <r>
    <s v="July"/>
    <x v="6"/>
    <x v="0"/>
    <x v="0"/>
    <n v="2350"/>
  </r>
  <r>
    <s v="July"/>
    <x v="6"/>
    <x v="1"/>
    <x v="0"/>
    <n v="340"/>
  </r>
  <r>
    <s v="July"/>
    <x v="6"/>
    <x v="2"/>
    <x v="0"/>
    <n v="650"/>
  </r>
  <r>
    <s v="July"/>
    <x v="6"/>
    <x v="3"/>
    <x v="0"/>
    <n v="225"/>
  </r>
  <r>
    <s v="July"/>
    <x v="6"/>
    <x v="4"/>
    <x v="0"/>
    <n v="300"/>
  </r>
  <r>
    <s v="July"/>
    <x v="6"/>
    <x v="5"/>
    <x v="0"/>
    <n v="150"/>
  </r>
  <r>
    <s v="July"/>
    <x v="6"/>
    <x v="6"/>
    <x v="0"/>
    <n v="775"/>
  </r>
  <r>
    <s v="August"/>
    <x v="7"/>
    <x v="0"/>
    <x v="0"/>
    <n v="2350"/>
  </r>
  <r>
    <s v="August"/>
    <x v="7"/>
    <x v="1"/>
    <x v="0"/>
    <n v="340"/>
  </r>
  <r>
    <s v="August"/>
    <x v="7"/>
    <x v="2"/>
    <x v="0"/>
    <n v="650"/>
  </r>
  <r>
    <s v="August"/>
    <x v="7"/>
    <x v="3"/>
    <x v="0"/>
    <n v="150"/>
  </r>
  <r>
    <s v="August"/>
    <x v="7"/>
    <x v="4"/>
    <x v="0"/>
    <n v="300"/>
  </r>
  <r>
    <s v="August"/>
    <x v="7"/>
    <x v="5"/>
    <x v="0"/>
    <n v="200"/>
  </r>
  <r>
    <s v="August"/>
    <x v="7"/>
    <x v="6"/>
    <x v="0"/>
    <n v="900"/>
  </r>
  <r>
    <s v="September"/>
    <x v="8"/>
    <x v="0"/>
    <x v="0"/>
    <n v="2350"/>
  </r>
  <r>
    <s v="September"/>
    <x v="8"/>
    <x v="1"/>
    <x v="0"/>
    <n v="320"/>
  </r>
  <r>
    <s v="September"/>
    <x v="8"/>
    <x v="2"/>
    <x v="0"/>
    <n v="600"/>
  </r>
  <r>
    <s v="September"/>
    <x v="8"/>
    <x v="3"/>
    <x v="0"/>
    <n v="300"/>
  </r>
  <r>
    <s v="September"/>
    <x v="8"/>
    <x v="4"/>
    <x v="0"/>
    <n v="300"/>
  </r>
  <r>
    <s v="September"/>
    <x v="8"/>
    <x v="5"/>
    <x v="0"/>
    <n v="200"/>
  </r>
  <r>
    <s v="September"/>
    <x v="8"/>
    <x v="6"/>
    <x v="0"/>
    <n v="450"/>
  </r>
  <r>
    <s v="October"/>
    <x v="9"/>
    <x v="0"/>
    <x v="0"/>
    <n v="2350"/>
  </r>
  <r>
    <s v="October"/>
    <x v="9"/>
    <x v="1"/>
    <x v="0"/>
    <n v="310"/>
  </r>
  <r>
    <s v="October"/>
    <x v="9"/>
    <x v="2"/>
    <x v="0"/>
    <n v="475"/>
  </r>
  <r>
    <s v="October"/>
    <x v="9"/>
    <x v="3"/>
    <x v="0"/>
    <n v="225"/>
  </r>
  <r>
    <s v="October"/>
    <x v="9"/>
    <x v="4"/>
    <x v="0"/>
    <n v="300"/>
  </r>
  <r>
    <s v="October"/>
    <x v="9"/>
    <x v="5"/>
    <x v="0"/>
    <n v="500"/>
  </r>
  <r>
    <s v="October"/>
    <x v="9"/>
    <x v="6"/>
    <x v="0"/>
    <n v="300"/>
  </r>
  <r>
    <s v="November"/>
    <x v="10"/>
    <x v="0"/>
    <x v="0"/>
    <n v="2350"/>
  </r>
  <r>
    <s v="November"/>
    <x v="10"/>
    <x v="1"/>
    <x v="0"/>
    <n v="290"/>
  </r>
  <r>
    <s v="November"/>
    <x v="10"/>
    <x v="2"/>
    <x v="0"/>
    <n v="600"/>
  </r>
  <r>
    <s v="November"/>
    <x v="10"/>
    <x v="3"/>
    <x v="0"/>
    <n v="225"/>
  </r>
  <r>
    <s v="November"/>
    <x v="10"/>
    <x v="4"/>
    <x v="0"/>
    <n v="400"/>
  </r>
  <r>
    <s v="November"/>
    <x v="10"/>
    <x v="5"/>
    <x v="0"/>
    <n v="200"/>
  </r>
  <r>
    <s v="November"/>
    <x v="10"/>
    <x v="6"/>
    <x v="0"/>
    <n v="550"/>
  </r>
  <r>
    <s v="December"/>
    <x v="11"/>
    <x v="0"/>
    <x v="0"/>
    <n v="2350"/>
  </r>
  <r>
    <s v="December"/>
    <x v="11"/>
    <x v="1"/>
    <x v="0"/>
    <n v="425"/>
  </r>
  <r>
    <s v="December"/>
    <x v="11"/>
    <x v="2"/>
    <x v="0"/>
    <n v="550"/>
  </r>
  <r>
    <s v="December"/>
    <x v="11"/>
    <x v="3"/>
    <x v="0"/>
    <n v="300"/>
  </r>
  <r>
    <s v="December"/>
    <x v="11"/>
    <x v="4"/>
    <x v="0"/>
    <n v="300"/>
  </r>
  <r>
    <s v="December"/>
    <x v="11"/>
    <x v="5"/>
    <x v="0"/>
    <n v="100"/>
  </r>
  <r>
    <s v="December"/>
    <x v="11"/>
    <x v="6"/>
    <x v="0"/>
    <n v="14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2">
  <r>
    <x v="0"/>
    <x v="0"/>
    <x v="0"/>
    <x v="0"/>
    <n v="2000"/>
  </r>
  <r>
    <x v="0"/>
    <x v="0"/>
    <x v="1"/>
    <x v="0"/>
    <n v="1200"/>
  </r>
  <r>
    <x v="0"/>
    <x v="0"/>
    <x v="2"/>
    <x v="0"/>
    <n v="200"/>
  </r>
  <r>
    <x v="0"/>
    <x v="0"/>
    <x v="3"/>
    <x v="0"/>
    <n v="1200"/>
  </r>
  <r>
    <x v="1"/>
    <x v="1"/>
    <x v="0"/>
    <x v="0"/>
    <n v="5000"/>
  </r>
  <r>
    <x v="1"/>
    <x v="1"/>
    <x v="1"/>
    <x v="0"/>
    <n v="800"/>
  </r>
  <r>
    <x v="1"/>
    <x v="1"/>
    <x v="2"/>
    <x v="0"/>
    <n v="100"/>
  </r>
  <r>
    <x v="1"/>
    <x v="1"/>
    <x v="3"/>
    <x v="0"/>
    <n v="1100"/>
  </r>
  <r>
    <x v="2"/>
    <x v="2"/>
    <x v="0"/>
    <x v="0"/>
    <n v="5000"/>
  </r>
  <r>
    <x v="2"/>
    <x v="2"/>
    <x v="1"/>
    <x v="0"/>
    <n v="900"/>
  </r>
  <r>
    <x v="2"/>
    <x v="2"/>
    <x v="2"/>
    <x v="0"/>
    <n v="500"/>
  </r>
  <r>
    <x v="2"/>
    <x v="2"/>
    <x v="3"/>
    <x v="0"/>
    <n v="1000"/>
  </r>
  <r>
    <x v="3"/>
    <x v="3"/>
    <x v="0"/>
    <x v="0"/>
    <n v="7500"/>
  </r>
  <r>
    <x v="3"/>
    <x v="3"/>
    <x v="1"/>
    <x v="0"/>
    <n v="900"/>
  </r>
  <r>
    <x v="3"/>
    <x v="3"/>
    <x v="2"/>
    <x v="0"/>
    <n v="0"/>
  </r>
  <r>
    <x v="3"/>
    <x v="3"/>
    <x v="3"/>
    <x v="0"/>
    <n v="800"/>
  </r>
  <r>
    <x v="4"/>
    <x v="4"/>
    <x v="0"/>
    <x v="0"/>
    <n v="5000"/>
  </r>
  <r>
    <x v="4"/>
    <x v="4"/>
    <x v="1"/>
    <x v="0"/>
    <n v="900"/>
  </r>
  <r>
    <x v="4"/>
    <x v="4"/>
    <x v="2"/>
    <x v="0"/>
    <n v="300"/>
  </r>
  <r>
    <x v="4"/>
    <x v="4"/>
    <x v="3"/>
    <x v="0"/>
    <n v="800"/>
  </r>
  <r>
    <x v="5"/>
    <x v="5"/>
    <x v="0"/>
    <x v="0"/>
    <n v="5000"/>
  </r>
  <r>
    <x v="5"/>
    <x v="5"/>
    <x v="1"/>
    <x v="0"/>
    <n v="0"/>
  </r>
  <r>
    <x v="5"/>
    <x v="5"/>
    <x v="2"/>
    <x v="0"/>
    <n v="300"/>
  </r>
  <r>
    <x v="5"/>
    <x v="5"/>
    <x v="3"/>
    <x v="0"/>
    <n v="2200"/>
  </r>
  <r>
    <x v="6"/>
    <x v="6"/>
    <x v="0"/>
    <x v="0"/>
    <n v="5000"/>
  </r>
  <r>
    <x v="6"/>
    <x v="6"/>
    <x v="1"/>
    <x v="0"/>
    <n v="0"/>
  </r>
  <r>
    <x v="6"/>
    <x v="6"/>
    <x v="2"/>
    <x v="0"/>
    <n v="400"/>
  </r>
  <r>
    <x v="6"/>
    <x v="6"/>
    <x v="3"/>
    <x v="0"/>
    <n v="2100"/>
  </r>
  <r>
    <x v="7"/>
    <x v="7"/>
    <x v="0"/>
    <x v="0"/>
    <n v="5000"/>
  </r>
  <r>
    <x v="7"/>
    <x v="7"/>
    <x v="1"/>
    <x v="0"/>
    <n v="0"/>
  </r>
  <r>
    <x v="7"/>
    <x v="7"/>
    <x v="2"/>
    <x v="0"/>
    <n v="200"/>
  </r>
  <r>
    <x v="7"/>
    <x v="7"/>
    <x v="3"/>
    <x v="0"/>
    <n v="1900"/>
  </r>
  <r>
    <x v="8"/>
    <x v="8"/>
    <x v="0"/>
    <x v="0"/>
    <n v="5000"/>
  </r>
  <r>
    <x v="8"/>
    <x v="8"/>
    <x v="1"/>
    <x v="0"/>
    <n v="1500"/>
  </r>
  <r>
    <x v="8"/>
    <x v="8"/>
    <x v="2"/>
    <x v="0"/>
    <n v="850"/>
  </r>
  <r>
    <x v="8"/>
    <x v="8"/>
    <x v="3"/>
    <x v="0"/>
    <n v="1700"/>
  </r>
  <r>
    <x v="9"/>
    <x v="9"/>
    <x v="0"/>
    <x v="0"/>
    <n v="5000"/>
  </r>
  <r>
    <x v="9"/>
    <x v="9"/>
    <x v="1"/>
    <x v="0"/>
    <n v="1600"/>
  </r>
  <r>
    <x v="9"/>
    <x v="9"/>
    <x v="2"/>
    <x v="0"/>
    <n v="950"/>
  </r>
  <r>
    <x v="9"/>
    <x v="9"/>
    <x v="3"/>
    <x v="0"/>
    <n v="1700"/>
  </r>
  <r>
    <x v="10"/>
    <x v="10"/>
    <x v="0"/>
    <x v="0"/>
    <n v="5000"/>
  </r>
  <r>
    <x v="10"/>
    <x v="10"/>
    <x v="1"/>
    <x v="0"/>
    <n v="1500"/>
  </r>
  <r>
    <x v="10"/>
    <x v="10"/>
    <x v="2"/>
    <x v="0"/>
    <n v="600"/>
  </r>
  <r>
    <x v="10"/>
    <x v="10"/>
    <x v="3"/>
    <x v="0"/>
    <n v="1600"/>
  </r>
  <r>
    <x v="11"/>
    <x v="11"/>
    <x v="0"/>
    <x v="0"/>
    <n v="6000"/>
  </r>
  <r>
    <x v="11"/>
    <x v="11"/>
    <x v="1"/>
    <x v="0"/>
    <n v="700"/>
  </r>
  <r>
    <x v="11"/>
    <x v="11"/>
    <x v="2"/>
    <x v="0"/>
    <n v="700"/>
  </r>
  <r>
    <x v="11"/>
    <x v="11"/>
    <x v="3"/>
    <x v="0"/>
    <n v="2000"/>
  </r>
  <r>
    <x v="0"/>
    <x v="0"/>
    <x v="4"/>
    <x v="1"/>
    <n v="3400"/>
  </r>
  <r>
    <x v="0"/>
    <x v="0"/>
    <x v="5"/>
    <x v="1"/>
    <n v="410"/>
  </r>
  <r>
    <x v="0"/>
    <x v="0"/>
    <x v="6"/>
    <x v="1"/>
    <n v="650"/>
  </r>
  <r>
    <x v="0"/>
    <x v="0"/>
    <x v="7"/>
    <x v="1"/>
    <n v="225"/>
  </r>
  <r>
    <x v="0"/>
    <x v="0"/>
    <x v="8"/>
    <x v="1"/>
    <n v="300"/>
  </r>
  <r>
    <x v="0"/>
    <x v="0"/>
    <x v="9"/>
    <x v="1"/>
    <n v="400"/>
  </r>
  <r>
    <x v="0"/>
    <x v="0"/>
    <x v="10"/>
    <x v="1"/>
    <n v="475"/>
  </r>
  <r>
    <x v="1"/>
    <x v="1"/>
    <x v="4"/>
    <x v="1"/>
    <n v="2100"/>
  </r>
  <r>
    <x v="1"/>
    <x v="1"/>
    <x v="5"/>
    <x v="1"/>
    <n v="430"/>
  </r>
  <r>
    <x v="1"/>
    <x v="1"/>
    <x v="6"/>
    <x v="1"/>
    <n v="560"/>
  </r>
  <r>
    <x v="1"/>
    <x v="1"/>
    <x v="7"/>
    <x v="1"/>
    <n v="225"/>
  </r>
  <r>
    <x v="1"/>
    <x v="1"/>
    <x v="8"/>
    <x v="1"/>
    <n v="300"/>
  </r>
  <r>
    <x v="1"/>
    <x v="1"/>
    <x v="9"/>
    <x v="1"/>
    <n v="300"/>
  </r>
  <r>
    <x v="1"/>
    <x v="1"/>
    <x v="10"/>
    <x v="1"/>
    <n v="550"/>
  </r>
  <r>
    <x v="2"/>
    <x v="2"/>
    <x v="4"/>
    <x v="1"/>
    <n v="2100"/>
  </r>
  <r>
    <x v="2"/>
    <x v="2"/>
    <x v="5"/>
    <x v="1"/>
    <n v="380"/>
  </r>
  <r>
    <x v="2"/>
    <x v="2"/>
    <x v="6"/>
    <x v="1"/>
    <n v="575"/>
  </r>
  <r>
    <x v="2"/>
    <x v="2"/>
    <x v="7"/>
    <x v="1"/>
    <n v="150"/>
  </r>
  <r>
    <x v="2"/>
    <x v="2"/>
    <x v="8"/>
    <x v="1"/>
    <n v="300"/>
  </r>
  <r>
    <x v="2"/>
    <x v="2"/>
    <x v="9"/>
    <x v="1"/>
    <n v="100"/>
  </r>
  <r>
    <x v="2"/>
    <x v="2"/>
    <x v="10"/>
    <x v="1"/>
    <n v="375"/>
  </r>
  <r>
    <x v="3"/>
    <x v="3"/>
    <x v="4"/>
    <x v="1"/>
    <n v="2100"/>
  </r>
  <r>
    <x v="3"/>
    <x v="3"/>
    <x v="5"/>
    <x v="1"/>
    <n v="350"/>
  </r>
  <r>
    <x v="3"/>
    <x v="3"/>
    <x v="6"/>
    <x v="1"/>
    <n v="620"/>
  </r>
  <r>
    <x v="3"/>
    <x v="3"/>
    <x v="7"/>
    <x v="1"/>
    <n v="150"/>
  </r>
  <r>
    <x v="3"/>
    <x v="3"/>
    <x v="8"/>
    <x v="1"/>
    <n v="300"/>
  </r>
  <r>
    <x v="3"/>
    <x v="3"/>
    <x v="9"/>
    <x v="1"/>
    <n v="500"/>
  </r>
  <r>
    <x v="3"/>
    <x v="3"/>
    <x v="10"/>
    <x v="1"/>
    <n v="425"/>
  </r>
  <r>
    <x v="4"/>
    <x v="4"/>
    <x v="4"/>
    <x v="1"/>
    <n v="2100"/>
  </r>
  <r>
    <x v="4"/>
    <x v="4"/>
    <x v="5"/>
    <x v="1"/>
    <n v="330"/>
  </r>
  <r>
    <x v="4"/>
    <x v="4"/>
    <x v="6"/>
    <x v="1"/>
    <n v="650"/>
  </r>
  <r>
    <x v="4"/>
    <x v="4"/>
    <x v="7"/>
    <x v="1"/>
    <n v="300"/>
  </r>
  <r>
    <x v="4"/>
    <x v="4"/>
    <x v="8"/>
    <x v="1"/>
    <n v="300"/>
  </r>
  <r>
    <x v="4"/>
    <x v="4"/>
    <x v="9"/>
    <x v="1"/>
    <n v="300"/>
  </r>
  <r>
    <x v="4"/>
    <x v="4"/>
    <x v="10"/>
    <x v="1"/>
    <n v="430"/>
  </r>
  <r>
    <x v="5"/>
    <x v="5"/>
    <x v="4"/>
    <x v="1"/>
    <n v="2100"/>
  </r>
  <r>
    <x v="5"/>
    <x v="5"/>
    <x v="5"/>
    <x v="1"/>
    <n v="290"/>
  </r>
  <r>
    <x v="5"/>
    <x v="5"/>
    <x v="6"/>
    <x v="1"/>
    <n v="500"/>
  </r>
  <r>
    <x v="5"/>
    <x v="5"/>
    <x v="7"/>
    <x v="1"/>
    <n v="225"/>
  </r>
  <r>
    <x v="5"/>
    <x v="5"/>
    <x v="8"/>
    <x v="1"/>
    <n v="300"/>
  </r>
  <r>
    <x v="5"/>
    <x v="5"/>
    <x v="9"/>
    <x v="1"/>
    <n v="300"/>
  </r>
  <r>
    <x v="5"/>
    <x v="5"/>
    <x v="10"/>
    <x v="1"/>
    <n v="300"/>
  </r>
  <r>
    <x v="6"/>
    <x v="6"/>
    <x v="4"/>
    <x v="1"/>
    <n v="2350"/>
  </r>
  <r>
    <x v="6"/>
    <x v="6"/>
    <x v="5"/>
    <x v="1"/>
    <n v="340"/>
  </r>
  <r>
    <x v="6"/>
    <x v="6"/>
    <x v="6"/>
    <x v="1"/>
    <n v="650"/>
  </r>
  <r>
    <x v="6"/>
    <x v="6"/>
    <x v="7"/>
    <x v="1"/>
    <n v="225"/>
  </r>
  <r>
    <x v="6"/>
    <x v="6"/>
    <x v="8"/>
    <x v="1"/>
    <n v="300"/>
  </r>
  <r>
    <x v="6"/>
    <x v="6"/>
    <x v="9"/>
    <x v="1"/>
    <n v="150"/>
  </r>
  <r>
    <x v="6"/>
    <x v="6"/>
    <x v="10"/>
    <x v="1"/>
    <n v="775"/>
  </r>
  <r>
    <x v="7"/>
    <x v="7"/>
    <x v="4"/>
    <x v="1"/>
    <n v="2350"/>
  </r>
  <r>
    <x v="7"/>
    <x v="7"/>
    <x v="5"/>
    <x v="1"/>
    <n v="340"/>
  </r>
  <r>
    <x v="7"/>
    <x v="7"/>
    <x v="6"/>
    <x v="1"/>
    <n v="650"/>
  </r>
  <r>
    <x v="7"/>
    <x v="7"/>
    <x v="7"/>
    <x v="1"/>
    <n v="150"/>
  </r>
  <r>
    <x v="7"/>
    <x v="7"/>
    <x v="8"/>
    <x v="1"/>
    <n v="300"/>
  </r>
  <r>
    <x v="7"/>
    <x v="7"/>
    <x v="9"/>
    <x v="1"/>
    <n v="200"/>
  </r>
  <r>
    <x v="7"/>
    <x v="7"/>
    <x v="10"/>
    <x v="1"/>
    <n v="900"/>
  </r>
  <r>
    <x v="8"/>
    <x v="8"/>
    <x v="4"/>
    <x v="1"/>
    <n v="2350"/>
  </r>
  <r>
    <x v="8"/>
    <x v="8"/>
    <x v="5"/>
    <x v="1"/>
    <n v="320"/>
  </r>
  <r>
    <x v="8"/>
    <x v="8"/>
    <x v="6"/>
    <x v="1"/>
    <n v="600"/>
  </r>
  <r>
    <x v="8"/>
    <x v="8"/>
    <x v="7"/>
    <x v="1"/>
    <n v="300"/>
  </r>
  <r>
    <x v="8"/>
    <x v="8"/>
    <x v="8"/>
    <x v="1"/>
    <n v="300"/>
  </r>
  <r>
    <x v="8"/>
    <x v="8"/>
    <x v="9"/>
    <x v="1"/>
    <n v="200"/>
  </r>
  <r>
    <x v="8"/>
    <x v="8"/>
    <x v="10"/>
    <x v="1"/>
    <n v="450"/>
  </r>
  <r>
    <x v="9"/>
    <x v="9"/>
    <x v="4"/>
    <x v="1"/>
    <n v="2350"/>
  </r>
  <r>
    <x v="9"/>
    <x v="9"/>
    <x v="5"/>
    <x v="1"/>
    <n v="310"/>
  </r>
  <r>
    <x v="9"/>
    <x v="9"/>
    <x v="6"/>
    <x v="1"/>
    <n v="475"/>
  </r>
  <r>
    <x v="9"/>
    <x v="9"/>
    <x v="7"/>
    <x v="1"/>
    <n v="225"/>
  </r>
  <r>
    <x v="9"/>
    <x v="9"/>
    <x v="8"/>
    <x v="1"/>
    <n v="300"/>
  </r>
  <r>
    <x v="9"/>
    <x v="9"/>
    <x v="9"/>
    <x v="1"/>
    <n v="500"/>
  </r>
  <r>
    <x v="9"/>
    <x v="9"/>
    <x v="10"/>
    <x v="1"/>
    <n v="300"/>
  </r>
  <r>
    <x v="10"/>
    <x v="10"/>
    <x v="4"/>
    <x v="1"/>
    <n v="2350"/>
  </r>
  <r>
    <x v="10"/>
    <x v="10"/>
    <x v="5"/>
    <x v="1"/>
    <n v="290"/>
  </r>
  <r>
    <x v="10"/>
    <x v="10"/>
    <x v="6"/>
    <x v="1"/>
    <n v="600"/>
  </r>
  <r>
    <x v="10"/>
    <x v="10"/>
    <x v="7"/>
    <x v="1"/>
    <n v="225"/>
  </r>
  <r>
    <x v="10"/>
    <x v="10"/>
    <x v="8"/>
    <x v="1"/>
    <n v="400"/>
  </r>
  <r>
    <x v="10"/>
    <x v="10"/>
    <x v="9"/>
    <x v="1"/>
    <n v="200"/>
  </r>
  <r>
    <x v="10"/>
    <x v="10"/>
    <x v="10"/>
    <x v="1"/>
    <n v="550"/>
  </r>
  <r>
    <x v="11"/>
    <x v="11"/>
    <x v="4"/>
    <x v="1"/>
    <n v="2350"/>
  </r>
  <r>
    <x v="11"/>
    <x v="11"/>
    <x v="5"/>
    <x v="1"/>
    <n v="425"/>
  </r>
  <r>
    <x v="11"/>
    <x v="11"/>
    <x v="6"/>
    <x v="1"/>
    <n v="550"/>
  </r>
  <r>
    <x v="11"/>
    <x v="11"/>
    <x v="7"/>
    <x v="1"/>
    <n v="300"/>
  </r>
  <r>
    <x v="11"/>
    <x v="11"/>
    <x v="8"/>
    <x v="1"/>
    <n v="300"/>
  </r>
  <r>
    <x v="11"/>
    <x v="11"/>
    <x v="9"/>
    <x v="1"/>
    <n v="100"/>
  </r>
  <r>
    <x v="11"/>
    <x v="11"/>
    <x v="10"/>
    <x v="1"/>
    <n v="14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420825-6976-44E2-9E9C-120F84054C30}" name="PivotTable8"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G9:K22" firstHeaderRow="1" firstDataRow="2" firstDataCol="1" rowPageCount="1" colPageCount="1"/>
  <pivotFields count="5">
    <pivotField showAll="0">
      <items count="13">
        <item x="0"/>
        <item x="1"/>
        <item x="2"/>
        <item x="3"/>
        <item x="4"/>
        <item x="5"/>
        <item x="6"/>
        <item x="7"/>
        <item x="8"/>
        <item x="9"/>
        <item x="10"/>
        <item x="11"/>
        <item t="default"/>
      </items>
    </pivotField>
    <pivotField axis="axisRow" showAll="0">
      <items count="13">
        <item x="0"/>
        <item x="1"/>
        <item x="2"/>
        <item x="3"/>
        <item x="4"/>
        <item x="5"/>
        <item x="6"/>
        <item x="7"/>
        <item x="8"/>
        <item x="9"/>
        <item x="10"/>
        <item x="11"/>
        <item t="default"/>
      </items>
    </pivotField>
    <pivotField axis="axisCol" showAll="0">
      <items count="12">
        <item x="8"/>
        <item x="7"/>
        <item x="2"/>
        <item x="1"/>
        <item x="9"/>
        <item x="0"/>
        <item x="6"/>
        <item x="4"/>
        <item x="3"/>
        <item x="10"/>
        <item x="5"/>
        <item t="default"/>
      </items>
    </pivotField>
    <pivotField axis="axisPage" showAll="0">
      <items count="3">
        <item x="1"/>
        <item x="0"/>
        <item t="default"/>
      </items>
    </pivotField>
    <pivotField dataField="1" numFmtId="164" showAll="0"/>
  </pivotFields>
  <rowFields count="1">
    <field x="1"/>
  </rowFields>
  <rowItems count="12">
    <i>
      <x/>
    </i>
    <i>
      <x v="1"/>
    </i>
    <i>
      <x v="2"/>
    </i>
    <i>
      <x v="3"/>
    </i>
    <i>
      <x v="4"/>
    </i>
    <i>
      <x v="5"/>
    </i>
    <i>
      <x v="6"/>
    </i>
    <i>
      <x v="7"/>
    </i>
    <i>
      <x v="8"/>
    </i>
    <i>
      <x v="9"/>
    </i>
    <i>
      <x v="10"/>
    </i>
    <i>
      <x v="11"/>
    </i>
  </rowItems>
  <colFields count="1">
    <field x="2"/>
  </colFields>
  <colItems count="4">
    <i>
      <x v="2"/>
    </i>
    <i>
      <x v="3"/>
    </i>
    <i>
      <x v="5"/>
    </i>
    <i>
      <x v="8"/>
    </i>
  </colItems>
  <pageFields count="1">
    <pageField fld="3" item="1" hier="-1"/>
  </pageFields>
  <dataFields count="1">
    <dataField name="Sum of Amount" fld="4" baseField="0" baseItem="0" numFmtId="164"/>
  </dataFields>
  <formats count="1">
    <format dxfId="11">
      <pivotArea outline="0" collapsedLevelsAreSubtotals="1" fieldPosition="0"/>
    </format>
  </formats>
  <chartFormats count="8">
    <chartFormat chart="0" format="0" series="1">
      <pivotArea type="data" outline="0" fieldPosition="0">
        <references count="2">
          <reference field="4294967294" count="1" selected="0">
            <x v="0"/>
          </reference>
          <reference field="2" count="1" selected="0">
            <x v="2"/>
          </reference>
        </references>
      </pivotArea>
    </chartFormat>
    <chartFormat chart="0" format="1" series="1">
      <pivotArea type="data" outline="0" fieldPosition="0">
        <references count="2">
          <reference field="4294967294" count="1" selected="0">
            <x v="0"/>
          </reference>
          <reference field="2" count="1" selected="0">
            <x v="3"/>
          </reference>
        </references>
      </pivotArea>
    </chartFormat>
    <chartFormat chart="0" format="2" series="1">
      <pivotArea type="data" outline="0" fieldPosition="0">
        <references count="2">
          <reference field="4294967294" count="1" selected="0">
            <x v="0"/>
          </reference>
          <reference field="2" count="1" selected="0">
            <x v="5"/>
          </reference>
        </references>
      </pivotArea>
    </chartFormat>
    <chartFormat chart="0" format="3" series="1">
      <pivotArea type="data" outline="0" fieldPosition="0">
        <references count="2">
          <reference field="4294967294" count="1" selected="0">
            <x v="0"/>
          </reference>
          <reference field="2" count="1" selected="0">
            <x v="8"/>
          </reference>
        </references>
      </pivotArea>
    </chartFormat>
    <chartFormat chart="2" format="8" series="1">
      <pivotArea type="data" outline="0" fieldPosition="0">
        <references count="2">
          <reference field="4294967294" count="1" selected="0">
            <x v="0"/>
          </reference>
          <reference field="2" count="1" selected="0">
            <x v="2"/>
          </reference>
        </references>
      </pivotArea>
    </chartFormat>
    <chartFormat chart="2" format="9" series="1">
      <pivotArea type="data" outline="0" fieldPosition="0">
        <references count="2">
          <reference field="4294967294" count="1" selected="0">
            <x v="0"/>
          </reference>
          <reference field="2" count="1" selected="0">
            <x v="3"/>
          </reference>
        </references>
      </pivotArea>
    </chartFormat>
    <chartFormat chart="2" format="10" series="1">
      <pivotArea type="data" outline="0" fieldPosition="0">
        <references count="2">
          <reference field="4294967294" count="1" selected="0">
            <x v="0"/>
          </reference>
          <reference field="2" count="1" selected="0">
            <x v="5"/>
          </reference>
        </references>
      </pivotArea>
    </chartFormat>
    <chartFormat chart="2" format="11" series="1">
      <pivotArea type="data" outline="0" fieldPosition="0">
        <references count="2">
          <reference field="4294967294" count="1" selected="0">
            <x v="0"/>
          </reference>
          <reference field="2"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8A19ED1-4003-4BE5-8778-E09DA7E70BF3}"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8:H11" firstHeaderRow="1" firstDataRow="1" firstDataCol="1" rowPageCount="1" colPageCount="1"/>
  <pivotFields count="5">
    <pivotField axis="axisPage" multipleItemSelectionAllowed="1" showAll="0">
      <items count="13">
        <item x="0"/>
        <item x="1"/>
        <item x="2"/>
        <item x="3"/>
        <item x="4"/>
        <item x="5"/>
        <item x="6"/>
        <item x="7"/>
        <item x="8"/>
        <item x="9"/>
        <item x="10"/>
        <item x="11"/>
        <item t="default"/>
      </items>
    </pivotField>
    <pivotField showAll="0"/>
    <pivotField showAll="0"/>
    <pivotField axis="axisRow" showAll="0">
      <items count="3">
        <item x="0"/>
        <item x="1"/>
        <item t="default"/>
      </items>
    </pivotField>
    <pivotField dataField="1" numFmtId="164" showAll="0"/>
  </pivotFields>
  <rowFields count="1">
    <field x="3"/>
  </rowFields>
  <rowItems count="3">
    <i>
      <x/>
    </i>
    <i>
      <x v="1"/>
    </i>
    <i t="grand">
      <x/>
    </i>
  </rowItems>
  <colItems count="1">
    <i/>
  </colItems>
  <pageFields count="1">
    <pageField fld="0" hier="-1"/>
  </pageFields>
  <dataFields count="1">
    <dataField name="Sum of Amount" fld="4" baseField="0" baseItem="0" numFmtId="164"/>
  </dataFields>
  <formats count="1">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1A03DEB-BC1E-4A4B-A31B-098757F33E68}" name="PivotTable9"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9">
  <location ref="D6:E10" firstHeaderRow="1" firstDataRow="1" firstDataCol="1" rowPageCount="2" colPageCount="1"/>
  <pivotFields count="5">
    <pivotField axis="axisPage" multipleItemSelectionAllowed="1" showAll="0">
      <items count="13">
        <item x="0"/>
        <item x="1"/>
        <item x="2"/>
        <item x="3"/>
        <item x="4"/>
        <item x="5"/>
        <item x="6"/>
        <item x="7"/>
        <item x="8"/>
        <item x="9"/>
        <item x="10"/>
        <item x="11"/>
        <item t="default"/>
      </items>
    </pivotField>
    <pivotField showAll="0"/>
    <pivotField axis="axisRow" showAll="0">
      <items count="12">
        <item x="8"/>
        <item x="7"/>
        <item x="2"/>
        <item x="1"/>
        <item x="9"/>
        <item x="0"/>
        <item x="6"/>
        <item x="4"/>
        <item x="3"/>
        <item x="10"/>
        <item x="5"/>
        <item t="default"/>
      </items>
    </pivotField>
    <pivotField axis="axisPage" showAll="0">
      <items count="3">
        <item x="1"/>
        <item x="0"/>
        <item t="default"/>
      </items>
    </pivotField>
    <pivotField dataField="1" numFmtId="164" showAll="0"/>
  </pivotFields>
  <rowFields count="1">
    <field x="2"/>
  </rowFields>
  <rowItems count="4">
    <i>
      <x v="2"/>
    </i>
    <i>
      <x v="3"/>
    </i>
    <i>
      <x v="5"/>
    </i>
    <i>
      <x v="8"/>
    </i>
  </rowItems>
  <colItems count="1">
    <i/>
  </colItems>
  <pageFields count="2">
    <pageField fld="3" item="1" hier="-1"/>
    <pageField fld="0" hier="-1"/>
  </pageFields>
  <dataFields count="1">
    <dataField name="Sum of Amount" fld="4" baseField="0" baseItem="0" numFmtId="164"/>
  </dataFields>
  <formats count="1">
    <format dxfId="9">
      <pivotArea outline="0" collapsedLevelsAreSubtotals="1" fieldPosition="0"/>
    </format>
  </formats>
  <chartFormats count="6">
    <chartFormat chart="15" format="0" series="1">
      <pivotArea type="data" outline="0" fieldPosition="0">
        <references count="1">
          <reference field="4294967294" count="1" selected="0">
            <x v="0"/>
          </reference>
        </references>
      </pivotArea>
    </chartFormat>
    <chartFormat chart="18" format="17" series="1">
      <pivotArea type="data" outline="0" fieldPosition="0">
        <references count="1">
          <reference field="4294967294" count="1" selected="0">
            <x v="0"/>
          </reference>
        </references>
      </pivotArea>
    </chartFormat>
    <chartFormat chart="15" format="1">
      <pivotArea type="data" outline="0" fieldPosition="0">
        <references count="2">
          <reference field="4294967294" count="1" selected="0">
            <x v="0"/>
          </reference>
          <reference field="2" count="1" selected="0">
            <x v="2"/>
          </reference>
        </references>
      </pivotArea>
    </chartFormat>
    <chartFormat chart="15" format="2">
      <pivotArea type="data" outline="0" fieldPosition="0">
        <references count="2">
          <reference field="4294967294" count="1" selected="0">
            <x v="0"/>
          </reference>
          <reference field="2" count="1" selected="0">
            <x v="3"/>
          </reference>
        </references>
      </pivotArea>
    </chartFormat>
    <chartFormat chart="15" format="3">
      <pivotArea type="data" outline="0" fieldPosition="0">
        <references count="2">
          <reference field="4294967294" count="1" selected="0">
            <x v="0"/>
          </reference>
          <reference field="2" count="1" selected="0">
            <x v="5"/>
          </reference>
        </references>
      </pivotArea>
    </chartFormat>
    <chartFormat chart="15" format="4">
      <pivotArea type="data" outline="0" fieldPosition="0">
        <references count="2">
          <reference field="4294967294" count="1" selected="0">
            <x v="0"/>
          </reference>
          <reference field="2"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6CFBB7C-52AA-4A1C-A0AB-61C246084D8F}"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8:K22" firstHeaderRow="1" firstDataRow="2" firstDataCol="1" rowPageCount="1" colPageCount="1"/>
  <pivotFields count="5">
    <pivotField showAll="0"/>
    <pivotField axis="axisRow" showAll="0">
      <items count="13">
        <item x="0"/>
        <item x="1"/>
        <item x="2"/>
        <item x="3"/>
        <item x="4"/>
        <item x="5"/>
        <item x="6"/>
        <item x="7"/>
        <item x="8"/>
        <item x="9"/>
        <item x="10"/>
        <item x="11"/>
        <item t="default"/>
      </items>
    </pivotField>
    <pivotField axis="axisCol" showAll="0">
      <items count="12">
        <item x="2"/>
        <item x="1"/>
        <item x="0"/>
        <item x="3"/>
        <item x="4"/>
        <item x="5"/>
        <item x="6"/>
        <item x="7"/>
        <item x="8"/>
        <item x="9"/>
        <item x="10"/>
        <item t="default"/>
      </items>
    </pivotField>
    <pivotField axis="axisPage" showAll="0">
      <items count="3">
        <item x="0"/>
        <item x="1"/>
        <item t="default"/>
      </items>
    </pivotField>
    <pivotField dataField="1" numFmtId="164" showAll="0"/>
  </pivotFields>
  <rowFields count="1">
    <field x="1"/>
  </rowFields>
  <rowItems count="13">
    <i>
      <x/>
    </i>
    <i>
      <x v="1"/>
    </i>
    <i>
      <x v="2"/>
    </i>
    <i>
      <x v="3"/>
    </i>
    <i>
      <x v="4"/>
    </i>
    <i>
      <x v="5"/>
    </i>
    <i>
      <x v="6"/>
    </i>
    <i>
      <x v="7"/>
    </i>
    <i>
      <x v="8"/>
    </i>
    <i>
      <x v="9"/>
    </i>
    <i>
      <x v="10"/>
    </i>
    <i>
      <x v="11"/>
    </i>
    <i t="grand">
      <x/>
    </i>
  </rowItems>
  <colFields count="1">
    <field x="2"/>
  </colFields>
  <colItems count="5">
    <i>
      <x/>
    </i>
    <i>
      <x v="1"/>
    </i>
    <i>
      <x v="2"/>
    </i>
    <i>
      <x v="3"/>
    </i>
    <i t="grand">
      <x/>
    </i>
  </colItems>
  <pageFields count="1">
    <pageField fld="3" item="0" hier="-1"/>
  </pageFields>
  <dataFields count="1">
    <dataField name="Sum of Amount" fld="4" baseField="0" baseItem="0" numFmtId="164"/>
  </dataFields>
  <formats count="1">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21EA36C-A242-4C17-AC28-07FBB0E1E148}" name="Expense Typ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9:O23" firstHeaderRow="1" firstDataRow="2" firstDataCol="1" rowPageCount="1" colPageCount="1"/>
  <pivotFields count="5">
    <pivotField showAll="0"/>
    <pivotField axis="axisRow" showAll="0">
      <items count="13">
        <item x="0"/>
        <item x="1"/>
        <item x="2"/>
        <item x="3"/>
        <item x="4"/>
        <item x="5"/>
        <item x="6"/>
        <item x="7"/>
        <item x="8"/>
        <item x="9"/>
        <item x="10"/>
        <item x="11"/>
        <item t="default"/>
      </items>
    </pivotField>
    <pivotField axis="axisCol" showAll="0">
      <items count="8">
        <item x="4"/>
        <item x="3"/>
        <item x="5"/>
        <item x="2"/>
        <item x="0"/>
        <item x="6"/>
        <item x="1"/>
        <item t="default"/>
      </items>
    </pivotField>
    <pivotField axis="axisPage" showAll="0">
      <items count="2">
        <item x="0"/>
        <item t="default"/>
      </items>
    </pivotField>
    <pivotField dataField="1" showAll="0"/>
  </pivotFields>
  <rowFields count="1">
    <field x="1"/>
  </rowFields>
  <rowItems count="13">
    <i>
      <x/>
    </i>
    <i>
      <x v="1"/>
    </i>
    <i>
      <x v="2"/>
    </i>
    <i>
      <x v="3"/>
    </i>
    <i>
      <x v="4"/>
    </i>
    <i>
      <x v="5"/>
    </i>
    <i>
      <x v="6"/>
    </i>
    <i>
      <x v="7"/>
    </i>
    <i>
      <x v="8"/>
    </i>
    <i>
      <x v="9"/>
    </i>
    <i>
      <x v="10"/>
    </i>
    <i>
      <x v="11"/>
    </i>
    <i t="grand">
      <x/>
    </i>
  </rowItems>
  <colFields count="1">
    <field x="2"/>
  </colFields>
  <colItems count="8">
    <i>
      <x/>
    </i>
    <i>
      <x v="1"/>
    </i>
    <i>
      <x v="2"/>
    </i>
    <i>
      <x v="3"/>
    </i>
    <i>
      <x v="4"/>
    </i>
    <i>
      <x v="5"/>
    </i>
    <i>
      <x v="6"/>
    </i>
    <i t="grand">
      <x/>
    </i>
  </colItems>
  <pageFields count="1">
    <pageField fld="3" hier="-1"/>
  </pageFields>
  <dataFields count="1">
    <dataField name="Sum of Amount" fld="4" baseField="0" baseItem="0" numFmtId="164"/>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33A7601-5E99-4EFC-9DA1-71B6F75AAAAC}" autoFormatId="16" applyNumberFormats="0" applyBorderFormats="0" applyFontFormats="0" applyPatternFormats="0" applyAlignmentFormats="0" applyWidthHeightFormats="0">
  <queryTableRefresh nextId="6">
    <queryTableFields count="5">
      <queryTableField id="1" name="Month" tableColumnId="1"/>
      <queryTableField id="2" name="First Characters" tableColumnId="2"/>
      <queryTableField id="3" name="Title" tableColumnId="3"/>
      <queryTableField id="4" name="Description" tableColumnId="4"/>
      <queryTableField id="5" name="Amount"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2E8DF8F5-DDF0-4018-869A-62178DC607A0}" sourceName="Month">
  <pivotTables>
    <pivotTable tabId="3" name="PivotTable8"/>
    <pivotTable tabId="5" name="PivotTable9"/>
    <pivotTable tabId="4" name="PivotTable7"/>
  </pivotTables>
  <data>
    <tabular pivotCacheId="1762151222">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B238C6D1-0CB6-4FC1-A266-1ED4BAF9AA90}" cache="Slicer_Month" caption="Month" columnCount="3" style="Slicer Style " rowHeight="36576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C378694-863B-4DAD-8858-19CE2904D6BE}" name="Full_Data" displayName="Full_Data" ref="A1:E133" tableType="queryTable" totalsRowShown="0">
  <autoFilter ref="A1:E133" xr:uid="{FC378694-863B-4DAD-8858-19CE2904D6BE}"/>
  <tableColumns count="5">
    <tableColumn id="1" xr3:uid="{2B4CE072-5D3A-4F7E-B3B4-8E12F3032421}" uniqueName="1" name="Month" queryTableFieldId="1" dataDxfId="19"/>
    <tableColumn id="2" xr3:uid="{83ED1374-45FB-4917-8334-FD3E345DA937}" uniqueName="2" name="First Characters" queryTableFieldId="2" dataDxfId="18"/>
    <tableColumn id="3" xr3:uid="{3E90FF8D-CBD9-47E4-948C-C56257AEBB89}" uniqueName="3" name="Title" queryTableFieldId="3" dataDxfId="17"/>
    <tableColumn id="4" xr3:uid="{639F3A8A-14D6-4748-85F1-A527FA9B763F}" uniqueName="4" name="Description" queryTableFieldId="4" dataDxfId="16"/>
    <tableColumn id="5" xr3:uid="{F7B74E8D-F98A-4BB1-9F2A-9FC682136338}" uniqueName="5" name="Amount" queryTableFieldId="5" dataDxfId="1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9A9E9D7-7E80-4272-9AD1-ABBFAEFB2B8F}" name="Table1" displayName="Table1" ref="A2:D50" totalsRowShown="0" headerRowDxfId="14">
  <autoFilter ref="A2:D50" xr:uid="{A9A9E9D7-7E80-4272-9AD1-ABBFAEFB2B8F}"/>
  <tableColumns count="4">
    <tableColumn id="1" xr3:uid="{C4278D64-275D-4A10-B56E-CEB2F3D9AF31}" name="Month"/>
    <tableColumn id="2" xr3:uid="{79A87A53-DF06-4BB8-85C4-8C16B4E0B5FA}" name="Title"/>
    <tableColumn id="3" xr3:uid="{A10E7E2E-FF53-43D3-99D4-C75EDEADC9B4}" name="Description"/>
    <tableColumn id="4" xr3:uid="{7B9A15D9-200A-4DFA-B70F-585A4DEBA15D}" name="Amoun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EA0E1F5-48D4-4521-8A67-9B26F62711B2}" name="Table2" displayName="Table2" ref="H2:L86" totalsRowShown="0" headerRowDxfId="13">
  <autoFilter ref="H2:L86" xr:uid="{2EA0E1F5-48D4-4521-8A67-9B26F62711B2}"/>
  <tableColumns count="5">
    <tableColumn id="1" xr3:uid="{DD8CE72C-D5BF-4B11-BEFB-06B629A71386}" name="Month"/>
    <tableColumn id="5" xr3:uid="{DCAC8ADA-0F00-4159-9C06-BCD28C02A586}" name="First Characters" dataDxfId="12">
      <calculatedColumnFormula>LEFT(Table2[[#This Row],[Month]],3)</calculatedColumnFormula>
    </tableColumn>
    <tableColumn id="2" xr3:uid="{50FEA268-AF1C-46EA-8549-E4469477881E}" name="Title"/>
    <tableColumn id="3" xr3:uid="{FCC64930-320D-42D0-8BB7-7A4542DB4438}" name="Description"/>
    <tableColumn id="4" xr3:uid="{36DF5B5C-6A6F-46A8-B6AD-377340C7692E}" name="Amoun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83DF389-0F27-4A85-B5FA-91010B1B0B0F}" name="Table5" displayName="Table5" ref="F31:J43" totalsRowShown="0" headerRowDxfId="7" headerRowBorderDxfId="6">
  <autoFilter ref="F31:J43" xr:uid="{883DF389-0F27-4A85-B5FA-91010B1B0B0F}"/>
  <tableColumns count="5">
    <tableColumn id="1" xr3:uid="{D9CC217A-270F-4056-80AE-D3B09435FE40}" name="Row Labels" dataDxfId="5"/>
    <tableColumn id="2" xr3:uid="{B7A54B0E-F58B-4C6E-ACAC-74DA7317DFFB}" name="Coaching" dataDxfId="4"/>
    <tableColumn id="3" xr3:uid="{1BB69EFC-5705-4C88-B286-C10129EF97C7}" name="Consulting" dataDxfId="3"/>
    <tableColumn id="4" xr3:uid="{AC04B60D-CF19-435F-899B-2E2444E83FB9}" name="Full-Time Job" dataDxfId="2"/>
    <tableColumn id="5" xr3:uid="{824B0DF2-75EB-4EDB-89A9-73D8B6935AE6}" name="Online Courses" dataDxfId="1"/>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6A818-3925-4C6B-B829-EA07CEB5B110}">
  <dimension ref="A1:E133"/>
  <sheetViews>
    <sheetView topLeftCell="A76" workbookViewId="0">
      <selection activeCell="J47" sqref="J47"/>
    </sheetView>
  </sheetViews>
  <sheetFormatPr defaultRowHeight="14.4" x14ac:dyDescent="0.3"/>
  <cols>
    <col min="1" max="1" width="9.77734375" bestFit="1" customWidth="1"/>
    <col min="2" max="2" width="16.109375" bestFit="1" customWidth="1"/>
    <col min="3" max="3" width="13.21875" bestFit="1" customWidth="1"/>
    <col min="4" max="4" width="12.6640625" bestFit="1" customWidth="1"/>
    <col min="5" max="5" width="10.109375" bestFit="1" customWidth="1"/>
  </cols>
  <sheetData>
    <row r="1" spans="1:5" x14ac:dyDescent="0.3">
      <c r="A1" t="s">
        <v>0</v>
      </c>
      <c r="B1" t="s">
        <v>29</v>
      </c>
      <c r="C1" t="s">
        <v>1</v>
      </c>
      <c r="D1" t="s">
        <v>28</v>
      </c>
      <c r="E1" t="s">
        <v>2</v>
      </c>
    </row>
    <row r="2" spans="1:5" x14ac:dyDescent="0.3">
      <c r="A2" t="s">
        <v>3</v>
      </c>
      <c r="B2" t="str">
        <f>LEFT(Full_Data[[#This Row],[Month]],3)</f>
        <v>Jan</v>
      </c>
      <c r="C2" t="s">
        <v>4</v>
      </c>
      <c r="D2" t="s">
        <v>5</v>
      </c>
      <c r="E2" s="2">
        <v>2000</v>
      </c>
    </row>
    <row r="3" spans="1:5" x14ac:dyDescent="0.3">
      <c r="A3" t="s">
        <v>3</v>
      </c>
      <c r="B3" t="str">
        <f>LEFT(Full_Data[[#This Row],[Month]],3)</f>
        <v>Jan</v>
      </c>
      <c r="C3" t="s">
        <v>8</v>
      </c>
      <c r="D3" t="s">
        <v>5</v>
      </c>
      <c r="E3" s="2">
        <v>1200</v>
      </c>
    </row>
    <row r="4" spans="1:5" x14ac:dyDescent="0.3">
      <c r="A4" t="s">
        <v>3</v>
      </c>
      <c r="B4" t="str">
        <f>LEFT(Full_Data[[#This Row],[Month]],3)</f>
        <v>Jan</v>
      </c>
      <c r="C4" t="s">
        <v>10</v>
      </c>
      <c r="D4" t="s">
        <v>5</v>
      </c>
      <c r="E4" s="2">
        <v>200</v>
      </c>
    </row>
    <row r="5" spans="1:5" x14ac:dyDescent="0.3">
      <c r="A5" t="s">
        <v>3</v>
      </c>
      <c r="B5" t="str">
        <f>LEFT(Full_Data[[#This Row],[Month]],3)</f>
        <v>Jan</v>
      </c>
      <c r="C5" t="s">
        <v>12</v>
      </c>
      <c r="D5" t="s">
        <v>5</v>
      </c>
      <c r="E5" s="2">
        <v>1200</v>
      </c>
    </row>
    <row r="6" spans="1:5" x14ac:dyDescent="0.3">
      <c r="A6" t="s">
        <v>14</v>
      </c>
      <c r="B6" t="str">
        <f>LEFT(Full_Data[[#This Row],[Month]],3)</f>
        <v>Feb</v>
      </c>
      <c r="C6" t="s">
        <v>4</v>
      </c>
      <c r="D6" t="s">
        <v>5</v>
      </c>
      <c r="E6" s="2">
        <v>5000</v>
      </c>
    </row>
    <row r="7" spans="1:5" x14ac:dyDescent="0.3">
      <c r="A7" t="s">
        <v>14</v>
      </c>
      <c r="B7" t="str">
        <f>LEFT(Full_Data[[#This Row],[Month]],3)</f>
        <v>Feb</v>
      </c>
      <c r="C7" t="s">
        <v>8</v>
      </c>
      <c r="D7" t="s">
        <v>5</v>
      </c>
      <c r="E7" s="2">
        <v>800</v>
      </c>
    </row>
    <row r="8" spans="1:5" x14ac:dyDescent="0.3">
      <c r="A8" t="s">
        <v>14</v>
      </c>
      <c r="B8" t="str">
        <f>LEFT(Full_Data[[#This Row],[Month]],3)</f>
        <v>Feb</v>
      </c>
      <c r="C8" t="s">
        <v>10</v>
      </c>
      <c r="D8" t="s">
        <v>5</v>
      </c>
      <c r="E8" s="2">
        <v>100</v>
      </c>
    </row>
    <row r="9" spans="1:5" x14ac:dyDescent="0.3">
      <c r="A9" t="s">
        <v>14</v>
      </c>
      <c r="B9" t="str">
        <f>LEFT(Full_Data[[#This Row],[Month]],3)</f>
        <v>Feb</v>
      </c>
      <c r="C9" t="s">
        <v>12</v>
      </c>
      <c r="D9" t="s">
        <v>5</v>
      </c>
      <c r="E9" s="2">
        <v>1100</v>
      </c>
    </row>
    <row r="10" spans="1:5" x14ac:dyDescent="0.3">
      <c r="A10" t="s">
        <v>18</v>
      </c>
      <c r="B10" t="str">
        <f>LEFT(Full_Data[[#This Row],[Month]],3)</f>
        <v>Mar</v>
      </c>
      <c r="C10" t="s">
        <v>4</v>
      </c>
      <c r="D10" t="s">
        <v>5</v>
      </c>
      <c r="E10" s="2">
        <v>5000</v>
      </c>
    </row>
    <row r="11" spans="1:5" x14ac:dyDescent="0.3">
      <c r="A11" t="s">
        <v>18</v>
      </c>
      <c r="B11" t="str">
        <f>LEFT(Full_Data[[#This Row],[Month]],3)</f>
        <v>Mar</v>
      </c>
      <c r="C11" t="s">
        <v>8</v>
      </c>
      <c r="D11" t="s">
        <v>5</v>
      </c>
      <c r="E11" s="2">
        <v>900</v>
      </c>
    </row>
    <row r="12" spans="1:5" x14ac:dyDescent="0.3">
      <c r="A12" t="s">
        <v>18</v>
      </c>
      <c r="B12" t="str">
        <f>LEFT(Full_Data[[#This Row],[Month]],3)</f>
        <v>Mar</v>
      </c>
      <c r="C12" t="s">
        <v>10</v>
      </c>
      <c r="D12" t="s">
        <v>5</v>
      </c>
      <c r="E12" s="2">
        <v>500</v>
      </c>
    </row>
    <row r="13" spans="1:5" x14ac:dyDescent="0.3">
      <c r="A13" t="s">
        <v>18</v>
      </c>
      <c r="B13" t="str">
        <f>LEFT(Full_Data[[#This Row],[Month]],3)</f>
        <v>Mar</v>
      </c>
      <c r="C13" t="s">
        <v>12</v>
      </c>
      <c r="D13" t="s">
        <v>5</v>
      </c>
      <c r="E13" s="2">
        <v>1000</v>
      </c>
    </row>
    <row r="14" spans="1:5" x14ac:dyDescent="0.3">
      <c r="A14" t="s">
        <v>19</v>
      </c>
      <c r="B14" t="str">
        <f>LEFT(Full_Data[[#This Row],[Month]],3)</f>
        <v>Apr</v>
      </c>
      <c r="C14" t="s">
        <v>4</v>
      </c>
      <c r="D14" t="s">
        <v>5</v>
      </c>
      <c r="E14" s="2">
        <v>7500</v>
      </c>
    </row>
    <row r="15" spans="1:5" x14ac:dyDescent="0.3">
      <c r="A15" t="s">
        <v>19</v>
      </c>
      <c r="B15" t="str">
        <f>LEFT(Full_Data[[#This Row],[Month]],3)</f>
        <v>Apr</v>
      </c>
      <c r="C15" t="s">
        <v>8</v>
      </c>
      <c r="D15" t="s">
        <v>5</v>
      </c>
      <c r="E15" s="2">
        <v>900</v>
      </c>
    </row>
    <row r="16" spans="1:5" x14ac:dyDescent="0.3">
      <c r="A16" t="s">
        <v>19</v>
      </c>
      <c r="B16" t="str">
        <f>LEFT(Full_Data[[#This Row],[Month]],3)</f>
        <v>Apr</v>
      </c>
      <c r="C16" t="s">
        <v>10</v>
      </c>
      <c r="D16" t="s">
        <v>5</v>
      </c>
      <c r="E16" s="2">
        <v>0</v>
      </c>
    </row>
    <row r="17" spans="1:5" x14ac:dyDescent="0.3">
      <c r="A17" t="s">
        <v>19</v>
      </c>
      <c r="B17" t="str">
        <f>LEFT(Full_Data[[#This Row],[Month]],3)</f>
        <v>Apr</v>
      </c>
      <c r="C17" t="s">
        <v>12</v>
      </c>
      <c r="D17" t="s">
        <v>5</v>
      </c>
      <c r="E17" s="2">
        <v>800</v>
      </c>
    </row>
    <row r="18" spans="1:5" x14ac:dyDescent="0.3">
      <c r="A18" t="s">
        <v>20</v>
      </c>
      <c r="B18" t="str">
        <f>LEFT(Full_Data[[#This Row],[Month]],3)</f>
        <v>May</v>
      </c>
      <c r="C18" t="s">
        <v>4</v>
      </c>
      <c r="D18" t="s">
        <v>5</v>
      </c>
      <c r="E18" s="2">
        <v>5000</v>
      </c>
    </row>
    <row r="19" spans="1:5" x14ac:dyDescent="0.3">
      <c r="A19" t="s">
        <v>20</v>
      </c>
      <c r="B19" t="str">
        <f>LEFT(Full_Data[[#This Row],[Month]],3)</f>
        <v>May</v>
      </c>
      <c r="C19" t="s">
        <v>8</v>
      </c>
      <c r="D19" t="s">
        <v>5</v>
      </c>
      <c r="E19" s="2">
        <v>900</v>
      </c>
    </row>
    <row r="20" spans="1:5" x14ac:dyDescent="0.3">
      <c r="A20" t="s">
        <v>20</v>
      </c>
      <c r="B20" t="str">
        <f>LEFT(Full_Data[[#This Row],[Month]],3)</f>
        <v>May</v>
      </c>
      <c r="C20" t="s">
        <v>10</v>
      </c>
      <c r="D20" t="s">
        <v>5</v>
      </c>
      <c r="E20" s="2">
        <v>300</v>
      </c>
    </row>
    <row r="21" spans="1:5" x14ac:dyDescent="0.3">
      <c r="A21" t="s">
        <v>20</v>
      </c>
      <c r="B21" t="str">
        <f>LEFT(Full_Data[[#This Row],[Month]],3)</f>
        <v>May</v>
      </c>
      <c r="C21" t="s">
        <v>12</v>
      </c>
      <c r="D21" t="s">
        <v>5</v>
      </c>
      <c r="E21" s="2">
        <v>800</v>
      </c>
    </row>
    <row r="22" spans="1:5" x14ac:dyDescent="0.3">
      <c r="A22" t="s">
        <v>21</v>
      </c>
      <c r="B22" t="str">
        <f>LEFT(Full_Data[[#This Row],[Month]],3)</f>
        <v>Jun</v>
      </c>
      <c r="C22" t="s">
        <v>4</v>
      </c>
      <c r="D22" t="s">
        <v>5</v>
      </c>
      <c r="E22" s="2">
        <v>5000</v>
      </c>
    </row>
    <row r="23" spans="1:5" x14ac:dyDescent="0.3">
      <c r="A23" t="s">
        <v>21</v>
      </c>
      <c r="B23" t="str">
        <f>LEFT(Full_Data[[#This Row],[Month]],3)</f>
        <v>Jun</v>
      </c>
      <c r="C23" t="s">
        <v>8</v>
      </c>
      <c r="D23" t="s">
        <v>5</v>
      </c>
      <c r="E23" s="2">
        <v>0</v>
      </c>
    </row>
    <row r="24" spans="1:5" x14ac:dyDescent="0.3">
      <c r="A24" t="s">
        <v>21</v>
      </c>
      <c r="B24" t="str">
        <f>LEFT(Full_Data[[#This Row],[Month]],3)</f>
        <v>Jun</v>
      </c>
      <c r="C24" t="s">
        <v>10</v>
      </c>
      <c r="D24" t="s">
        <v>5</v>
      </c>
      <c r="E24" s="2">
        <v>300</v>
      </c>
    </row>
    <row r="25" spans="1:5" x14ac:dyDescent="0.3">
      <c r="A25" t="s">
        <v>21</v>
      </c>
      <c r="B25" t="str">
        <f>LEFT(Full_Data[[#This Row],[Month]],3)</f>
        <v>Jun</v>
      </c>
      <c r="C25" t="s">
        <v>12</v>
      </c>
      <c r="D25" t="s">
        <v>5</v>
      </c>
      <c r="E25" s="2">
        <v>2200</v>
      </c>
    </row>
    <row r="26" spans="1:5" x14ac:dyDescent="0.3">
      <c r="A26" t="s">
        <v>22</v>
      </c>
      <c r="B26" t="str">
        <f>LEFT(Full_Data[[#This Row],[Month]],3)</f>
        <v>Jul</v>
      </c>
      <c r="C26" t="s">
        <v>4</v>
      </c>
      <c r="D26" t="s">
        <v>5</v>
      </c>
      <c r="E26" s="2">
        <v>5000</v>
      </c>
    </row>
    <row r="27" spans="1:5" x14ac:dyDescent="0.3">
      <c r="A27" t="s">
        <v>22</v>
      </c>
      <c r="B27" t="str">
        <f>LEFT(Full_Data[[#This Row],[Month]],3)</f>
        <v>Jul</v>
      </c>
      <c r="C27" t="s">
        <v>8</v>
      </c>
      <c r="D27" t="s">
        <v>5</v>
      </c>
      <c r="E27" s="2">
        <v>0</v>
      </c>
    </row>
    <row r="28" spans="1:5" x14ac:dyDescent="0.3">
      <c r="A28" t="s">
        <v>22</v>
      </c>
      <c r="B28" t="str">
        <f>LEFT(Full_Data[[#This Row],[Month]],3)</f>
        <v>Jul</v>
      </c>
      <c r="C28" t="s">
        <v>10</v>
      </c>
      <c r="D28" t="s">
        <v>5</v>
      </c>
      <c r="E28" s="2">
        <v>400</v>
      </c>
    </row>
    <row r="29" spans="1:5" x14ac:dyDescent="0.3">
      <c r="A29" t="s">
        <v>22</v>
      </c>
      <c r="B29" t="str">
        <f>LEFT(Full_Data[[#This Row],[Month]],3)</f>
        <v>Jul</v>
      </c>
      <c r="C29" t="s">
        <v>12</v>
      </c>
      <c r="D29" t="s">
        <v>5</v>
      </c>
      <c r="E29" s="2">
        <v>2100</v>
      </c>
    </row>
    <row r="30" spans="1:5" x14ac:dyDescent="0.3">
      <c r="A30" t="s">
        <v>23</v>
      </c>
      <c r="B30" t="str">
        <f>LEFT(Full_Data[[#This Row],[Month]],3)</f>
        <v>Aug</v>
      </c>
      <c r="C30" t="s">
        <v>4</v>
      </c>
      <c r="D30" t="s">
        <v>5</v>
      </c>
      <c r="E30" s="2">
        <v>5000</v>
      </c>
    </row>
    <row r="31" spans="1:5" x14ac:dyDescent="0.3">
      <c r="A31" t="s">
        <v>23</v>
      </c>
      <c r="B31" t="str">
        <f>LEFT(Full_Data[[#This Row],[Month]],3)</f>
        <v>Aug</v>
      </c>
      <c r="C31" t="s">
        <v>8</v>
      </c>
      <c r="D31" t="s">
        <v>5</v>
      </c>
      <c r="E31" s="2">
        <v>0</v>
      </c>
    </row>
    <row r="32" spans="1:5" x14ac:dyDescent="0.3">
      <c r="A32" t="s">
        <v>23</v>
      </c>
      <c r="B32" t="str">
        <f>LEFT(Full_Data[[#This Row],[Month]],3)</f>
        <v>Aug</v>
      </c>
      <c r="C32" t="s">
        <v>10</v>
      </c>
      <c r="D32" t="s">
        <v>5</v>
      </c>
      <c r="E32" s="2">
        <v>200</v>
      </c>
    </row>
    <row r="33" spans="1:5" x14ac:dyDescent="0.3">
      <c r="A33" t="s">
        <v>23</v>
      </c>
      <c r="B33" t="str">
        <f>LEFT(Full_Data[[#This Row],[Month]],3)</f>
        <v>Aug</v>
      </c>
      <c r="C33" t="s">
        <v>12</v>
      </c>
      <c r="D33" t="s">
        <v>5</v>
      </c>
      <c r="E33" s="2">
        <v>1900</v>
      </c>
    </row>
    <row r="34" spans="1:5" x14ac:dyDescent="0.3">
      <c r="A34" t="s">
        <v>24</v>
      </c>
      <c r="B34" t="str">
        <f>LEFT(Full_Data[[#This Row],[Month]],3)</f>
        <v>Sep</v>
      </c>
      <c r="C34" t="s">
        <v>4</v>
      </c>
      <c r="D34" t="s">
        <v>5</v>
      </c>
      <c r="E34" s="2">
        <v>5000</v>
      </c>
    </row>
    <row r="35" spans="1:5" x14ac:dyDescent="0.3">
      <c r="A35" t="s">
        <v>24</v>
      </c>
      <c r="B35" t="str">
        <f>LEFT(Full_Data[[#This Row],[Month]],3)</f>
        <v>Sep</v>
      </c>
      <c r="C35" t="s">
        <v>8</v>
      </c>
      <c r="D35" t="s">
        <v>5</v>
      </c>
      <c r="E35" s="2">
        <v>1500</v>
      </c>
    </row>
    <row r="36" spans="1:5" x14ac:dyDescent="0.3">
      <c r="A36" t="s">
        <v>24</v>
      </c>
      <c r="B36" t="str">
        <f>LEFT(Full_Data[[#This Row],[Month]],3)</f>
        <v>Sep</v>
      </c>
      <c r="C36" t="s">
        <v>10</v>
      </c>
      <c r="D36" t="s">
        <v>5</v>
      </c>
      <c r="E36" s="2">
        <v>850</v>
      </c>
    </row>
    <row r="37" spans="1:5" x14ac:dyDescent="0.3">
      <c r="A37" t="s">
        <v>24</v>
      </c>
      <c r="B37" t="str">
        <f>LEFT(Full_Data[[#This Row],[Month]],3)</f>
        <v>Sep</v>
      </c>
      <c r="C37" t="s">
        <v>12</v>
      </c>
      <c r="D37" t="s">
        <v>5</v>
      </c>
      <c r="E37" s="2">
        <v>1700</v>
      </c>
    </row>
    <row r="38" spans="1:5" x14ac:dyDescent="0.3">
      <c r="A38" t="s">
        <v>25</v>
      </c>
      <c r="B38" t="str">
        <f>LEFT(Full_Data[[#This Row],[Month]],3)</f>
        <v>Oct</v>
      </c>
      <c r="C38" t="s">
        <v>4</v>
      </c>
      <c r="D38" t="s">
        <v>5</v>
      </c>
      <c r="E38" s="2">
        <v>5000</v>
      </c>
    </row>
    <row r="39" spans="1:5" x14ac:dyDescent="0.3">
      <c r="A39" t="s">
        <v>25</v>
      </c>
      <c r="B39" t="str">
        <f>LEFT(Full_Data[[#This Row],[Month]],3)</f>
        <v>Oct</v>
      </c>
      <c r="C39" t="s">
        <v>8</v>
      </c>
      <c r="D39" t="s">
        <v>5</v>
      </c>
      <c r="E39" s="2">
        <v>1600</v>
      </c>
    </row>
    <row r="40" spans="1:5" x14ac:dyDescent="0.3">
      <c r="A40" t="s">
        <v>25</v>
      </c>
      <c r="B40" t="str">
        <f>LEFT(Full_Data[[#This Row],[Month]],3)</f>
        <v>Oct</v>
      </c>
      <c r="C40" t="s">
        <v>10</v>
      </c>
      <c r="D40" t="s">
        <v>5</v>
      </c>
      <c r="E40" s="2">
        <v>950</v>
      </c>
    </row>
    <row r="41" spans="1:5" x14ac:dyDescent="0.3">
      <c r="A41" t="s">
        <v>25</v>
      </c>
      <c r="B41" t="str">
        <f>LEFT(Full_Data[[#This Row],[Month]],3)</f>
        <v>Oct</v>
      </c>
      <c r="C41" t="s">
        <v>12</v>
      </c>
      <c r="D41" t="s">
        <v>5</v>
      </c>
      <c r="E41" s="2">
        <v>1700</v>
      </c>
    </row>
    <row r="42" spans="1:5" x14ac:dyDescent="0.3">
      <c r="A42" t="s">
        <v>26</v>
      </c>
      <c r="B42" t="str">
        <f>LEFT(Full_Data[[#This Row],[Month]],3)</f>
        <v>Nov</v>
      </c>
      <c r="C42" t="s">
        <v>4</v>
      </c>
      <c r="D42" t="s">
        <v>5</v>
      </c>
      <c r="E42" s="2">
        <v>5000</v>
      </c>
    </row>
    <row r="43" spans="1:5" x14ac:dyDescent="0.3">
      <c r="A43" t="s">
        <v>26</v>
      </c>
      <c r="B43" t="str">
        <f>LEFT(Full_Data[[#This Row],[Month]],3)</f>
        <v>Nov</v>
      </c>
      <c r="C43" t="s">
        <v>8</v>
      </c>
      <c r="D43" t="s">
        <v>5</v>
      </c>
      <c r="E43" s="2">
        <v>1500</v>
      </c>
    </row>
    <row r="44" spans="1:5" x14ac:dyDescent="0.3">
      <c r="A44" t="s">
        <v>26</v>
      </c>
      <c r="B44" t="str">
        <f>LEFT(Full_Data[[#This Row],[Month]],3)</f>
        <v>Nov</v>
      </c>
      <c r="C44" t="s">
        <v>10</v>
      </c>
      <c r="D44" t="s">
        <v>5</v>
      </c>
      <c r="E44" s="2">
        <v>600</v>
      </c>
    </row>
    <row r="45" spans="1:5" x14ac:dyDescent="0.3">
      <c r="A45" t="s">
        <v>26</v>
      </c>
      <c r="B45" t="str">
        <f>LEFT(Full_Data[[#This Row],[Month]],3)</f>
        <v>Nov</v>
      </c>
      <c r="C45" t="s">
        <v>12</v>
      </c>
      <c r="D45" t="s">
        <v>5</v>
      </c>
      <c r="E45" s="2">
        <v>1600</v>
      </c>
    </row>
    <row r="46" spans="1:5" x14ac:dyDescent="0.3">
      <c r="A46" t="s">
        <v>27</v>
      </c>
      <c r="B46" t="str">
        <f>LEFT(Full_Data[[#This Row],[Month]],3)</f>
        <v>Dec</v>
      </c>
      <c r="C46" t="s">
        <v>4</v>
      </c>
      <c r="D46" t="s">
        <v>5</v>
      </c>
      <c r="E46" s="2">
        <v>6000</v>
      </c>
    </row>
    <row r="47" spans="1:5" x14ac:dyDescent="0.3">
      <c r="A47" t="s">
        <v>27</v>
      </c>
      <c r="B47" t="str">
        <f>LEFT(Full_Data[[#This Row],[Month]],3)</f>
        <v>Dec</v>
      </c>
      <c r="C47" t="s">
        <v>8</v>
      </c>
      <c r="D47" t="s">
        <v>5</v>
      </c>
      <c r="E47" s="2">
        <v>700</v>
      </c>
    </row>
    <row r="48" spans="1:5" x14ac:dyDescent="0.3">
      <c r="A48" t="s">
        <v>27</v>
      </c>
      <c r="B48" t="str">
        <f>LEFT(Full_Data[[#This Row],[Month]],3)</f>
        <v>Dec</v>
      </c>
      <c r="C48" t="s">
        <v>10</v>
      </c>
      <c r="D48" t="s">
        <v>5</v>
      </c>
      <c r="E48" s="2">
        <v>700</v>
      </c>
    </row>
    <row r="49" spans="1:5" x14ac:dyDescent="0.3">
      <c r="A49" t="s">
        <v>27</v>
      </c>
      <c r="B49" t="str">
        <f>LEFT(Full_Data[[#This Row],[Month]],3)</f>
        <v>Dec</v>
      </c>
      <c r="C49" t="s">
        <v>12</v>
      </c>
      <c r="D49" t="s">
        <v>5</v>
      </c>
      <c r="E49" s="2">
        <v>2000</v>
      </c>
    </row>
    <row r="50" spans="1:5" x14ac:dyDescent="0.3">
      <c r="A50" t="s">
        <v>3</v>
      </c>
      <c r="B50" t="str">
        <f>LEFT(Full_Data[[#This Row],[Month]],3)</f>
        <v>Jan</v>
      </c>
      <c r="C50" t="s">
        <v>6</v>
      </c>
      <c r="D50" t="s">
        <v>7</v>
      </c>
      <c r="E50" s="2">
        <v>3400</v>
      </c>
    </row>
    <row r="51" spans="1:5" x14ac:dyDescent="0.3">
      <c r="A51" t="s">
        <v>3</v>
      </c>
      <c r="B51" t="str">
        <f>LEFT(Full_Data[[#This Row],[Month]],3)</f>
        <v>Jan</v>
      </c>
      <c r="C51" t="s">
        <v>9</v>
      </c>
      <c r="D51" t="s">
        <v>7</v>
      </c>
      <c r="E51" s="2">
        <v>410</v>
      </c>
    </row>
    <row r="52" spans="1:5" x14ac:dyDescent="0.3">
      <c r="A52" t="s">
        <v>3</v>
      </c>
      <c r="B52" t="str">
        <f>LEFT(Full_Data[[#This Row],[Month]],3)</f>
        <v>Jan</v>
      </c>
      <c r="C52" t="s">
        <v>11</v>
      </c>
      <c r="D52" t="s">
        <v>7</v>
      </c>
      <c r="E52" s="2">
        <v>650</v>
      </c>
    </row>
    <row r="53" spans="1:5" x14ac:dyDescent="0.3">
      <c r="A53" t="s">
        <v>3</v>
      </c>
      <c r="B53" t="str">
        <f>LEFT(Full_Data[[#This Row],[Month]],3)</f>
        <v>Jan</v>
      </c>
      <c r="C53" t="s">
        <v>13</v>
      </c>
      <c r="D53" t="s">
        <v>7</v>
      </c>
      <c r="E53" s="2">
        <v>225</v>
      </c>
    </row>
    <row r="54" spans="1:5" x14ac:dyDescent="0.3">
      <c r="A54" t="s">
        <v>3</v>
      </c>
      <c r="B54" t="str">
        <f>LEFT(Full_Data[[#This Row],[Month]],3)</f>
        <v>Jan</v>
      </c>
      <c r="C54" t="s">
        <v>15</v>
      </c>
      <c r="D54" t="s">
        <v>7</v>
      </c>
      <c r="E54" s="2">
        <v>300</v>
      </c>
    </row>
    <row r="55" spans="1:5" x14ac:dyDescent="0.3">
      <c r="A55" t="s">
        <v>3</v>
      </c>
      <c r="B55" t="str">
        <f>LEFT(Full_Data[[#This Row],[Month]],3)</f>
        <v>Jan</v>
      </c>
      <c r="C55" t="s">
        <v>16</v>
      </c>
      <c r="D55" t="s">
        <v>7</v>
      </c>
      <c r="E55" s="2">
        <v>400</v>
      </c>
    </row>
    <row r="56" spans="1:5" x14ac:dyDescent="0.3">
      <c r="A56" t="s">
        <v>3</v>
      </c>
      <c r="B56" t="str">
        <f>LEFT(Full_Data[[#This Row],[Month]],3)</f>
        <v>Jan</v>
      </c>
      <c r="C56" t="s">
        <v>17</v>
      </c>
      <c r="D56" t="s">
        <v>7</v>
      </c>
      <c r="E56" s="2">
        <v>475</v>
      </c>
    </row>
    <row r="57" spans="1:5" x14ac:dyDescent="0.3">
      <c r="A57" t="s">
        <v>14</v>
      </c>
      <c r="B57" t="str">
        <f>LEFT(Full_Data[[#This Row],[Month]],3)</f>
        <v>Feb</v>
      </c>
      <c r="C57" t="s">
        <v>6</v>
      </c>
      <c r="D57" t="s">
        <v>7</v>
      </c>
      <c r="E57" s="2">
        <v>2100</v>
      </c>
    </row>
    <row r="58" spans="1:5" x14ac:dyDescent="0.3">
      <c r="A58" t="s">
        <v>14</v>
      </c>
      <c r="B58" t="str">
        <f>LEFT(Full_Data[[#This Row],[Month]],3)</f>
        <v>Feb</v>
      </c>
      <c r="C58" t="s">
        <v>9</v>
      </c>
      <c r="D58" t="s">
        <v>7</v>
      </c>
      <c r="E58" s="2">
        <v>430</v>
      </c>
    </row>
    <row r="59" spans="1:5" x14ac:dyDescent="0.3">
      <c r="A59" t="s">
        <v>14</v>
      </c>
      <c r="B59" t="str">
        <f>LEFT(Full_Data[[#This Row],[Month]],3)</f>
        <v>Feb</v>
      </c>
      <c r="C59" t="s">
        <v>11</v>
      </c>
      <c r="D59" t="s">
        <v>7</v>
      </c>
      <c r="E59" s="2">
        <v>560</v>
      </c>
    </row>
    <row r="60" spans="1:5" x14ac:dyDescent="0.3">
      <c r="A60" t="s">
        <v>14</v>
      </c>
      <c r="B60" t="str">
        <f>LEFT(Full_Data[[#This Row],[Month]],3)</f>
        <v>Feb</v>
      </c>
      <c r="C60" t="s">
        <v>13</v>
      </c>
      <c r="D60" t="s">
        <v>7</v>
      </c>
      <c r="E60" s="2">
        <v>225</v>
      </c>
    </row>
    <row r="61" spans="1:5" x14ac:dyDescent="0.3">
      <c r="A61" t="s">
        <v>14</v>
      </c>
      <c r="B61" t="str">
        <f>LEFT(Full_Data[[#This Row],[Month]],3)</f>
        <v>Feb</v>
      </c>
      <c r="C61" t="s">
        <v>15</v>
      </c>
      <c r="D61" t="s">
        <v>7</v>
      </c>
      <c r="E61" s="2">
        <v>300</v>
      </c>
    </row>
    <row r="62" spans="1:5" x14ac:dyDescent="0.3">
      <c r="A62" t="s">
        <v>14</v>
      </c>
      <c r="B62" t="str">
        <f>LEFT(Full_Data[[#This Row],[Month]],3)</f>
        <v>Feb</v>
      </c>
      <c r="C62" t="s">
        <v>16</v>
      </c>
      <c r="D62" t="s">
        <v>7</v>
      </c>
      <c r="E62" s="2">
        <v>300</v>
      </c>
    </row>
    <row r="63" spans="1:5" x14ac:dyDescent="0.3">
      <c r="A63" t="s">
        <v>14</v>
      </c>
      <c r="B63" t="str">
        <f>LEFT(Full_Data[[#This Row],[Month]],3)</f>
        <v>Feb</v>
      </c>
      <c r="C63" t="s">
        <v>17</v>
      </c>
      <c r="D63" t="s">
        <v>7</v>
      </c>
      <c r="E63" s="2">
        <v>550</v>
      </c>
    </row>
    <row r="64" spans="1:5" x14ac:dyDescent="0.3">
      <c r="A64" t="s">
        <v>18</v>
      </c>
      <c r="B64" t="str">
        <f>LEFT(Full_Data[[#This Row],[Month]],3)</f>
        <v>Mar</v>
      </c>
      <c r="C64" t="s">
        <v>6</v>
      </c>
      <c r="D64" t="s">
        <v>7</v>
      </c>
      <c r="E64" s="2">
        <v>2100</v>
      </c>
    </row>
    <row r="65" spans="1:5" x14ac:dyDescent="0.3">
      <c r="A65" t="s">
        <v>18</v>
      </c>
      <c r="B65" t="str">
        <f>LEFT(Full_Data[[#This Row],[Month]],3)</f>
        <v>Mar</v>
      </c>
      <c r="C65" t="s">
        <v>9</v>
      </c>
      <c r="D65" t="s">
        <v>7</v>
      </c>
      <c r="E65" s="2">
        <v>380</v>
      </c>
    </row>
    <row r="66" spans="1:5" x14ac:dyDescent="0.3">
      <c r="A66" t="s">
        <v>18</v>
      </c>
      <c r="B66" t="str">
        <f>LEFT(Full_Data[[#This Row],[Month]],3)</f>
        <v>Mar</v>
      </c>
      <c r="C66" t="s">
        <v>11</v>
      </c>
      <c r="D66" t="s">
        <v>7</v>
      </c>
      <c r="E66" s="2">
        <v>575</v>
      </c>
    </row>
    <row r="67" spans="1:5" x14ac:dyDescent="0.3">
      <c r="A67" t="s">
        <v>18</v>
      </c>
      <c r="B67" t="str">
        <f>LEFT(Full_Data[[#This Row],[Month]],3)</f>
        <v>Mar</v>
      </c>
      <c r="C67" t="s">
        <v>13</v>
      </c>
      <c r="D67" t="s">
        <v>7</v>
      </c>
      <c r="E67" s="2">
        <v>150</v>
      </c>
    </row>
    <row r="68" spans="1:5" x14ac:dyDescent="0.3">
      <c r="A68" t="s">
        <v>18</v>
      </c>
      <c r="B68" t="str">
        <f>LEFT(Full_Data[[#This Row],[Month]],3)</f>
        <v>Mar</v>
      </c>
      <c r="C68" t="s">
        <v>15</v>
      </c>
      <c r="D68" t="s">
        <v>7</v>
      </c>
      <c r="E68" s="2">
        <v>300</v>
      </c>
    </row>
    <row r="69" spans="1:5" x14ac:dyDescent="0.3">
      <c r="A69" t="s">
        <v>18</v>
      </c>
      <c r="B69" t="str">
        <f>LEFT(Full_Data[[#This Row],[Month]],3)</f>
        <v>Mar</v>
      </c>
      <c r="C69" t="s">
        <v>16</v>
      </c>
      <c r="D69" t="s">
        <v>7</v>
      </c>
      <c r="E69" s="2">
        <v>100</v>
      </c>
    </row>
    <row r="70" spans="1:5" x14ac:dyDescent="0.3">
      <c r="A70" t="s">
        <v>18</v>
      </c>
      <c r="B70" t="str">
        <f>LEFT(Full_Data[[#This Row],[Month]],3)</f>
        <v>Mar</v>
      </c>
      <c r="C70" t="s">
        <v>17</v>
      </c>
      <c r="D70" t="s">
        <v>7</v>
      </c>
      <c r="E70" s="2">
        <v>375</v>
      </c>
    </row>
    <row r="71" spans="1:5" x14ac:dyDescent="0.3">
      <c r="A71" t="s">
        <v>19</v>
      </c>
      <c r="B71" t="str">
        <f>LEFT(Full_Data[[#This Row],[Month]],3)</f>
        <v>Apr</v>
      </c>
      <c r="C71" t="s">
        <v>6</v>
      </c>
      <c r="D71" t="s">
        <v>7</v>
      </c>
      <c r="E71" s="2">
        <v>2100</v>
      </c>
    </row>
    <row r="72" spans="1:5" x14ac:dyDescent="0.3">
      <c r="A72" t="s">
        <v>19</v>
      </c>
      <c r="B72" t="str">
        <f>LEFT(Full_Data[[#This Row],[Month]],3)</f>
        <v>Apr</v>
      </c>
      <c r="C72" t="s">
        <v>9</v>
      </c>
      <c r="D72" t="s">
        <v>7</v>
      </c>
      <c r="E72" s="2">
        <v>350</v>
      </c>
    </row>
    <row r="73" spans="1:5" x14ac:dyDescent="0.3">
      <c r="A73" t="s">
        <v>19</v>
      </c>
      <c r="B73" t="str">
        <f>LEFT(Full_Data[[#This Row],[Month]],3)</f>
        <v>Apr</v>
      </c>
      <c r="C73" t="s">
        <v>11</v>
      </c>
      <c r="D73" t="s">
        <v>7</v>
      </c>
      <c r="E73" s="2">
        <v>620</v>
      </c>
    </row>
    <row r="74" spans="1:5" x14ac:dyDescent="0.3">
      <c r="A74" t="s">
        <v>19</v>
      </c>
      <c r="B74" t="str">
        <f>LEFT(Full_Data[[#This Row],[Month]],3)</f>
        <v>Apr</v>
      </c>
      <c r="C74" t="s">
        <v>13</v>
      </c>
      <c r="D74" t="s">
        <v>7</v>
      </c>
      <c r="E74" s="2">
        <v>150</v>
      </c>
    </row>
    <row r="75" spans="1:5" x14ac:dyDescent="0.3">
      <c r="A75" t="s">
        <v>19</v>
      </c>
      <c r="B75" t="str">
        <f>LEFT(Full_Data[[#This Row],[Month]],3)</f>
        <v>Apr</v>
      </c>
      <c r="C75" t="s">
        <v>15</v>
      </c>
      <c r="D75" t="s">
        <v>7</v>
      </c>
      <c r="E75" s="2">
        <v>300</v>
      </c>
    </row>
    <row r="76" spans="1:5" x14ac:dyDescent="0.3">
      <c r="A76" t="s">
        <v>19</v>
      </c>
      <c r="B76" t="str">
        <f>LEFT(Full_Data[[#This Row],[Month]],3)</f>
        <v>Apr</v>
      </c>
      <c r="C76" t="s">
        <v>16</v>
      </c>
      <c r="D76" t="s">
        <v>7</v>
      </c>
      <c r="E76" s="2">
        <v>500</v>
      </c>
    </row>
    <row r="77" spans="1:5" x14ac:dyDescent="0.3">
      <c r="A77" t="s">
        <v>19</v>
      </c>
      <c r="B77" t="str">
        <f>LEFT(Full_Data[[#This Row],[Month]],3)</f>
        <v>Apr</v>
      </c>
      <c r="C77" t="s">
        <v>17</v>
      </c>
      <c r="D77" t="s">
        <v>7</v>
      </c>
      <c r="E77" s="2">
        <v>425</v>
      </c>
    </row>
    <row r="78" spans="1:5" x14ac:dyDescent="0.3">
      <c r="A78" t="s">
        <v>20</v>
      </c>
      <c r="B78" t="str">
        <f>LEFT(Full_Data[[#This Row],[Month]],3)</f>
        <v>May</v>
      </c>
      <c r="C78" t="s">
        <v>6</v>
      </c>
      <c r="D78" t="s">
        <v>7</v>
      </c>
      <c r="E78" s="2">
        <v>2100</v>
      </c>
    </row>
    <row r="79" spans="1:5" x14ac:dyDescent="0.3">
      <c r="A79" t="s">
        <v>20</v>
      </c>
      <c r="B79" t="str">
        <f>LEFT(Full_Data[[#This Row],[Month]],3)</f>
        <v>May</v>
      </c>
      <c r="C79" t="s">
        <v>9</v>
      </c>
      <c r="D79" t="s">
        <v>7</v>
      </c>
      <c r="E79" s="2">
        <v>330</v>
      </c>
    </row>
    <row r="80" spans="1:5" x14ac:dyDescent="0.3">
      <c r="A80" t="s">
        <v>20</v>
      </c>
      <c r="B80" t="str">
        <f>LEFT(Full_Data[[#This Row],[Month]],3)</f>
        <v>May</v>
      </c>
      <c r="C80" t="s">
        <v>11</v>
      </c>
      <c r="D80" t="s">
        <v>7</v>
      </c>
      <c r="E80" s="2">
        <v>650</v>
      </c>
    </row>
    <row r="81" spans="1:5" x14ac:dyDescent="0.3">
      <c r="A81" t="s">
        <v>20</v>
      </c>
      <c r="B81" t="str">
        <f>LEFT(Full_Data[[#This Row],[Month]],3)</f>
        <v>May</v>
      </c>
      <c r="C81" t="s">
        <v>13</v>
      </c>
      <c r="D81" t="s">
        <v>7</v>
      </c>
      <c r="E81" s="2">
        <v>300</v>
      </c>
    </row>
    <row r="82" spans="1:5" x14ac:dyDescent="0.3">
      <c r="A82" t="s">
        <v>20</v>
      </c>
      <c r="B82" t="str">
        <f>LEFT(Full_Data[[#This Row],[Month]],3)</f>
        <v>May</v>
      </c>
      <c r="C82" t="s">
        <v>15</v>
      </c>
      <c r="D82" t="s">
        <v>7</v>
      </c>
      <c r="E82" s="2">
        <v>300</v>
      </c>
    </row>
    <row r="83" spans="1:5" x14ac:dyDescent="0.3">
      <c r="A83" t="s">
        <v>20</v>
      </c>
      <c r="B83" t="str">
        <f>LEFT(Full_Data[[#This Row],[Month]],3)</f>
        <v>May</v>
      </c>
      <c r="C83" t="s">
        <v>16</v>
      </c>
      <c r="D83" t="s">
        <v>7</v>
      </c>
      <c r="E83" s="2">
        <v>300</v>
      </c>
    </row>
    <row r="84" spans="1:5" x14ac:dyDescent="0.3">
      <c r="A84" t="s">
        <v>20</v>
      </c>
      <c r="B84" t="str">
        <f>LEFT(Full_Data[[#This Row],[Month]],3)</f>
        <v>May</v>
      </c>
      <c r="C84" t="s">
        <v>17</v>
      </c>
      <c r="D84" t="s">
        <v>7</v>
      </c>
      <c r="E84" s="2">
        <v>430</v>
      </c>
    </row>
    <row r="85" spans="1:5" x14ac:dyDescent="0.3">
      <c r="A85" t="s">
        <v>21</v>
      </c>
      <c r="B85" t="str">
        <f>LEFT(Full_Data[[#This Row],[Month]],3)</f>
        <v>Jun</v>
      </c>
      <c r="C85" t="s">
        <v>6</v>
      </c>
      <c r="D85" t="s">
        <v>7</v>
      </c>
      <c r="E85" s="2">
        <v>2100</v>
      </c>
    </row>
    <row r="86" spans="1:5" x14ac:dyDescent="0.3">
      <c r="A86" t="s">
        <v>21</v>
      </c>
      <c r="B86" t="str">
        <f>LEFT(Full_Data[[#This Row],[Month]],3)</f>
        <v>Jun</v>
      </c>
      <c r="C86" t="s">
        <v>9</v>
      </c>
      <c r="D86" t="s">
        <v>7</v>
      </c>
      <c r="E86" s="2">
        <v>290</v>
      </c>
    </row>
    <row r="87" spans="1:5" x14ac:dyDescent="0.3">
      <c r="A87" t="s">
        <v>21</v>
      </c>
      <c r="B87" t="str">
        <f>LEFT(Full_Data[[#This Row],[Month]],3)</f>
        <v>Jun</v>
      </c>
      <c r="C87" t="s">
        <v>11</v>
      </c>
      <c r="D87" t="s">
        <v>7</v>
      </c>
      <c r="E87" s="2">
        <v>500</v>
      </c>
    </row>
    <row r="88" spans="1:5" x14ac:dyDescent="0.3">
      <c r="A88" t="s">
        <v>21</v>
      </c>
      <c r="B88" t="str">
        <f>LEFT(Full_Data[[#This Row],[Month]],3)</f>
        <v>Jun</v>
      </c>
      <c r="C88" t="s">
        <v>13</v>
      </c>
      <c r="D88" t="s">
        <v>7</v>
      </c>
      <c r="E88" s="2">
        <v>225</v>
      </c>
    </row>
    <row r="89" spans="1:5" x14ac:dyDescent="0.3">
      <c r="A89" t="s">
        <v>21</v>
      </c>
      <c r="B89" t="str">
        <f>LEFT(Full_Data[[#This Row],[Month]],3)</f>
        <v>Jun</v>
      </c>
      <c r="C89" t="s">
        <v>15</v>
      </c>
      <c r="D89" t="s">
        <v>7</v>
      </c>
      <c r="E89" s="2">
        <v>300</v>
      </c>
    </row>
    <row r="90" spans="1:5" x14ac:dyDescent="0.3">
      <c r="A90" t="s">
        <v>21</v>
      </c>
      <c r="B90" t="str">
        <f>LEFT(Full_Data[[#This Row],[Month]],3)</f>
        <v>Jun</v>
      </c>
      <c r="C90" t="s">
        <v>16</v>
      </c>
      <c r="D90" t="s">
        <v>7</v>
      </c>
      <c r="E90" s="2">
        <v>300</v>
      </c>
    </row>
    <row r="91" spans="1:5" x14ac:dyDescent="0.3">
      <c r="A91" t="s">
        <v>21</v>
      </c>
      <c r="B91" t="str">
        <f>LEFT(Full_Data[[#This Row],[Month]],3)</f>
        <v>Jun</v>
      </c>
      <c r="C91" t="s">
        <v>17</v>
      </c>
      <c r="D91" t="s">
        <v>7</v>
      </c>
      <c r="E91" s="2">
        <v>300</v>
      </c>
    </row>
    <row r="92" spans="1:5" x14ac:dyDescent="0.3">
      <c r="A92" t="s">
        <v>22</v>
      </c>
      <c r="B92" t="str">
        <f>LEFT(Full_Data[[#This Row],[Month]],3)</f>
        <v>Jul</v>
      </c>
      <c r="C92" t="s">
        <v>6</v>
      </c>
      <c r="D92" t="s">
        <v>7</v>
      </c>
      <c r="E92" s="2">
        <v>2350</v>
      </c>
    </row>
    <row r="93" spans="1:5" x14ac:dyDescent="0.3">
      <c r="A93" t="s">
        <v>22</v>
      </c>
      <c r="B93" t="str">
        <f>LEFT(Full_Data[[#This Row],[Month]],3)</f>
        <v>Jul</v>
      </c>
      <c r="C93" t="s">
        <v>9</v>
      </c>
      <c r="D93" t="s">
        <v>7</v>
      </c>
      <c r="E93" s="2">
        <v>340</v>
      </c>
    </row>
    <row r="94" spans="1:5" x14ac:dyDescent="0.3">
      <c r="A94" t="s">
        <v>22</v>
      </c>
      <c r="B94" t="str">
        <f>LEFT(Full_Data[[#This Row],[Month]],3)</f>
        <v>Jul</v>
      </c>
      <c r="C94" t="s">
        <v>11</v>
      </c>
      <c r="D94" t="s">
        <v>7</v>
      </c>
      <c r="E94" s="2">
        <v>650</v>
      </c>
    </row>
    <row r="95" spans="1:5" x14ac:dyDescent="0.3">
      <c r="A95" t="s">
        <v>22</v>
      </c>
      <c r="B95" t="str">
        <f>LEFT(Full_Data[[#This Row],[Month]],3)</f>
        <v>Jul</v>
      </c>
      <c r="C95" t="s">
        <v>13</v>
      </c>
      <c r="D95" t="s">
        <v>7</v>
      </c>
      <c r="E95" s="2">
        <v>225</v>
      </c>
    </row>
    <row r="96" spans="1:5" x14ac:dyDescent="0.3">
      <c r="A96" t="s">
        <v>22</v>
      </c>
      <c r="B96" t="str">
        <f>LEFT(Full_Data[[#This Row],[Month]],3)</f>
        <v>Jul</v>
      </c>
      <c r="C96" t="s">
        <v>15</v>
      </c>
      <c r="D96" t="s">
        <v>7</v>
      </c>
      <c r="E96" s="2">
        <v>300</v>
      </c>
    </row>
    <row r="97" spans="1:5" x14ac:dyDescent="0.3">
      <c r="A97" t="s">
        <v>22</v>
      </c>
      <c r="B97" t="str">
        <f>LEFT(Full_Data[[#This Row],[Month]],3)</f>
        <v>Jul</v>
      </c>
      <c r="C97" t="s">
        <v>16</v>
      </c>
      <c r="D97" t="s">
        <v>7</v>
      </c>
      <c r="E97" s="2">
        <v>150</v>
      </c>
    </row>
    <row r="98" spans="1:5" x14ac:dyDescent="0.3">
      <c r="A98" t="s">
        <v>22</v>
      </c>
      <c r="B98" t="str">
        <f>LEFT(Full_Data[[#This Row],[Month]],3)</f>
        <v>Jul</v>
      </c>
      <c r="C98" t="s">
        <v>17</v>
      </c>
      <c r="D98" t="s">
        <v>7</v>
      </c>
      <c r="E98" s="2">
        <v>775</v>
      </c>
    </row>
    <row r="99" spans="1:5" x14ac:dyDescent="0.3">
      <c r="A99" t="s">
        <v>23</v>
      </c>
      <c r="B99" t="str">
        <f>LEFT(Full_Data[[#This Row],[Month]],3)</f>
        <v>Aug</v>
      </c>
      <c r="C99" t="s">
        <v>6</v>
      </c>
      <c r="D99" t="s">
        <v>7</v>
      </c>
      <c r="E99" s="2">
        <v>2350</v>
      </c>
    </row>
    <row r="100" spans="1:5" x14ac:dyDescent="0.3">
      <c r="A100" t="s">
        <v>23</v>
      </c>
      <c r="B100" t="str">
        <f>LEFT(Full_Data[[#This Row],[Month]],3)</f>
        <v>Aug</v>
      </c>
      <c r="C100" t="s">
        <v>9</v>
      </c>
      <c r="D100" t="s">
        <v>7</v>
      </c>
      <c r="E100" s="2">
        <v>340</v>
      </c>
    </row>
    <row r="101" spans="1:5" x14ac:dyDescent="0.3">
      <c r="A101" t="s">
        <v>23</v>
      </c>
      <c r="B101" t="str">
        <f>LEFT(Full_Data[[#This Row],[Month]],3)</f>
        <v>Aug</v>
      </c>
      <c r="C101" t="s">
        <v>11</v>
      </c>
      <c r="D101" t="s">
        <v>7</v>
      </c>
      <c r="E101" s="2">
        <v>650</v>
      </c>
    </row>
    <row r="102" spans="1:5" x14ac:dyDescent="0.3">
      <c r="A102" t="s">
        <v>23</v>
      </c>
      <c r="B102" t="str">
        <f>LEFT(Full_Data[[#This Row],[Month]],3)</f>
        <v>Aug</v>
      </c>
      <c r="C102" t="s">
        <v>13</v>
      </c>
      <c r="D102" t="s">
        <v>7</v>
      </c>
      <c r="E102" s="2">
        <v>150</v>
      </c>
    </row>
    <row r="103" spans="1:5" x14ac:dyDescent="0.3">
      <c r="A103" t="s">
        <v>23</v>
      </c>
      <c r="B103" t="str">
        <f>LEFT(Full_Data[[#This Row],[Month]],3)</f>
        <v>Aug</v>
      </c>
      <c r="C103" t="s">
        <v>15</v>
      </c>
      <c r="D103" t="s">
        <v>7</v>
      </c>
      <c r="E103" s="2">
        <v>300</v>
      </c>
    </row>
    <row r="104" spans="1:5" x14ac:dyDescent="0.3">
      <c r="A104" t="s">
        <v>23</v>
      </c>
      <c r="B104" t="str">
        <f>LEFT(Full_Data[[#This Row],[Month]],3)</f>
        <v>Aug</v>
      </c>
      <c r="C104" t="s">
        <v>16</v>
      </c>
      <c r="D104" t="s">
        <v>7</v>
      </c>
      <c r="E104" s="2">
        <v>200</v>
      </c>
    </row>
    <row r="105" spans="1:5" x14ac:dyDescent="0.3">
      <c r="A105" t="s">
        <v>23</v>
      </c>
      <c r="B105" t="str">
        <f>LEFT(Full_Data[[#This Row],[Month]],3)</f>
        <v>Aug</v>
      </c>
      <c r="C105" t="s">
        <v>17</v>
      </c>
      <c r="D105" t="s">
        <v>7</v>
      </c>
      <c r="E105" s="2">
        <v>900</v>
      </c>
    </row>
    <row r="106" spans="1:5" x14ac:dyDescent="0.3">
      <c r="A106" t="s">
        <v>24</v>
      </c>
      <c r="B106" t="str">
        <f>LEFT(Full_Data[[#This Row],[Month]],3)</f>
        <v>Sep</v>
      </c>
      <c r="C106" t="s">
        <v>6</v>
      </c>
      <c r="D106" t="s">
        <v>7</v>
      </c>
      <c r="E106" s="2">
        <v>2350</v>
      </c>
    </row>
    <row r="107" spans="1:5" x14ac:dyDescent="0.3">
      <c r="A107" t="s">
        <v>24</v>
      </c>
      <c r="B107" t="str">
        <f>LEFT(Full_Data[[#This Row],[Month]],3)</f>
        <v>Sep</v>
      </c>
      <c r="C107" t="s">
        <v>9</v>
      </c>
      <c r="D107" t="s">
        <v>7</v>
      </c>
      <c r="E107" s="2">
        <v>320</v>
      </c>
    </row>
    <row r="108" spans="1:5" x14ac:dyDescent="0.3">
      <c r="A108" t="s">
        <v>24</v>
      </c>
      <c r="B108" t="str">
        <f>LEFT(Full_Data[[#This Row],[Month]],3)</f>
        <v>Sep</v>
      </c>
      <c r="C108" t="s">
        <v>11</v>
      </c>
      <c r="D108" t="s">
        <v>7</v>
      </c>
      <c r="E108" s="2">
        <v>600</v>
      </c>
    </row>
    <row r="109" spans="1:5" x14ac:dyDescent="0.3">
      <c r="A109" t="s">
        <v>24</v>
      </c>
      <c r="B109" t="str">
        <f>LEFT(Full_Data[[#This Row],[Month]],3)</f>
        <v>Sep</v>
      </c>
      <c r="C109" t="s">
        <v>13</v>
      </c>
      <c r="D109" t="s">
        <v>7</v>
      </c>
      <c r="E109" s="2">
        <v>300</v>
      </c>
    </row>
    <row r="110" spans="1:5" x14ac:dyDescent="0.3">
      <c r="A110" t="s">
        <v>24</v>
      </c>
      <c r="B110" t="str">
        <f>LEFT(Full_Data[[#This Row],[Month]],3)</f>
        <v>Sep</v>
      </c>
      <c r="C110" t="s">
        <v>15</v>
      </c>
      <c r="D110" t="s">
        <v>7</v>
      </c>
      <c r="E110" s="2">
        <v>300</v>
      </c>
    </row>
    <row r="111" spans="1:5" x14ac:dyDescent="0.3">
      <c r="A111" t="s">
        <v>24</v>
      </c>
      <c r="B111" t="str">
        <f>LEFT(Full_Data[[#This Row],[Month]],3)</f>
        <v>Sep</v>
      </c>
      <c r="C111" t="s">
        <v>16</v>
      </c>
      <c r="D111" t="s">
        <v>7</v>
      </c>
      <c r="E111" s="2">
        <v>200</v>
      </c>
    </row>
    <row r="112" spans="1:5" x14ac:dyDescent="0.3">
      <c r="A112" t="s">
        <v>24</v>
      </c>
      <c r="B112" t="str">
        <f>LEFT(Full_Data[[#This Row],[Month]],3)</f>
        <v>Sep</v>
      </c>
      <c r="C112" t="s">
        <v>17</v>
      </c>
      <c r="D112" t="s">
        <v>7</v>
      </c>
      <c r="E112" s="2">
        <v>450</v>
      </c>
    </row>
    <row r="113" spans="1:5" x14ac:dyDescent="0.3">
      <c r="A113" t="s">
        <v>25</v>
      </c>
      <c r="B113" t="str">
        <f>LEFT(Full_Data[[#This Row],[Month]],3)</f>
        <v>Oct</v>
      </c>
      <c r="C113" t="s">
        <v>6</v>
      </c>
      <c r="D113" t="s">
        <v>7</v>
      </c>
      <c r="E113" s="2">
        <v>2350</v>
      </c>
    </row>
    <row r="114" spans="1:5" x14ac:dyDescent="0.3">
      <c r="A114" t="s">
        <v>25</v>
      </c>
      <c r="B114" t="str">
        <f>LEFT(Full_Data[[#This Row],[Month]],3)</f>
        <v>Oct</v>
      </c>
      <c r="C114" t="s">
        <v>9</v>
      </c>
      <c r="D114" t="s">
        <v>7</v>
      </c>
      <c r="E114" s="2">
        <v>310</v>
      </c>
    </row>
    <row r="115" spans="1:5" x14ac:dyDescent="0.3">
      <c r="A115" t="s">
        <v>25</v>
      </c>
      <c r="B115" t="str">
        <f>LEFT(Full_Data[[#This Row],[Month]],3)</f>
        <v>Oct</v>
      </c>
      <c r="C115" t="s">
        <v>11</v>
      </c>
      <c r="D115" t="s">
        <v>7</v>
      </c>
      <c r="E115" s="2">
        <v>475</v>
      </c>
    </row>
    <row r="116" spans="1:5" x14ac:dyDescent="0.3">
      <c r="A116" t="s">
        <v>25</v>
      </c>
      <c r="B116" t="str">
        <f>LEFT(Full_Data[[#This Row],[Month]],3)</f>
        <v>Oct</v>
      </c>
      <c r="C116" t="s">
        <v>13</v>
      </c>
      <c r="D116" t="s">
        <v>7</v>
      </c>
      <c r="E116" s="2">
        <v>225</v>
      </c>
    </row>
    <row r="117" spans="1:5" x14ac:dyDescent="0.3">
      <c r="A117" t="s">
        <v>25</v>
      </c>
      <c r="B117" t="str">
        <f>LEFT(Full_Data[[#This Row],[Month]],3)</f>
        <v>Oct</v>
      </c>
      <c r="C117" t="s">
        <v>15</v>
      </c>
      <c r="D117" t="s">
        <v>7</v>
      </c>
      <c r="E117" s="2">
        <v>300</v>
      </c>
    </row>
    <row r="118" spans="1:5" x14ac:dyDescent="0.3">
      <c r="A118" t="s">
        <v>25</v>
      </c>
      <c r="B118" t="str">
        <f>LEFT(Full_Data[[#This Row],[Month]],3)</f>
        <v>Oct</v>
      </c>
      <c r="C118" t="s">
        <v>16</v>
      </c>
      <c r="D118" t="s">
        <v>7</v>
      </c>
      <c r="E118" s="2">
        <v>500</v>
      </c>
    </row>
    <row r="119" spans="1:5" x14ac:dyDescent="0.3">
      <c r="A119" t="s">
        <v>25</v>
      </c>
      <c r="B119" t="str">
        <f>LEFT(Full_Data[[#This Row],[Month]],3)</f>
        <v>Oct</v>
      </c>
      <c r="C119" t="s">
        <v>17</v>
      </c>
      <c r="D119" t="s">
        <v>7</v>
      </c>
      <c r="E119" s="2">
        <v>300</v>
      </c>
    </row>
    <row r="120" spans="1:5" x14ac:dyDescent="0.3">
      <c r="A120" t="s">
        <v>26</v>
      </c>
      <c r="B120" t="str">
        <f>LEFT(Full_Data[[#This Row],[Month]],3)</f>
        <v>Nov</v>
      </c>
      <c r="C120" t="s">
        <v>6</v>
      </c>
      <c r="D120" t="s">
        <v>7</v>
      </c>
      <c r="E120" s="2">
        <v>2350</v>
      </c>
    </row>
    <row r="121" spans="1:5" x14ac:dyDescent="0.3">
      <c r="A121" t="s">
        <v>26</v>
      </c>
      <c r="B121" t="str">
        <f>LEFT(Full_Data[[#This Row],[Month]],3)</f>
        <v>Nov</v>
      </c>
      <c r="C121" t="s">
        <v>9</v>
      </c>
      <c r="D121" t="s">
        <v>7</v>
      </c>
      <c r="E121" s="2">
        <v>290</v>
      </c>
    </row>
    <row r="122" spans="1:5" x14ac:dyDescent="0.3">
      <c r="A122" t="s">
        <v>26</v>
      </c>
      <c r="B122" t="str">
        <f>LEFT(Full_Data[[#This Row],[Month]],3)</f>
        <v>Nov</v>
      </c>
      <c r="C122" t="s">
        <v>11</v>
      </c>
      <c r="D122" t="s">
        <v>7</v>
      </c>
      <c r="E122" s="2">
        <v>600</v>
      </c>
    </row>
    <row r="123" spans="1:5" x14ac:dyDescent="0.3">
      <c r="A123" t="s">
        <v>26</v>
      </c>
      <c r="B123" t="str">
        <f>LEFT(Full_Data[[#This Row],[Month]],3)</f>
        <v>Nov</v>
      </c>
      <c r="C123" t="s">
        <v>13</v>
      </c>
      <c r="D123" t="s">
        <v>7</v>
      </c>
      <c r="E123" s="2">
        <v>225</v>
      </c>
    </row>
    <row r="124" spans="1:5" x14ac:dyDescent="0.3">
      <c r="A124" t="s">
        <v>26</v>
      </c>
      <c r="B124" t="str">
        <f>LEFT(Full_Data[[#This Row],[Month]],3)</f>
        <v>Nov</v>
      </c>
      <c r="C124" t="s">
        <v>15</v>
      </c>
      <c r="D124" t="s">
        <v>7</v>
      </c>
      <c r="E124" s="2">
        <v>400</v>
      </c>
    </row>
    <row r="125" spans="1:5" x14ac:dyDescent="0.3">
      <c r="A125" t="s">
        <v>26</v>
      </c>
      <c r="B125" t="str">
        <f>LEFT(Full_Data[[#This Row],[Month]],3)</f>
        <v>Nov</v>
      </c>
      <c r="C125" t="s">
        <v>16</v>
      </c>
      <c r="D125" t="s">
        <v>7</v>
      </c>
      <c r="E125" s="2">
        <v>200</v>
      </c>
    </row>
    <row r="126" spans="1:5" x14ac:dyDescent="0.3">
      <c r="A126" t="s">
        <v>26</v>
      </c>
      <c r="B126" t="str">
        <f>LEFT(Full_Data[[#This Row],[Month]],3)</f>
        <v>Nov</v>
      </c>
      <c r="C126" t="s">
        <v>17</v>
      </c>
      <c r="D126" t="s">
        <v>7</v>
      </c>
      <c r="E126" s="2">
        <v>550</v>
      </c>
    </row>
    <row r="127" spans="1:5" x14ac:dyDescent="0.3">
      <c r="A127" t="s">
        <v>27</v>
      </c>
      <c r="B127" t="str">
        <f>LEFT(Full_Data[[#This Row],[Month]],3)</f>
        <v>Dec</v>
      </c>
      <c r="C127" t="s">
        <v>6</v>
      </c>
      <c r="D127" t="s">
        <v>7</v>
      </c>
      <c r="E127" s="2">
        <v>2350</v>
      </c>
    </row>
    <row r="128" spans="1:5" x14ac:dyDescent="0.3">
      <c r="A128" t="s">
        <v>27</v>
      </c>
      <c r="B128" t="str">
        <f>LEFT(Full_Data[[#This Row],[Month]],3)</f>
        <v>Dec</v>
      </c>
      <c r="C128" t="s">
        <v>9</v>
      </c>
      <c r="D128" t="s">
        <v>7</v>
      </c>
      <c r="E128" s="2">
        <v>425</v>
      </c>
    </row>
    <row r="129" spans="1:5" x14ac:dyDescent="0.3">
      <c r="A129" t="s">
        <v>27</v>
      </c>
      <c r="B129" t="str">
        <f>LEFT(Full_Data[[#This Row],[Month]],3)</f>
        <v>Dec</v>
      </c>
      <c r="C129" t="s">
        <v>11</v>
      </c>
      <c r="D129" t="s">
        <v>7</v>
      </c>
      <c r="E129" s="2">
        <v>550</v>
      </c>
    </row>
    <row r="130" spans="1:5" x14ac:dyDescent="0.3">
      <c r="A130" t="s">
        <v>27</v>
      </c>
      <c r="B130" t="str">
        <f>LEFT(Full_Data[[#This Row],[Month]],3)</f>
        <v>Dec</v>
      </c>
      <c r="C130" t="s">
        <v>13</v>
      </c>
      <c r="D130" t="s">
        <v>7</v>
      </c>
      <c r="E130" s="2">
        <v>300</v>
      </c>
    </row>
    <row r="131" spans="1:5" x14ac:dyDescent="0.3">
      <c r="A131" t="s">
        <v>27</v>
      </c>
      <c r="B131" t="str">
        <f>LEFT(Full_Data[[#This Row],[Month]],3)</f>
        <v>Dec</v>
      </c>
      <c r="C131" t="s">
        <v>15</v>
      </c>
      <c r="D131" t="s">
        <v>7</v>
      </c>
      <c r="E131" s="2">
        <v>300</v>
      </c>
    </row>
    <row r="132" spans="1:5" x14ac:dyDescent="0.3">
      <c r="A132" t="s">
        <v>27</v>
      </c>
      <c r="B132" t="str">
        <f>LEFT(Full_Data[[#This Row],[Month]],3)</f>
        <v>Dec</v>
      </c>
      <c r="C132" t="s">
        <v>16</v>
      </c>
      <c r="D132" t="s">
        <v>7</v>
      </c>
      <c r="E132" s="2">
        <v>100</v>
      </c>
    </row>
    <row r="133" spans="1:5" x14ac:dyDescent="0.3">
      <c r="A133" t="s">
        <v>27</v>
      </c>
      <c r="B133" t="str">
        <f>LEFT(Full_Data[[#This Row],[Month]],3)</f>
        <v>Dec</v>
      </c>
      <c r="C133" t="s">
        <v>17</v>
      </c>
      <c r="D133" t="s">
        <v>7</v>
      </c>
      <c r="E133" s="2">
        <v>1400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E9AB7-BBDD-489D-BA46-52806ED0A8B9}">
  <dimension ref="A1:L86"/>
  <sheetViews>
    <sheetView workbookViewId="0">
      <selection activeCell="H3" sqref="H3:L86"/>
    </sheetView>
  </sheetViews>
  <sheetFormatPr defaultRowHeight="14.4" x14ac:dyDescent="0.3"/>
  <cols>
    <col min="1" max="1" width="26.6640625" customWidth="1"/>
    <col min="2" max="2" width="32.109375" customWidth="1"/>
    <col min="3" max="3" width="29.44140625" customWidth="1"/>
    <col min="4" max="4" width="43.44140625" customWidth="1"/>
    <col min="7" max="7" width="52.44140625" customWidth="1"/>
    <col min="9" max="9" width="15.77734375" customWidth="1"/>
    <col min="10" max="10" width="19" bestFit="1" customWidth="1"/>
    <col min="11" max="11" width="19" customWidth="1"/>
    <col min="12" max="12" width="9.77734375" customWidth="1"/>
  </cols>
  <sheetData>
    <row r="1" spans="1:12" x14ac:dyDescent="0.3">
      <c r="A1" s="8" t="s">
        <v>5</v>
      </c>
      <c r="B1" s="8"/>
      <c r="C1" s="8"/>
      <c r="D1" s="8"/>
      <c r="H1" s="9" t="s">
        <v>7</v>
      </c>
      <c r="I1" s="9"/>
      <c r="J1" s="9"/>
      <c r="K1" s="9"/>
      <c r="L1" s="9"/>
    </row>
    <row r="2" spans="1:12" x14ac:dyDescent="0.3">
      <c r="A2" s="1" t="s">
        <v>0</v>
      </c>
      <c r="B2" s="1" t="s">
        <v>1</v>
      </c>
      <c r="C2" s="1" t="s">
        <v>28</v>
      </c>
      <c r="D2" s="1" t="s">
        <v>2</v>
      </c>
      <c r="E2" s="1"/>
      <c r="F2" s="1"/>
      <c r="G2" s="1"/>
      <c r="H2" s="1" t="s">
        <v>0</v>
      </c>
      <c r="I2" s="1" t="s">
        <v>29</v>
      </c>
      <c r="J2" s="1" t="s">
        <v>1</v>
      </c>
      <c r="K2" s="1" t="s">
        <v>28</v>
      </c>
      <c r="L2" s="1" t="s">
        <v>2</v>
      </c>
    </row>
    <row r="3" spans="1:12" x14ac:dyDescent="0.3">
      <c r="A3" t="s">
        <v>3</v>
      </c>
      <c r="B3" t="s">
        <v>4</v>
      </c>
      <c r="C3" t="s">
        <v>5</v>
      </c>
      <c r="D3">
        <v>2000</v>
      </c>
      <c r="H3" t="s">
        <v>3</v>
      </c>
      <c r="I3" t="str">
        <f>LEFT(Table2[[#This Row],[Month]],3)</f>
        <v>Jan</v>
      </c>
      <c r="J3" t="s">
        <v>6</v>
      </c>
      <c r="K3" t="s">
        <v>7</v>
      </c>
      <c r="L3">
        <v>3400</v>
      </c>
    </row>
    <row r="4" spans="1:12" x14ac:dyDescent="0.3">
      <c r="A4" t="s">
        <v>3</v>
      </c>
      <c r="B4" t="s">
        <v>8</v>
      </c>
      <c r="C4" t="s">
        <v>5</v>
      </c>
      <c r="D4">
        <v>1200</v>
      </c>
      <c r="H4" t="s">
        <v>3</v>
      </c>
      <c r="I4" t="str">
        <f>LEFT(Table2[[#This Row],[Month]],3)</f>
        <v>Jan</v>
      </c>
      <c r="J4" t="s">
        <v>9</v>
      </c>
      <c r="K4" t="s">
        <v>7</v>
      </c>
      <c r="L4">
        <v>410</v>
      </c>
    </row>
    <row r="5" spans="1:12" x14ac:dyDescent="0.3">
      <c r="A5" t="s">
        <v>3</v>
      </c>
      <c r="B5" t="s">
        <v>10</v>
      </c>
      <c r="C5" t="s">
        <v>5</v>
      </c>
      <c r="D5">
        <v>200</v>
      </c>
      <c r="H5" t="s">
        <v>3</v>
      </c>
      <c r="I5" t="str">
        <f>LEFT(Table2[[#This Row],[Month]],3)</f>
        <v>Jan</v>
      </c>
      <c r="J5" t="s">
        <v>11</v>
      </c>
      <c r="K5" t="s">
        <v>7</v>
      </c>
      <c r="L5">
        <v>650</v>
      </c>
    </row>
    <row r="6" spans="1:12" x14ac:dyDescent="0.3">
      <c r="A6" t="s">
        <v>3</v>
      </c>
      <c r="B6" t="s">
        <v>12</v>
      </c>
      <c r="C6" t="s">
        <v>5</v>
      </c>
      <c r="D6">
        <v>1200</v>
      </c>
      <c r="H6" t="s">
        <v>3</v>
      </c>
      <c r="I6" t="str">
        <f>LEFT(Table2[[#This Row],[Month]],3)</f>
        <v>Jan</v>
      </c>
      <c r="J6" t="s">
        <v>13</v>
      </c>
      <c r="K6" t="s">
        <v>7</v>
      </c>
      <c r="L6">
        <v>225</v>
      </c>
    </row>
    <row r="7" spans="1:12" x14ac:dyDescent="0.3">
      <c r="A7" t="s">
        <v>14</v>
      </c>
      <c r="B7" t="s">
        <v>4</v>
      </c>
      <c r="C7" t="s">
        <v>5</v>
      </c>
      <c r="D7">
        <v>5000</v>
      </c>
      <c r="H7" t="s">
        <v>3</v>
      </c>
      <c r="I7" t="str">
        <f>LEFT(Table2[[#This Row],[Month]],3)</f>
        <v>Jan</v>
      </c>
      <c r="J7" t="s">
        <v>15</v>
      </c>
      <c r="K7" t="s">
        <v>7</v>
      </c>
      <c r="L7">
        <v>300</v>
      </c>
    </row>
    <row r="8" spans="1:12" x14ac:dyDescent="0.3">
      <c r="A8" t="s">
        <v>14</v>
      </c>
      <c r="B8" t="s">
        <v>8</v>
      </c>
      <c r="C8" t="s">
        <v>5</v>
      </c>
      <c r="D8">
        <v>800</v>
      </c>
      <c r="H8" t="s">
        <v>3</v>
      </c>
      <c r="I8" t="str">
        <f>LEFT(Table2[[#This Row],[Month]],3)</f>
        <v>Jan</v>
      </c>
      <c r="J8" t="s">
        <v>16</v>
      </c>
      <c r="K8" t="s">
        <v>7</v>
      </c>
      <c r="L8">
        <v>400</v>
      </c>
    </row>
    <row r="9" spans="1:12" x14ac:dyDescent="0.3">
      <c r="A9" t="s">
        <v>14</v>
      </c>
      <c r="B9" t="s">
        <v>10</v>
      </c>
      <c r="C9" t="s">
        <v>5</v>
      </c>
      <c r="D9">
        <v>100</v>
      </c>
      <c r="H9" t="s">
        <v>3</v>
      </c>
      <c r="I9" t="str">
        <f>LEFT(Table2[[#This Row],[Month]],3)</f>
        <v>Jan</v>
      </c>
      <c r="J9" t="s">
        <v>17</v>
      </c>
      <c r="K9" t="s">
        <v>7</v>
      </c>
      <c r="L9">
        <v>475</v>
      </c>
    </row>
    <row r="10" spans="1:12" x14ac:dyDescent="0.3">
      <c r="A10" t="s">
        <v>14</v>
      </c>
      <c r="B10" t="s">
        <v>12</v>
      </c>
      <c r="C10" t="s">
        <v>5</v>
      </c>
      <c r="D10">
        <v>1100</v>
      </c>
      <c r="H10" t="s">
        <v>14</v>
      </c>
      <c r="I10" t="str">
        <f>LEFT(Table2[[#This Row],[Month]],3)</f>
        <v>Feb</v>
      </c>
      <c r="J10" t="s">
        <v>6</v>
      </c>
      <c r="K10" t="s">
        <v>7</v>
      </c>
      <c r="L10">
        <v>2100</v>
      </c>
    </row>
    <row r="11" spans="1:12" x14ac:dyDescent="0.3">
      <c r="A11" t="s">
        <v>18</v>
      </c>
      <c r="B11" t="s">
        <v>4</v>
      </c>
      <c r="C11" t="s">
        <v>5</v>
      </c>
      <c r="D11">
        <v>5000</v>
      </c>
      <c r="H11" t="s">
        <v>14</v>
      </c>
      <c r="I11" t="str">
        <f>LEFT(Table2[[#This Row],[Month]],3)</f>
        <v>Feb</v>
      </c>
      <c r="J11" t="s">
        <v>9</v>
      </c>
      <c r="K11" t="s">
        <v>7</v>
      </c>
      <c r="L11">
        <v>430</v>
      </c>
    </row>
    <row r="12" spans="1:12" x14ac:dyDescent="0.3">
      <c r="A12" t="s">
        <v>18</v>
      </c>
      <c r="B12" t="s">
        <v>8</v>
      </c>
      <c r="C12" t="s">
        <v>5</v>
      </c>
      <c r="D12">
        <v>900</v>
      </c>
      <c r="H12" t="s">
        <v>14</v>
      </c>
      <c r="I12" t="str">
        <f>LEFT(Table2[[#This Row],[Month]],3)</f>
        <v>Feb</v>
      </c>
      <c r="J12" t="s">
        <v>11</v>
      </c>
      <c r="K12" t="s">
        <v>7</v>
      </c>
      <c r="L12">
        <v>560</v>
      </c>
    </row>
    <row r="13" spans="1:12" x14ac:dyDescent="0.3">
      <c r="A13" t="s">
        <v>18</v>
      </c>
      <c r="B13" t="s">
        <v>10</v>
      </c>
      <c r="C13" t="s">
        <v>5</v>
      </c>
      <c r="D13">
        <v>500</v>
      </c>
      <c r="H13" t="s">
        <v>14</v>
      </c>
      <c r="I13" t="str">
        <f>LEFT(Table2[[#This Row],[Month]],3)</f>
        <v>Feb</v>
      </c>
      <c r="J13" t="s">
        <v>13</v>
      </c>
      <c r="K13" t="s">
        <v>7</v>
      </c>
      <c r="L13">
        <v>225</v>
      </c>
    </row>
    <row r="14" spans="1:12" x14ac:dyDescent="0.3">
      <c r="A14" t="s">
        <v>18</v>
      </c>
      <c r="B14" t="s">
        <v>12</v>
      </c>
      <c r="C14" t="s">
        <v>5</v>
      </c>
      <c r="D14">
        <v>1000</v>
      </c>
      <c r="H14" t="s">
        <v>14</v>
      </c>
      <c r="I14" t="str">
        <f>LEFT(Table2[[#This Row],[Month]],3)</f>
        <v>Feb</v>
      </c>
      <c r="J14" t="s">
        <v>15</v>
      </c>
      <c r="K14" t="s">
        <v>7</v>
      </c>
      <c r="L14">
        <v>300</v>
      </c>
    </row>
    <row r="15" spans="1:12" x14ac:dyDescent="0.3">
      <c r="A15" t="s">
        <v>19</v>
      </c>
      <c r="B15" t="s">
        <v>4</v>
      </c>
      <c r="C15" t="s">
        <v>5</v>
      </c>
      <c r="D15">
        <v>7500</v>
      </c>
      <c r="H15" t="s">
        <v>14</v>
      </c>
      <c r="I15" t="str">
        <f>LEFT(Table2[[#This Row],[Month]],3)</f>
        <v>Feb</v>
      </c>
      <c r="J15" t="s">
        <v>16</v>
      </c>
      <c r="K15" t="s">
        <v>7</v>
      </c>
      <c r="L15">
        <v>300</v>
      </c>
    </row>
    <row r="16" spans="1:12" x14ac:dyDescent="0.3">
      <c r="A16" t="s">
        <v>19</v>
      </c>
      <c r="B16" t="s">
        <v>8</v>
      </c>
      <c r="C16" t="s">
        <v>5</v>
      </c>
      <c r="D16">
        <v>900</v>
      </c>
      <c r="H16" t="s">
        <v>14</v>
      </c>
      <c r="I16" t="str">
        <f>LEFT(Table2[[#This Row],[Month]],3)</f>
        <v>Feb</v>
      </c>
      <c r="J16" t="s">
        <v>17</v>
      </c>
      <c r="K16" t="s">
        <v>7</v>
      </c>
      <c r="L16">
        <v>550</v>
      </c>
    </row>
    <row r="17" spans="1:12" x14ac:dyDescent="0.3">
      <c r="A17" t="s">
        <v>19</v>
      </c>
      <c r="B17" t="s">
        <v>10</v>
      </c>
      <c r="C17" t="s">
        <v>5</v>
      </c>
      <c r="D17">
        <v>0</v>
      </c>
      <c r="H17" t="s">
        <v>18</v>
      </c>
      <c r="I17" t="str">
        <f>LEFT(Table2[[#This Row],[Month]],3)</f>
        <v>Mar</v>
      </c>
      <c r="J17" t="s">
        <v>6</v>
      </c>
      <c r="K17" t="s">
        <v>7</v>
      </c>
      <c r="L17">
        <v>2100</v>
      </c>
    </row>
    <row r="18" spans="1:12" x14ac:dyDescent="0.3">
      <c r="A18" t="s">
        <v>19</v>
      </c>
      <c r="B18" t="s">
        <v>12</v>
      </c>
      <c r="C18" t="s">
        <v>5</v>
      </c>
      <c r="D18">
        <v>800</v>
      </c>
      <c r="H18" t="s">
        <v>18</v>
      </c>
      <c r="I18" t="str">
        <f>LEFT(Table2[[#This Row],[Month]],3)</f>
        <v>Mar</v>
      </c>
      <c r="J18" t="s">
        <v>9</v>
      </c>
      <c r="K18" t="s">
        <v>7</v>
      </c>
      <c r="L18">
        <v>380</v>
      </c>
    </row>
    <row r="19" spans="1:12" x14ac:dyDescent="0.3">
      <c r="A19" t="s">
        <v>20</v>
      </c>
      <c r="B19" t="s">
        <v>4</v>
      </c>
      <c r="C19" t="s">
        <v>5</v>
      </c>
      <c r="D19">
        <v>5000</v>
      </c>
      <c r="H19" t="s">
        <v>18</v>
      </c>
      <c r="I19" t="str">
        <f>LEFT(Table2[[#This Row],[Month]],3)</f>
        <v>Mar</v>
      </c>
      <c r="J19" t="s">
        <v>11</v>
      </c>
      <c r="K19" t="s">
        <v>7</v>
      </c>
      <c r="L19">
        <v>575</v>
      </c>
    </row>
    <row r="20" spans="1:12" x14ac:dyDescent="0.3">
      <c r="A20" t="s">
        <v>20</v>
      </c>
      <c r="B20" t="s">
        <v>8</v>
      </c>
      <c r="C20" t="s">
        <v>5</v>
      </c>
      <c r="D20">
        <v>900</v>
      </c>
      <c r="H20" t="s">
        <v>18</v>
      </c>
      <c r="I20" t="str">
        <f>LEFT(Table2[[#This Row],[Month]],3)</f>
        <v>Mar</v>
      </c>
      <c r="J20" t="s">
        <v>13</v>
      </c>
      <c r="K20" t="s">
        <v>7</v>
      </c>
      <c r="L20">
        <v>150</v>
      </c>
    </row>
    <row r="21" spans="1:12" x14ac:dyDescent="0.3">
      <c r="A21" t="s">
        <v>20</v>
      </c>
      <c r="B21" t="s">
        <v>10</v>
      </c>
      <c r="C21" t="s">
        <v>5</v>
      </c>
      <c r="D21">
        <v>300</v>
      </c>
      <c r="H21" t="s">
        <v>18</v>
      </c>
      <c r="I21" t="str">
        <f>LEFT(Table2[[#This Row],[Month]],3)</f>
        <v>Mar</v>
      </c>
      <c r="J21" t="s">
        <v>15</v>
      </c>
      <c r="K21" t="s">
        <v>7</v>
      </c>
      <c r="L21">
        <v>300</v>
      </c>
    </row>
    <row r="22" spans="1:12" x14ac:dyDescent="0.3">
      <c r="A22" t="s">
        <v>20</v>
      </c>
      <c r="B22" t="s">
        <v>12</v>
      </c>
      <c r="C22" t="s">
        <v>5</v>
      </c>
      <c r="D22">
        <v>800</v>
      </c>
      <c r="H22" t="s">
        <v>18</v>
      </c>
      <c r="I22" t="str">
        <f>LEFT(Table2[[#This Row],[Month]],3)</f>
        <v>Mar</v>
      </c>
      <c r="J22" t="s">
        <v>16</v>
      </c>
      <c r="K22" t="s">
        <v>7</v>
      </c>
      <c r="L22">
        <v>100</v>
      </c>
    </row>
    <row r="23" spans="1:12" x14ac:dyDescent="0.3">
      <c r="A23" t="s">
        <v>21</v>
      </c>
      <c r="B23" t="s">
        <v>4</v>
      </c>
      <c r="C23" t="s">
        <v>5</v>
      </c>
      <c r="D23">
        <v>5000</v>
      </c>
      <c r="H23" t="s">
        <v>18</v>
      </c>
      <c r="I23" t="str">
        <f>LEFT(Table2[[#This Row],[Month]],3)</f>
        <v>Mar</v>
      </c>
      <c r="J23" t="s">
        <v>17</v>
      </c>
      <c r="K23" t="s">
        <v>7</v>
      </c>
      <c r="L23">
        <v>375</v>
      </c>
    </row>
    <row r="24" spans="1:12" x14ac:dyDescent="0.3">
      <c r="A24" t="s">
        <v>21</v>
      </c>
      <c r="B24" t="s">
        <v>8</v>
      </c>
      <c r="C24" t="s">
        <v>5</v>
      </c>
      <c r="D24">
        <v>0</v>
      </c>
      <c r="H24" t="s">
        <v>19</v>
      </c>
      <c r="I24" t="str">
        <f>LEFT(Table2[[#This Row],[Month]],3)</f>
        <v>Apr</v>
      </c>
      <c r="J24" t="s">
        <v>6</v>
      </c>
      <c r="K24" t="s">
        <v>7</v>
      </c>
      <c r="L24">
        <v>2100</v>
      </c>
    </row>
    <row r="25" spans="1:12" x14ac:dyDescent="0.3">
      <c r="A25" t="s">
        <v>21</v>
      </c>
      <c r="B25" t="s">
        <v>10</v>
      </c>
      <c r="C25" t="s">
        <v>5</v>
      </c>
      <c r="D25">
        <v>300</v>
      </c>
      <c r="H25" t="s">
        <v>19</v>
      </c>
      <c r="I25" t="str">
        <f>LEFT(Table2[[#This Row],[Month]],3)</f>
        <v>Apr</v>
      </c>
      <c r="J25" t="s">
        <v>9</v>
      </c>
      <c r="K25" t="s">
        <v>7</v>
      </c>
      <c r="L25">
        <v>350</v>
      </c>
    </row>
    <row r="26" spans="1:12" x14ac:dyDescent="0.3">
      <c r="A26" t="s">
        <v>21</v>
      </c>
      <c r="B26" t="s">
        <v>12</v>
      </c>
      <c r="C26" t="s">
        <v>5</v>
      </c>
      <c r="D26">
        <v>2200</v>
      </c>
      <c r="H26" t="s">
        <v>19</v>
      </c>
      <c r="I26" t="str">
        <f>LEFT(Table2[[#This Row],[Month]],3)</f>
        <v>Apr</v>
      </c>
      <c r="J26" t="s">
        <v>11</v>
      </c>
      <c r="K26" t="s">
        <v>7</v>
      </c>
      <c r="L26">
        <v>620</v>
      </c>
    </row>
    <row r="27" spans="1:12" x14ac:dyDescent="0.3">
      <c r="A27" t="s">
        <v>22</v>
      </c>
      <c r="B27" t="s">
        <v>4</v>
      </c>
      <c r="C27" t="s">
        <v>5</v>
      </c>
      <c r="D27">
        <v>5000</v>
      </c>
      <c r="H27" t="s">
        <v>19</v>
      </c>
      <c r="I27" t="str">
        <f>LEFT(Table2[[#This Row],[Month]],3)</f>
        <v>Apr</v>
      </c>
      <c r="J27" t="s">
        <v>13</v>
      </c>
      <c r="K27" t="s">
        <v>7</v>
      </c>
      <c r="L27">
        <v>150</v>
      </c>
    </row>
    <row r="28" spans="1:12" x14ac:dyDescent="0.3">
      <c r="A28" t="s">
        <v>22</v>
      </c>
      <c r="B28" t="s">
        <v>8</v>
      </c>
      <c r="C28" t="s">
        <v>5</v>
      </c>
      <c r="D28">
        <v>0</v>
      </c>
      <c r="H28" t="s">
        <v>19</v>
      </c>
      <c r="I28" t="str">
        <f>LEFT(Table2[[#This Row],[Month]],3)</f>
        <v>Apr</v>
      </c>
      <c r="J28" t="s">
        <v>15</v>
      </c>
      <c r="K28" t="s">
        <v>7</v>
      </c>
      <c r="L28">
        <v>300</v>
      </c>
    </row>
    <row r="29" spans="1:12" x14ac:dyDescent="0.3">
      <c r="A29" t="s">
        <v>22</v>
      </c>
      <c r="B29" t="s">
        <v>10</v>
      </c>
      <c r="C29" t="s">
        <v>5</v>
      </c>
      <c r="D29">
        <v>400</v>
      </c>
      <c r="H29" t="s">
        <v>19</v>
      </c>
      <c r="I29" t="str">
        <f>LEFT(Table2[[#This Row],[Month]],3)</f>
        <v>Apr</v>
      </c>
      <c r="J29" t="s">
        <v>16</v>
      </c>
      <c r="K29" t="s">
        <v>7</v>
      </c>
      <c r="L29">
        <v>500</v>
      </c>
    </row>
    <row r="30" spans="1:12" x14ac:dyDescent="0.3">
      <c r="A30" t="s">
        <v>22</v>
      </c>
      <c r="B30" t="s">
        <v>12</v>
      </c>
      <c r="C30" t="s">
        <v>5</v>
      </c>
      <c r="D30">
        <v>2100</v>
      </c>
      <c r="H30" t="s">
        <v>19</v>
      </c>
      <c r="I30" t="str">
        <f>LEFT(Table2[[#This Row],[Month]],3)</f>
        <v>Apr</v>
      </c>
      <c r="J30" t="s">
        <v>17</v>
      </c>
      <c r="K30" t="s">
        <v>7</v>
      </c>
      <c r="L30">
        <v>425</v>
      </c>
    </row>
    <row r="31" spans="1:12" x14ac:dyDescent="0.3">
      <c r="A31" t="s">
        <v>23</v>
      </c>
      <c r="B31" t="s">
        <v>4</v>
      </c>
      <c r="C31" t="s">
        <v>5</v>
      </c>
      <c r="D31">
        <v>5000</v>
      </c>
      <c r="H31" t="s">
        <v>20</v>
      </c>
      <c r="I31" t="str">
        <f>LEFT(Table2[[#This Row],[Month]],3)</f>
        <v>May</v>
      </c>
      <c r="J31" t="s">
        <v>6</v>
      </c>
      <c r="K31" t="s">
        <v>7</v>
      </c>
      <c r="L31">
        <v>2100</v>
      </c>
    </row>
    <row r="32" spans="1:12" x14ac:dyDescent="0.3">
      <c r="A32" t="s">
        <v>23</v>
      </c>
      <c r="B32" t="s">
        <v>8</v>
      </c>
      <c r="C32" t="s">
        <v>5</v>
      </c>
      <c r="D32">
        <v>0</v>
      </c>
      <c r="H32" t="s">
        <v>20</v>
      </c>
      <c r="I32" t="str">
        <f>LEFT(Table2[[#This Row],[Month]],3)</f>
        <v>May</v>
      </c>
      <c r="J32" t="s">
        <v>9</v>
      </c>
      <c r="K32" t="s">
        <v>7</v>
      </c>
      <c r="L32">
        <v>330</v>
      </c>
    </row>
    <row r="33" spans="1:12" x14ac:dyDescent="0.3">
      <c r="A33" t="s">
        <v>23</v>
      </c>
      <c r="B33" t="s">
        <v>10</v>
      </c>
      <c r="C33" t="s">
        <v>5</v>
      </c>
      <c r="D33">
        <v>200</v>
      </c>
      <c r="H33" t="s">
        <v>20</v>
      </c>
      <c r="I33" t="str">
        <f>LEFT(Table2[[#This Row],[Month]],3)</f>
        <v>May</v>
      </c>
      <c r="J33" t="s">
        <v>11</v>
      </c>
      <c r="K33" t="s">
        <v>7</v>
      </c>
      <c r="L33">
        <v>650</v>
      </c>
    </row>
    <row r="34" spans="1:12" x14ac:dyDescent="0.3">
      <c r="A34" t="s">
        <v>23</v>
      </c>
      <c r="B34" t="s">
        <v>12</v>
      </c>
      <c r="C34" t="s">
        <v>5</v>
      </c>
      <c r="D34">
        <v>1900</v>
      </c>
      <c r="H34" t="s">
        <v>20</v>
      </c>
      <c r="I34" t="str">
        <f>LEFT(Table2[[#This Row],[Month]],3)</f>
        <v>May</v>
      </c>
      <c r="J34" t="s">
        <v>13</v>
      </c>
      <c r="K34" t="s">
        <v>7</v>
      </c>
      <c r="L34">
        <v>300</v>
      </c>
    </row>
    <row r="35" spans="1:12" x14ac:dyDescent="0.3">
      <c r="A35" t="s">
        <v>24</v>
      </c>
      <c r="B35" t="s">
        <v>4</v>
      </c>
      <c r="C35" t="s">
        <v>5</v>
      </c>
      <c r="D35">
        <v>5000</v>
      </c>
      <c r="H35" t="s">
        <v>20</v>
      </c>
      <c r="I35" t="str">
        <f>LEFT(Table2[[#This Row],[Month]],3)</f>
        <v>May</v>
      </c>
      <c r="J35" t="s">
        <v>15</v>
      </c>
      <c r="K35" t="s">
        <v>7</v>
      </c>
      <c r="L35">
        <v>300</v>
      </c>
    </row>
    <row r="36" spans="1:12" x14ac:dyDescent="0.3">
      <c r="A36" t="s">
        <v>24</v>
      </c>
      <c r="B36" t="s">
        <v>8</v>
      </c>
      <c r="C36" t="s">
        <v>5</v>
      </c>
      <c r="D36">
        <v>1500</v>
      </c>
      <c r="H36" t="s">
        <v>20</v>
      </c>
      <c r="I36" t="str">
        <f>LEFT(Table2[[#This Row],[Month]],3)</f>
        <v>May</v>
      </c>
      <c r="J36" t="s">
        <v>16</v>
      </c>
      <c r="K36" t="s">
        <v>7</v>
      </c>
      <c r="L36">
        <v>300</v>
      </c>
    </row>
    <row r="37" spans="1:12" x14ac:dyDescent="0.3">
      <c r="A37" t="s">
        <v>24</v>
      </c>
      <c r="B37" t="s">
        <v>10</v>
      </c>
      <c r="C37" t="s">
        <v>5</v>
      </c>
      <c r="D37">
        <v>850</v>
      </c>
      <c r="H37" t="s">
        <v>20</v>
      </c>
      <c r="I37" t="str">
        <f>LEFT(Table2[[#This Row],[Month]],3)</f>
        <v>May</v>
      </c>
      <c r="J37" t="s">
        <v>17</v>
      </c>
      <c r="K37" t="s">
        <v>7</v>
      </c>
      <c r="L37">
        <v>430</v>
      </c>
    </row>
    <row r="38" spans="1:12" x14ac:dyDescent="0.3">
      <c r="A38" t="s">
        <v>24</v>
      </c>
      <c r="B38" t="s">
        <v>12</v>
      </c>
      <c r="C38" t="s">
        <v>5</v>
      </c>
      <c r="D38">
        <v>1700</v>
      </c>
      <c r="H38" t="s">
        <v>21</v>
      </c>
      <c r="I38" t="str">
        <f>LEFT(Table2[[#This Row],[Month]],3)</f>
        <v>Jun</v>
      </c>
      <c r="J38" t="s">
        <v>6</v>
      </c>
      <c r="K38" t="s">
        <v>7</v>
      </c>
      <c r="L38">
        <v>2100</v>
      </c>
    </row>
    <row r="39" spans="1:12" x14ac:dyDescent="0.3">
      <c r="A39" t="s">
        <v>25</v>
      </c>
      <c r="B39" t="s">
        <v>4</v>
      </c>
      <c r="C39" t="s">
        <v>5</v>
      </c>
      <c r="D39">
        <v>5000</v>
      </c>
      <c r="H39" t="s">
        <v>21</v>
      </c>
      <c r="I39" t="str">
        <f>LEFT(Table2[[#This Row],[Month]],3)</f>
        <v>Jun</v>
      </c>
      <c r="J39" t="s">
        <v>9</v>
      </c>
      <c r="K39" t="s">
        <v>7</v>
      </c>
      <c r="L39">
        <v>290</v>
      </c>
    </row>
    <row r="40" spans="1:12" x14ac:dyDescent="0.3">
      <c r="A40" t="s">
        <v>25</v>
      </c>
      <c r="B40" t="s">
        <v>8</v>
      </c>
      <c r="C40" t="s">
        <v>5</v>
      </c>
      <c r="D40">
        <v>1600</v>
      </c>
      <c r="H40" t="s">
        <v>21</v>
      </c>
      <c r="I40" t="str">
        <f>LEFT(Table2[[#This Row],[Month]],3)</f>
        <v>Jun</v>
      </c>
      <c r="J40" t="s">
        <v>11</v>
      </c>
      <c r="K40" t="s">
        <v>7</v>
      </c>
      <c r="L40">
        <v>500</v>
      </c>
    </row>
    <row r="41" spans="1:12" x14ac:dyDescent="0.3">
      <c r="A41" t="s">
        <v>25</v>
      </c>
      <c r="B41" t="s">
        <v>10</v>
      </c>
      <c r="C41" t="s">
        <v>5</v>
      </c>
      <c r="D41">
        <v>950</v>
      </c>
      <c r="H41" t="s">
        <v>21</v>
      </c>
      <c r="I41" t="str">
        <f>LEFT(Table2[[#This Row],[Month]],3)</f>
        <v>Jun</v>
      </c>
      <c r="J41" t="s">
        <v>13</v>
      </c>
      <c r="K41" t="s">
        <v>7</v>
      </c>
      <c r="L41">
        <v>225</v>
      </c>
    </row>
    <row r="42" spans="1:12" x14ac:dyDescent="0.3">
      <c r="A42" t="s">
        <v>25</v>
      </c>
      <c r="B42" t="s">
        <v>12</v>
      </c>
      <c r="C42" t="s">
        <v>5</v>
      </c>
      <c r="D42">
        <v>1700</v>
      </c>
      <c r="H42" t="s">
        <v>21</v>
      </c>
      <c r="I42" t="str">
        <f>LEFT(Table2[[#This Row],[Month]],3)</f>
        <v>Jun</v>
      </c>
      <c r="J42" t="s">
        <v>15</v>
      </c>
      <c r="K42" t="s">
        <v>7</v>
      </c>
      <c r="L42">
        <v>300</v>
      </c>
    </row>
    <row r="43" spans="1:12" x14ac:dyDescent="0.3">
      <c r="A43" t="s">
        <v>26</v>
      </c>
      <c r="B43" t="s">
        <v>4</v>
      </c>
      <c r="C43" t="s">
        <v>5</v>
      </c>
      <c r="D43">
        <v>5000</v>
      </c>
      <c r="H43" t="s">
        <v>21</v>
      </c>
      <c r="I43" t="str">
        <f>LEFT(Table2[[#This Row],[Month]],3)</f>
        <v>Jun</v>
      </c>
      <c r="J43" t="s">
        <v>16</v>
      </c>
      <c r="K43" t="s">
        <v>7</v>
      </c>
      <c r="L43">
        <v>300</v>
      </c>
    </row>
    <row r="44" spans="1:12" x14ac:dyDescent="0.3">
      <c r="A44" t="s">
        <v>26</v>
      </c>
      <c r="B44" t="s">
        <v>8</v>
      </c>
      <c r="C44" t="s">
        <v>5</v>
      </c>
      <c r="D44">
        <v>1500</v>
      </c>
      <c r="H44" t="s">
        <v>21</v>
      </c>
      <c r="I44" t="str">
        <f>LEFT(Table2[[#This Row],[Month]],3)</f>
        <v>Jun</v>
      </c>
      <c r="J44" t="s">
        <v>17</v>
      </c>
      <c r="K44" t="s">
        <v>7</v>
      </c>
      <c r="L44">
        <v>300</v>
      </c>
    </row>
    <row r="45" spans="1:12" x14ac:dyDescent="0.3">
      <c r="A45" t="s">
        <v>26</v>
      </c>
      <c r="B45" t="s">
        <v>10</v>
      </c>
      <c r="C45" t="s">
        <v>5</v>
      </c>
      <c r="D45">
        <v>600</v>
      </c>
      <c r="H45" t="s">
        <v>22</v>
      </c>
      <c r="I45" t="str">
        <f>LEFT(Table2[[#This Row],[Month]],3)</f>
        <v>Jul</v>
      </c>
      <c r="J45" t="s">
        <v>6</v>
      </c>
      <c r="K45" t="s">
        <v>7</v>
      </c>
      <c r="L45">
        <v>2350</v>
      </c>
    </row>
    <row r="46" spans="1:12" x14ac:dyDescent="0.3">
      <c r="A46" t="s">
        <v>26</v>
      </c>
      <c r="B46" t="s">
        <v>12</v>
      </c>
      <c r="C46" t="s">
        <v>5</v>
      </c>
      <c r="D46">
        <v>1600</v>
      </c>
      <c r="H46" t="s">
        <v>22</v>
      </c>
      <c r="I46" t="str">
        <f>LEFT(Table2[[#This Row],[Month]],3)</f>
        <v>Jul</v>
      </c>
      <c r="J46" t="s">
        <v>9</v>
      </c>
      <c r="K46" t="s">
        <v>7</v>
      </c>
      <c r="L46">
        <v>340</v>
      </c>
    </row>
    <row r="47" spans="1:12" x14ac:dyDescent="0.3">
      <c r="A47" t="s">
        <v>27</v>
      </c>
      <c r="B47" t="s">
        <v>4</v>
      </c>
      <c r="C47" t="s">
        <v>5</v>
      </c>
      <c r="D47">
        <v>6000</v>
      </c>
      <c r="H47" t="s">
        <v>22</v>
      </c>
      <c r="I47" t="str">
        <f>LEFT(Table2[[#This Row],[Month]],3)</f>
        <v>Jul</v>
      </c>
      <c r="J47" t="s">
        <v>11</v>
      </c>
      <c r="K47" t="s">
        <v>7</v>
      </c>
      <c r="L47">
        <v>650</v>
      </c>
    </row>
    <row r="48" spans="1:12" x14ac:dyDescent="0.3">
      <c r="A48" t="s">
        <v>27</v>
      </c>
      <c r="B48" t="s">
        <v>8</v>
      </c>
      <c r="C48" t="s">
        <v>5</v>
      </c>
      <c r="D48">
        <v>700</v>
      </c>
      <c r="H48" t="s">
        <v>22</v>
      </c>
      <c r="I48" t="str">
        <f>LEFT(Table2[[#This Row],[Month]],3)</f>
        <v>Jul</v>
      </c>
      <c r="J48" t="s">
        <v>13</v>
      </c>
      <c r="K48" t="s">
        <v>7</v>
      </c>
      <c r="L48">
        <v>225</v>
      </c>
    </row>
    <row r="49" spans="1:12" x14ac:dyDescent="0.3">
      <c r="A49" t="s">
        <v>27</v>
      </c>
      <c r="B49" t="s">
        <v>10</v>
      </c>
      <c r="C49" t="s">
        <v>5</v>
      </c>
      <c r="D49">
        <v>700</v>
      </c>
      <c r="H49" t="s">
        <v>22</v>
      </c>
      <c r="I49" t="str">
        <f>LEFT(Table2[[#This Row],[Month]],3)</f>
        <v>Jul</v>
      </c>
      <c r="J49" t="s">
        <v>15</v>
      </c>
      <c r="K49" t="s">
        <v>7</v>
      </c>
      <c r="L49">
        <v>300</v>
      </c>
    </row>
    <row r="50" spans="1:12" x14ac:dyDescent="0.3">
      <c r="A50" t="s">
        <v>27</v>
      </c>
      <c r="B50" t="s">
        <v>12</v>
      </c>
      <c r="C50" t="s">
        <v>5</v>
      </c>
      <c r="D50">
        <v>2000</v>
      </c>
      <c r="H50" t="s">
        <v>22</v>
      </c>
      <c r="I50" t="str">
        <f>LEFT(Table2[[#This Row],[Month]],3)</f>
        <v>Jul</v>
      </c>
      <c r="J50" t="s">
        <v>16</v>
      </c>
      <c r="K50" t="s">
        <v>7</v>
      </c>
      <c r="L50">
        <v>150</v>
      </c>
    </row>
    <row r="51" spans="1:12" x14ac:dyDescent="0.3">
      <c r="H51" t="s">
        <v>22</v>
      </c>
      <c r="I51" t="str">
        <f>LEFT(Table2[[#This Row],[Month]],3)</f>
        <v>Jul</v>
      </c>
      <c r="J51" t="s">
        <v>17</v>
      </c>
      <c r="K51" t="s">
        <v>7</v>
      </c>
      <c r="L51">
        <v>775</v>
      </c>
    </row>
    <row r="52" spans="1:12" x14ac:dyDescent="0.3">
      <c r="H52" t="s">
        <v>23</v>
      </c>
      <c r="I52" t="str">
        <f>LEFT(Table2[[#This Row],[Month]],3)</f>
        <v>Aug</v>
      </c>
      <c r="J52" t="s">
        <v>6</v>
      </c>
      <c r="K52" t="s">
        <v>7</v>
      </c>
      <c r="L52">
        <v>2350</v>
      </c>
    </row>
    <row r="53" spans="1:12" x14ac:dyDescent="0.3">
      <c r="H53" t="s">
        <v>23</v>
      </c>
      <c r="I53" t="str">
        <f>LEFT(Table2[[#This Row],[Month]],3)</f>
        <v>Aug</v>
      </c>
      <c r="J53" t="s">
        <v>9</v>
      </c>
      <c r="K53" t="s">
        <v>7</v>
      </c>
      <c r="L53">
        <v>340</v>
      </c>
    </row>
    <row r="54" spans="1:12" x14ac:dyDescent="0.3">
      <c r="H54" t="s">
        <v>23</v>
      </c>
      <c r="I54" t="str">
        <f>LEFT(Table2[[#This Row],[Month]],3)</f>
        <v>Aug</v>
      </c>
      <c r="J54" t="s">
        <v>11</v>
      </c>
      <c r="K54" t="s">
        <v>7</v>
      </c>
      <c r="L54">
        <v>650</v>
      </c>
    </row>
    <row r="55" spans="1:12" x14ac:dyDescent="0.3">
      <c r="H55" t="s">
        <v>23</v>
      </c>
      <c r="I55" t="str">
        <f>LEFT(Table2[[#This Row],[Month]],3)</f>
        <v>Aug</v>
      </c>
      <c r="J55" t="s">
        <v>13</v>
      </c>
      <c r="K55" t="s">
        <v>7</v>
      </c>
      <c r="L55">
        <v>150</v>
      </c>
    </row>
    <row r="56" spans="1:12" x14ac:dyDescent="0.3">
      <c r="H56" t="s">
        <v>23</v>
      </c>
      <c r="I56" t="str">
        <f>LEFT(Table2[[#This Row],[Month]],3)</f>
        <v>Aug</v>
      </c>
      <c r="J56" t="s">
        <v>15</v>
      </c>
      <c r="K56" t="s">
        <v>7</v>
      </c>
      <c r="L56">
        <v>300</v>
      </c>
    </row>
    <row r="57" spans="1:12" x14ac:dyDescent="0.3">
      <c r="H57" t="s">
        <v>23</v>
      </c>
      <c r="I57" t="str">
        <f>LEFT(Table2[[#This Row],[Month]],3)</f>
        <v>Aug</v>
      </c>
      <c r="J57" t="s">
        <v>16</v>
      </c>
      <c r="K57" t="s">
        <v>7</v>
      </c>
      <c r="L57">
        <v>200</v>
      </c>
    </row>
    <row r="58" spans="1:12" x14ac:dyDescent="0.3">
      <c r="H58" t="s">
        <v>23</v>
      </c>
      <c r="I58" t="str">
        <f>LEFT(Table2[[#This Row],[Month]],3)</f>
        <v>Aug</v>
      </c>
      <c r="J58" t="s">
        <v>17</v>
      </c>
      <c r="K58" t="s">
        <v>7</v>
      </c>
      <c r="L58">
        <v>900</v>
      </c>
    </row>
    <row r="59" spans="1:12" x14ac:dyDescent="0.3">
      <c r="H59" t="s">
        <v>24</v>
      </c>
      <c r="I59" t="str">
        <f>LEFT(Table2[[#This Row],[Month]],3)</f>
        <v>Sep</v>
      </c>
      <c r="J59" t="s">
        <v>6</v>
      </c>
      <c r="K59" t="s">
        <v>7</v>
      </c>
      <c r="L59">
        <v>2350</v>
      </c>
    </row>
    <row r="60" spans="1:12" x14ac:dyDescent="0.3">
      <c r="H60" t="s">
        <v>24</v>
      </c>
      <c r="I60" t="str">
        <f>LEFT(Table2[[#This Row],[Month]],3)</f>
        <v>Sep</v>
      </c>
      <c r="J60" t="s">
        <v>9</v>
      </c>
      <c r="K60" t="s">
        <v>7</v>
      </c>
      <c r="L60">
        <v>320</v>
      </c>
    </row>
    <row r="61" spans="1:12" x14ac:dyDescent="0.3">
      <c r="H61" t="s">
        <v>24</v>
      </c>
      <c r="I61" t="str">
        <f>LEFT(Table2[[#This Row],[Month]],3)</f>
        <v>Sep</v>
      </c>
      <c r="J61" t="s">
        <v>11</v>
      </c>
      <c r="K61" t="s">
        <v>7</v>
      </c>
      <c r="L61">
        <v>600</v>
      </c>
    </row>
    <row r="62" spans="1:12" x14ac:dyDescent="0.3">
      <c r="H62" t="s">
        <v>24</v>
      </c>
      <c r="I62" t="str">
        <f>LEFT(Table2[[#This Row],[Month]],3)</f>
        <v>Sep</v>
      </c>
      <c r="J62" t="s">
        <v>13</v>
      </c>
      <c r="K62" t="s">
        <v>7</v>
      </c>
      <c r="L62">
        <v>300</v>
      </c>
    </row>
    <row r="63" spans="1:12" x14ac:dyDescent="0.3">
      <c r="H63" t="s">
        <v>24</v>
      </c>
      <c r="I63" t="str">
        <f>LEFT(Table2[[#This Row],[Month]],3)</f>
        <v>Sep</v>
      </c>
      <c r="J63" t="s">
        <v>15</v>
      </c>
      <c r="K63" t="s">
        <v>7</v>
      </c>
      <c r="L63">
        <v>300</v>
      </c>
    </row>
    <row r="64" spans="1:12" x14ac:dyDescent="0.3">
      <c r="H64" t="s">
        <v>24</v>
      </c>
      <c r="I64" t="str">
        <f>LEFT(Table2[[#This Row],[Month]],3)</f>
        <v>Sep</v>
      </c>
      <c r="J64" t="s">
        <v>16</v>
      </c>
      <c r="K64" t="s">
        <v>7</v>
      </c>
      <c r="L64">
        <v>200</v>
      </c>
    </row>
    <row r="65" spans="8:12" x14ac:dyDescent="0.3">
      <c r="H65" t="s">
        <v>24</v>
      </c>
      <c r="I65" t="str">
        <f>LEFT(Table2[[#This Row],[Month]],3)</f>
        <v>Sep</v>
      </c>
      <c r="J65" t="s">
        <v>17</v>
      </c>
      <c r="K65" t="s">
        <v>7</v>
      </c>
      <c r="L65">
        <v>450</v>
      </c>
    </row>
    <row r="66" spans="8:12" x14ac:dyDescent="0.3">
      <c r="H66" t="s">
        <v>25</v>
      </c>
      <c r="I66" t="str">
        <f>LEFT(Table2[[#This Row],[Month]],3)</f>
        <v>Oct</v>
      </c>
      <c r="J66" t="s">
        <v>6</v>
      </c>
      <c r="K66" t="s">
        <v>7</v>
      </c>
      <c r="L66">
        <v>2350</v>
      </c>
    </row>
    <row r="67" spans="8:12" x14ac:dyDescent="0.3">
      <c r="H67" t="s">
        <v>25</v>
      </c>
      <c r="I67" t="str">
        <f>LEFT(Table2[[#This Row],[Month]],3)</f>
        <v>Oct</v>
      </c>
      <c r="J67" t="s">
        <v>9</v>
      </c>
      <c r="K67" t="s">
        <v>7</v>
      </c>
      <c r="L67">
        <v>310</v>
      </c>
    </row>
    <row r="68" spans="8:12" x14ac:dyDescent="0.3">
      <c r="H68" t="s">
        <v>25</v>
      </c>
      <c r="I68" t="str">
        <f>LEFT(Table2[[#This Row],[Month]],3)</f>
        <v>Oct</v>
      </c>
      <c r="J68" t="s">
        <v>11</v>
      </c>
      <c r="K68" t="s">
        <v>7</v>
      </c>
      <c r="L68">
        <v>475</v>
      </c>
    </row>
    <row r="69" spans="8:12" x14ac:dyDescent="0.3">
      <c r="H69" t="s">
        <v>25</v>
      </c>
      <c r="I69" t="str">
        <f>LEFT(Table2[[#This Row],[Month]],3)</f>
        <v>Oct</v>
      </c>
      <c r="J69" t="s">
        <v>13</v>
      </c>
      <c r="K69" t="s">
        <v>7</v>
      </c>
      <c r="L69">
        <v>225</v>
      </c>
    </row>
    <row r="70" spans="8:12" x14ac:dyDescent="0.3">
      <c r="H70" t="s">
        <v>25</v>
      </c>
      <c r="I70" t="str">
        <f>LEFT(Table2[[#This Row],[Month]],3)</f>
        <v>Oct</v>
      </c>
      <c r="J70" t="s">
        <v>15</v>
      </c>
      <c r="K70" t="s">
        <v>7</v>
      </c>
      <c r="L70">
        <v>300</v>
      </c>
    </row>
    <row r="71" spans="8:12" x14ac:dyDescent="0.3">
      <c r="H71" t="s">
        <v>25</v>
      </c>
      <c r="I71" t="str">
        <f>LEFT(Table2[[#This Row],[Month]],3)</f>
        <v>Oct</v>
      </c>
      <c r="J71" t="s">
        <v>16</v>
      </c>
      <c r="K71" t="s">
        <v>7</v>
      </c>
      <c r="L71">
        <v>500</v>
      </c>
    </row>
    <row r="72" spans="8:12" x14ac:dyDescent="0.3">
      <c r="H72" t="s">
        <v>25</v>
      </c>
      <c r="I72" t="str">
        <f>LEFT(Table2[[#This Row],[Month]],3)</f>
        <v>Oct</v>
      </c>
      <c r="J72" t="s">
        <v>17</v>
      </c>
      <c r="K72" t="s">
        <v>7</v>
      </c>
      <c r="L72">
        <v>300</v>
      </c>
    </row>
    <row r="73" spans="8:12" x14ac:dyDescent="0.3">
      <c r="H73" t="s">
        <v>26</v>
      </c>
      <c r="I73" t="str">
        <f>LEFT(Table2[[#This Row],[Month]],3)</f>
        <v>Nov</v>
      </c>
      <c r="J73" t="s">
        <v>6</v>
      </c>
      <c r="K73" t="s">
        <v>7</v>
      </c>
      <c r="L73">
        <v>2350</v>
      </c>
    </row>
    <row r="74" spans="8:12" x14ac:dyDescent="0.3">
      <c r="H74" t="s">
        <v>26</v>
      </c>
      <c r="I74" t="str">
        <f>LEFT(Table2[[#This Row],[Month]],3)</f>
        <v>Nov</v>
      </c>
      <c r="J74" t="s">
        <v>9</v>
      </c>
      <c r="K74" t="s">
        <v>7</v>
      </c>
      <c r="L74">
        <v>290</v>
      </c>
    </row>
    <row r="75" spans="8:12" x14ac:dyDescent="0.3">
      <c r="H75" t="s">
        <v>26</v>
      </c>
      <c r="I75" t="str">
        <f>LEFT(Table2[[#This Row],[Month]],3)</f>
        <v>Nov</v>
      </c>
      <c r="J75" t="s">
        <v>11</v>
      </c>
      <c r="K75" t="s">
        <v>7</v>
      </c>
      <c r="L75">
        <v>600</v>
      </c>
    </row>
    <row r="76" spans="8:12" x14ac:dyDescent="0.3">
      <c r="H76" t="s">
        <v>26</v>
      </c>
      <c r="I76" t="str">
        <f>LEFT(Table2[[#This Row],[Month]],3)</f>
        <v>Nov</v>
      </c>
      <c r="J76" t="s">
        <v>13</v>
      </c>
      <c r="K76" t="s">
        <v>7</v>
      </c>
      <c r="L76">
        <v>225</v>
      </c>
    </row>
    <row r="77" spans="8:12" x14ac:dyDescent="0.3">
      <c r="H77" t="s">
        <v>26</v>
      </c>
      <c r="I77" t="str">
        <f>LEFT(Table2[[#This Row],[Month]],3)</f>
        <v>Nov</v>
      </c>
      <c r="J77" t="s">
        <v>15</v>
      </c>
      <c r="K77" t="s">
        <v>7</v>
      </c>
      <c r="L77">
        <v>400</v>
      </c>
    </row>
    <row r="78" spans="8:12" x14ac:dyDescent="0.3">
      <c r="H78" t="s">
        <v>26</v>
      </c>
      <c r="I78" t="str">
        <f>LEFT(Table2[[#This Row],[Month]],3)</f>
        <v>Nov</v>
      </c>
      <c r="J78" t="s">
        <v>16</v>
      </c>
      <c r="K78" t="s">
        <v>7</v>
      </c>
      <c r="L78">
        <v>200</v>
      </c>
    </row>
    <row r="79" spans="8:12" x14ac:dyDescent="0.3">
      <c r="H79" t="s">
        <v>26</v>
      </c>
      <c r="I79" t="str">
        <f>LEFT(Table2[[#This Row],[Month]],3)</f>
        <v>Nov</v>
      </c>
      <c r="J79" t="s">
        <v>17</v>
      </c>
      <c r="K79" t="s">
        <v>7</v>
      </c>
      <c r="L79">
        <v>550</v>
      </c>
    </row>
    <row r="80" spans="8:12" x14ac:dyDescent="0.3">
      <c r="H80" t="s">
        <v>27</v>
      </c>
      <c r="I80" t="str">
        <f>LEFT(Table2[[#This Row],[Month]],3)</f>
        <v>Dec</v>
      </c>
      <c r="J80" t="s">
        <v>6</v>
      </c>
      <c r="K80" t="s">
        <v>7</v>
      </c>
      <c r="L80">
        <v>2350</v>
      </c>
    </row>
    <row r="81" spans="8:12" x14ac:dyDescent="0.3">
      <c r="H81" t="s">
        <v>27</v>
      </c>
      <c r="I81" t="str">
        <f>LEFT(Table2[[#This Row],[Month]],3)</f>
        <v>Dec</v>
      </c>
      <c r="J81" t="s">
        <v>9</v>
      </c>
      <c r="K81" t="s">
        <v>7</v>
      </c>
      <c r="L81">
        <v>425</v>
      </c>
    </row>
    <row r="82" spans="8:12" x14ac:dyDescent="0.3">
      <c r="H82" t="s">
        <v>27</v>
      </c>
      <c r="I82" t="str">
        <f>LEFT(Table2[[#This Row],[Month]],3)</f>
        <v>Dec</v>
      </c>
      <c r="J82" t="s">
        <v>11</v>
      </c>
      <c r="K82" t="s">
        <v>7</v>
      </c>
      <c r="L82">
        <v>550</v>
      </c>
    </row>
    <row r="83" spans="8:12" x14ac:dyDescent="0.3">
      <c r="H83" t="s">
        <v>27</v>
      </c>
      <c r="I83" t="str">
        <f>LEFT(Table2[[#This Row],[Month]],3)</f>
        <v>Dec</v>
      </c>
      <c r="J83" t="s">
        <v>13</v>
      </c>
      <c r="K83" t="s">
        <v>7</v>
      </c>
      <c r="L83">
        <v>300</v>
      </c>
    </row>
    <row r="84" spans="8:12" x14ac:dyDescent="0.3">
      <c r="H84" t="s">
        <v>27</v>
      </c>
      <c r="I84" t="str">
        <f>LEFT(Table2[[#This Row],[Month]],3)</f>
        <v>Dec</v>
      </c>
      <c r="J84" t="s">
        <v>15</v>
      </c>
      <c r="K84" t="s">
        <v>7</v>
      </c>
      <c r="L84">
        <v>300</v>
      </c>
    </row>
    <row r="85" spans="8:12" x14ac:dyDescent="0.3">
      <c r="H85" t="s">
        <v>27</v>
      </c>
      <c r="I85" t="str">
        <f>LEFT(Table2[[#This Row],[Month]],3)</f>
        <v>Dec</v>
      </c>
      <c r="J85" t="s">
        <v>16</v>
      </c>
      <c r="K85" t="s">
        <v>7</v>
      </c>
      <c r="L85">
        <v>100</v>
      </c>
    </row>
    <row r="86" spans="8:12" x14ac:dyDescent="0.3">
      <c r="H86" t="s">
        <v>27</v>
      </c>
      <c r="I86" t="str">
        <f>LEFT(Table2[[#This Row],[Month]],3)</f>
        <v>Dec</v>
      </c>
      <c r="J86" t="s">
        <v>17</v>
      </c>
      <c r="K86" t="s">
        <v>7</v>
      </c>
      <c r="L86">
        <v>1400</v>
      </c>
    </row>
  </sheetData>
  <mergeCells count="2">
    <mergeCell ref="A1:D1"/>
    <mergeCell ref="H1:L1"/>
  </mergeCells>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1540A-95C7-413B-AEFF-BA9648FCAAC4}">
  <dimension ref="C3:Q81"/>
  <sheetViews>
    <sheetView showGridLines="0" tabSelected="1" zoomScale="80" zoomScaleNormal="80" workbookViewId="0">
      <selection activeCell="U75" sqref="U75"/>
    </sheetView>
  </sheetViews>
  <sheetFormatPr defaultRowHeight="14.4" x14ac:dyDescent="0.3"/>
  <cols>
    <col min="6" max="17" width="11.6640625" bestFit="1" customWidth="1"/>
  </cols>
  <sheetData>
    <row r="3" spans="3:16" ht="14.4" customHeight="1" x14ac:dyDescent="0.3">
      <c r="C3" s="10" t="s">
        <v>57</v>
      </c>
      <c r="D3" s="10"/>
      <c r="E3" s="10"/>
      <c r="F3" s="10"/>
      <c r="G3" s="10"/>
      <c r="H3" s="10"/>
      <c r="I3" s="10"/>
      <c r="J3" s="7"/>
      <c r="K3" s="7"/>
      <c r="L3" s="7"/>
      <c r="M3" s="7"/>
      <c r="N3" s="7"/>
      <c r="O3" s="7"/>
      <c r="P3" s="7"/>
    </row>
    <row r="4" spans="3:16" ht="14.4" customHeight="1" x14ac:dyDescent="0.3">
      <c r="C4" s="10"/>
      <c r="D4" s="10"/>
      <c r="E4" s="10"/>
      <c r="F4" s="10"/>
      <c r="G4" s="10"/>
      <c r="H4" s="10"/>
      <c r="I4" s="10"/>
      <c r="J4" s="7"/>
      <c r="K4" s="7"/>
      <c r="L4" s="7"/>
      <c r="M4" s="7"/>
      <c r="N4" s="7"/>
      <c r="O4" s="7"/>
      <c r="P4" s="7"/>
    </row>
    <row r="5" spans="3:16" ht="14.4" customHeight="1" x14ac:dyDescent="0.3">
      <c r="C5" s="10"/>
      <c r="D5" s="10"/>
      <c r="E5" s="10"/>
      <c r="F5" s="10"/>
      <c r="G5" s="10"/>
      <c r="H5" s="10"/>
      <c r="I5" s="10"/>
      <c r="J5" s="7"/>
      <c r="K5" s="7"/>
      <c r="L5" s="7"/>
      <c r="M5" s="7"/>
      <c r="N5" s="7"/>
      <c r="O5" s="7"/>
      <c r="P5" s="7"/>
    </row>
    <row r="6" spans="3:16" ht="14.4" customHeight="1" x14ac:dyDescent="0.3">
      <c r="C6" s="10"/>
      <c r="D6" s="10"/>
      <c r="E6" s="10"/>
      <c r="F6" s="10"/>
      <c r="G6" s="10"/>
      <c r="H6" s="10"/>
      <c r="I6" s="10"/>
      <c r="J6" s="7"/>
      <c r="K6" s="7"/>
      <c r="L6" s="7"/>
      <c r="M6" s="7"/>
      <c r="N6" s="7"/>
      <c r="O6" s="7"/>
      <c r="P6" s="7"/>
    </row>
    <row r="7" spans="3:16" ht="14.4" customHeight="1" x14ac:dyDescent="0.3">
      <c r="C7" s="10"/>
      <c r="D7" s="10"/>
      <c r="E7" s="10"/>
      <c r="F7" s="10"/>
      <c r="G7" s="10"/>
      <c r="H7" s="10"/>
      <c r="I7" s="10"/>
      <c r="J7" s="7"/>
      <c r="K7" s="7"/>
      <c r="L7" s="7"/>
      <c r="M7" s="7"/>
      <c r="N7" s="7"/>
      <c r="O7" s="7"/>
      <c r="P7" s="7"/>
    </row>
    <row r="8" spans="3:16" x14ac:dyDescent="0.3">
      <c r="C8" s="7"/>
      <c r="D8" s="7"/>
      <c r="E8" s="7"/>
      <c r="F8" s="7"/>
      <c r="G8" s="7"/>
      <c r="H8" s="7"/>
      <c r="I8" s="7"/>
      <c r="J8" s="7"/>
      <c r="K8" s="7"/>
      <c r="L8" s="7"/>
      <c r="M8" s="7"/>
      <c r="N8" s="7"/>
      <c r="O8" s="7"/>
      <c r="P8" s="7"/>
    </row>
    <row r="9" spans="3:16" ht="14.4" customHeight="1" x14ac:dyDescent="0.3">
      <c r="C9" s="11" t="s">
        <v>58</v>
      </c>
      <c r="D9" s="11"/>
      <c r="E9" s="11"/>
      <c r="F9" s="11"/>
      <c r="G9" s="11"/>
      <c r="H9" s="11"/>
      <c r="I9" s="11"/>
      <c r="J9" s="7"/>
      <c r="K9" s="7"/>
      <c r="L9" s="7"/>
      <c r="M9" s="7"/>
      <c r="N9" s="7"/>
      <c r="O9" s="7"/>
      <c r="P9" s="7"/>
    </row>
    <row r="10" spans="3:16" ht="14.4" customHeight="1" x14ac:dyDescent="0.3">
      <c r="C10" s="11"/>
      <c r="D10" s="11"/>
      <c r="E10" s="11"/>
      <c r="F10" s="11"/>
      <c r="G10" s="11"/>
      <c r="H10" s="11"/>
      <c r="I10" s="11"/>
      <c r="J10" s="7"/>
      <c r="K10" s="7"/>
      <c r="L10" s="7"/>
      <c r="M10" s="7"/>
      <c r="N10" s="7"/>
      <c r="O10" s="7"/>
      <c r="P10" s="7"/>
    </row>
    <row r="11" spans="3:16" ht="14.4" customHeight="1" x14ac:dyDescent="0.3">
      <c r="C11" s="11"/>
      <c r="D11" s="11"/>
      <c r="E11" s="11"/>
      <c r="F11" s="11"/>
      <c r="G11" s="11"/>
      <c r="H11" s="11"/>
      <c r="I11" s="11"/>
      <c r="J11" s="7"/>
      <c r="K11" s="7"/>
      <c r="L11" s="7"/>
      <c r="M11" s="7"/>
      <c r="N11" s="7"/>
      <c r="O11" s="7"/>
      <c r="P11" s="7"/>
    </row>
    <row r="12" spans="3:16" ht="14.4" customHeight="1" x14ac:dyDescent="0.3">
      <c r="C12" s="11"/>
      <c r="D12" s="11"/>
      <c r="E12" s="11"/>
      <c r="F12" s="11"/>
      <c r="G12" s="11"/>
      <c r="H12" s="11"/>
      <c r="I12" s="11"/>
      <c r="J12" s="7"/>
      <c r="K12" s="7"/>
      <c r="L12" s="7"/>
      <c r="M12" s="7"/>
      <c r="N12" s="7"/>
      <c r="O12" s="7"/>
      <c r="P12" s="7"/>
    </row>
    <row r="13" spans="3:16" ht="15" customHeight="1" x14ac:dyDescent="0.3">
      <c r="C13" s="11"/>
      <c r="D13" s="11"/>
      <c r="E13" s="11"/>
      <c r="F13" s="11"/>
      <c r="G13" s="11"/>
      <c r="H13" s="11"/>
      <c r="I13" s="11"/>
      <c r="J13" s="7"/>
      <c r="K13" s="7"/>
      <c r="L13" s="7"/>
      <c r="M13" s="7"/>
      <c r="N13" s="7"/>
      <c r="O13" s="7"/>
      <c r="P13" s="7"/>
    </row>
    <row r="34" spans="3:17" ht="18" x14ac:dyDescent="0.35">
      <c r="C34" s="12" t="s">
        <v>41</v>
      </c>
      <c r="D34" s="12"/>
      <c r="E34" s="12"/>
    </row>
    <row r="35" spans="3:17" ht="15" thickBot="1" x14ac:dyDescent="0.35"/>
    <row r="36" spans="3:17" x14ac:dyDescent="0.3">
      <c r="C36" s="13" t="s">
        <v>43</v>
      </c>
      <c r="D36" s="14"/>
      <c r="E36" s="15"/>
      <c r="F36" s="31" t="s">
        <v>30</v>
      </c>
      <c r="G36" s="31" t="s">
        <v>31</v>
      </c>
      <c r="H36" s="31" t="s">
        <v>32</v>
      </c>
      <c r="I36" s="31" t="s">
        <v>33</v>
      </c>
      <c r="J36" s="31" t="s">
        <v>20</v>
      </c>
      <c r="K36" s="31" t="s">
        <v>34</v>
      </c>
      <c r="L36" s="31" t="s">
        <v>35</v>
      </c>
      <c r="M36" s="31" t="s">
        <v>36</v>
      </c>
      <c r="N36" s="31" t="s">
        <v>37</v>
      </c>
      <c r="O36" s="31" t="s">
        <v>38</v>
      </c>
      <c r="P36" s="31" t="s">
        <v>39</v>
      </c>
      <c r="Q36" s="31" t="s">
        <v>40</v>
      </c>
    </row>
    <row r="37" spans="3:17" ht="15" thickBot="1" x14ac:dyDescent="0.35">
      <c r="C37" s="16"/>
      <c r="D37" s="17"/>
      <c r="E37" s="18"/>
      <c r="F37" s="32"/>
      <c r="G37" s="32"/>
      <c r="H37" s="32"/>
      <c r="I37" s="32"/>
      <c r="J37" s="32"/>
      <c r="K37" s="32"/>
      <c r="L37" s="32"/>
      <c r="M37" s="32"/>
      <c r="N37" s="32"/>
      <c r="O37" s="32"/>
      <c r="P37" s="32"/>
      <c r="Q37" s="32"/>
    </row>
    <row r="38" spans="3:17" x14ac:dyDescent="0.3">
      <c r="C38" s="19" t="s">
        <v>5</v>
      </c>
      <c r="D38" s="20"/>
      <c r="E38" s="21"/>
      <c r="F38" s="33">
        <f>F58</f>
        <v>4600</v>
      </c>
      <c r="G38" s="33">
        <f t="shared" ref="G38:Q38" si="0">G58</f>
        <v>7000</v>
      </c>
      <c r="H38" s="33">
        <f t="shared" si="0"/>
        <v>7400</v>
      </c>
      <c r="I38" s="33">
        <f t="shared" si="0"/>
        <v>9200</v>
      </c>
      <c r="J38" s="33">
        <f t="shared" si="0"/>
        <v>7000</v>
      </c>
      <c r="K38" s="33">
        <f t="shared" si="0"/>
        <v>7500</v>
      </c>
      <c r="L38" s="33">
        <f t="shared" si="0"/>
        <v>7500</v>
      </c>
      <c r="M38" s="33">
        <f t="shared" si="0"/>
        <v>7100</v>
      </c>
      <c r="N38" s="33">
        <f t="shared" si="0"/>
        <v>9050</v>
      </c>
      <c r="O38" s="33">
        <f t="shared" si="0"/>
        <v>9250</v>
      </c>
      <c r="P38" s="33">
        <f t="shared" si="0"/>
        <v>8700</v>
      </c>
      <c r="Q38" s="33">
        <f t="shared" si="0"/>
        <v>9400</v>
      </c>
    </row>
    <row r="39" spans="3:17" ht="15" thickBot="1" x14ac:dyDescent="0.35">
      <c r="C39" s="22"/>
      <c r="D39" s="23"/>
      <c r="E39" s="24"/>
      <c r="F39" s="34"/>
      <c r="G39" s="34"/>
      <c r="H39" s="34"/>
      <c r="I39" s="34"/>
      <c r="J39" s="34"/>
      <c r="K39" s="34"/>
      <c r="L39" s="34"/>
      <c r="M39" s="34"/>
      <c r="N39" s="34"/>
      <c r="O39" s="34"/>
      <c r="P39" s="34"/>
      <c r="Q39" s="34"/>
    </row>
    <row r="40" spans="3:17" x14ac:dyDescent="0.3">
      <c r="C40" s="19" t="s">
        <v>7</v>
      </c>
      <c r="D40" s="20"/>
      <c r="E40" s="21"/>
      <c r="F40" s="33">
        <f t="shared" ref="F40" si="1">F80</f>
        <v>5860</v>
      </c>
      <c r="G40" s="33">
        <f t="shared" ref="G40:Q40" si="2">G80</f>
        <v>4465</v>
      </c>
      <c r="H40" s="33">
        <f t="shared" si="2"/>
        <v>3980</v>
      </c>
      <c r="I40" s="33">
        <f t="shared" si="2"/>
        <v>4445</v>
      </c>
      <c r="J40" s="33">
        <f t="shared" si="2"/>
        <v>4410</v>
      </c>
      <c r="K40" s="33">
        <f t="shared" si="2"/>
        <v>4015</v>
      </c>
      <c r="L40" s="33">
        <f t="shared" si="2"/>
        <v>4790</v>
      </c>
      <c r="M40" s="33">
        <f t="shared" si="2"/>
        <v>4890</v>
      </c>
      <c r="N40" s="33">
        <f t="shared" si="2"/>
        <v>4520</v>
      </c>
      <c r="O40" s="33">
        <f t="shared" si="2"/>
        <v>4460</v>
      </c>
      <c r="P40" s="33">
        <f t="shared" si="2"/>
        <v>4615</v>
      </c>
      <c r="Q40" s="33">
        <f t="shared" si="2"/>
        <v>5425</v>
      </c>
    </row>
    <row r="41" spans="3:17" ht="15" thickBot="1" x14ac:dyDescent="0.35">
      <c r="C41" s="22"/>
      <c r="D41" s="23"/>
      <c r="E41" s="24"/>
      <c r="F41" s="34"/>
      <c r="G41" s="34"/>
      <c r="H41" s="34"/>
      <c r="I41" s="34"/>
      <c r="J41" s="34"/>
      <c r="K41" s="34"/>
      <c r="L41" s="34"/>
      <c r="M41" s="34"/>
      <c r="N41" s="34"/>
      <c r="O41" s="34"/>
      <c r="P41" s="34"/>
      <c r="Q41" s="34"/>
    </row>
    <row r="42" spans="3:17" x14ac:dyDescent="0.3">
      <c r="C42" s="25" t="s">
        <v>42</v>
      </c>
      <c r="D42" s="26"/>
      <c r="E42" s="27"/>
      <c r="F42" s="35">
        <f>F38-F40</f>
        <v>-1260</v>
      </c>
      <c r="G42" s="35">
        <f t="shared" ref="G42:Q42" si="3">G38-G40</f>
        <v>2535</v>
      </c>
      <c r="H42" s="35">
        <f t="shared" si="3"/>
        <v>3420</v>
      </c>
      <c r="I42" s="35">
        <f t="shared" si="3"/>
        <v>4755</v>
      </c>
      <c r="J42" s="35">
        <f t="shared" si="3"/>
        <v>2590</v>
      </c>
      <c r="K42" s="35">
        <f t="shared" si="3"/>
        <v>3485</v>
      </c>
      <c r="L42" s="35">
        <f t="shared" si="3"/>
        <v>2710</v>
      </c>
      <c r="M42" s="35">
        <f t="shared" si="3"/>
        <v>2210</v>
      </c>
      <c r="N42" s="35">
        <f t="shared" si="3"/>
        <v>4530</v>
      </c>
      <c r="O42" s="35">
        <f t="shared" si="3"/>
        <v>4790</v>
      </c>
      <c r="P42" s="35">
        <f t="shared" si="3"/>
        <v>4085</v>
      </c>
      <c r="Q42" s="35">
        <f t="shared" si="3"/>
        <v>3975</v>
      </c>
    </row>
    <row r="43" spans="3:17" ht="15" thickBot="1" x14ac:dyDescent="0.35">
      <c r="C43" s="28"/>
      <c r="D43" s="29"/>
      <c r="E43" s="30"/>
      <c r="F43" s="36"/>
      <c r="G43" s="36"/>
      <c r="H43" s="36"/>
      <c r="I43" s="36"/>
      <c r="J43" s="36"/>
      <c r="K43" s="36"/>
      <c r="L43" s="36"/>
      <c r="M43" s="36"/>
      <c r="N43" s="36"/>
      <c r="O43" s="36"/>
      <c r="P43" s="36"/>
      <c r="Q43" s="36"/>
    </row>
    <row r="46" spans="3:17" ht="18" x14ac:dyDescent="0.35">
      <c r="C46" s="12" t="s">
        <v>5</v>
      </c>
      <c r="D46" s="12"/>
      <c r="E46" s="12"/>
    </row>
    <row r="47" spans="3:17" ht="15" thickBot="1" x14ac:dyDescent="0.35"/>
    <row r="48" spans="3:17" ht="14.4" customHeight="1" x14ac:dyDescent="0.3">
      <c r="C48" s="13" t="s">
        <v>44</v>
      </c>
      <c r="D48" s="14"/>
      <c r="E48" s="15"/>
      <c r="F48" s="31" t="s">
        <v>30</v>
      </c>
      <c r="G48" s="31" t="s">
        <v>31</v>
      </c>
      <c r="H48" s="31" t="s">
        <v>32</v>
      </c>
      <c r="I48" s="31" t="s">
        <v>33</v>
      </c>
      <c r="J48" s="31" t="s">
        <v>20</v>
      </c>
      <c r="K48" s="31" t="s">
        <v>34</v>
      </c>
      <c r="L48" s="31" t="s">
        <v>35</v>
      </c>
      <c r="M48" s="31" t="s">
        <v>36</v>
      </c>
      <c r="N48" s="31" t="s">
        <v>37</v>
      </c>
      <c r="O48" s="31" t="s">
        <v>38</v>
      </c>
      <c r="P48" s="31" t="s">
        <v>39</v>
      </c>
      <c r="Q48" s="31" t="s">
        <v>40</v>
      </c>
    </row>
    <row r="49" spans="3:17" ht="15" customHeight="1" thickBot="1" x14ac:dyDescent="0.35">
      <c r="C49" s="16"/>
      <c r="D49" s="17"/>
      <c r="E49" s="18"/>
      <c r="F49" s="32"/>
      <c r="G49" s="32"/>
      <c r="H49" s="32"/>
      <c r="I49" s="32"/>
      <c r="J49" s="32"/>
      <c r="K49" s="32"/>
      <c r="L49" s="32"/>
      <c r="M49" s="32"/>
      <c r="N49" s="32"/>
      <c r="O49" s="32"/>
      <c r="P49" s="32"/>
      <c r="Q49" s="32"/>
    </row>
    <row r="50" spans="3:17" x14ac:dyDescent="0.3">
      <c r="C50" s="19" t="s">
        <v>10</v>
      </c>
      <c r="D50" s="20"/>
      <c r="E50" s="21"/>
      <c r="F50" s="33">
        <f>VLOOKUP(F48,Income!F9:J21,2,FALSE)</f>
        <v>200</v>
      </c>
      <c r="G50" s="33">
        <f>VLOOKUP(G48,Income!$F$9:$J$21,2,FALSE)</f>
        <v>100</v>
      </c>
      <c r="H50" s="33">
        <f>VLOOKUP(H48,Income!$F$9:$J$21,2,FALSE)</f>
        <v>500</v>
      </c>
      <c r="I50" s="33">
        <f>VLOOKUP(I48,Income!$F$9:$J$21,2,FALSE)</f>
        <v>0</v>
      </c>
      <c r="J50" s="33">
        <f>VLOOKUP(J48,Income!$F$9:$J$21,2,FALSE)</f>
        <v>300</v>
      </c>
      <c r="K50" s="33">
        <f>VLOOKUP(K48,Income!$F$9:$J$21,2,FALSE)</f>
        <v>300</v>
      </c>
      <c r="L50" s="33">
        <f>VLOOKUP(L48,Income!$F$9:$J$21,2,FALSE)</f>
        <v>400</v>
      </c>
      <c r="M50" s="33">
        <f>VLOOKUP(M48,Income!$F$9:$J$21,2,FALSE)</f>
        <v>200</v>
      </c>
      <c r="N50" s="33">
        <f>VLOOKUP(N48,Income!$F$9:$J$21,2,FALSE)</f>
        <v>850</v>
      </c>
      <c r="O50" s="33">
        <f>VLOOKUP(O48,Income!$F$9:$J$21,2,FALSE)</f>
        <v>950</v>
      </c>
      <c r="P50" s="33">
        <f>VLOOKUP(P48,Income!$F$9:$J$21,2,FALSE)</f>
        <v>600</v>
      </c>
      <c r="Q50" s="33">
        <f>VLOOKUP(Q48,Income!$F$9:$J$21,2,FALSE)</f>
        <v>700</v>
      </c>
    </row>
    <row r="51" spans="3:17" ht="15" thickBot="1" x14ac:dyDescent="0.35">
      <c r="C51" s="22"/>
      <c r="D51" s="23"/>
      <c r="E51" s="24"/>
      <c r="F51" s="37"/>
      <c r="G51" s="37"/>
      <c r="H51" s="37"/>
      <c r="I51" s="37"/>
      <c r="J51" s="37"/>
      <c r="K51" s="37"/>
      <c r="L51" s="37"/>
      <c r="M51" s="37"/>
      <c r="N51" s="37"/>
      <c r="O51" s="37"/>
      <c r="P51" s="37"/>
      <c r="Q51" s="37"/>
    </row>
    <row r="52" spans="3:17" x14ac:dyDescent="0.3">
      <c r="C52" s="19" t="s">
        <v>8</v>
      </c>
      <c r="D52" s="20"/>
      <c r="E52" s="21"/>
      <c r="F52" s="33">
        <f>VLOOKUP(F48,Income!$F$9:$J$21,3,FALSE)</f>
        <v>1200</v>
      </c>
      <c r="G52" s="33">
        <f>VLOOKUP(G48,Income!$F$9:$J$21,3,FALSE)</f>
        <v>800</v>
      </c>
      <c r="H52" s="33">
        <f>VLOOKUP(H48,Income!$F$9:$J$21,3,FALSE)</f>
        <v>900</v>
      </c>
      <c r="I52" s="33">
        <f>VLOOKUP(I48,Income!$F$9:$J$21,3,FALSE)</f>
        <v>900</v>
      </c>
      <c r="J52" s="33">
        <f>VLOOKUP(J48,Income!$F$9:$J$21,3,FALSE)</f>
        <v>900</v>
      </c>
      <c r="K52" s="33">
        <f>VLOOKUP(K48,Income!$F$9:$J$21,3,FALSE)</f>
        <v>0</v>
      </c>
      <c r="L52" s="33">
        <f>VLOOKUP(L48,Income!$F$9:$J$21,3,FALSE)</f>
        <v>0</v>
      </c>
      <c r="M52" s="33">
        <f>VLOOKUP(M48,Income!$F$9:$J$21,3,FALSE)</f>
        <v>0</v>
      </c>
      <c r="N52" s="33">
        <f>VLOOKUP(N48,Income!$F$9:$J$21,3,FALSE)</f>
        <v>1500</v>
      </c>
      <c r="O52" s="33">
        <f>VLOOKUP(O48,Income!$F$9:$J$21,3,FALSE)</f>
        <v>1600</v>
      </c>
      <c r="P52" s="33">
        <f>VLOOKUP(P48,Income!$F$9:$J$21,3,FALSE)</f>
        <v>1500</v>
      </c>
      <c r="Q52" s="33">
        <f>VLOOKUP(Q48,Income!$F$9:$J$21,3,FALSE)</f>
        <v>700</v>
      </c>
    </row>
    <row r="53" spans="3:17" ht="15" thickBot="1" x14ac:dyDescent="0.35">
      <c r="C53" s="22"/>
      <c r="D53" s="23"/>
      <c r="E53" s="24"/>
      <c r="F53" s="37"/>
      <c r="G53" s="37"/>
      <c r="H53" s="37"/>
      <c r="I53" s="37"/>
      <c r="J53" s="37"/>
      <c r="K53" s="37"/>
      <c r="L53" s="37"/>
      <c r="M53" s="37"/>
      <c r="N53" s="37"/>
      <c r="O53" s="37"/>
      <c r="P53" s="37"/>
      <c r="Q53" s="37"/>
    </row>
    <row r="54" spans="3:17" x14ac:dyDescent="0.3">
      <c r="C54" s="19" t="s">
        <v>4</v>
      </c>
      <c r="D54" s="20"/>
      <c r="E54" s="21"/>
      <c r="F54" s="33">
        <f>VLOOKUP(F48,Income!$F$9:$J$21,4,FALSE)</f>
        <v>2000</v>
      </c>
      <c r="G54" s="33">
        <f>VLOOKUP(G48,Income!$F$9:$J$21,4,FALSE)</f>
        <v>5000</v>
      </c>
      <c r="H54" s="33">
        <f>VLOOKUP(H48,Income!$F$9:$J$21,4,FALSE)</f>
        <v>5000</v>
      </c>
      <c r="I54" s="33">
        <f>VLOOKUP(I48,Income!$F$9:$J$21,4,FALSE)</f>
        <v>7500</v>
      </c>
      <c r="J54" s="33">
        <f>VLOOKUP(J48,Income!$F$9:$J$21,4,FALSE)</f>
        <v>5000</v>
      </c>
      <c r="K54" s="33">
        <f>VLOOKUP(K48,Income!$F$9:$J$21,4,FALSE)</f>
        <v>5000</v>
      </c>
      <c r="L54" s="33">
        <f>VLOOKUP(L48,Income!$F$9:$J$21,4,FALSE)</f>
        <v>5000</v>
      </c>
      <c r="M54" s="33">
        <f>VLOOKUP(M48,Income!$F$9:$J$21,4,FALSE)</f>
        <v>5000</v>
      </c>
      <c r="N54" s="33">
        <f>VLOOKUP(N48,Income!$F$9:$J$21,4,FALSE)</f>
        <v>5000</v>
      </c>
      <c r="O54" s="33">
        <f>VLOOKUP(O48,Income!$F$9:$J$21,4,FALSE)</f>
        <v>5000</v>
      </c>
      <c r="P54" s="33">
        <f>VLOOKUP(P48,Income!$F$9:$J$21,4,FALSE)</f>
        <v>5000</v>
      </c>
      <c r="Q54" s="33">
        <f>VLOOKUP(Q48,Income!$F$9:$J$21,4,FALSE)</f>
        <v>6000</v>
      </c>
    </row>
    <row r="55" spans="3:17" ht="15" thickBot="1" x14ac:dyDescent="0.35">
      <c r="C55" s="22"/>
      <c r="D55" s="23"/>
      <c r="E55" s="24"/>
      <c r="F55" s="37"/>
      <c r="G55" s="37"/>
      <c r="H55" s="37"/>
      <c r="I55" s="37"/>
      <c r="J55" s="37"/>
      <c r="K55" s="37"/>
      <c r="L55" s="37"/>
      <c r="M55" s="37"/>
      <c r="N55" s="37"/>
      <c r="O55" s="37"/>
      <c r="P55" s="37"/>
      <c r="Q55" s="37"/>
    </row>
    <row r="56" spans="3:17" x14ac:dyDescent="0.3">
      <c r="C56" s="19" t="s">
        <v>52</v>
      </c>
      <c r="D56" s="20"/>
      <c r="E56" s="21"/>
      <c r="F56" s="33">
        <f>VLOOKUP(F48,Income!$F$9:$J$21,5,FALSE)</f>
        <v>1200</v>
      </c>
      <c r="G56" s="33">
        <f>VLOOKUP(G48,Income!$F$9:$J$21,5,FALSE)</f>
        <v>1100</v>
      </c>
      <c r="H56" s="33">
        <f>VLOOKUP(H48,Income!$F$9:$J$21,5,FALSE)</f>
        <v>1000</v>
      </c>
      <c r="I56" s="33">
        <f>VLOOKUP(I48,Income!$F$9:$J$21,5,FALSE)</f>
        <v>800</v>
      </c>
      <c r="J56" s="33">
        <f>VLOOKUP(J48,Income!$F$9:$J$21,5,FALSE)</f>
        <v>800</v>
      </c>
      <c r="K56" s="33">
        <f>VLOOKUP(K48,Income!$F$9:$J$21,5,FALSE)</f>
        <v>2200</v>
      </c>
      <c r="L56" s="33">
        <f>VLOOKUP(L48,Income!$F$9:$J$21,5,FALSE)</f>
        <v>2100</v>
      </c>
      <c r="M56" s="33">
        <f>VLOOKUP(M48,Income!$F$9:$J$21,5,FALSE)</f>
        <v>1900</v>
      </c>
      <c r="N56" s="33">
        <f>VLOOKUP(N48,Income!$F$9:$J$21,5,FALSE)</f>
        <v>1700</v>
      </c>
      <c r="O56" s="33">
        <f>VLOOKUP(O48,Income!$F$9:$J$21,5,FALSE)</f>
        <v>1700</v>
      </c>
      <c r="P56" s="33">
        <f>VLOOKUP(P48,Income!$F$9:$J$21,5,FALSE)</f>
        <v>1600</v>
      </c>
      <c r="Q56" s="33">
        <f>VLOOKUP(Q48,Income!$F$9:$J$21,5,FALSE)</f>
        <v>2000</v>
      </c>
    </row>
    <row r="57" spans="3:17" ht="15" thickBot="1" x14ac:dyDescent="0.35">
      <c r="C57" s="22"/>
      <c r="D57" s="23"/>
      <c r="E57" s="24"/>
      <c r="F57" s="37"/>
      <c r="G57" s="37"/>
      <c r="H57" s="37"/>
      <c r="I57" s="37"/>
      <c r="J57" s="37"/>
      <c r="K57" s="37"/>
      <c r="L57" s="37"/>
      <c r="M57" s="37"/>
      <c r="N57" s="37"/>
      <c r="O57" s="37"/>
      <c r="P57" s="37"/>
      <c r="Q57" s="37"/>
    </row>
    <row r="58" spans="3:17" ht="14.4" customHeight="1" x14ac:dyDescent="0.3">
      <c r="C58" s="25" t="s">
        <v>46</v>
      </c>
      <c r="D58" s="26"/>
      <c r="E58" s="27"/>
      <c r="F58" s="35">
        <f>SUM(F50:F57)</f>
        <v>4600</v>
      </c>
      <c r="G58" s="35">
        <f t="shared" ref="G58:Q58" si="4">SUM(G50:G57)</f>
        <v>7000</v>
      </c>
      <c r="H58" s="35">
        <f t="shared" si="4"/>
        <v>7400</v>
      </c>
      <c r="I58" s="35">
        <f t="shared" si="4"/>
        <v>9200</v>
      </c>
      <c r="J58" s="35">
        <f t="shared" si="4"/>
        <v>7000</v>
      </c>
      <c r="K58" s="35">
        <f t="shared" si="4"/>
        <v>7500</v>
      </c>
      <c r="L58" s="35">
        <f t="shared" si="4"/>
        <v>7500</v>
      </c>
      <c r="M58" s="35">
        <f t="shared" si="4"/>
        <v>7100</v>
      </c>
      <c r="N58" s="35">
        <f t="shared" si="4"/>
        <v>9050</v>
      </c>
      <c r="O58" s="35">
        <f t="shared" si="4"/>
        <v>9250</v>
      </c>
      <c r="P58" s="35">
        <f t="shared" si="4"/>
        <v>8700</v>
      </c>
      <c r="Q58" s="35">
        <f t="shared" si="4"/>
        <v>9400</v>
      </c>
    </row>
    <row r="59" spans="3:17" ht="15" customHeight="1" thickBot="1" x14ac:dyDescent="0.35">
      <c r="C59" s="28"/>
      <c r="D59" s="29"/>
      <c r="E59" s="30"/>
      <c r="F59" s="38"/>
      <c r="G59" s="38"/>
      <c r="H59" s="38"/>
      <c r="I59" s="38"/>
      <c r="J59" s="38"/>
      <c r="K59" s="38"/>
      <c r="L59" s="38"/>
      <c r="M59" s="38"/>
      <c r="N59" s="38"/>
      <c r="O59" s="38"/>
      <c r="P59" s="38"/>
      <c r="Q59" s="38"/>
    </row>
    <row r="62" spans="3:17" ht="18" x14ac:dyDescent="0.35">
      <c r="C62" s="12" t="s">
        <v>7</v>
      </c>
      <c r="D62" s="12"/>
      <c r="E62" s="12"/>
    </row>
    <row r="63" spans="3:17" ht="15" thickBot="1" x14ac:dyDescent="0.35"/>
    <row r="64" spans="3:17" ht="14.4" customHeight="1" x14ac:dyDescent="0.3">
      <c r="C64" s="13" t="s">
        <v>45</v>
      </c>
      <c r="D64" s="14"/>
      <c r="E64" s="15"/>
      <c r="F64" s="31" t="s">
        <v>30</v>
      </c>
      <c r="G64" s="31" t="s">
        <v>31</v>
      </c>
      <c r="H64" s="31" t="s">
        <v>32</v>
      </c>
      <c r="I64" s="31" t="s">
        <v>33</v>
      </c>
      <c r="J64" s="31" t="s">
        <v>20</v>
      </c>
      <c r="K64" s="31" t="s">
        <v>34</v>
      </c>
      <c r="L64" s="31" t="s">
        <v>35</v>
      </c>
      <c r="M64" s="31" t="s">
        <v>36</v>
      </c>
      <c r="N64" s="31" t="s">
        <v>37</v>
      </c>
      <c r="O64" s="31" t="s">
        <v>38</v>
      </c>
      <c r="P64" s="31" t="s">
        <v>39</v>
      </c>
      <c r="Q64" s="31" t="s">
        <v>40</v>
      </c>
    </row>
    <row r="65" spans="3:17" ht="15" customHeight="1" thickBot="1" x14ac:dyDescent="0.35">
      <c r="C65" s="16"/>
      <c r="D65" s="17"/>
      <c r="E65" s="18"/>
      <c r="F65" s="32"/>
      <c r="G65" s="32"/>
      <c r="H65" s="32"/>
      <c r="I65" s="32"/>
      <c r="J65" s="32"/>
      <c r="K65" s="32"/>
      <c r="L65" s="32"/>
      <c r="M65" s="32"/>
      <c r="N65" s="32"/>
      <c r="O65" s="32"/>
      <c r="P65" s="32"/>
      <c r="Q65" s="32"/>
    </row>
    <row r="66" spans="3:17" x14ac:dyDescent="0.3">
      <c r="C66" s="19" t="s">
        <v>15</v>
      </c>
      <c r="D66" s="20"/>
      <c r="E66" s="21"/>
      <c r="F66" s="33">
        <f>VLOOKUP(F64,Expenses!$G$10:$N$22,2,FALSE)</f>
        <v>300</v>
      </c>
      <c r="G66" s="33">
        <f>VLOOKUP(G64,Expenses!$G$10:$N$22,2,FALSE)</f>
        <v>300</v>
      </c>
      <c r="H66" s="33">
        <f>VLOOKUP(H64,Expenses!$G$10:$N$22,2,FALSE)</f>
        <v>300</v>
      </c>
      <c r="I66" s="33">
        <f>VLOOKUP(I64,Expenses!$G$10:$N$22,2,FALSE)</f>
        <v>300</v>
      </c>
      <c r="J66" s="33">
        <f>VLOOKUP(J64,Expenses!$G$10:$N$22,2,FALSE)</f>
        <v>300</v>
      </c>
      <c r="K66" s="33">
        <f>VLOOKUP(K64,Expenses!$G$10:$N$22,2,FALSE)</f>
        <v>300</v>
      </c>
      <c r="L66" s="33">
        <f>VLOOKUP(L64,Expenses!$G$10:$N$22,2,FALSE)</f>
        <v>300</v>
      </c>
      <c r="M66" s="33">
        <f>VLOOKUP(M64,Expenses!$G$10:$N$22,2,FALSE)</f>
        <v>300</v>
      </c>
      <c r="N66" s="33">
        <f>VLOOKUP(N64,Expenses!$G$10:$N$22,2,FALSE)</f>
        <v>300</v>
      </c>
      <c r="O66" s="33">
        <f>VLOOKUP(O64,Expenses!$G$10:$N$22,2,FALSE)</f>
        <v>300</v>
      </c>
      <c r="P66" s="33">
        <f>VLOOKUP(P64,Expenses!$G$10:$N$22,2,FALSE)</f>
        <v>400</v>
      </c>
      <c r="Q66" s="33">
        <f>VLOOKUP(Q64,Expenses!$G$10:$N$22,2,FALSE)</f>
        <v>300</v>
      </c>
    </row>
    <row r="67" spans="3:17" ht="15" thickBot="1" x14ac:dyDescent="0.35">
      <c r="C67" s="22"/>
      <c r="D67" s="23"/>
      <c r="E67" s="24"/>
      <c r="F67" s="37"/>
      <c r="G67" s="37"/>
      <c r="H67" s="37"/>
      <c r="I67" s="37"/>
      <c r="J67" s="37"/>
      <c r="K67" s="37"/>
      <c r="L67" s="37"/>
      <c r="M67" s="37"/>
      <c r="N67" s="37"/>
      <c r="O67" s="37"/>
      <c r="P67" s="37"/>
      <c r="Q67" s="37"/>
    </row>
    <row r="68" spans="3:17" x14ac:dyDescent="0.3">
      <c r="C68" s="19" t="s">
        <v>13</v>
      </c>
      <c r="D68" s="20"/>
      <c r="E68" s="21"/>
      <c r="F68" s="33">
        <f>VLOOKUP(F64,Expenses!$G$10:$N$22,3,FALSE)</f>
        <v>225</v>
      </c>
      <c r="G68" s="33">
        <f>VLOOKUP(G64,Expenses!$G$10:$N$22,3,FALSE)</f>
        <v>225</v>
      </c>
      <c r="H68" s="33">
        <f>VLOOKUP(H64,Expenses!$G$10:$N$22,3,FALSE)</f>
        <v>150</v>
      </c>
      <c r="I68" s="33">
        <f>VLOOKUP(I64,Expenses!$G$10:$N$22,3,FALSE)</f>
        <v>150</v>
      </c>
      <c r="J68" s="33">
        <f>VLOOKUP(J64,Expenses!$G$10:$N$22,3,FALSE)</f>
        <v>300</v>
      </c>
      <c r="K68" s="33">
        <f>VLOOKUP(K64,Expenses!$G$10:$N$22,3,FALSE)</f>
        <v>225</v>
      </c>
      <c r="L68" s="33">
        <f>VLOOKUP(L64,Expenses!$G$10:$N$22,3,FALSE)</f>
        <v>225</v>
      </c>
      <c r="M68" s="33">
        <f>VLOOKUP(M64,Expenses!$G$10:$N$22,3,FALSE)</f>
        <v>150</v>
      </c>
      <c r="N68" s="33">
        <f>VLOOKUP(N64,Expenses!$G$10:$N$22,3,FALSE)</f>
        <v>300</v>
      </c>
      <c r="O68" s="33">
        <f>VLOOKUP(O64,Expenses!$G$10:$N$22,3,FALSE)</f>
        <v>225</v>
      </c>
      <c r="P68" s="33">
        <f>VLOOKUP(P64,Expenses!$G$10:$N$22,3,FALSE)</f>
        <v>225</v>
      </c>
      <c r="Q68" s="33">
        <f>VLOOKUP(Q64,Expenses!$G$10:$N$22,3,FALSE)</f>
        <v>300</v>
      </c>
    </row>
    <row r="69" spans="3:17" ht="15" thickBot="1" x14ac:dyDescent="0.35">
      <c r="C69" s="22"/>
      <c r="D69" s="23"/>
      <c r="E69" s="24"/>
      <c r="F69" s="37"/>
      <c r="G69" s="37"/>
      <c r="H69" s="37"/>
      <c r="I69" s="37"/>
      <c r="J69" s="37"/>
      <c r="K69" s="37"/>
      <c r="L69" s="37"/>
      <c r="M69" s="37"/>
      <c r="N69" s="37"/>
      <c r="O69" s="37"/>
      <c r="P69" s="37"/>
      <c r="Q69" s="37"/>
    </row>
    <row r="70" spans="3:17" x14ac:dyDescent="0.3">
      <c r="C70" s="19" t="s">
        <v>16</v>
      </c>
      <c r="D70" s="20"/>
      <c r="E70" s="21"/>
      <c r="F70" s="33">
        <f>VLOOKUP(F64,Expenses!$G$10:$N$22,4,FALSE)</f>
        <v>400</v>
      </c>
      <c r="G70" s="33">
        <f>VLOOKUP(G64,Expenses!$G$10:$N$22,4,FALSE)</f>
        <v>300</v>
      </c>
      <c r="H70" s="33">
        <f>VLOOKUP(H64,Expenses!$G$10:$N$22,4,FALSE)</f>
        <v>100</v>
      </c>
      <c r="I70" s="33">
        <f>VLOOKUP(I64,Expenses!$G$10:$N$22,4,FALSE)</f>
        <v>500</v>
      </c>
      <c r="J70" s="33">
        <f>VLOOKUP(J64,Expenses!$G$10:$N$22,4,FALSE)</f>
        <v>300</v>
      </c>
      <c r="K70" s="33">
        <f>VLOOKUP(K64,Expenses!$G$10:$N$22,4,FALSE)</f>
        <v>300</v>
      </c>
      <c r="L70" s="33">
        <f>VLOOKUP(L64,Expenses!$G$10:$N$22,4,FALSE)</f>
        <v>150</v>
      </c>
      <c r="M70" s="33">
        <f>VLOOKUP(M64,Expenses!$G$10:$N$22,4,FALSE)</f>
        <v>200</v>
      </c>
      <c r="N70" s="33">
        <f>VLOOKUP(N64,Expenses!$G$10:$N$22,4,FALSE)</f>
        <v>200</v>
      </c>
      <c r="O70" s="33">
        <f>VLOOKUP(O64,Expenses!$G$10:$N$22,4,FALSE)</f>
        <v>500</v>
      </c>
      <c r="P70" s="33">
        <f>VLOOKUP(P64,Expenses!$G$10:$N$22,4,FALSE)</f>
        <v>200</v>
      </c>
      <c r="Q70" s="33">
        <f>VLOOKUP(Q64,Expenses!$G$10:$N$22,4,FALSE)</f>
        <v>100</v>
      </c>
    </row>
    <row r="71" spans="3:17" ht="15" thickBot="1" x14ac:dyDescent="0.35">
      <c r="C71" s="22"/>
      <c r="D71" s="23"/>
      <c r="E71" s="24"/>
      <c r="F71" s="37"/>
      <c r="G71" s="37"/>
      <c r="H71" s="37"/>
      <c r="I71" s="37"/>
      <c r="J71" s="37"/>
      <c r="K71" s="37"/>
      <c r="L71" s="37"/>
      <c r="M71" s="37"/>
      <c r="N71" s="37"/>
      <c r="O71" s="37"/>
      <c r="P71" s="37"/>
      <c r="Q71" s="37"/>
    </row>
    <row r="72" spans="3:17" x14ac:dyDescent="0.3">
      <c r="C72" s="19" t="s">
        <v>11</v>
      </c>
      <c r="D72" s="20"/>
      <c r="E72" s="21"/>
      <c r="F72" s="33">
        <f>VLOOKUP(F64,Expenses!$G$10:$N$22,5,FALSE)</f>
        <v>650</v>
      </c>
      <c r="G72" s="33">
        <f>VLOOKUP(G64,Expenses!$G$10:$N$22,5,FALSE)</f>
        <v>560</v>
      </c>
      <c r="H72" s="33">
        <f>VLOOKUP(H64,Expenses!$G$10:$N$22,5,FALSE)</f>
        <v>575</v>
      </c>
      <c r="I72" s="33">
        <f>VLOOKUP(I64,Expenses!$G$10:$N$22,5,FALSE)</f>
        <v>620</v>
      </c>
      <c r="J72" s="33">
        <f>VLOOKUP(J64,Expenses!$G$10:$N$22,5,FALSE)</f>
        <v>650</v>
      </c>
      <c r="K72" s="33">
        <f>VLOOKUP(K64,Expenses!$G$10:$N$22,5,FALSE)</f>
        <v>500</v>
      </c>
      <c r="L72" s="33">
        <f>VLOOKUP(L64,Expenses!$G$10:$N$22,5,FALSE)</f>
        <v>650</v>
      </c>
      <c r="M72" s="33">
        <f>VLOOKUP(M64,Expenses!$G$10:$N$22,5,FALSE)</f>
        <v>650</v>
      </c>
      <c r="N72" s="33">
        <f>VLOOKUP(N64,Expenses!$G$10:$N$22,5,FALSE)</f>
        <v>600</v>
      </c>
      <c r="O72" s="33">
        <f>VLOOKUP(O64,Expenses!$G$10:$N$22,5,FALSE)</f>
        <v>475</v>
      </c>
      <c r="P72" s="33">
        <f>VLOOKUP(P64,Expenses!$G$10:$N$22,5,FALSE)</f>
        <v>600</v>
      </c>
      <c r="Q72" s="33">
        <f>VLOOKUP(Q64,Expenses!$G$10:$N$22,5,FALSE)</f>
        <v>550</v>
      </c>
    </row>
    <row r="73" spans="3:17" ht="15" thickBot="1" x14ac:dyDescent="0.35">
      <c r="C73" s="22"/>
      <c r="D73" s="23"/>
      <c r="E73" s="24"/>
      <c r="F73" s="37"/>
      <c r="G73" s="37"/>
      <c r="H73" s="37"/>
      <c r="I73" s="37"/>
      <c r="J73" s="37"/>
      <c r="K73" s="37"/>
      <c r="L73" s="37"/>
      <c r="M73" s="37"/>
      <c r="N73" s="37"/>
      <c r="O73" s="37"/>
      <c r="P73" s="37"/>
      <c r="Q73" s="37"/>
    </row>
    <row r="74" spans="3:17" x14ac:dyDescent="0.3">
      <c r="C74" s="19" t="s">
        <v>6</v>
      </c>
      <c r="D74" s="20"/>
      <c r="E74" s="21"/>
      <c r="F74" s="33">
        <f>VLOOKUP(F64,Expenses!$G$10:$N$22,6,FALSE)</f>
        <v>3400</v>
      </c>
      <c r="G74" s="33">
        <f>VLOOKUP(G64,Expenses!$G$10:$N$22,6,FALSE)</f>
        <v>2100</v>
      </c>
      <c r="H74" s="33">
        <f>VLOOKUP(H64,Expenses!$G$10:$N$22,6,FALSE)</f>
        <v>2100</v>
      </c>
      <c r="I74" s="33">
        <f>VLOOKUP(I64,Expenses!$G$10:$N$22,6,FALSE)</f>
        <v>2100</v>
      </c>
      <c r="J74" s="33">
        <f>VLOOKUP(J64,Expenses!$G$10:$N$22,6,FALSE)</f>
        <v>2100</v>
      </c>
      <c r="K74" s="33">
        <f>VLOOKUP(K64,Expenses!$G$10:$N$22,6,FALSE)</f>
        <v>2100</v>
      </c>
      <c r="L74" s="33">
        <f>VLOOKUP(L64,Expenses!$G$10:$N$22,6,FALSE)</f>
        <v>2350</v>
      </c>
      <c r="M74" s="33">
        <f>VLOOKUP(M64,Expenses!$G$10:$N$22,6,FALSE)</f>
        <v>2350</v>
      </c>
      <c r="N74" s="33">
        <f>VLOOKUP(N64,Expenses!$G$10:$N$22,6,FALSE)</f>
        <v>2350</v>
      </c>
      <c r="O74" s="33">
        <f>VLOOKUP(O64,Expenses!$G$10:$N$22,6,FALSE)</f>
        <v>2350</v>
      </c>
      <c r="P74" s="33">
        <f>VLOOKUP(P64,Expenses!$G$10:$N$22,6,FALSE)</f>
        <v>2350</v>
      </c>
      <c r="Q74" s="33">
        <f>VLOOKUP(Q64,Expenses!$G$10:$N$22,6,FALSE)</f>
        <v>2350</v>
      </c>
    </row>
    <row r="75" spans="3:17" ht="15" thickBot="1" x14ac:dyDescent="0.35">
      <c r="C75" s="22"/>
      <c r="D75" s="23"/>
      <c r="E75" s="24"/>
      <c r="F75" s="37"/>
      <c r="G75" s="37"/>
      <c r="H75" s="37"/>
      <c r="I75" s="37"/>
      <c r="J75" s="37"/>
      <c r="K75" s="37"/>
      <c r="L75" s="37"/>
      <c r="M75" s="37"/>
      <c r="N75" s="37"/>
      <c r="O75" s="37"/>
      <c r="P75" s="37"/>
      <c r="Q75" s="37"/>
    </row>
    <row r="76" spans="3:17" x14ac:dyDescent="0.3">
      <c r="C76" s="19" t="s">
        <v>17</v>
      </c>
      <c r="D76" s="20"/>
      <c r="E76" s="21"/>
      <c r="F76" s="33">
        <f>VLOOKUP(F64,Expenses!$G$10:$N$22,7,FALSE)</f>
        <v>475</v>
      </c>
      <c r="G76" s="33">
        <f>VLOOKUP(G64,Expenses!$G$10:$N$22,7,FALSE)</f>
        <v>550</v>
      </c>
      <c r="H76" s="33">
        <f>VLOOKUP(H64,Expenses!$G$10:$N$22,7,FALSE)</f>
        <v>375</v>
      </c>
      <c r="I76" s="33">
        <f>VLOOKUP(I64,Expenses!$G$10:$N$22,7,FALSE)</f>
        <v>425</v>
      </c>
      <c r="J76" s="33">
        <f>VLOOKUP(J64,Expenses!$G$10:$N$22,7,FALSE)</f>
        <v>430</v>
      </c>
      <c r="K76" s="33">
        <f>VLOOKUP(K64,Expenses!$G$10:$N$22,7,FALSE)</f>
        <v>300</v>
      </c>
      <c r="L76" s="33">
        <f>VLOOKUP(L64,Expenses!$G$10:$N$22,7,FALSE)</f>
        <v>775</v>
      </c>
      <c r="M76" s="33">
        <f>VLOOKUP(M64,Expenses!$G$10:$N$22,7,FALSE)</f>
        <v>900</v>
      </c>
      <c r="N76" s="33">
        <f>VLOOKUP(N64,Expenses!$G$10:$N$22,7,FALSE)</f>
        <v>450</v>
      </c>
      <c r="O76" s="33">
        <f>VLOOKUP(O64,Expenses!$G$10:$N$22,7,FALSE)</f>
        <v>300</v>
      </c>
      <c r="P76" s="33">
        <f>VLOOKUP(P64,Expenses!$G$10:$N$22,7,FALSE)</f>
        <v>550</v>
      </c>
      <c r="Q76" s="33">
        <f>VLOOKUP(Q64,Expenses!$G$10:$N$22,7,FALSE)</f>
        <v>1400</v>
      </c>
    </row>
    <row r="77" spans="3:17" ht="15" thickBot="1" x14ac:dyDescent="0.35">
      <c r="C77" s="22"/>
      <c r="D77" s="23"/>
      <c r="E77" s="24"/>
      <c r="F77" s="37"/>
      <c r="G77" s="37"/>
      <c r="H77" s="37"/>
      <c r="I77" s="37"/>
      <c r="J77" s="37"/>
      <c r="K77" s="37"/>
      <c r="L77" s="37"/>
      <c r="M77" s="37"/>
      <c r="N77" s="37"/>
      <c r="O77" s="37"/>
      <c r="P77" s="37"/>
      <c r="Q77" s="37"/>
    </row>
    <row r="78" spans="3:17" x14ac:dyDescent="0.3">
      <c r="C78" s="19" t="s">
        <v>11</v>
      </c>
      <c r="D78" s="20"/>
      <c r="E78" s="21"/>
      <c r="F78" s="33">
        <f>VLOOKUP(F64,Expenses!$G$10:$N$22,8,FALSE)</f>
        <v>410</v>
      </c>
      <c r="G78" s="33">
        <f>VLOOKUP(G64,Expenses!$G$10:$N$22,8,FALSE)</f>
        <v>430</v>
      </c>
      <c r="H78" s="33">
        <f>VLOOKUP(H64,Expenses!$G$10:$N$22,8,FALSE)</f>
        <v>380</v>
      </c>
      <c r="I78" s="33">
        <f>VLOOKUP(I64,Expenses!$G$10:$N$22,8,FALSE)</f>
        <v>350</v>
      </c>
      <c r="J78" s="33">
        <f>VLOOKUP(J64,Expenses!$G$10:$N$22,8,FALSE)</f>
        <v>330</v>
      </c>
      <c r="K78" s="33">
        <f>VLOOKUP(K64,Expenses!$G$10:$N$22,8,FALSE)</f>
        <v>290</v>
      </c>
      <c r="L78" s="33">
        <f>VLOOKUP(L64,Expenses!$G$10:$N$22,8,FALSE)</f>
        <v>340</v>
      </c>
      <c r="M78" s="33">
        <f>VLOOKUP(M64,Expenses!$G$10:$N$22,8,FALSE)</f>
        <v>340</v>
      </c>
      <c r="N78" s="33">
        <f>VLOOKUP(N64,Expenses!$G$10:$N$22,8,FALSE)</f>
        <v>320</v>
      </c>
      <c r="O78" s="33">
        <f>VLOOKUP(O64,Expenses!$G$10:$N$22,8,FALSE)</f>
        <v>310</v>
      </c>
      <c r="P78" s="33">
        <f>VLOOKUP(P64,Expenses!$G$10:$N$22,8,FALSE)</f>
        <v>290</v>
      </c>
      <c r="Q78" s="33">
        <f>VLOOKUP(Q64,Expenses!$G$10:$N$22,8,FALSE)</f>
        <v>425</v>
      </c>
    </row>
    <row r="79" spans="3:17" ht="15" thickBot="1" x14ac:dyDescent="0.35">
      <c r="C79" s="22"/>
      <c r="D79" s="23"/>
      <c r="E79" s="24"/>
      <c r="F79" s="37"/>
      <c r="G79" s="37"/>
      <c r="H79" s="37"/>
      <c r="I79" s="37"/>
      <c r="J79" s="37"/>
      <c r="K79" s="37"/>
      <c r="L79" s="37"/>
      <c r="M79" s="37"/>
      <c r="N79" s="37"/>
      <c r="O79" s="37"/>
      <c r="P79" s="37"/>
      <c r="Q79" s="37"/>
    </row>
    <row r="80" spans="3:17" x14ac:dyDescent="0.3">
      <c r="C80" s="25" t="s">
        <v>41</v>
      </c>
      <c r="D80" s="26"/>
      <c r="E80" s="27"/>
      <c r="F80" s="35">
        <f>SUM(F66:F79)</f>
        <v>5860</v>
      </c>
      <c r="G80" s="35">
        <f t="shared" ref="G80:Q80" si="5">SUM(G66:G79)</f>
        <v>4465</v>
      </c>
      <c r="H80" s="35">
        <f t="shared" si="5"/>
        <v>3980</v>
      </c>
      <c r="I80" s="35">
        <f t="shared" si="5"/>
        <v>4445</v>
      </c>
      <c r="J80" s="35">
        <f t="shared" si="5"/>
        <v>4410</v>
      </c>
      <c r="K80" s="35">
        <f t="shared" si="5"/>
        <v>4015</v>
      </c>
      <c r="L80" s="35">
        <f t="shared" si="5"/>
        <v>4790</v>
      </c>
      <c r="M80" s="35">
        <f t="shared" si="5"/>
        <v>4890</v>
      </c>
      <c r="N80" s="35">
        <f t="shared" si="5"/>
        <v>4520</v>
      </c>
      <c r="O80" s="35">
        <f t="shared" si="5"/>
        <v>4460</v>
      </c>
      <c r="P80" s="35">
        <f t="shared" si="5"/>
        <v>4615</v>
      </c>
      <c r="Q80" s="35">
        <f t="shared" si="5"/>
        <v>5425</v>
      </c>
    </row>
    <row r="81" spans="3:17" ht="15" thickBot="1" x14ac:dyDescent="0.35">
      <c r="C81" s="28"/>
      <c r="D81" s="29"/>
      <c r="E81" s="30"/>
      <c r="F81" s="38"/>
      <c r="G81" s="38"/>
      <c r="H81" s="38"/>
      <c r="I81" s="38"/>
      <c r="J81" s="38"/>
      <c r="K81" s="38"/>
      <c r="L81" s="38"/>
      <c r="M81" s="38"/>
      <c r="N81" s="38"/>
      <c r="O81" s="38"/>
      <c r="P81" s="38"/>
      <c r="Q81" s="38"/>
    </row>
  </sheetData>
  <mergeCells count="252">
    <mergeCell ref="Q78:Q79"/>
    <mergeCell ref="K80:K81"/>
    <mergeCell ref="L80:L81"/>
    <mergeCell ref="M80:M81"/>
    <mergeCell ref="N80:N81"/>
    <mergeCell ref="O80:O81"/>
    <mergeCell ref="M78:M79"/>
    <mergeCell ref="N78:N79"/>
    <mergeCell ref="O78:O79"/>
    <mergeCell ref="P78:P79"/>
    <mergeCell ref="C80:E81"/>
    <mergeCell ref="F80:F81"/>
    <mergeCell ref="G80:G81"/>
    <mergeCell ref="H80:H81"/>
    <mergeCell ref="I80:I81"/>
    <mergeCell ref="P76:P77"/>
    <mergeCell ref="Q76:Q77"/>
    <mergeCell ref="C78:E79"/>
    <mergeCell ref="F78:F79"/>
    <mergeCell ref="G78:G79"/>
    <mergeCell ref="H78:H79"/>
    <mergeCell ref="I78:I79"/>
    <mergeCell ref="J78:J79"/>
    <mergeCell ref="K78:K79"/>
    <mergeCell ref="L78:L79"/>
    <mergeCell ref="J76:J77"/>
    <mergeCell ref="K76:K77"/>
    <mergeCell ref="L76:L77"/>
    <mergeCell ref="M76:M77"/>
    <mergeCell ref="N76:N77"/>
    <mergeCell ref="O76:O77"/>
    <mergeCell ref="P80:P81"/>
    <mergeCell ref="Q80:Q81"/>
    <mergeCell ref="J80:J81"/>
    <mergeCell ref="M74:M75"/>
    <mergeCell ref="N74:N75"/>
    <mergeCell ref="O74:O75"/>
    <mergeCell ref="P74:P75"/>
    <mergeCell ref="Q74:Q75"/>
    <mergeCell ref="C76:E77"/>
    <mergeCell ref="F76:F77"/>
    <mergeCell ref="G76:G77"/>
    <mergeCell ref="H76:H77"/>
    <mergeCell ref="I76:I77"/>
    <mergeCell ref="C74:E75"/>
    <mergeCell ref="F74:F75"/>
    <mergeCell ref="G74:G75"/>
    <mergeCell ref="H74:H75"/>
    <mergeCell ref="I74:I75"/>
    <mergeCell ref="J74:J75"/>
    <mergeCell ref="K74:K75"/>
    <mergeCell ref="L74:L75"/>
    <mergeCell ref="J72:J73"/>
    <mergeCell ref="K72:K73"/>
    <mergeCell ref="L72:L73"/>
    <mergeCell ref="M70:M71"/>
    <mergeCell ref="N70:N71"/>
    <mergeCell ref="O70:O71"/>
    <mergeCell ref="P70:P71"/>
    <mergeCell ref="Q70:Q71"/>
    <mergeCell ref="C72:E73"/>
    <mergeCell ref="F72:F73"/>
    <mergeCell ref="G72:G73"/>
    <mergeCell ref="H72:H73"/>
    <mergeCell ref="I72:I73"/>
    <mergeCell ref="P72:P73"/>
    <mergeCell ref="Q72:Q73"/>
    <mergeCell ref="M72:M73"/>
    <mergeCell ref="N72:N73"/>
    <mergeCell ref="O72:O73"/>
    <mergeCell ref="C70:E71"/>
    <mergeCell ref="F70:F71"/>
    <mergeCell ref="G70:G71"/>
    <mergeCell ref="H70:H71"/>
    <mergeCell ref="I70:I71"/>
    <mergeCell ref="J70:J71"/>
    <mergeCell ref="K70:K71"/>
    <mergeCell ref="L70:L71"/>
    <mergeCell ref="J68:J69"/>
    <mergeCell ref="K68:K69"/>
    <mergeCell ref="L68:L69"/>
    <mergeCell ref="M66:M67"/>
    <mergeCell ref="N66:N67"/>
    <mergeCell ref="O66:O67"/>
    <mergeCell ref="P66:P67"/>
    <mergeCell ref="Q66:Q67"/>
    <mergeCell ref="C68:E69"/>
    <mergeCell ref="F68:F69"/>
    <mergeCell ref="G68:G69"/>
    <mergeCell ref="H68:H69"/>
    <mergeCell ref="I68:I69"/>
    <mergeCell ref="P68:P69"/>
    <mergeCell ref="Q68:Q69"/>
    <mergeCell ref="M68:M69"/>
    <mergeCell ref="N68:N69"/>
    <mergeCell ref="O68:O69"/>
    <mergeCell ref="C66:E67"/>
    <mergeCell ref="F66:F67"/>
    <mergeCell ref="G66:G67"/>
    <mergeCell ref="H66:H67"/>
    <mergeCell ref="I66:I67"/>
    <mergeCell ref="J66:J67"/>
    <mergeCell ref="K66:K67"/>
    <mergeCell ref="L66:L67"/>
    <mergeCell ref="J64:J65"/>
    <mergeCell ref="K64:K65"/>
    <mergeCell ref="L64:L65"/>
    <mergeCell ref="N58:N59"/>
    <mergeCell ref="O58:O59"/>
    <mergeCell ref="P58:P59"/>
    <mergeCell ref="Q58:Q59"/>
    <mergeCell ref="C62:E62"/>
    <mergeCell ref="C64:E65"/>
    <mergeCell ref="F64:F65"/>
    <mergeCell ref="G64:G65"/>
    <mergeCell ref="H64:H65"/>
    <mergeCell ref="I64:I65"/>
    <mergeCell ref="P64:P65"/>
    <mergeCell ref="Q64:Q65"/>
    <mergeCell ref="M64:M65"/>
    <mergeCell ref="N64:N65"/>
    <mergeCell ref="O64:O65"/>
    <mergeCell ref="C58:E59"/>
    <mergeCell ref="F58:F59"/>
    <mergeCell ref="G58:G59"/>
    <mergeCell ref="H58:H59"/>
    <mergeCell ref="I58:I59"/>
    <mergeCell ref="J58:J59"/>
    <mergeCell ref="K58:K59"/>
    <mergeCell ref="L58:L59"/>
    <mergeCell ref="M58:M59"/>
    <mergeCell ref="P54:P55"/>
    <mergeCell ref="Q54:Q55"/>
    <mergeCell ref="C56:E57"/>
    <mergeCell ref="F56:F57"/>
    <mergeCell ref="G56:G57"/>
    <mergeCell ref="H56:H57"/>
    <mergeCell ref="I56:I57"/>
    <mergeCell ref="J56:J57"/>
    <mergeCell ref="Q56:Q57"/>
    <mergeCell ref="K56:K57"/>
    <mergeCell ref="L56:L57"/>
    <mergeCell ref="M56:M57"/>
    <mergeCell ref="N56:N57"/>
    <mergeCell ref="O56:O57"/>
    <mergeCell ref="P56:P57"/>
    <mergeCell ref="F52:F53"/>
    <mergeCell ref="G52:G53"/>
    <mergeCell ref="H52:H53"/>
    <mergeCell ref="I52:I53"/>
    <mergeCell ref="J52:J53"/>
    <mergeCell ref="C52:E53"/>
    <mergeCell ref="Q52:Q53"/>
    <mergeCell ref="C54:E55"/>
    <mergeCell ref="F54:F55"/>
    <mergeCell ref="G54:G55"/>
    <mergeCell ref="H54:H55"/>
    <mergeCell ref="I54:I55"/>
    <mergeCell ref="J54:J55"/>
    <mergeCell ref="K54:K55"/>
    <mergeCell ref="L54:L55"/>
    <mergeCell ref="M54:M55"/>
    <mergeCell ref="K52:K53"/>
    <mergeCell ref="L52:L53"/>
    <mergeCell ref="M52:M53"/>
    <mergeCell ref="N52:N53"/>
    <mergeCell ref="O52:O53"/>
    <mergeCell ref="P52:P53"/>
    <mergeCell ref="N54:N55"/>
    <mergeCell ref="O54:O55"/>
    <mergeCell ref="C48:E49"/>
    <mergeCell ref="F48:F49"/>
    <mergeCell ref="G48:G49"/>
    <mergeCell ref="H48:H49"/>
    <mergeCell ref="I48:I49"/>
    <mergeCell ref="J48:J49"/>
    <mergeCell ref="N50:N51"/>
    <mergeCell ref="O50:O51"/>
    <mergeCell ref="P50:P51"/>
    <mergeCell ref="C50:E51"/>
    <mergeCell ref="Q48:Q49"/>
    <mergeCell ref="F50:F51"/>
    <mergeCell ref="G50:G51"/>
    <mergeCell ref="H50:H51"/>
    <mergeCell ref="I50:I51"/>
    <mergeCell ref="J50:J51"/>
    <mergeCell ref="K50:K51"/>
    <mergeCell ref="L50:L51"/>
    <mergeCell ref="M50:M51"/>
    <mergeCell ref="K48:K49"/>
    <mergeCell ref="L48:L49"/>
    <mergeCell ref="M48:M49"/>
    <mergeCell ref="N48:N49"/>
    <mergeCell ref="O48:O49"/>
    <mergeCell ref="P48:P49"/>
    <mergeCell ref="Q50:Q51"/>
    <mergeCell ref="L42:L43"/>
    <mergeCell ref="M42:M43"/>
    <mergeCell ref="N42:N43"/>
    <mergeCell ref="O42:O43"/>
    <mergeCell ref="P42:P43"/>
    <mergeCell ref="Q42:Q43"/>
    <mergeCell ref="F42:F43"/>
    <mergeCell ref="G42:G43"/>
    <mergeCell ref="H42:H43"/>
    <mergeCell ref="I42:I43"/>
    <mergeCell ref="J42:J43"/>
    <mergeCell ref="K42:K43"/>
    <mergeCell ref="L40:L41"/>
    <mergeCell ref="M40:M41"/>
    <mergeCell ref="N40:N41"/>
    <mergeCell ref="O40:O41"/>
    <mergeCell ref="P40:P41"/>
    <mergeCell ref="Q40:Q41"/>
    <mergeCell ref="F40:F41"/>
    <mergeCell ref="G40:G41"/>
    <mergeCell ref="H40:H41"/>
    <mergeCell ref="I40:I41"/>
    <mergeCell ref="J40:J41"/>
    <mergeCell ref="K40:K41"/>
    <mergeCell ref="O38:O39"/>
    <mergeCell ref="P38:P39"/>
    <mergeCell ref="Q38:Q39"/>
    <mergeCell ref="N36:N37"/>
    <mergeCell ref="O36:O37"/>
    <mergeCell ref="P36:P37"/>
    <mergeCell ref="Q36:Q37"/>
    <mergeCell ref="L36:L37"/>
    <mergeCell ref="M36:M37"/>
    <mergeCell ref="J38:J39"/>
    <mergeCell ref="K38:K39"/>
    <mergeCell ref="H36:H37"/>
    <mergeCell ref="I36:I37"/>
    <mergeCell ref="J36:J37"/>
    <mergeCell ref="K36:K37"/>
    <mergeCell ref="L38:L39"/>
    <mergeCell ref="M38:M39"/>
    <mergeCell ref="N38:N39"/>
    <mergeCell ref="C3:I7"/>
    <mergeCell ref="C9:I13"/>
    <mergeCell ref="C34:E34"/>
    <mergeCell ref="C46:E46"/>
    <mergeCell ref="C36:E37"/>
    <mergeCell ref="C38:E39"/>
    <mergeCell ref="C40:E41"/>
    <mergeCell ref="C42:E43"/>
    <mergeCell ref="F36:F37"/>
    <mergeCell ref="G36:G37"/>
    <mergeCell ref="F38:F39"/>
    <mergeCell ref="G38:G39"/>
    <mergeCell ref="H38:H39"/>
    <mergeCell ref="I38:I39"/>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71084-08B9-44F7-B866-F5BB3B18FB34}">
  <dimension ref="G7:K22"/>
  <sheetViews>
    <sheetView topLeftCell="B1" zoomScale="70" zoomScaleNormal="70" workbookViewId="0">
      <selection activeCell="I16" sqref="I16"/>
    </sheetView>
  </sheetViews>
  <sheetFormatPr defaultRowHeight="14.4" x14ac:dyDescent="0.3"/>
  <cols>
    <col min="6" max="7" width="14.88671875" bestFit="1" customWidth="1"/>
    <col min="8" max="8" width="16.77734375" bestFit="1" customWidth="1"/>
    <col min="9" max="9" width="10.109375" bestFit="1" customWidth="1"/>
    <col min="10" max="10" width="12.33203125" bestFit="1" customWidth="1"/>
    <col min="11" max="11" width="14.109375" bestFit="1" customWidth="1"/>
    <col min="12" max="12" width="13.88671875" bestFit="1" customWidth="1"/>
    <col min="13" max="13" width="12.33203125" bestFit="1" customWidth="1"/>
    <col min="14" max="14" width="9.33203125" bestFit="1" customWidth="1"/>
    <col min="15" max="15" width="7.88671875" bestFit="1" customWidth="1"/>
    <col min="16" max="16" width="14.109375" bestFit="1" customWidth="1"/>
    <col min="17" max="17" width="7.109375" bestFit="1" customWidth="1"/>
    <col min="18" max="18" width="7.77734375" bestFit="1" customWidth="1"/>
    <col min="19" max="19" width="12" bestFit="1" customWidth="1"/>
  </cols>
  <sheetData>
    <row r="7" spans="7:11" x14ac:dyDescent="0.3">
      <c r="G7" s="3" t="s">
        <v>28</v>
      </c>
      <c r="H7" t="s">
        <v>5</v>
      </c>
    </row>
    <row r="9" spans="7:11" x14ac:dyDescent="0.3">
      <c r="G9" s="3" t="s">
        <v>51</v>
      </c>
      <c r="H9" s="3" t="s">
        <v>50</v>
      </c>
    </row>
    <row r="10" spans="7:11" x14ac:dyDescent="0.3">
      <c r="G10" s="3" t="s">
        <v>47</v>
      </c>
      <c r="H10" t="s">
        <v>10</v>
      </c>
      <c r="I10" t="s">
        <v>8</v>
      </c>
      <c r="J10" t="s">
        <v>4</v>
      </c>
      <c r="K10" t="s">
        <v>12</v>
      </c>
    </row>
    <row r="11" spans="7:11" x14ac:dyDescent="0.3">
      <c r="G11" s="4" t="s">
        <v>30</v>
      </c>
      <c r="H11" s="2">
        <v>200</v>
      </c>
      <c r="I11" s="2">
        <v>1200</v>
      </c>
      <c r="J11" s="2">
        <v>2000</v>
      </c>
      <c r="K11" s="2">
        <v>1200</v>
      </c>
    </row>
    <row r="12" spans="7:11" x14ac:dyDescent="0.3">
      <c r="G12" s="4" t="s">
        <v>31</v>
      </c>
      <c r="H12" s="2">
        <v>100</v>
      </c>
      <c r="I12" s="2">
        <v>800</v>
      </c>
      <c r="J12" s="2">
        <v>5000</v>
      </c>
      <c r="K12" s="2">
        <v>1100</v>
      </c>
    </row>
    <row r="13" spans="7:11" x14ac:dyDescent="0.3">
      <c r="G13" s="4" t="s">
        <v>32</v>
      </c>
      <c r="H13" s="2">
        <v>500</v>
      </c>
      <c r="I13" s="2">
        <v>900</v>
      </c>
      <c r="J13" s="2">
        <v>5000</v>
      </c>
      <c r="K13" s="2">
        <v>1000</v>
      </c>
    </row>
    <row r="14" spans="7:11" x14ac:dyDescent="0.3">
      <c r="G14" s="4" t="s">
        <v>33</v>
      </c>
      <c r="H14" s="2">
        <v>0</v>
      </c>
      <c r="I14" s="2">
        <v>900</v>
      </c>
      <c r="J14" s="2">
        <v>7500</v>
      </c>
      <c r="K14" s="2">
        <v>800</v>
      </c>
    </row>
    <row r="15" spans="7:11" x14ac:dyDescent="0.3">
      <c r="G15" s="4" t="s">
        <v>20</v>
      </c>
      <c r="H15" s="2">
        <v>300</v>
      </c>
      <c r="I15" s="2">
        <v>900</v>
      </c>
      <c r="J15" s="2">
        <v>5000</v>
      </c>
      <c r="K15" s="2">
        <v>800</v>
      </c>
    </row>
    <row r="16" spans="7:11" x14ac:dyDescent="0.3">
      <c r="G16" s="4" t="s">
        <v>34</v>
      </c>
      <c r="H16" s="2">
        <v>300</v>
      </c>
      <c r="I16" s="2">
        <v>0</v>
      </c>
      <c r="J16" s="2">
        <v>5000</v>
      </c>
      <c r="K16" s="2">
        <v>2200</v>
      </c>
    </row>
    <row r="17" spans="7:11" x14ac:dyDescent="0.3">
      <c r="G17" s="4" t="s">
        <v>35</v>
      </c>
      <c r="H17" s="2">
        <v>400</v>
      </c>
      <c r="I17" s="2">
        <v>0</v>
      </c>
      <c r="J17" s="2">
        <v>5000</v>
      </c>
      <c r="K17" s="2">
        <v>2100</v>
      </c>
    </row>
    <row r="18" spans="7:11" x14ac:dyDescent="0.3">
      <c r="G18" s="4" t="s">
        <v>36</v>
      </c>
      <c r="H18" s="2">
        <v>200</v>
      </c>
      <c r="I18" s="2">
        <v>0</v>
      </c>
      <c r="J18" s="2">
        <v>5000</v>
      </c>
      <c r="K18" s="2">
        <v>1900</v>
      </c>
    </row>
    <row r="19" spans="7:11" x14ac:dyDescent="0.3">
      <c r="G19" s="4" t="s">
        <v>37</v>
      </c>
      <c r="H19" s="2">
        <v>850</v>
      </c>
      <c r="I19" s="2">
        <v>1500</v>
      </c>
      <c r="J19" s="2">
        <v>5000</v>
      </c>
      <c r="K19" s="2">
        <v>1700</v>
      </c>
    </row>
    <row r="20" spans="7:11" x14ac:dyDescent="0.3">
      <c r="G20" s="4" t="s">
        <v>38</v>
      </c>
      <c r="H20" s="2">
        <v>950</v>
      </c>
      <c r="I20" s="2">
        <v>1600</v>
      </c>
      <c r="J20" s="2">
        <v>5000</v>
      </c>
      <c r="K20" s="2">
        <v>1700</v>
      </c>
    </row>
    <row r="21" spans="7:11" x14ac:dyDescent="0.3">
      <c r="G21" s="4" t="s">
        <v>39</v>
      </c>
      <c r="H21" s="2">
        <v>600</v>
      </c>
      <c r="I21" s="2">
        <v>1500</v>
      </c>
      <c r="J21" s="2">
        <v>5000</v>
      </c>
      <c r="K21" s="2">
        <v>1600</v>
      </c>
    </row>
    <row r="22" spans="7:11" x14ac:dyDescent="0.3">
      <c r="G22" s="4" t="s">
        <v>40</v>
      </c>
      <c r="H22" s="2">
        <v>700</v>
      </c>
      <c r="I22" s="2">
        <v>700</v>
      </c>
      <c r="J22" s="2">
        <v>6000</v>
      </c>
      <c r="K22" s="2">
        <v>2000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91101-7EBE-4C48-A273-8944FAAC865A}">
  <dimension ref="G6:K11"/>
  <sheetViews>
    <sheetView workbookViewId="0">
      <selection activeCell="K10" sqref="K10"/>
    </sheetView>
  </sheetViews>
  <sheetFormatPr defaultRowHeight="14.4" x14ac:dyDescent="0.3"/>
  <cols>
    <col min="7" max="7" width="12.5546875" bestFit="1" customWidth="1"/>
    <col min="8" max="9" width="14.44140625" bestFit="1" customWidth="1"/>
    <col min="11" max="11" width="11.77734375" customWidth="1"/>
  </cols>
  <sheetData>
    <row r="6" spans="7:11" x14ac:dyDescent="0.3">
      <c r="G6" s="3" t="s">
        <v>0</v>
      </c>
      <c r="H6" t="s">
        <v>49</v>
      </c>
    </row>
    <row r="8" spans="7:11" x14ac:dyDescent="0.3">
      <c r="G8" s="3" t="s">
        <v>47</v>
      </c>
      <c r="H8" t="s">
        <v>51</v>
      </c>
      <c r="J8" t="s">
        <v>53</v>
      </c>
      <c r="K8">
        <f>GETPIVOTDATA("Amount",$G$8,"Description","Income")</f>
        <v>93700</v>
      </c>
    </row>
    <row r="9" spans="7:11" x14ac:dyDescent="0.3">
      <c r="G9" s="4" t="s">
        <v>5</v>
      </c>
      <c r="H9" s="2">
        <v>93700</v>
      </c>
      <c r="J9" t="s">
        <v>54</v>
      </c>
      <c r="K9">
        <f>GETPIVOTDATA("Amount",$G$8,"Description","Expenses")</f>
        <v>55875</v>
      </c>
    </row>
    <row r="10" spans="7:11" x14ac:dyDescent="0.3">
      <c r="G10" s="4" t="s">
        <v>7</v>
      </c>
      <c r="H10" s="2">
        <v>55875</v>
      </c>
      <c r="J10" t="s">
        <v>55</v>
      </c>
      <c r="K10">
        <f>K8-K9</f>
        <v>37825</v>
      </c>
    </row>
    <row r="11" spans="7:11" x14ac:dyDescent="0.3">
      <c r="G11" s="4" t="s">
        <v>48</v>
      </c>
      <c r="H11" s="2">
        <v>149575</v>
      </c>
      <c r="J11" t="s">
        <v>56</v>
      </c>
      <c r="K11" s="6">
        <f>K10/K8</f>
        <v>0.4036819637139808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6CF65-3B55-4C9F-8D0C-5A4B18F73BE0}">
  <dimension ref="D3:E10"/>
  <sheetViews>
    <sheetView workbookViewId="0">
      <selection activeCell="E10" sqref="E10"/>
    </sheetView>
  </sheetViews>
  <sheetFormatPr defaultRowHeight="14.4" x14ac:dyDescent="0.3"/>
  <cols>
    <col min="4" max="4" width="13.21875" bestFit="1" customWidth="1"/>
    <col min="5" max="5" width="14.44140625" bestFit="1" customWidth="1"/>
    <col min="6" max="6" width="13.21875" bestFit="1" customWidth="1"/>
    <col min="7" max="7" width="6.5546875" bestFit="1" customWidth="1"/>
    <col min="8" max="8" width="7.21875" bestFit="1" customWidth="1"/>
    <col min="9" max="9" width="10.77734375" bestFit="1" customWidth="1"/>
    <col min="10" max="10" width="13.5546875" bestFit="1" customWidth="1"/>
    <col min="11" max="11" width="5.77734375" bestFit="1" customWidth="1"/>
    <col min="12" max="12" width="7.21875" bestFit="1" customWidth="1"/>
    <col min="13" max="13" width="10.77734375" bestFit="1" customWidth="1"/>
  </cols>
  <sheetData>
    <row r="3" spans="4:5" x14ac:dyDescent="0.3">
      <c r="D3" s="3" t="s">
        <v>28</v>
      </c>
      <c r="E3" t="s">
        <v>5</v>
      </c>
    </row>
    <row r="4" spans="4:5" x14ac:dyDescent="0.3">
      <c r="D4" s="3" t="s">
        <v>0</v>
      </c>
      <c r="E4" t="s">
        <v>49</v>
      </c>
    </row>
    <row r="6" spans="4:5" x14ac:dyDescent="0.3">
      <c r="D6" s="3" t="s">
        <v>47</v>
      </c>
      <c r="E6" t="s">
        <v>51</v>
      </c>
    </row>
    <row r="7" spans="4:5" x14ac:dyDescent="0.3">
      <c r="D7" s="4" t="s">
        <v>10</v>
      </c>
      <c r="E7" s="2">
        <v>5100</v>
      </c>
    </row>
    <row r="8" spans="4:5" x14ac:dyDescent="0.3">
      <c r="D8" s="4" t="s">
        <v>8</v>
      </c>
      <c r="E8" s="2">
        <v>10000</v>
      </c>
    </row>
    <row r="9" spans="4:5" x14ac:dyDescent="0.3">
      <c r="D9" s="4" t="s">
        <v>4</v>
      </c>
      <c r="E9" s="2">
        <v>60500</v>
      </c>
    </row>
    <row r="10" spans="4:5" x14ac:dyDescent="0.3">
      <c r="D10" s="4" t="s">
        <v>12</v>
      </c>
      <c r="E10" s="2">
        <v>18100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157E5-5E73-44CA-A159-B486F3F88BD1}">
  <dimension ref="F6:K43"/>
  <sheetViews>
    <sheetView zoomScale="55" zoomScaleNormal="55" workbookViewId="0">
      <selection activeCell="I16" sqref="I16"/>
    </sheetView>
  </sheetViews>
  <sheetFormatPr defaultRowHeight="14.4" x14ac:dyDescent="0.3"/>
  <cols>
    <col min="6" max="6" width="18.6640625" bestFit="1" customWidth="1"/>
    <col min="7" max="7" width="22.33203125" bestFit="1" customWidth="1"/>
    <col min="8" max="8" width="13.6640625" bestFit="1" customWidth="1"/>
    <col min="9" max="9" width="17.109375" bestFit="1" customWidth="1"/>
    <col min="10" max="10" width="18.88671875" bestFit="1" customWidth="1"/>
    <col min="11" max="11" width="14.88671875" bestFit="1" customWidth="1"/>
  </cols>
  <sheetData>
    <row r="6" spans="6:11" x14ac:dyDescent="0.3">
      <c r="F6" s="3" t="s">
        <v>28</v>
      </c>
      <c r="G6" t="s">
        <v>5</v>
      </c>
    </row>
    <row r="8" spans="6:11" x14ac:dyDescent="0.3">
      <c r="F8" s="3" t="s">
        <v>51</v>
      </c>
      <c r="G8" s="3" t="s">
        <v>50</v>
      </c>
    </row>
    <row r="9" spans="6:11" x14ac:dyDescent="0.3">
      <c r="F9" s="3" t="s">
        <v>47</v>
      </c>
      <c r="G9" t="s">
        <v>10</v>
      </c>
      <c r="H9" t="s">
        <v>8</v>
      </c>
      <c r="I9" t="s">
        <v>4</v>
      </c>
      <c r="J9" t="s">
        <v>12</v>
      </c>
      <c r="K9" t="s">
        <v>48</v>
      </c>
    </row>
    <row r="10" spans="6:11" x14ac:dyDescent="0.3">
      <c r="F10" s="4" t="s">
        <v>30</v>
      </c>
      <c r="G10" s="2">
        <v>200</v>
      </c>
      <c r="H10" s="2">
        <v>1200</v>
      </c>
      <c r="I10" s="2">
        <v>2000</v>
      </c>
      <c r="J10" s="2">
        <v>1200</v>
      </c>
      <c r="K10" s="2">
        <v>4600</v>
      </c>
    </row>
    <row r="11" spans="6:11" x14ac:dyDescent="0.3">
      <c r="F11" s="4" t="s">
        <v>31</v>
      </c>
      <c r="G11" s="2">
        <v>100</v>
      </c>
      <c r="H11" s="2">
        <v>800</v>
      </c>
      <c r="I11" s="2">
        <v>5000</v>
      </c>
      <c r="J11" s="2">
        <v>1100</v>
      </c>
      <c r="K11" s="2">
        <v>7000</v>
      </c>
    </row>
    <row r="12" spans="6:11" x14ac:dyDescent="0.3">
      <c r="F12" s="4" t="s">
        <v>32</v>
      </c>
      <c r="G12" s="2">
        <v>500</v>
      </c>
      <c r="H12" s="2">
        <v>900</v>
      </c>
      <c r="I12" s="2">
        <v>5000</v>
      </c>
      <c r="J12" s="2">
        <v>1000</v>
      </c>
      <c r="K12" s="2">
        <v>7400</v>
      </c>
    </row>
    <row r="13" spans="6:11" x14ac:dyDescent="0.3">
      <c r="F13" s="4" t="s">
        <v>33</v>
      </c>
      <c r="G13" s="2">
        <v>0</v>
      </c>
      <c r="H13" s="2">
        <v>900</v>
      </c>
      <c r="I13" s="2">
        <v>7500</v>
      </c>
      <c r="J13" s="2">
        <v>800</v>
      </c>
      <c r="K13" s="2">
        <v>9200</v>
      </c>
    </row>
    <row r="14" spans="6:11" x14ac:dyDescent="0.3">
      <c r="F14" s="4" t="s">
        <v>20</v>
      </c>
      <c r="G14" s="2">
        <v>300</v>
      </c>
      <c r="H14" s="2">
        <v>900</v>
      </c>
      <c r="I14" s="2">
        <v>5000</v>
      </c>
      <c r="J14" s="2">
        <v>800</v>
      </c>
      <c r="K14" s="2">
        <v>7000</v>
      </c>
    </row>
    <row r="15" spans="6:11" x14ac:dyDescent="0.3">
      <c r="F15" s="4" t="s">
        <v>34</v>
      </c>
      <c r="G15" s="2">
        <v>300</v>
      </c>
      <c r="H15" s="2">
        <v>0</v>
      </c>
      <c r="I15" s="2">
        <v>5000</v>
      </c>
      <c r="J15" s="2">
        <v>2200</v>
      </c>
      <c r="K15" s="2">
        <v>7500</v>
      </c>
    </row>
    <row r="16" spans="6:11" x14ac:dyDescent="0.3">
      <c r="F16" s="4" t="s">
        <v>35</v>
      </c>
      <c r="G16" s="2">
        <v>400</v>
      </c>
      <c r="H16" s="2">
        <v>0</v>
      </c>
      <c r="I16" s="2">
        <v>5000</v>
      </c>
      <c r="J16" s="2">
        <v>2100</v>
      </c>
      <c r="K16" s="2">
        <v>7500</v>
      </c>
    </row>
    <row r="17" spans="6:11" x14ac:dyDescent="0.3">
      <c r="F17" s="4" t="s">
        <v>36</v>
      </c>
      <c r="G17" s="2">
        <v>200</v>
      </c>
      <c r="H17" s="2">
        <v>0</v>
      </c>
      <c r="I17" s="2">
        <v>5000</v>
      </c>
      <c r="J17" s="2">
        <v>1900</v>
      </c>
      <c r="K17" s="2">
        <v>7100</v>
      </c>
    </row>
    <row r="18" spans="6:11" x14ac:dyDescent="0.3">
      <c r="F18" s="4" t="s">
        <v>37</v>
      </c>
      <c r="G18" s="2">
        <v>850</v>
      </c>
      <c r="H18" s="2">
        <v>1500</v>
      </c>
      <c r="I18" s="2">
        <v>5000</v>
      </c>
      <c r="J18" s="2">
        <v>1700</v>
      </c>
      <c r="K18" s="2">
        <v>9050</v>
      </c>
    </row>
    <row r="19" spans="6:11" x14ac:dyDescent="0.3">
      <c r="F19" s="4" t="s">
        <v>38</v>
      </c>
      <c r="G19" s="2">
        <v>950</v>
      </c>
      <c r="H19" s="2">
        <v>1600</v>
      </c>
      <c r="I19" s="2">
        <v>5000</v>
      </c>
      <c r="J19" s="2">
        <v>1700</v>
      </c>
      <c r="K19" s="2">
        <v>9250</v>
      </c>
    </row>
    <row r="20" spans="6:11" x14ac:dyDescent="0.3">
      <c r="F20" s="4" t="s">
        <v>39</v>
      </c>
      <c r="G20" s="2">
        <v>600</v>
      </c>
      <c r="H20" s="2">
        <v>1500</v>
      </c>
      <c r="I20" s="2">
        <v>5000</v>
      </c>
      <c r="J20" s="2">
        <v>1600</v>
      </c>
      <c r="K20" s="2">
        <v>8700</v>
      </c>
    </row>
    <row r="21" spans="6:11" x14ac:dyDescent="0.3">
      <c r="F21" s="4" t="s">
        <v>40</v>
      </c>
      <c r="G21" s="2">
        <v>700</v>
      </c>
      <c r="H21" s="2">
        <v>700</v>
      </c>
      <c r="I21" s="2">
        <v>6000</v>
      </c>
      <c r="J21" s="2">
        <v>2000</v>
      </c>
      <c r="K21" s="2">
        <v>9400</v>
      </c>
    </row>
    <row r="22" spans="6:11" x14ac:dyDescent="0.3">
      <c r="F22" s="4" t="s">
        <v>48</v>
      </c>
      <c r="G22" s="2">
        <v>5100</v>
      </c>
      <c r="H22" s="2">
        <v>10000</v>
      </c>
      <c r="I22" s="2">
        <v>60500</v>
      </c>
      <c r="J22" s="2">
        <v>18100</v>
      </c>
      <c r="K22" s="2">
        <v>93700</v>
      </c>
    </row>
    <row r="31" spans="6:11" x14ac:dyDescent="0.3">
      <c r="F31" s="5" t="s">
        <v>47</v>
      </c>
      <c r="G31" s="5" t="s">
        <v>10</v>
      </c>
      <c r="H31" s="5" t="s">
        <v>8</v>
      </c>
      <c r="I31" s="5" t="s">
        <v>4</v>
      </c>
      <c r="J31" s="5" t="s">
        <v>12</v>
      </c>
    </row>
    <row r="32" spans="6:11" x14ac:dyDescent="0.3">
      <c r="F32" s="4" t="s">
        <v>30</v>
      </c>
      <c r="G32" s="2">
        <v>200</v>
      </c>
      <c r="H32" s="2">
        <v>1200</v>
      </c>
      <c r="I32" s="2">
        <v>5000</v>
      </c>
      <c r="J32" s="2">
        <v>1200</v>
      </c>
    </row>
    <row r="33" spans="6:10" x14ac:dyDescent="0.3">
      <c r="F33" s="4" t="s">
        <v>31</v>
      </c>
      <c r="G33" s="2">
        <v>100</v>
      </c>
      <c r="H33" s="2">
        <v>800</v>
      </c>
      <c r="I33" s="2">
        <v>5000</v>
      </c>
      <c r="J33" s="2">
        <v>1100</v>
      </c>
    </row>
    <row r="34" spans="6:10" x14ac:dyDescent="0.3">
      <c r="F34" s="4" t="s">
        <v>32</v>
      </c>
      <c r="G34" s="2">
        <v>500</v>
      </c>
      <c r="H34" s="2">
        <v>900</v>
      </c>
      <c r="I34" s="2">
        <v>5000</v>
      </c>
      <c r="J34" s="2">
        <v>1000</v>
      </c>
    </row>
    <row r="35" spans="6:10" x14ac:dyDescent="0.3">
      <c r="F35" s="4" t="s">
        <v>33</v>
      </c>
      <c r="G35" s="2">
        <v>0</v>
      </c>
      <c r="H35" s="2">
        <v>900</v>
      </c>
      <c r="I35" s="2">
        <v>7500</v>
      </c>
      <c r="J35" s="2">
        <v>800</v>
      </c>
    </row>
    <row r="36" spans="6:10" x14ac:dyDescent="0.3">
      <c r="F36" s="4" t="s">
        <v>20</v>
      </c>
      <c r="G36" s="2">
        <v>300</v>
      </c>
      <c r="H36" s="2">
        <v>900</v>
      </c>
      <c r="I36" s="2">
        <v>5000</v>
      </c>
      <c r="J36" s="2">
        <v>800</v>
      </c>
    </row>
    <row r="37" spans="6:10" x14ac:dyDescent="0.3">
      <c r="F37" s="4" t="s">
        <v>34</v>
      </c>
      <c r="G37" s="2">
        <v>300</v>
      </c>
      <c r="H37" s="2">
        <v>0</v>
      </c>
      <c r="I37" s="2">
        <v>5000</v>
      </c>
      <c r="J37" s="2">
        <v>2200</v>
      </c>
    </row>
    <row r="38" spans="6:10" x14ac:dyDescent="0.3">
      <c r="F38" s="4" t="s">
        <v>35</v>
      </c>
      <c r="G38" s="2">
        <v>400</v>
      </c>
      <c r="H38" s="2">
        <v>0</v>
      </c>
      <c r="I38" s="2">
        <v>5000</v>
      </c>
      <c r="J38" s="2">
        <v>2100</v>
      </c>
    </row>
    <row r="39" spans="6:10" x14ac:dyDescent="0.3">
      <c r="F39" s="4" t="s">
        <v>36</v>
      </c>
      <c r="G39" s="2">
        <v>200</v>
      </c>
      <c r="H39" s="2">
        <v>0</v>
      </c>
      <c r="I39" s="2">
        <v>5000</v>
      </c>
      <c r="J39" s="2">
        <v>1900</v>
      </c>
    </row>
    <row r="40" spans="6:10" x14ac:dyDescent="0.3">
      <c r="F40" s="4" t="s">
        <v>37</v>
      </c>
      <c r="G40" s="2">
        <v>850</v>
      </c>
      <c r="H40" s="2">
        <v>1500</v>
      </c>
      <c r="I40" s="2">
        <v>5000</v>
      </c>
      <c r="J40" s="2">
        <v>1700</v>
      </c>
    </row>
    <row r="41" spans="6:10" x14ac:dyDescent="0.3">
      <c r="F41" s="4" t="s">
        <v>38</v>
      </c>
      <c r="G41" s="2">
        <v>950</v>
      </c>
      <c r="H41" s="2">
        <v>1600</v>
      </c>
      <c r="I41" s="2">
        <v>5000</v>
      </c>
      <c r="J41" s="2">
        <v>1700</v>
      </c>
    </row>
    <row r="42" spans="6:10" x14ac:dyDescent="0.3">
      <c r="F42" s="4" t="s">
        <v>39</v>
      </c>
      <c r="G42" s="2">
        <v>600</v>
      </c>
      <c r="H42" s="2">
        <v>1500</v>
      </c>
      <c r="I42" s="2">
        <v>5000</v>
      </c>
      <c r="J42" s="2">
        <v>1600</v>
      </c>
    </row>
    <row r="43" spans="6:10" x14ac:dyDescent="0.3">
      <c r="F43" s="4" t="s">
        <v>40</v>
      </c>
      <c r="G43" s="2">
        <v>700</v>
      </c>
      <c r="H43" s="2">
        <v>700</v>
      </c>
      <c r="I43" s="2">
        <v>6000</v>
      </c>
      <c r="J43" s="2">
        <v>2000</v>
      </c>
    </row>
  </sheetData>
  <pageMargins left="0.7" right="0.7" top="0.75" bottom="0.75" header="0.3" footer="0.3"/>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8A04E-28DB-4780-9338-526F187CA0FB}">
  <dimension ref="G7:O23"/>
  <sheetViews>
    <sheetView zoomScale="70" zoomScaleNormal="70" workbookViewId="0">
      <selection activeCell="J15" sqref="J15"/>
    </sheetView>
  </sheetViews>
  <sheetFormatPr defaultRowHeight="14.4" x14ac:dyDescent="0.3"/>
  <cols>
    <col min="7" max="7" width="14.88671875" bestFit="1" customWidth="1"/>
    <col min="8" max="8" width="20.88671875" bestFit="1" customWidth="1"/>
    <col min="9" max="9" width="12.33203125" bestFit="1" customWidth="1"/>
    <col min="10" max="10" width="13.88671875" bestFit="1" customWidth="1"/>
    <col min="11" max="11" width="9.33203125" bestFit="1" customWidth="1"/>
    <col min="12" max="12" width="8.21875" bestFit="1" customWidth="1"/>
    <col min="13" max="13" width="7.109375" bestFit="1" customWidth="1"/>
    <col min="14" max="14" width="7.77734375" bestFit="1" customWidth="1"/>
    <col min="15" max="15" width="11.109375" bestFit="1" customWidth="1"/>
  </cols>
  <sheetData>
    <row r="7" spans="7:15" x14ac:dyDescent="0.3">
      <c r="G7" s="3" t="s">
        <v>28</v>
      </c>
      <c r="H7" t="s">
        <v>49</v>
      </c>
    </row>
    <row r="9" spans="7:15" x14ac:dyDescent="0.3">
      <c r="G9" s="3" t="s">
        <v>51</v>
      </c>
      <c r="H9" s="3" t="s">
        <v>50</v>
      </c>
    </row>
    <row r="10" spans="7:15" x14ac:dyDescent="0.3">
      <c r="G10" s="3" t="s">
        <v>47</v>
      </c>
      <c r="H10" t="s">
        <v>15</v>
      </c>
      <c r="I10" t="s">
        <v>13</v>
      </c>
      <c r="J10" t="s">
        <v>16</v>
      </c>
      <c r="K10" t="s">
        <v>11</v>
      </c>
      <c r="L10" t="s">
        <v>6</v>
      </c>
      <c r="M10" t="s">
        <v>17</v>
      </c>
      <c r="N10" t="s">
        <v>9</v>
      </c>
      <c r="O10" t="s">
        <v>48</v>
      </c>
    </row>
    <row r="11" spans="7:15" x14ac:dyDescent="0.3">
      <c r="G11" s="4" t="s">
        <v>30</v>
      </c>
      <c r="H11" s="2">
        <v>300</v>
      </c>
      <c r="I11" s="2">
        <v>225</v>
      </c>
      <c r="J11" s="2">
        <v>400</v>
      </c>
      <c r="K11" s="2">
        <v>650</v>
      </c>
      <c r="L11" s="2">
        <v>3400</v>
      </c>
      <c r="M11" s="2">
        <v>475</v>
      </c>
      <c r="N11" s="2">
        <v>410</v>
      </c>
      <c r="O11" s="2">
        <v>5860</v>
      </c>
    </row>
    <row r="12" spans="7:15" x14ac:dyDescent="0.3">
      <c r="G12" s="4" t="s">
        <v>31</v>
      </c>
      <c r="H12" s="2">
        <v>300</v>
      </c>
      <c r="I12" s="2">
        <v>225</v>
      </c>
      <c r="J12" s="2">
        <v>300</v>
      </c>
      <c r="K12" s="2">
        <v>560</v>
      </c>
      <c r="L12" s="2">
        <v>2100</v>
      </c>
      <c r="M12" s="2">
        <v>550</v>
      </c>
      <c r="N12" s="2">
        <v>430</v>
      </c>
      <c r="O12" s="2">
        <v>4465</v>
      </c>
    </row>
    <row r="13" spans="7:15" x14ac:dyDescent="0.3">
      <c r="G13" s="4" t="s">
        <v>32</v>
      </c>
      <c r="H13" s="2">
        <v>300</v>
      </c>
      <c r="I13" s="2">
        <v>150</v>
      </c>
      <c r="J13" s="2">
        <v>100</v>
      </c>
      <c r="K13" s="2">
        <v>575</v>
      </c>
      <c r="L13" s="2">
        <v>2100</v>
      </c>
      <c r="M13" s="2">
        <v>375</v>
      </c>
      <c r="N13" s="2">
        <v>380</v>
      </c>
      <c r="O13" s="2">
        <v>3980</v>
      </c>
    </row>
    <row r="14" spans="7:15" x14ac:dyDescent="0.3">
      <c r="G14" s="4" t="s">
        <v>33</v>
      </c>
      <c r="H14" s="2">
        <v>300</v>
      </c>
      <c r="I14" s="2">
        <v>150</v>
      </c>
      <c r="J14" s="2">
        <v>500</v>
      </c>
      <c r="K14" s="2">
        <v>620</v>
      </c>
      <c r="L14" s="2">
        <v>2100</v>
      </c>
      <c r="M14" s="2">
        <v>425</v>
      </c>
      <c r="N14" s="2">
        <v>350</v>
      </c>
      <c r="O14" s="2">
        <v>4445</v>
      </c>
    </row>
    <row r="15" spans="7:15" x14ac:dyDescent="0.3">
      <c r="G15" s="4" t="s">
        <v>20</v>
      </c>
      <c r="H15" s="2">
        <v>300</v>
      </c>
      <c r="I15" s="2">
        <v>300</v>
      </c>
      <c r="J15" s="2">
        <v>300</v>
      </c>
      <c r="K15" s="2">
        <v>650</v>
      </c>
      <c r="L15" s="2">
        <v>2100</v>
      </c>
      <c r="M15" s="2">
        <v>430</v>
      </c>
      <c r="N15" s="2">
        <v>330</v>
      </c>
      <c r="O15" s="2">
        <v>4410</v>
      </c>
    </row>
    <row r="16" spans="7:15" x14ac:dyDescent="0.3">
      <c r="G16" s="4" t="s">
        <v>34</v>
      </c>
      <c r="H16" s="2">
        <v>300</v>
      </c>
      <c r="I16" s="2">
        <v>225</v>
      </c>
      <c r="J16" s="2">
        <v>300</v>
      </c>
      <c r="K16" s="2">
        <v>500</v>
      </c>
      <c r="L16" s="2">
        <v>2100</v>
      </c>
      <c r="M16" s="2">
        <v>300</v>
      </c>
      <c r="N16" s="2">
        <v>290</v>
      </c>
      <c r="O16" s="2">
        <v>4015</v>
      </c>
    </row>
    <row r="17" spans="7:15" x14ac:dyDescent="0.3">
      <c r="G17" s="4" t="s">
        <v>35</v>
      </c>
      <c r="H17" s="2">
        <v>300</v>
      </c>
      <c r="I17" s="2">
        <v>225</v>
      </c>
      <c r="J17" s="2">
        <v>150</v>
      </c>
      <c r="K17" s="2">
        <v>650</v>
      </c>
      <c r="L17" s="2">
        <v>2350</v>
      </c>
      <c r="M17" s="2">
        <v>775</v>
      </c>
      <c r="N17" s="2">
        <v>340</v>
      </c>
      <c r="O17" s="2">
        <v>4790</v>
      </c>
    </row>
    <row r="18" spans="7:15" x14ac:dyDescent="0.3">
      <c r="G18" s="4" t="s">
        <v>36</v>
      </c>
      <c r="H18" s="2">
        <v>300</v>
      </c>
      <c r="I18" s="2">
        <v>150</v>
      </c>
      <c r="J18" s="2">
        <v>200</v>
      </c>
      <c r="K18" s="2">
        <v>650</v>
      </c>
      <c r="L18" s="2">
        <v>2350</v>
      </c>
      <c r="M18" s="2">
        <v>900</v>
      </c>
      <c r="N18" s="2">
        <v>340</v>
      </c>
      <c r="O18" s="2">
        <v>4890</v>
      </c>
    </row>
    <row r="19" spans="7:15" x14ac:dyDescent="0.3">
      <c r="G19" s="4" t="s">
        <v>37</v>
      </c>
      <c r="H19" s="2">
        <v>300</v>
      </c>
      <c r="I19" s="2">
        <v>300</v>
      </c>
      <c r="J19" s="2">
        <v>200</v>
      </c>
      <c r="K19" s="2">
        <v>600</v>
      </c>
      <c r="L19" s="2">
        <v>2350</v>
      </c>
      <c r="M19" s="2">
        <v>450</v>
      </c>
      <c r="N19" s="2">
        <v>320</v>
      </c>
      <c r="O19" s="2">
        <v>4520</v>
      </c>
    </row>
    <row r="20" spans="7:15" x14ac:dyDescent="0.3">
      <c r="G20" s="4" t="s">
        <v>38</v>
      </c>
      <c r="H20" s="2">
        <v>300</v>
      </c>
      <c r="I20" s="2">
        <v>225</v>
      </c>
      <c r="J20" s="2">
        <v>500</v>
      </c>
      <c r="K20" s="2">
        <v>475</v>
      </c>
      <c r="L20" s="2">
        <v>2350</v>
      </c>
      <c r="M20" s="2">
        <v>300</v>
      </c>
      <c r="N20" s="2">
        <v>310</v>
      </c>
      <c r="O20" s="2">
        <v>4460</v>
      </c>
    </row>
    <row r="21" spans="7:15" x14ac:dyDescent="0.3">
      <c r="G21" s="4" t="s">
        <v>39</v>
      </c>
      <c r="H21" s="2">
        <v>400</v>
      </c>
      <c r="I21" s="2">
        <v>225</v>
      </c>
      <c r="J21" s="2">
        <v>200</v>
      </c>
      <c r="K21" s="2">
        <v>600</v>
      </c>
      <c r="L21" s="2">
        <v>2350</v>
      </c>
      <c r="M21" s="2">
        <v>550</v>
      </c>
      <c r="N21" s="2">
        <v>290</v>
      </c>
      <c r="O21" s="2">
        <v>4615</v>
      </c>
    </row>
    <row r="22" spans="7:15" x14ac:dyDescent="0.3">
      <c r="G22" s="4" t="s">
        <v>40</v>
      </c>
      <c r="H22" s="2">
        <v>300</v>
      </c>
      <c r="I22" s="2">
        <v>300</v>
      </c>
      <c r="J22" s="2">
        <v>100</v>
      </c>
      <c r="K22" s="2">
        <v>550</v>
      </c>
      <c r="L22" s="2">
        <v>2350</v>
      </c>
      <c r="M22" s="2">
        <v>1400</v>
      </c>
      <c r="N22" s="2">
        <v>425</v>
      </c>
      <c r="O22" s="2">
        <v>5425</v>
      </c>
    </row>
    <row r="23" spans="7:15" x14ac:dyDescent="0.3">
      <c r="G23" s="4" t="s">
        <v>48</v>
      </c>
      <c r="H23" s="2">
        <v>3700</v>
      </c>
      <c r="I23" s="2">
        <v>2700</v>
      </c>
      <c r="J23" s="2">
        <v>3250</v>
      </c>
      <c r="K23" s="2">
        <v>7080</v>
      </c>
      <c r="L23" s="2">
        <v>28000</v>
      </c>
      <c r="M23" s="2">
        <v>6930</v>
      </c>
      <c r="N23" s="2">
        <v>4215</v>
      </c>
      <c r="O23" s="2">
        <v>55875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a 7 b 2 6 5 b 0 - 9 b c d - 4 b 3 6 - 9 b b 5 - e 6 7 a 8 7 5 7 3 3 2 4 "   x m l n s = " h t t p : / / s c h e m a s . m i c r o s o f t . c o m / D a t a M a s h u p " > A A A A A L w E A A B Q S w M E F A A C A A g A I K S G W A 7 c E 7 + k A A A A 9 g A A A B I A H A B D b 2 5 m a W c v U G F j a 2 F n Z S 5 4 b W w g o h g A K K A U A A A A A A A A A A A A A A A A A A A A A A A A A A A A h Y + x D o I w F E V / h X S n h T p g y K M M r p K Y E I 1 r U y o 2 w s P Q Y v k 3 B z / J X x C j q J v j P f c M 9 9 6 v N 8 j H t g k u u r e m w 4 z E N C K B R t V V B u u M D O 4 Q L k k u Y C P V S d Y 6 m G S 0 6 W i r j B y d O 6 e M e e + p X 9 C u r x m P o p j t i 3 W p j r q V 5 C O b / 3 J o 0 D q J S h M B u 9 c Y w W n M E 8 q T h E b A Z g i F w a / A p 7 3 P 9 g f C a m j c 0 G u h M d y W w O Y I 7 P 1 B P A B Q S w M E F A A C A A g A I K S G 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C k h l j E 4 G 4 H t g E A A O k E A A A T A B w A R m 9 y b X V s Y X M v U 2 V j d G l v b j E u b S C i G A A o o B Q A A A A A A A A A A A A A A A A A A A A A A A A A A A D N l M G K 2 z A Q h u + B v I P Q X h w Q h q S l h y 5 7 S J 0 G Q u m h j c s e k l B k a x q L l U d B G t M E k 3 e v H G c T N w n b y 7 L U F + E Z y f 8 3 / 4 z s I S d t k c 3 b d X j f 7 / V 7 v p A O F L v j 0 8 o Y N p E k O X t g B q j f Y + G Z 2 8 r l E C K f t z m Y + N G 6 p 8 z a p 2 i q D c S J R Q I k H / H k 4 / K H B + e X C j K p l h P 7 G 4 2 V y i / H i J U 0 7 F O l 1 k A a 1 0 H B F 5 m V T s V b 4 7 d 8 I B g G Y c H I V T A Q r W g q M w P D n 4 c l S L c M 9 W J G U D 7 w N s n F F 4 3 q + M Z X + 0 V D v j q e v + N J I X E d y k p 3 G 2 j q O W y L U y f R / 7 K u T K y p S m y S P u q K i b r m X 0 N R B Q 9 A I c s I t r Q X r O a p p q B z G Z 2 A z 5 3 e N G 5 e 5 c a l r Z B C e I b 0 4 X 3 c i O 3 3 g x P h D I N f F B C n 2 n l i A d j J n I K F Z 9 y x U i 1 o d F G Q Y P z q l G A g 8 4 K l Q T 6 e k 3 Q U L Q 6 V r A R 7 N + i w n Q m + g 3 U K m u a 3 K h 3 l Y + o Y j 1 6 i F W f H b k G d j L v w 6 t m e j i P d E o f / a N o t + q Z 5 J 9 O T y j n A f P f s e 7 + n 8 b Z Q 9 x Y c F E f / x / y P X p r / 0 S v P / + j N 5 3 + 8 2 Q C q g P i t A r c 7 M y a 2 z D R C V F / N f P c X 9 X d D L 7 5 1 / w d Q S w E C L Q A U A A I A C A A g p I Z Y D t w T v 6 Q A A A D 2 A A A A E g A A A A A A A A A A A A A A A A A A A A A A Q 2 9 u Z m l n L 1 B h Y 2 t h Z 2 U u e G 1 s U E s B A i 0 A F A A C A A g A I K S G W A / K 6 a u k A A A A 6 Q A A A B M A A A A A A A A A A A A A A A A A 8 A A A A F t D b 2 5 0 Z W 5 0 X 1 R 5 c G V z X S 5 4 b W x Q S w E C L Q A U A A I A C A A g p I Z Y x O B u B 7 Y B A A D p B A A A E w A A A A A A A A A A A A A A A A D h A Q A A R m 9 y b X V s Y X M v U 2 V j d G l v b j E u b V B L B Q Y A A A A A A w A D A M I A A A D k 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H F w A A A A A A A C U X 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I 8 L 0 l 0 Z W 1 Q Y X R o P j w v S X R l b U x v Y 2 F 0 a W 9 u P j x T d G F i b G V F b n R y a W V z P j x F b n R y e S B U e X B l P S J J c 1 B y a X Z h d G U i I F Z h b H V l P S J s M C I g L z 4 8 R W 5 0 c n k g V H l w Z T 0 i U X V l c n l J R C I g V m F s d W U 9 I n M 0 O D A w Z m Z j M i 1 i O D M y L T Q x N z Q t O T g 3 N i 0 y Y z g 0 Y T Q 3 Z D c w O W M 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l J l b G F 0 a W 9 u c 2 h p c E l u Z m 9 D b 2 5 0 Y W l u Z X I i I F Z h b H V l P S J z e y Z x d W 9 0 O 2 N v b H V t b k N v d W 5 0 J n F 1 b 3 Q 7 O j U s J n F 1 b 3 Q 7 a 2 V 5 Q 2 9 s d W 1 u T m F t Z X M m c X V v d D s 6 W 1 0 s J n F 1 b 3 Q 7 c X V l c n l S Z W x h d G l v b n N o a X B z J n F 1 b 3 Q 7 O l t d L C Z x d W 9 0 O 2 N v b H V t b k l k Z W 5 0 a X R p Z X M m c X V v d D s 6 W y Z x d W 9 0 O 1 N l Y 3 R p b 2 4 x L 1 R h Y m x l M i 9 B d X R v U m V t b 3 Z l Z E N v b H V t b n M x L n t N b 2 5 0 a C w w f S Z x d W 9 0 O y w m c X V v d D t T Z W N 0 a W 9 u M S 9 U Y W J s Z T I v Q X V 0 b 1 J l b W 9 2 Z W R D b 2 x 1 b W 5 z M S 5 7 V G l 0 b G U s M X 0 m c X V v d D s s J n F 1 b 3 Q 7 U 2 V j d G l v b j E v V G F i b G U y L 0 F 1 d G 9 S Z W 1 v d m V k Q 2 9 s d W 1 u c z E u e 0 R l c 2 N y a X B 0 a W 9 u L D J 9 J n F 1 b 3 Q 7 L C Z x d W 9 0 O 1 N l Y 3 R p b 2 4 x L 1 R h Y m x l M i 9 B d X R v U m V t b 3 Z l Z E N v b H V t b n M x L n t B b W 9 1 b n Q s M 3 0 m c X V v d D s s J n F 1 b 3 Q 7 U 2 V j d G l v b j E v V G F i b G U y L 0 F 1 d G 9 S Z W 1 v d m V k Q 2 9 s d W 1 u c z E u e 0 Z p c n N 0 I E N o Y X J h Y 3 R l c n M s N H 0 m c X V v d D t d L C Z x d W 9 0 O 0 N v b H V t b k N v d W 5 0 J n F 1 b 3 Q 7 O j U s J n F 1 b 3 Q 7 S 2 V 5 Q 2 9 s d W 1 u T m F t Z X M m c X V v d D s 6 W 1 0 s J n F 1 b 3 Q 7 Q 2 9 s d W 1 u S W R l b n R p d G l l c y Z x d W 9 0 O z p b J n F 1 b 3 Q 7 U 2 V j d G l v b j E v V G F i b G U y L 0 F 1 d G 9 S Z W 1 v d m V k Q 2 9 s d W 1 u c z E u e 0 1 v b n R o L D B 9 J n F 1 b 3 Q 7 L C Z x d W 9 0 O 1 N l Y 3 R p b 2 4 x L 1 R h Y m x l M i 9 B d X R v U m V t b 3 Z l Z E N v b H V t b n M x L n t U a X R s Z S w x f S Z x d W 9 0 O y w m c X V v d D t T Z W N 0 a W 9 u M S 9 U Y W J s Z T I v Q X V 0 b 1 J l b W 9 2 Z W R D b 2 x 1 b W 5 z M S 5 7 R G V z Y 3 J p c H R p b 2 4 s M n 0 m c X V v d D s s J n F 1 b 3 Q 7 U 2 V j d G l v b j E v V G F i b G U y L 0 F 1 d G 9 S Z W 1 v d m V k Q 2 9 s d W 1 u c z E u e 0 F t b 3 V u d C w z f S Z x d W 9 0 O y w m c X V v d D t T Z W N 0 a W 9 u M S 9 U Y W J s Z T I v Q X V 0 b 1 J l b W 9 2 Z W R D b 2 x 1 b W 5 z M S 5 7 R m l y c 3 Q g Q 2 h h c m F j d G V y c y w 0 f S Z x d W 9 0 O 1 0 s J n F 1 b 3 Q 7 U m V s Y X R p b 2 5 z a G l w S W 5 m b y Z x d W 9 0 O z p b X X 0 i I C 8 + P E V u d H J 5 I F R 5 c G U 9 I k Z p b G x T d G F 0 d X M i I F Z h b H V l P S J z Q 2 9 t c G x l d G U i I C 8 + P E V u d H J 5 I F R 5 c G U 9 I k Z p b G x D b 2 x 1 b W 5 O Y W 1 l c y I g V m F s d W U 9 I n N b J n F 1 b 3 Q 7 T W 9 u d G g m c X V v d D s s J n F 1 b 3 Q 7 V G l 0 b G U m c X V v d D s s J n F 1 b 3 Q 7 R G V z Y 3 J p c H R p b 2 4 m c X V v d D s s J n F 1 b 3 Q 7 Q W 1 v d W 5 0 J n F 1 b 3 Q 7 L C Z x d W 9 0 O 0 Z p c n N 0 I E N o Y X J h Y 3 R l c n M m c X V v d D t d I i A v P j x F b n R y e S B U e X B l P S J G a W x s Q 2 9 s d W 1 u V H l w Z X M i I F Z h b H V l P S J z Q m d Z R 0 J R W T 0 i I C 8 + P E V u d H J 5 I F R 5 c G U 9 I k Z p b G x M Y X N 0 V X B k Y X R l Z C I g V m F s d W U 9 I m Q y M D I 0 L T A 0 L T A 3 V D A w O j M y O j U 5 L j U x N z I x N D Z a I i A v P j x F b n R y e S B U e X B l P S J G a W x s R X J y b 3 J D b 3 V u d C I g V m F s d W U 9 I m w w I i A v P j x F b n R y e S B U e X B l P S J G a W x s R X J y b 3 J D b 2 R l I i B W Y W x 1 Z T 0 i c 1 V u a 2 5 v d 2 4 i I C 8 + P E V u d H J 5 I F R 5 c G U 9 I k Z p b G x D b 3 V u d C I g V m F s d W U 9 I m w x M z I i I C 8 + P E V u d H J 5 I F R 5 c G U 9 I k F k Z G V k V G 9 E Y X R h T W 9 k Z W w i I F Z h b H V l P S J s M C I g L z 4 8 L 1 N 0 Y W J s Z U V u d H J p Z X M + P C 9 J d G V t P j x J d G V t P j x J d G V t T G 9 j Y X R p b 2 4 + P E l 0 Z W 1 U e X B l P k Z v c m 1 1 b G E 8 L 0 l 0 Z W 1 U e X B l P j x J d G V t U G F 0 a D 5 T Z W N 0 a W 9 u M S 9 U Y W J s Z T I v U 2 9 1 c m N l P C 9 J d G V t U G F 0 a D 4 8 L 0 l 0 Z W 1 M b 2 N h d G l v b j 4 8 U 3 R h Y m x l R W 5 0 c m l l c y A v P j w v S X R l b T 4 8 S X R l b T 4 8 S X R l b U x v Y 2 F 0 a W 9 u P j x J d G V t V H l w Z T 5 G b 3 J t d W x h P C 9 J d G V t V H l w Z T 4 8 S X R l b V B h d G g + U 2 V j d G l v b j E v V G F i b G U y L 1 R h Y m x l M l 9 U Y W J s Z T w v S X R l b V B h d G g + P C 9 J d G V t T G 9 j Y X R p b 2 4 + P F N 0 Y W J s Z U V u d H J p Z X M g L z 4 8 L 0 l 0 Z W 0 + P E l 0 Z W 0 + P E l 0 Z W 1 M b 2 N h d G l v b j 4 8 S X R l b V R 5 c G U + R m 9 y b X V s Y T w v S X R l b V R 5 c G U + P E l 0 Z W 1 Q Y X R o P l N l Y 3 R p b 2 4 x L 1 R h Y m x l M i 9 D a G F u Z 2 V k J T I w V H l w Z T w v S X R l b V B h d G g + P C 9 J d G V t T G 9 j Y X R p b 2 4 + P F N 0 Y W J s Z U V u d H J p Z X M g L z 4 8 L 0 l 0 Z W 0 + P E l 0 Z W 0 + P E l 0 Z W 1 M b 2 N h d G l v b j 4 8 S X R l b V R 5 c G U + R m 9 y b X V s Y T w v S X R l b V R 5 c G U + P E l 0 Z W 1 Q Y X R o P l N l Y 3 R p b 2 4 x L 1 R h Y m x l M i 9 B c H B l b m R l Z C U y M F F 1 Z X J 5 P C 9 J d G V t U G F 0 a D 4 8 L 0 l 0 Z W 1 M b 2 N h d G l v b j 4 8 U 3 R h Y m x l R W 5 0 c m l l c y A v P j w v S X R l b T 4 8 S X R l b T 4 8 S X R l b U x v Y 2 F 0 a W 9 u P j x J d G V t V H l w Z T 5 G b 3 J t d W x h P C 9 J d G V t V H l w Z T 4 8 S X R l b V B h d G g + U 2 V j d G l v b j E v R n V s b C U y M E R h d G E 8 L 0 l 0 Z W 1 Q Y X R o P j w v S X R l b U x v Y 2 F 0 a W 9 u P j x T d G F i b G V F b n R y a W V z P j x F b n R y e S B U e X B l P S J J c 1 B y a X Z h d G U i I F Z h b H V l P S J s M C I g L z 4 8 R W 5 0 c n k g V H l w Z T 0 i U X V l c n l J R C I g V m F s d W U 9 I n M w M G Q 4 Y W M 3 Z i 0 z N z d l L T R i N T I t Y m F m O S 0 1 Z G R k Z T V m Y m M z Y m Q 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Z 1 b G x f R G F 0 Y S I g L z 4 8 R W 5 0 c n k g V H l w Z T 0 i R m l s b G V k Q 2 9 t c G x l d G V S Z X N 1 b H R U b 1 d v c m t z a G V l d C I g V m F s d W U 9 I m w x I i A v P j x F b n R y e S B U e X B l P S J B Z G R l Z F R v R G F 0 Y U 1 v Z G V s I i B W Y W x 1 Z T 0 i b D A i I C 8 + P E V u d H J 5 I F R 5 c G U 9 I k Z p b G x D b 3 V u d C I g V m F s d W U 9 I m w 0 O C I g L z 4 8 R W 5 0 c n k g V H l w Z T 0 i R m l s b E V y c m 9 y Q 2 9 k Z S I g V m F s d W U 9 I n N V b m t u b 3 d u I i A v P j x F b n R y e S B U e X B l P S J G a W x s R X J y b 3 J D b 3 V u d C I g V m F s d W U 9 I m w w I i A v P j x F b n R y e S B U e X B l P S J G a W x s T G F z d F V w Z G F 0 Z W Q i I F Z h b H V l P S J k M j A y N C 0 w N C 0 w N 1 Q w M D o z M z o w M C 4 0 M j c 0 N z c 4 W i I g L z 4 8 R W 5 0 c n k g V H l w Z T 0 i R m l s b E N v b H V t b l R 5 c G V z I i B W Y W x 1 Z T 0 i c 0 J n W U d C a E U 9 I i A v P j x F b n R y e S B U e X B l P S J G a W x s Q 2 9 s d W 1 u T m F t Z X M i I F Z h b H V l P S J z W y Z x d W 9 0 O 0 1 v b n R o J n F 1 b 3 Q 7 L C Z x d W 9 0 O 0 Z p c n N 0 I E N o Y X J h Y 3 R l c n M m c X V v d D s s J n F 1 b 3 Q 7 V G l 0 b G U m c X V v d D s s J n F 1 b 3 Q 7 R G V z Y 3 J p c H R p b 2 4 m c X V v d D s s J n F 1 b 3 Q 7 Q W 1 v d W 5 0 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R n V s b C B E Y X R h L 0 F 1 d G 9 S Z W 1 v d m V k Q 2 9 s d W 1 u c z E u e 0 1 v b n R o L D B 9 J n F 1 b 3 Q 7 L C Z x d W 9 0 O 1 N l Y 3 R p b 2 4 x L 0 Z 1 b G w g R G F 0 Y S 9 B d X R v U m V t b 3 Z l Z E N v b H V t b n M x L n t G a X J z d C B D a G F y Y W N 0 Z X J z L D F 9 J n F 1 b 3 Q 7 L C Z x d W 9 0 O 1 N l Y 3 R p b 2 4 x L 0 Z 1 b G w g R G F 0 Y S 9 B d X R v U m V t b 3 Z l Z E N v b H V t b n M x L n t U a X R s Z S w y f S Z x d W 9 0 O y w m c X V v d D t T Z W N 0 a W 9 u M S 9 G d W x s I E R h d G E v Q X V 0 b 1 J l b W 9 2 Z W R D b 2 x 1 b W 5 z M S 5 7 R G V z Y 3 J p c H R p b 2 4 s M 3 0 m c X V v d D s s J n F 1 b 3 Q 7 U 2 V j d G l v b j E v R n V s b C B E Y X R h L 0 F 1 d G 9 S Z W 1 v d m V k Q 2 9 s d W 1 u c z E u e 0 F t b 3 V u d C w 0 f S Z x d W 9 0 O 1 0 s J n F 1 b 3 Q 7 Q 2 9 s d W 1 u Q 2 9 1 b n Q m c X V v d D s 6 N S w m c X V v d D t L Z X l D b 2 x 1 b W 5 O Y W 1 l c y Z x d W 9 0 O z p b X S w m c X V v d D t D b 2 x 1 b W 5 J Z G V u d G l 0 a W V z J n F 1 b 3 Q 7 O l s m c X V v d D t T Z W N 0 a W 9 u M S 9 G d W x s I E R h d G E v Q X V 0 b 1 J l b W 9 2 Z W R D b 2 x 1 b W 5 z M S 5 7 T W 9 u d G g s M H 0 m c X V v d D s s J n F 1 b 3 Q 7 U 2 V j d G l v b j E v R n V s b C B E Y X R h L 0 F 1 d G 9 S Z W 1 v d m V k Q 2 9 s d W 1 u c z E u e 0 Z p c n N 0 I E N o Y X J h Y 3 R l c n M s M X 0 m c X V v d D s s J n F 1 b 3 Q 7 U 2 V j d G l v b j E v R n V s b C B E Y X R h L 0 F 1 d G 9 S Z W 1 v d m V k Q 2 9 s d W 1 u c z E u e 1 R p d G x l L D J 9 J n F 1 b 3 Q 7 L C Z x d W 9 0 O 1 N l Y 3 R p b 2 4 x L 0 Z 1 b G w g R G F 0 Y S 9 B d X R v U m V t b 3 Z l Z E N v b H V t b n M x L n t E Z X N j c m l w d G l v b i w z f S Z x d W 9 0 O y w m c X V v d D t T Z W N 0 a W 9 u M S 9 G d W x s I E R h d G E v Q X V 0 b 1 J l b W 9 2 Z W R D b 2 x 1 b W 5 z M S 5 7 Q W 1 v d W 5 0 L D R 9 J n F 1 b 3 Q 7 X S w m c X V v d D t S Z W x h d G l v b n N o a X B J b m Z v J n F 1 b 3 Q 7 O l t d f S I g L z 4 8 L 1 N 0 Y W J s Z U V u d H J p Z X M + P C 9 J d G V t P j x J d G V t P j x J d G V t T G 9 j Y X R p b 2 4 + P E l 0 Z W 1 U e X B l P k Z v c m 1 1 b G E 8 L 0 l 0 Z W 1 U e X B l P j x J d G V t U G F 0 a D 5 T Z W N 0 a W 9 u M S 9 G d W x s J T I w R G F 0 Y S 9 T b 3 V y Y 2 U 8 L 0 l 0 Z W 1 Q Y X R o P j w v S X R l b U x v Y 2 F 0 a W 9 u P j x T d G F i b G V F b n R y a W V z I C 8 + P C 9 J d G V t P j x J d G V t P j x J d G V t T G 9 j Y X R p b 2 4 + P E l 0 Z W 1 U e X B l P k Z v c m 1 1 b G E 8 L 0 l 0 Z W 1 U e X B l P j x J d G V t U G F 0 a D 5 T Z W N 0 a W 9 u M S 9 G d W x s J T I w R G F 0 Y S 9 U Y W J s Z T F f V G F i b G U 8 L 0 l 0 Z W 1 Q Y X R o P j w v S X R l b U x v Y 2 F 0 a W 9 u P j x T d G F i b G V F b n R y a W V z I C 8 + P C 9 J d G V t P j x J d G V t P j x J d G V t T G 9 j Y X R p b 2 4 + P E l 0 Z W 1 U e X B l P k Z v c m 1 1 b G E 8 L 0 l 0 Z W 1 U e X B l P j x J d G V t U G F 0 a D 5 T Z W N 0 a W 9 u M S 9 G d W x s J T I w R G F 0 Y S 9 D a G F u Z 2 V k J T I w V H l w Z T w v S X R l b V B h d G g + P C 9 J d G V t T G 9 j Y X R p b 2 4 + P F N 0 Y W J s Z U V u d H J p Z X M g L z 4 8 L 0 l 0 Z W 0 + P E l 0 Z W 0 + P E l 0 Z W 1 M b 2 N h d G l v b j 4 8 S X R l b V R 5 c G U + R m 9 y b X V s Y T w v S X R l b V R 5 c G U + P E l 0 Z W 1 Q Y X R o P l N l Y 3 R p b 2 4 x L 0 Z 1 b G w l M j B E Y X R h L 0 l u c 2 V y d G V k J T I w R m l y c 3 Q l M j B D a G F y Y W N 0 Z X J z P C 9 J d G V t U G F 0 a D 4 8 L 0 l 0 Z W 1 M b 2 N h d G l v b j 4 8 U 3 R h Y m x l R W 5 0 c m l l c y A v P j w v S X R l b T 4 8 S X R l b T 4 8 S X R l b U x v Y 2 F 0 a W 9 u P j x J d G V t V H l w Z T 5 G b 3 J t d W x h P C 9 J d G V t V H l w Z T 4 8 S X R l b V B h d G g + U 2 V j d G l v b j E v R n V s b C U y M E R h d G E v U m V v c m R l c m V k J T I w Q 2 9 s d W 1 u c z w v S X R l b V B h d G g + P C 9 J d G V t T G 9 j Y X R p b 2 4 + P F N 0 Y W J s Z U V u d H J p Z X M g L z 4 8 L 0 l 0 Z W 0 + P E l 0 Z W 0 + P E l 0 Z W 1 M b 2 N h d G l v b j 4 8 S X R l b V R 5 c G U + R m 9 y b X V s Y T w v S X R l b V R 5 c G U + P E l 0 Z W 1 Q Y X R o P l N l Y 3 R p b 2 4 x L 0 Z 1 b G w l M j B E Y X R h L 0 N o Y W 5 n Z W Q l M j B U e X B l M T w v S X R l b V B h d G g + P C 9 J d G V t T G 9 j Y X R p b 2 4 + P F N 0 Y W J s Z U V u d H J p Z X M g L z 4 8 L 0 l 0 Z W 0 + P C 9 J d G V t c z 4 8 L 0 x v Y 2 F s U G F j a 2 F n Z U 1 l d G F k Y X R h R m l s Z T 4 W A A A A U E s F B g A A A A A A A A A A A A A A A A A A A A A A A C Y B A A A B A A A A 0 I y d 3 w E V 0 R G M e g D A T 8 K X 6 w E A A A C P J n n X e L / 1 T 7 w 7 x 2 D 4 / s O E A A A A A A I A A A A A A B B m A A A A A Q A A I A A A A A K Y G h 1 R i M Z b p w H G + c o P K 5 D f 2 b k / h 5 7 d f 4 / x C E Q T t F h 4 A A A A A A 6 A A A A A A g A A I A A A A A + 7 H V M + K M o p h S W b b s W m z q V N k i P G y Q H 1 W R 7 h i Y M 6 L W c 1 U A A A A L y o o J Q t D o b y c q 8 7 F w o h 1 W L R M w X j O I w P L 2 m 1 6 V q j + F i J O 5 W / + T G T Y V 3 c x b 0 K Q c l Z d 1 I 5 t W F b M W V Z 8 p O 7 Y z u T Z h 2 O 1 W 1 E 0 M J 5 i v q + F 3 U 3 T K Q I Q A A A A N x 1 R W L T Z A X U n r a Y I V X N p I y f S x s T v V h n T Q p o H O y V j D V + x 6 e i g 8 M 2 c V V o T D c g v R 2 4 B B f K Z P 8 Y 8 i z 1 2 d h e Y K S R l g g = < / D a t a M a s h u p > 
</file>

<file path=customXml/itemProps1.xml><?xml version="1.0" encoding="utf-8"?>
<ds:datastoreItem xmlns:ds="http://schemas.openxmlformats.org/officeDocument/2006/customXml" ds:itemID="{D2BC5059-95A4-4EE9-976B-8AFAA4EE11C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Full Data</vt:lpstr>
      <vt:lpstr>Data</vt:lpstr>
      <vt:lpstr>Dashboard</vt:lpstr>
      <vt:lpstr>Income Streams</vt:lpstr>
      <vt:lpstr>Savings Percentage</vt:lpstr>
      <vt:lpstr>Expenses Pie Chart</vt:lpstr>
      <vt:lpstr>Income</vt:lpstr>
      <vt:lpstr>Expenses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french</dc:creator>
  <cp:lastModifiedBy>debadutta mishra</cp:lastModifiedBy>
  <dcterms:created xsi:type="dcterms:W3CDTF">2024-04-05T23:43:37Z</dcterms:created>
  <dcterms:modified xsi:type="dcterms:W3CDTF">2024-04-07T00:51:31Z</dcterms:modified>
</cp:coreProperties>
</file>