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9990" tabRatio="657" firstSheet="2" activeTab="5"/>
  </bookViews>
  <sheets>
    <sheet name="tb_medicine" sheetId="1" r:id="rId1"/>
    <sheet name="tb_pharmacy" sheetId="2" r:id="rId2"/>
    <sheet name="tb_user" sheetId="3" r:id="rId3"/>
    <sheet name="tb_MedicineType" sheetId="4" r:id="rId4"/>
    <sheet name="tb_InWarehouse" sheetId="5" r:id="rId5"/>
    <sheet name="tb_OutWarehouse" sheetId="6" r:id="rId6"/>
    <sheet name="tb_Checker" sheetId="7" r:id="rId7"/>
    <sheet name="tb_Stock" sheetId="8" r:id="rId8"/>
    <sheet name="tb_priceadjust" sheetId="9" r:id="rId9"/>
  </sheets>
  <calcPr calcId="144525"/>
</workbook>
</file>

<file path=xl/sharedStrings.xml><?xml version="1.0" encoding="utf-8"?>
<sst xmlns="http://schemas.openxmlformats.org/spreadsheetml/2006/main" count="78">
  <si>
    <t>MedicineNo</t>
  </si>
  <si>
    <t>MedicineName</t>
  </si>
  <si>
    <t>TypeNo</t>
  </si>
  <si>
    <t>MFunction</t>
  </si>
  <si>
    <t>PackingUnit</t>
  </si>
  <si>
    <t>BasicDose</t>
  </si>
  <si>
    <t>DoseUnit</t>
  </si>
  <si>
    <t>Guarantee</t>
  </si>
  <si>
    <t>硫酸阿托品片</t>
  </si>
  <si>
    <t>内脏绞痛，有机磷酸酯类中毒</t>
  </si>
  <si>
    <t>瓶</t>
  </si>
  <si>
    <t>mg</t>
  </si>
  <si>
    <t>48个月</t>
  </si>
  <si>
    <t>氢溴酸东莨菪碱片</t>
  </si>
  <si>
    <t>麻醉前给药，感染性休克</t>
  </si>
  <si>
    <t>24个月</t>
  </si>
  <si>
    <t>溴甲贝那替秦片</t>
  </si>
  <si>
    <t>胃及十二指肠溃疡，胃酸过多症</t>
  </si>
  <si>
    <t>甲磺酸酚妥拉明片</t>
  </si>
  <si>
    <t>用于勃起功能障碍的治疗</t>
  </si>
  <si>
    <t>盐酸哌唑嗪片</t>
  </si>
  <si>
    <t>轻，中度高血压</t>
  </si>
  <si>
    <t>36个月</t>
  </si>
  <si>
    <t>盐酸普萘洛尔片 </t>
  </si>
  <si>
    <t>高血压，心肌梗死</t>
  </si>
  <si>
    <t>地西泮片</t>
  </si>
  <si>
    <t>抗焦虑，镇静，催眠</t>
  </si>
  <si>
    <t>阿普唑仑片</t>
  </si>
  <si>
    <t>抗焦虑，抗抑郁</t>
  </si>
  <si>
    <t>三唑仑片</t>
  </si>
  <si>
    <t>镇静催眠</t>
  </si>
  <si>
    <t>氢氯噻嗪片</t>
  </si>
  <si>
    <t>高血压，水肿性疾病</t>
  </si>
  <si>
    <t>硝苯地平片</t>
  </si>
  <si>
    <t>心绞痛，高血压</t>
  </si>
  <si>
    <t>氯沙坦钾片</t>
  </si>
  <si>
    <t>高血压</t>
  </si>
  <si>
    <t>PhNo</t>
  </si>
  <si>
    <t>Type</t>
  </si>
  <si>
    <t>门诊药房</t>
  </si>
  <si>
    <t>住院药房</t>
  </si>
  <si>
    <t>UserNo</t>
  </si>
  <si>
    <t>UserName</t>
  </si>
  <si>
    <t>passcode</t>
  </si>
  <si>
    <t>admin1</t>
  </si>
  <si>
    <t>admin2</t>
  </si>
  <si>
    <t>抗胆碱药</t>
  </si>
  <si>
    <t>抗肾上腺素药</t>
  </si>
  <si>
    <t>镇静催眠药</t>
  </si>
  <si>
    <t>抗高血压药</t>
  </si>
  <si>
    <t>InNo</t>
  </si>
  <si>
    <t>InDate</t>
  </si>
  <si>
    <t>InAmount</t>
  </si>
  <si>
    <t>InPrice</t>
  </si>
  <si>
    <t>2017.10.16</t>
  </si>
  <si>
    <t>OutNo</t>
  </si>
  <si>
    <t>PharmacyNo</t>
  </si>
  <si>
    <t>OutAmount</t>
  </si>
  <si>
    <t>OutDate</t>
  </si>
  <si>
    <t>ChNo</t>
  </si>
  <si>
    <t>ChName</t>
  </si>
  <si>
    <t>李白</t>
  </si>
  <si>
    <t>黄忠</t>
  </si>
  <si>
    <t>StockNo</t>
  </si>
  <si>
    <t>StockAmount</t>
  </si>
  <si>
    <t>Firm</t>
  </si>
  <si>
    <t>OutPrice</t>
  </si>
  <si>
    <t>DtProduct</t>
  </si>
  <si>
    <t>DtFinal</t>
  </si>
  <si>
    <t>杭州默沙东制药有限公司</t>
  </si>
  <si>
    <t>2017.09.30</t>
  </si>
  <si>
    <t>2019.09.30</t>
  </si>
  <si>
    <t>浙江六和制药厂</t>
  </si>
  <si>
    <t>2018.09.30</t>
  </si>
  <si>
    <t>PaNo</t>
  </si>
  <si>
    <t>PaDate</t>
  </si>
  <si>
    <t>BeforePrice</t>
  </si>
  <si>
    <t>BehindPrice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</si>
</sst>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"/>
    <numFmt numFmtId="177" formatCode="00"/>
    <numFmt numFmtId="178" formatCode="0000"/>
  </numFmts>
  <fonts count="21">
    <font>
      <sz val="11"/>
      <color theme="1"/>
      <name val="宋体"/>
      <charset val="134"/>
      <scheme val="minor"/>
    </font>
    <font>
      <sz val="10.5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opLeftCell="E1" workbookViewId="0">
      <selection activeCell="I2" sqref="I2:I13"/>
    </sheetView>
  </sheetViews>
  <sheetFormatPr defaultColWidth="9" defaultRowHeight="13.5"/>
  <cols>
    <col min="1" max="1" width="12.25" customWidth="1"/>
    <col min="2" max="3" width="18.625" customWidth="1"/>
    <col min="4" max="4" width="42.375" customWidth="1"/>
    <col min="5" max="6" width="11.625" customWidth="1"/>
    <col min="8" max="8" width="10.75" customWidth="1"/>
    <col min="9" max="9" width="76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>
        <v>1</v>
      </c>
      <c r="B2" t="s">
        <v>8</v>
      </c>
      <c r="C2" s="2">
        <v>1</v>
      </c>
      <c r="D2" t="s">
        <v>9</v>
      </c>
      <c r="E2" t="s">
        <v>10</v>
      </c>
      <c r="F2">
        <v>1.5</v>
      </c>
      <c r="G2" t="s">
        <v>11</v>
      </c>
      <c r="H2" t="s">
        <v>12</v>
      </c>
      <c r="I2" t="str">
        <f>"('"&amp;A2&amp;"','"&amp;B2&amp;"','"&amp;C2&amp;"','"&amp;D2&amp;"','"&amp;E2&amp;"','"&amp;F2&amp;"','"&amp;G2&amp;"','"&amp;H2&amp;"')"</f>
        <v>('1','硫酸阿托品片','1','内脏绞痛，有机磷酸酯类中毒','瓶','1.5','mg','48个月')</v>
      </c>
    </row>
    <row r="3" spans="1:9">
      <c r="A3" s="1">
        <v>2</v>
      </c>
      <c r="B3" t="s">
        <v>13</v>
      </c>
      <c r="C3" s="2">
        <v>1</v>
      </c>
      <c r="D3" t="s">
        <v>14</v>
      </c>
      <c r="E3" t="s">
        <v>10</v>
      </c>
      <c r="F3">
        <v>1</v>
      </c>
      <c r="G3" t="s">
        <v>11</v>
      </c>
      <c r="H3" t="s">
        <v>15</v>
      </c>
      <c r="I3" t="str">
        <f t="shared" ref="I3:I13" si="0">"('"&amp;A3&amp;"','"&amp;B3&amp;"','"&amp;C3&amp;"','"&amp;D3&amp;"','"&amp;E3&amp;"','"&amp;F3&amp;"','"&amp;G3&amp;"','"&amp;H3&amp;"')"</f>
        <v>('2','氢溴酸东莨菪碱片','1','麻醉前给药，感染性休克','瓶','1','mg','24个月')</v>
      </c>
    </row>
    <row r="4" spans="1:9">
      <c r="A4" s="1">
        <v>3</v>
      </c>
      <c r="B4" t="s">
        <v>16</v>
      </c>
      <c r="C4" s="2">
        <v>1</v>
      </c>
      <c r="D4" t="s">
        <v>17</v>
      </c>
      <c r="E4" t="s">
        <v>10</v>
      </c>
      <c r="F4">
        <v>45</v>
      </c>
      <c r="G4" t="s">
        <v>11</v>
      </c>
      <c r="H4" t="s">
        <v>15</v>
      </c>
      <c r="I4" t="str">
        <f t="shared" si="0"/>
        <v>('3','溴甲贝那替秦片','1','胃及十二指肠溃疡，胃酸过多症','瓶','45','mg','24个月')</v>
      </c>
    </row>
    <row r="5" spans="1:9">
      <c r="A5" s="1">
        <v>4</v>
      </c>
      <c r="B5" t="s">
        <v>18</v>
      </c>
      <c r="C5" s="2">
        <v>2</v>
      </c>
      <c r="D5" s="5" t="s">
        <v>19</v>
      </c>
      <c r="E5" t="s">
        <v>10</v>
      </c>
      <c r="F5">
        <v>40</v>
      </c>
      <c r="G5" t="s">
        <v>11</v>
      </c>
      <c r="H5" t="s">
        <v>12</v>
      </c>
      <c r="I5" t="str">
        <f t="shared" si="0"/>
        <v>('4','甲磺酸酚妥拉明片','2','用于勃起功能障碍的治疗','瓶','40','mg','48个月')</v>
      </c>
    </row>
    <row r="6" spans="1:9">
      <c r="A6" s="1">
        <v>5</v>
      </c>
      <c r="B6" t="s">
        <v>20</v>
      </c>
      <c r="C6" s="2">
        <v>2</v>
      </c>
      <c r="D6" t="s">
        <v>21</v>
      </c>
      <c r="E6" t="s">
        <v>10</v>
      </c>
      <c r="F6">
        <v>2</v>
      </c>
      <c r="G6" t="s">
        <v>11</v>
      </c>
      <c r="H6" t="s">
        <v>22</v>
      </c>
      <c r="I6" t="str">
        <f t="shared" si="0"/>
        <v>('5','盐酸哌唑嗪片','2','轻，中度高血压','瓶','2','mg','36个月')</v>
      </c>
    </row>
    <row r="7" spans="1:9">
      <c r="A7" s="1">
        <v>6</v>
      </c>
      <c r="B7" t="s">
        <v>23</v>
      </c>
      <c r="C7" s="2">
        <v>2</v>
      </c>
      <c r="D7" t="s">
        <v>24</v>
      </c>
      <c r="E7" t="s">
        <v>10</v>
      </c>
      <c r="F7">
        <v>120</v>
      </c>
      <c r="G7" t="s">
        <v>11</v>
      </c>
      <c r="H7" t="s">
        <v>22</v>
      </c>
      <c r="I7" t="str">
        <f t="shared" si="0"/>
        <v>('6','盐酸普萘洛尔片 ','2','高血压，心肌梗死','瓶','120','mg','36个月')</v>
      </c>
    </row>
    <row r="8" spans="1:9">
      <c r="A8" s="1">
        <v>7</v>
      </c>
      <c r="B8" t="s">
        <v>25</v>
      </c>
      <c r="C8" s="2">
        <v>3</v>
      </c>
      <c r="D8" t="s">
        <v>26</v>
      </c>
      <c r="E8" t="s">
        <v>10</v>
      </c>
      <c r="F8">
        <v>5</v>
      </c>
      <c r="G8" t="s">
        <v>11</v>
      </c>
      <c r="H8" t="s">
        <v>12</v>
      </c>
      <c r="I8" t="str">
        <f t="shared" si="0"/>
        <v>('7','地西泮片','3','抗焦虑，镇静，催眠','瓶','5','mg','48个月')</v>
      </c>
    </row>
    <row r="9" spans="1:9">
      <c r="A9" s="1">
        <v>8</v>
      </c>
      <c r="B9" t="s">
        <v>27</v>
      </c>
      <c r="C9" s="2">
        <v>3</v>
      </c>
      <c r="D9" t="s">
        <v>28</v>
      </c>
      <c r="E9" t="s">
        <v>10</v>
      </c>
      <c r="F9">
        <v>1.2</v>
      </c>
      <c r="G9" t="s">
        <v>11</v>
      </c>
      <c r="H9" t="s">
        <v>22</v>
      </c>
      <c r="I9" t="str">
        <f t="shared" si="0"/>
        <v>('8','阿普唑仑片','3','抗焦虑，抗抑郁','瓶','1.2','mg','36个月')</v>
      </c>
    </row>
    <row r="10" spans="1:9">
      <c r="A10" s="1">
        <v>9</v>
      </c>
      <c r="B10" t="s">
        <v>29</v>
      </c>
      <c r="C10" s="2">
        <v>3</v>
      </c>
      <c r="D10" t="s">
        <v>30</v>
      </c>
      <c r="E10" t="s">
        <v>10</v>
      </c>
      <c r="F10">
        <v>0.5</v>
      </c>
      <c r="G10" t="s">
        <v>11</v>
      </c>
      <c r="H10" t="s">
        <v>22</v>
      </c>
      <c r="I10" t="str">
        <f t="shared" si="0"/>
        <v>('9','三唑仑片','3','镇静催眠','瓶','0.5','mg','36个月')</v>
      </c>
    </row>
    <row r="11" spans="1:9">
      <c r="A11" s="1">
        <v>10</v>
      </c>
      <c r="B11" t="s">
        <v>31</v>
      </c>
      <c r="C11" s="2">
        <v>4</v>
      </c>
      <c r="D11" t="s">
        <v>32</v>
      </c>
      <c r="E11" t="s">
        <v>10</v>
      </c>
      <c r="F11">
        <v>30</v>
      </c>
      <c r="G11" t="s">
        <v>11</v>
      </c>
      <c r="H11" t="s">
        <v>15</v>
      </c>
      <c r="I11" t="str">
        <f t="shared" si="0"/>
        <v>('10','氢氯噻嗪片','4','高血压，水肿性疾病','瓶','30','mg','24个月')</v>
      </c>
    </row>
    <row r="12" spans="1:9">
      <c r="A12" s="1">
        <v>11</v>
      </c>
      <c r="B12" t="s">
        <v>33</v>
      </c>
      <c r="C12" s="2">
        <v>4</v>
      </c>
      <c r="D12" t="s">
        <v>34</v>
      </c>
      <c r="E12" t="s">
        <v>10</v>
      </c>
      <c r="F12">
        <v>50</v>
      </c>
      <c r="G12" t="s">
        <v>11</v>
      </c>
      <c r="H12" t="s">
        <v>22</v>
      </c>
      <c r="I12" t="str">
        <f t="shared" si="0"/>
        <v>('11','硝苯地平片','4','心绞痛，高血压','瓶','50','mg','36个月')</v>
      </c>
    </row>
    <row r="13" spans="1:9">
      <c r="A13" s="1">
        <v>12</v>
      </c>
      <c r="B13" t="s">
        <v>35</v>
      </c>
      <c r="C13" s="2">
        <v>4</v>
      </c>
      <c r="D13" t="s">
        <v>36</v>
      </c>
      <c r="E13" t="s">
        <v>10</v>
      </c>
      <c r="F13">
        <v>50</v>
      </c>
      <c r="G13" t="s">
        <v>11</v>
      </c>
      <c r="H13" t="s">
        <v>22</v>
      </c>
      <c r="I13" t="str">
        <f t="shared" si="0"/>
        <v>('12','氯沙坦钾片','4','高血压','瓶','50','mg','36个月')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E30" sqref="E30"/>
    </sheetView>
  </sheetViews>
  <sheetFormatPr defaultColWidth="9" defaultRowHeight="13.5" outlineLevelRow="2" outlineLevelCol="1"/>
  <sheetData>
    <row r="1" spans="1:2">
      <c r="A1" t="s">
        <v>37</v>
      </c>
      <c r="B1" t="s">
        <v>38</v>
      </c>
    </row>
    <row r="2" spans="1:2">
      <c r="A2" s="2">
        <v>1</v>
      </c>
      <c r="B2" t="s">
        <v>39</v>
      </c>
    </row>
    <row r="3" spans="1:2">
      <c r="A3" s="2">
        <v>2</v>
      </c>
      <c r="B3" t="s">
        <v>40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F1" sqref="F1:F2"/>
    </sheetView>
  </sheetViews>
  <sheetFormatPr defaultColWidth="9" defaultRowHeight="13.5" outlineLevelRow="2" outlineLevelCol="5"/>
  <cols>
    <col min="1" max="1" width="11.625" customWidth="1"/>
    <col min="2" max="2" width="12.375" customWidth="1"/>
    <col min="6" max="6" width="78.75" customWidth="1"/>
  </cols>
  <sheetData>
    <row r="1" spans="1:6">
      <c r="A1" t="s">
        <v>41</v>
      </c>
      <c r="B1" t="s">
        <v>42</v>
      </c>
      <c r="C1" t="s">
        <v>43</v>
      </c>
      <c r="F1" t="str">
        <f>"('"&amp;A2&amp;"','"&amp;B2&amp;"','"&amp;C2&amp;"')"</f>
        <v>('1','admin1','123')</v>
      </c>
    </row>
    <row r="2" spans="1:6">
      <c r="A2" s="4">
        <v>1</v>
      </c>
      <c r="B2" t="s">
        <v>44</v>
      </c>
      <c r="C2">
        <v>123</v>
      </c>
      <c r="F2" t="str">
        <f>"('"&amp;A3&amp;"','"&amp;B3&amp;"','"&amp;C3&amp;"')"</f>
        <v>('2','admin2','123')</v>
      </c>
    </row>
    <row r="3" spans="1:3">
      <c r="A3" s="4">
        <v>2</v>
      </c>
      <c r="B3" t="s">
        <v>45</v>
      </c>
      <c r="C3">
        <v>123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E2" sqref="E2:E5"/>
    </sheetView>
  </sheetViews>
  <sheetFormatPr defaultColWidth="9" defaultRowHeight="13.5" outlineLevelRow="4" outlineLevelCol="4"/>
  <cols>
    <col min="1" max="1" width="13.5" customWidth="1"/>
    <col min="2" max="2" width="14.5" customWidth="1"/>
    <col min="5" max="5" width="30.75" customWidth="1"/>
  </cols>
  <sheetData>
    <row r="1" spans="1:2">
      <c r="A1" t="s">
        <v>2</v>
      </c>
      <c r="B1" t="s">
        <v>38</v>
      </c>
    </row>
    <row r="2" spans="1:5">
      <c r="A2" s="2">
        <v>1</v>
      </c>
      <c r="B2" t="s">
        <v>46</v>
      </c>
      <c r="E2" s="2" t="str">
        <f>"VALUES('"&amp;A2&amp;"','"&amp;B2&amp;"')"</f>
        <v>VALUES('1','抗胆碱药')</v>
      </c>
    </row>
    <row r="3" spans="1:5">
      <c r="A3" s="2">
        <v>2</v>
      </c>
      <c r="B3" t="s">
        <v>47</v>
      </c>
      <c r="E3" s="2" t="str">
        <f>"VALUES('"&amp;A3&amp;"','"&amp;B3&amp;"')"</f>
        <v>VALUES('2','抗肾上腺素药')</v>
      </c>
    </row>
    <row r="4" spans="1:5">
      <c r="A4" s="2">
        <v>3</v>
      </c>
      <c r="B4" t="s">
        <v>48</v>
      </c>
      <c r="E4" s="2" t="str">
        <f>"VALUES('"&amp;A4&amp;"','"&amp;B4&amp;"')"</f>
        <v>VALUES('3','镇静催眠药')</v>
      </c>
    </row>
    <row r="5" spans="1:5">
      <c r="A5" s="2">
        <v>4</v>
      </c>
      <c r="B5" t="s">
        <v>49</v>
      </c>
      <c r="E5" s="2" t="str">
        <f>"VALUES('"&amp;A5&amp;"','"&amp;B5&amp;"')"</f>
        <v>VALUES('4','抗高血压药')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workbookViewId="0">
      <selection activeCell="H2" sqref="H2:H3"/>
    </sheetView>
  </sheetViews>
  <sheetFormatPr defaultColWidth="9" defaultRowHeight="13.5" outlineLevelRow="2" outlineLevelCol="7"/>
  <cols>
    <col min="1" max="1" width="10.375"/>
    <col min="2" max="2" width="11.75" customWidth="1"/>
    <col min="3" max="3" width="10.625" customWidth="1"/>
    <col min="4" max="4" width="14" customWidth="1"/>
    <col min="5" max="5" width="10.375" customWidth="1"/>
    <col min="6" max="6" width="9.625" customWidth="1"/>
    <col min="8" max="8" width="73.5" customWidth="1"/>
  </cols>
  <sheetData>
    <row r="1" spans="1:6">
      <c r="A1" t="s">
        <v>50</v>
      </c>
      <c r="B1" t="s">
        <v>51</v>
      </c>
      <c r="C1" t="s">
        <v>41</v>
      </c>
      <c r="D1" t="s">
        <v>1</v>
      </c>
      <c r="E1" t="s">
        <v>52</v>
      </c>
      <c r="F1" t="s">
        <v>53</v>
      </c>
    </row>
    <row r="2" spans="1:8">
      <c r="A2">
        <v>171016001</v>
      </c>
      <c r="B2" t="s">
        <v>54</v>
      </c>
      <c r="C2" s="2">
        <v>1</v>
      </c>
      <c r="D2" t="s">
        <v>25</v>
      </c>
      <c r="E2">
        <v>300</v>
      </c>
      <c r="F2">
        <v>25</v>
      </c>
      <c r="H2" t="str">
        <f>"('"&amp;A2&amp;"','"&amp;B2&amp;"','"&amp;C2&amp;"','"&amp;D2&amp;"','"&amp;E2&amp;"','"&amp;F2&amp;"')"</f>
        <v>('171016001','2017.10.16','1','地西泮片','300','25')</v>
      </c>
    </row>
    <row r="3" spans="1:8">
      <c r="A3">
        <v>171016002</v>
      </c>
      <c r="B3" t="s">
        <v>54</v>
      </c>
      <c r="C3" s="2">
        <v>2</v>
      </c>
      <c r="D3" t="s">
        <v>8</v>
      </c>
      <c r="E3">
        <v>300</v>
      </c>
      <c r="F3">
        <v>15</v>
      </c>
      <c r="H3" t="str">
        <f>"('"&amp;A3&amp;"','"&amp;B3&amp;"','"&amp;C3&amp;"','"&amp;D3&amp;"','"&amp;E3&amp;"','"&amp;F3&amp;"')"</f>
        <v>('171016002','2017.10.16','2','硫酸阿托品片','300','15')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workbookViewId="0">
      <selection activeCell="F13" sqref="F13"/>
    </sheetView>
  </sheetViews>
  <sheetFormatPr defaultColWidth="9" defaultRowHeight="13.5" outlineLevelRow="2" outlineLevelCol="7"/>
  <cols>
    <col min="1" max="1" width="11.75" customWidth="1"/>
    <col min="2" max="2" width="12.125" customWidth="1"/>
    <col min="3" max="3" width="13.25" customWidth="1"/>
    <col min="4" max="4" width="10.25" customWidth="1"/>
    <col min="5" max="5" width="12.75" customWidth="1"/>
    <col min="8" max="8" width="67.5" customWidth="1"/>
  </cols>
  <sheetData>
    <row r="1" spans="1:6">
      <c r="A1" t="s">
        <v>55</v>
      </c>
      <c r="B1" t="s">
        <v>56</v>
      </c>
      <c r="C1" t="s">
        <v>0</v>
      </c>
      <c r="D1" t="s">
        <v>57</v>
      </c>
      <c r="E1" t="s">
        <v>58</v>
      </c>
      <c r="F1" t="s">
        <v>41</v>
      </c>
    </row>
    <row r="2" spans="1:8">
      <c r="A2">
        <v>171016001</v>
      </c>
      <c r="B2" s="2">
        <v>1</v>
      </c>
      <c r="C2" s="1">
        <v>1</v>
      </c>
      <c r="D2">
        <v>50</v>
      </c>
      <c r="E2" t="s">
        <v>54</v>
      </c>
      <c r="F2" s="2">
        <v>1</v>
      </c>
      <c r="H2" t="str">
        <f>"('"&amp;A2&amp;"','"&amp;B2&amp;"','"&amp;C2&amp;"','"&amp;D2&amp;"','"&amp;E2&amp;"','"&amp;F2&amp;"')"</f>
        <v>('171016001','1','1','50','2017.10.16','1')</v>
      </c>
    </row>
    <row r="3" spans="1:8">
      <c r="A3">
        <v>171016002</v>
      </c>
      <c r="B3" s="2">
        <v>2</v>
      </c>
      <c r="C3" s="1">
        <v>2</v>
      </c>
      <c r="D3">
        <v>30</v>
      </c>
      <c r="E3" t="s">
        <v>54</v>
      </c>
      <c r="F3" s="2">
        <v>1</v>
      </c>
      <c r="H3" t="str">
        <f>"('"&amp;A3&amp;"','"&amp;B3&amp;"','"&amp;C3&amp;"','"&amp;D3&amp;"','"&amp;E3&amp;"','"&amp;F3&amp;"')"</f>
        <v>('171016002','2','2','30','2017.10.16','1')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2" sqref="D2:D3"/>
    </sheetView>
  </sheetViews>
  <sheetFormatPr defaultColWidth="9" defaultRowHeight="13.5" outlineLevelRow="2" outlineLevelCol="3"/>
  <cols>
    <col min="1" max="1" width="11.375" customWidth="1"/>
    <col min="2" max="2" width="11.5" customWidth="1"/>
    <col min="4" max="4" width="29.5" customWidth="1"/>
  </cols>
  <sheetData>
    <row r="1" spans="1:2">
      <c r="A1" t="s">
        <v>59</v>
      </c>
      <c r="B1" t="s">
        <v>60</v>
      </c>
    </row>
    <row r="2" spans="1:4">
      <c r="A2" s="3">
        <v>1</v>
      </c>
      <c r="B2" t="s">
        <v>61</v>
      </c>
      <c r="D2" t="str">
        <f>"('"&amp;A2&amp;"','"&amp;B2&amp;"')"</f>
        <v>('1','李白')</v>
      </c>
    </row>
    <row r="3" spans="1:4">
      <c r="A3" s="3">
        <v>2</v>
      </c>
      <c r="B3" t="s">
        <v>62</v>
      </c>
      <c r="D3" t="str">
        <f>"('"&amp;A3&amp;"','"&amp;B3&amp;"')"</f>
        <v>('2','黄忠')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opLeftCell="G1" workbookViewId="0">
      <selection activeCell="L2" sqref="L2:L3"/>
    </sheetView>
  </sheetViews>
  <sheetFormatPr defaultColWidth="9" defaultRowHeight="13.5" outlineLevelRow="2"/>
  <cols>
    <col min="2" max="2" width="12.75" customWidth="1"/>
    <col min="3" max="3" width="12.875" customWidth="1"/>
    <col min="4" max="4" width="16.125" customWidth="1"/>
    <col min="5" max="5" width="23" customWidth="1"/>
    <col min="7" max="7" width="9.875" customWidth="1"/>
    <col min="9" max="9" width="12.5" customWidth="1"/>
    <col min="10" max="10" width="12" customWidth="1"/>
    <col min="11" max="11" width="0.875" customWidth="1"/>
    <col min="12" max="12" width="101.5" customWidth="1"/>
  </cols>
  <sheetData>
    <row r="1" spans="1:10">
      <c r="A1" t="s">
        <v>63</v>
      </c>
      <c r="B1" t="s">
        <v>0</v>
      </c>
      <c r="C1" t="s">
        <v>64</v>
      </c>
      <c r="D1" t="s">
        <v>51</v>
      </c>
      <c r="E1" t="s">
        <v>65</v>
      </c>
      <c r="F1" t="s">
        <v>53</v>
      </c>
      <c r="G1" t="s">
        <v>66</v>
      </c>
      <c r="H1" t="s">
        <v>59</v>
      </c>
      <c r="I1" t="s">
        <v>67</v>
      </c>
      <c r="J1" t="s">
        <v>68</v>
      </c>
    </row>
    <row r="2" spans="1:12">
      <c r="A2">
        <v>1</v>
      </c>
      <c r="B2" s="1">
        <v>1</v>
      </c>
      <c r="C2">
        <v>1000</v>
      </c>
      <c r="D2" t="s">
        <v>54</v>
      </c>
      <c r="E2" t="s">
        <v>69</v>
      </c>
      <c r="F2">
        <v>30</v>
      </c>
      <c r="G2">
        <v>40</v>
      </c>
      <c r="H2" s="3">
        <v>1</v>
      </c>
      <c r="I2" t="s">
        <v>70</v>
      </c>
      <c r="J2" t="s">
        <v>71</v>
      </c>
      <c r="L2" t="str">
        <f>"('"&amp;A2&amp;"','"&amp;B2&amp;"','"&amp;C2&amp;"','"&amp;D2&amp;"','"&amp;E2&amp;"','"&amp;F2&amp;"','"&amp;G2&amp;"','"&amp;H2&amp;"','"&amp;I2&amp;"','"&amp;J2&amp;"')"</f>
        <v>('1','1','1000','2017.10.16','杭州默沙东制药有限公司','30','40','1','2017.09.30','2019.09.30')</v>
      </c>
    </row>
    <row r="3" spans="1:12">
      <c r="A3">
        <v>2</v>
      </c>
      <c r="B3" s="1">
        <v>2</v>
      </c>
      <c r="C3">
        <v>800</v>
      </c>
      <c r="D3" t="s">
        <v>54</v>
      </c>
      <c r="E3" t="s">
        <v>72</v>
      </c>
      <c r="F3">
        <v>25</v>
      </c>
      <c r="G3">
        <v>45</v>
      </c>
      <c r="H3" s="3">
        <v>1</v>
      </c>
      <c r="I3" t="s">
        <v>70</v>
      </c>
      <c r="J3" t="s">
        <v>73</v>
      </c>
      <c r="L3" t="str">
        <f>"('"&amp;A3&amp;"','"&amp;B3&amp;"','"&amp;C3&amp;"','"&amp;D3&amp;"','"&amp;E3&amp;"','"&amp;F3&amp;"','"&amp;G3&amp;"','"&amp;H3&amp;"','"&amp;I3&amp;"','"&amp;J3&amp;"')"</f>
        <v>('2','2','800','2017.10.16','浙江六和制药厂','25','45','1','2017.09.30','2018.09.30')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G2" sqref="G2:G3"/>
    </sheetView>
  </sheetViews>
  <sheetFormatPr defaultColWidth="9" defaultRowHeight="13.5" outlineLevelRow="2" outlineLevelCol="6"/>
  <cols>
    <col min="1" max="1" width="13.375" customWidth="1"/>
    <col min="2" max="3" width="11.75" customWidth="1"/>
    <col min="4" max="4" width="12.625" customWidth="1"/>
    <col min="5" max="5" width="12.25" customWidth="1"/>
    <col min="6" max="6" width="13.25" customWidth="1"/>
    <col min="7" max="7" width="71.875" customWidth="1"/>
  </cols>
  <sheetData>
    <row r="1" spans="1:6">
      <c r="A1" t="s">
        <v>74</v>
      </c>
      <c r="B1" t="s">
        <v>0</v>
      </c>
      <c r="C1" t="s">
        <v>41</v>
      </c>
      <c r="D1" t="s">
        <v>75</v>
      </c>
      <c r="E1" t="s">
        <v>76</v>
      </c>
      <c r="F1" t="s">
        <v>77</v>
      </c>
    </row>
    <row r="2" spans="1:7">
      <c r="A2">
        <v>1</v>
      </c>
      <c r="B2" s="1">
        <v>1</v>
      </c>
      <c r="C2" s="2">
        <v>1</v>
      </c>
      <c r="D2" t="s">
        <v>54</v>
      </c>
      <c r="E2">
        <v>40</v>
      </c>
      <c r="F2">
        <v>39</v>
      </c>
      <c r="G2" t="str">
        <f>"('"&amp;A2&amp;"','"&amp;B2&amp;"','"&amp;C2&amp;"','"&amp;D2&amp;"','"&amp;E2&amp;"','"&amp;F2&amp;"')"</f>
        <v>('1','1','1','2017.10.16','40','39')</v>
      </c>
    </row>
    <row r="3" spans="1:7">
      <c r="A3">
        <v>2</v>
      </c>
      <c r="B3" s="1">
        <v>2</v>
      </c>
      <c r="C3" s="2">
        <v>1</v>
      </c>
      <c r="D3" t="s">
        <v>54</v>
      </c>
      <c r="E3">
        <v>45</v>
      </c>
      <c r="F3">
        <v>42</v>
      </c>
      <c r="G3" t="str">
        <f>"('"&amp;A3&amp;"','"&amp;B3&amp;"','"&amp;C3&amp;"','"&amp;D3&amp;"','"&amp;E3&amp;"','"&amp;F3&amp;"')"</f>
        <v>('2','2','1','2017.10.16','45','42')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tb_medicine</vt:lpstr>
      <vt:lpstr>tb_pharmacy</vt:lpstr>
      <vt:lpstr>tb_user</vt:lpstr>
      <vt:lpstr>tb_MedicineType</vt:lpstr>
      <vt:lpstr>tb_InWarehouse</vt:lpstr>
      <vt:lpstr>tb_OutWarehouse</vt:lpstr>
      <vt:lpstr>tb_Checker</vt:lpstr>
      <vt:lpstr>tb_Stock</vt:lpstr>
      <vt:lpstr>tb_priceadjust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dcterms:created xsi:type="dcterms:W3CDTF">2017-10-16T07:21:00Z</dcterms:created>
  <dcterms:modified xsi:type="dcterms:W3CDTF">2017-10-25T15:42:44Z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