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Таблицы\"/>
    </mc:Choice>
  </mc:AlternateContent>
  <xr:revisionPtr revIDLastSave="0" documentId="13_ncr:1_{D3389FCF-913E-4B31-AA3C-D9CDF88BB69B}" xr6:coauthVersionLast="47" xr6:coauthVersionMax="47" xr10:uidLastSave="{00000000-0000-0000-0000-000000000000}"/>
  <bookViews>
    <workbookView xWindow="1950" yWindow="0" windowWidth="16290" windowHeight="15600" xr2:uid="{00000000-000D-0000-FFFF-FFFF00000000}"/>
  </bookViews>
  <sheets>
    <sheet name="Сравнение КЗН" sheetId="1" r:id="rId1"/>
    <sheet name="Сравнение ЗК" sheetId="4" r:id="rId2"/>
    <sheet name="Худшее для КЗН" sheetId="2" r:id="rId3"/>
    <sheet name="Худшее для ЗК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4" l="1"/>
  <c r="G33" i="4"/>
  <c r="F33" i="4"/>
  <c r="E33" i="4"/>
  <c r="D33" i="4"/>
  <c r="B33" i="4"/>
  <c r="D33" i="1"/>
  <c r="C33" i="1"/>
  <c r="B33" i="1"/>
  <c r="G33" i="1"/>
  <c r="E33" i="1"/>
  <c r="D26" i="4"/>
  <c r="D27" i="4"/>
  <c r="D28" i="4"/>
  <c r="D29" i="4"/>
  <c r="D30" i="4"/>
  <c r="D31" i="4"/>
  <c r="D32" i="4"/>
  <c r="G27" i="4"/>
  <c r="G28" i="4"/>
  <c r="G29" i="4"/>
  <c r="G30" i="4"/>
  <c r="G31" i="4"/>
  <c r="G32" i="4"/>
  <c r="G26" i="4"/>
  <c r="H33" i="4"/>
  <c r="H21" i="4" l="1"/>
  <c r="F26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C26" i="4" s="1"/>
  <c r="I14" i="4"/>
  <c r="J14" i="4"/>
  <c r="K14" i="4"/>
  <c r="A15" i="4"/>
  <c r="B15" i="4"/>
  <c r="C15" i="4"/>
  <c r="D15" i="4"/>
  <c r="E15" i="4"/>
  <c r="F15" i="4"/>
  <c r="G15" i="4"/>
  <c r="H15" i="4"/>
  <c r="C27" i="4" s="1"/>
  <c r="I15" i="4"/>
  <c r="F27" i="4" s="1"/>
  <c r="J15" i="4"/>
  <c r="K15" i="4"/>
  <c r="A16" i="4"/>
  <c r="B16" i="4"/>
  <c r="C16" i="4"/>
  <c r="D16" i="4"/>
  <c r="E16" i="4"/>
  <c r="F16" i="4"/>
  <c r="G16" i="4"/>
  <c r="H16" i="4"/>
  <c r="I16" i="4"/>
  <c r="F28" i="4" s="1"/>
  <c r="J16" i="4"/>
  <c r="K16" i="4"/>
  <c r="A17" i="4"/>
  <c r="B17" i="4"/>
  <c r="C17" i="4"/>
  <c r="D17" i="4"/>
  <c r="E17" i="4"/>
  <c r="F17" i="4"/>
  <c r="G17" i="4"/>
  <c r="H17" i="4"/>
  <c r="I17" i="4"/>
  <c r="J17" i="4"/>
  <c r="K17" i="4"/>
  <c r="A18" i="4"/>
  <c r="B18" i="4"/>
  <c r="C18" i="4"/>
  <c r="D18" i="4"/>
  <c r="E18" i="4"/>
  <c r="F18" i="4"/>
  <c r="G18" i="4"/>
  <c r="H18" i="4"/>
  <c r="C30" i="4" s="1"/>
  <c r="I18" i="4"/>
  <c r="J18" i="4"/>
  <c r="K18" i="4"/>
  <c r="A19" i="4"/>
  <c r="B19" i="4"/>
  <c r="C19" i="4"/>
  <c r="D19" i="4"/>
  <c r="E19" i="4"/>
  <c r="F19" i="4"/>
  <c r="G19" i="4"/>
  <c r="H19" i="4"/>
  <c r="C31" i="4" s="1"/>
  <c r="I19" i="4"/>
  <c r="F31" i="4" s="1"/>
  <c r="J19" i="4"/>
  <c r="K19" i="4"/>
  <c r="A20" i="4"/>
  <c r="B20" i="4"/>
  <c r="C20" i="4"/>
  <c r="D20" i="4"/>
  <c r="E20" i="4"/>
  <c r="F20" i="4"/>
  <c r="G20" i="4"/>
  <c r="H20" i="4"/>
  <c r="I20" i="4"/>
  <c r="F32" i="4" s="1"/>
  <c r="J20" i="4"/>
  <c r="K20" i="4"/>
  <c r="A21" i="4"/>
  <c r="B21" i="4"/>
  <c r="C21" i="4"/>
  <c r="D21" i="4"/>
  <c r="E21" i="4"/>
  <c r="F21" i="4"/>
  <c r="G21" i="4"/>
  <c r="I21" i="4"/>
  <c r="J21" i="4"/>
  <c r="K21" i="4"/>
  <c r="C32" i="4" l="1"/>
  <c r="F29" i="4"/>
  <c r="C28" i="4"/>
  <c r="F30" i="4"/>
  <c r="C29" i="4"/>
  <c r="E10" i="4"/>
  <c r="D10" i="4"/>
  <c r="C10" i="4"/>
  <c r="B10" i="4"/>
  <c r="A10" i="4"/>
  <c r="E9" i="4"/>
  <c r="D9" i="4"/>
  <c r="C9" i="4"/>
  <c r="B9" i="4"/>
  <c r="B32" i="4" s="1"/>
  <c r="A9" i="4"/>
  <c r="E8" i="4"/>
  <c r="D8" i="4"/>
  <c r="C8" i="4"/>
  <c r="E31" i="4" s="1"/>
  <c r="B8" i="4"/>
  <c r="B31" i="4" s="1"/>
  <c r="A8" i="4"/>
  <c r="E7" i="4"/>
  <c r="D7" i="4"/>
  <c r="C7" i="4"/>
  <c r="E30" i="4" s="1"/>
  <c r="B7" i="4"/>
  <c r="A7" i="4"/>
  <c r="E6" i="4"/>
  <c r="D6" i="4"/>
  <c r="C6" i="4"/>
  <c r="B6" i="4"/>
  <c r="A6" i="4"/>
  <c r="E5" i="4"/>
  <c r="D5" i="4"/>
  <c r="C5" i="4"/>
  <c r="B5" i="4"/>
  <c r="B28" i="4" s="1"/>
  <c r="A5" i="4"/>
  <c r="E4" i="4"/>
  <c r="D4" i="4"/>
  <c r="C4" i="4"/>
  <c r="E27" i="4" s="1"/>
  <c r="B4" i="4"/>
  <c r="B27" i="4" s="1"/>
  <c r="A4" i="4"/>
  <c r="E3" i="4"/>
  <c r="D3" i="4"/>
  <c r="C3" i="4"/>
  <c r="E26" i="4" s="1"/>
  <c r="B3" i="4"/>
  <c r="A3" i="4"/>
  <c r="E28" i="4" l="1"/>
  <c r="B29" i="4"/>
  <c r="E32" i="4"/>
  <c r="B26" i="4"/>
  <c r="E29" i="4"/>
  <c r="B30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1" i="3"/>
  <c r="B10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C10" i="1"/>
  <c r="A10" i="1"/>
  <c r="C9" i="1"/>
  <c r="E32" i="1" s="1"/>
  <c r="B9" i="1"/>
  <c r="B32" i="1" s="1"/>
  <c r="A9" i="1"/>
  <c r="C8" i="1"/>
  <c r="B8" i="1"/>
  <c r="A8" i="1"/>
  <c r="C7" i="1"/>
  <c r="E30" i="1" s="1"/>
  <c r="B7" i="1"/>
  <c r="B30" i="1" s="1"/>
  <c r="A7" i="1"/>
  <c r="C6" i="1"/>
  <c r="A6" i="1"/>
  <c r="C5" i="1"/>
  <c r="E28" i="1" s="1"/>
  <c r="B5" i="1"/>
  <c r="B28" i="1" s="1"/>
  <c r="A5" i="1"/>
  <c r="C4" i="1"/>
  <c r="E27" i="1" s="1"/>
  <c r="B4" i="1"/>
  <c r="B27" i="1" s="1"/>
  <c r="A4" i="1"/>
  <c r="C3" i="1"/>
  <c r="B3" i="1"/>
  <c r="B26" i="1" s="1"/>
  <c r="A3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C32" i="1" s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F30" i="1" s="1"/>
  <c r="H18" i="1"/>
  <c r="G18" i="1"/>
  <c r="F18" i="1"/>
  <c r="E18" i="1"/>
  <c r="D18" i="1"/>
  <c r="C18" i="1"/>
  <c r="B18" i="1"/>
  <c r="A18" i="1"/>
  <c r="K17" i="1"/>
  <c r="J17" i="1"/>
  <c r="I17" i="1"/>
  <c r="F29" i="1" s="1"/>
  <c r="H17" i="1"/>
  <c r="C29" i="1" s="1"/>
  <c r="G17" i="1"/>
  <c r="F17" i="1"/>
  <c r="E17" i="1"/>
  <c r="D17" i="1"/>
  <c r="C17" i="1"/>
  <c r="B17" i="1"/>
  <c r="A17" i="1"/>
  <c r="K16" i="1"/>
  <c r="J16" i="1"/>
  <c r="I16" i="1"/>
  <c r="H16" i="1"/>
  <c r="C28" i="1" s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F26" i="1" s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G30" i="1" l="1"/>
  <c r="D32" i="1"/>
  <c r="G28" i="1"/>
  <c r="D28" i="1"/>
  <c r="B31" i="1"/>
  <c r="C27" i="1"/>
  <c r="D27" i="1" s="1"/>
  <c r="F28" i="1"/>
  <c r="C31" i="1"/>
  <c r="F32" i="1"/>
  <c r="G32" i="1" s="1"/>
  <c r="E26" i="1"/>
  <c r="G26" i="1" s="1"/>
  <c r="E29" i="1"/>
  <c r="G29" i="1" s="1"/>
  <c r="C26" i="1"/>
  <c r="D26" i="1" s="1"/>
  <c r="F27" i="1"/>
  <c r="F33" i="1" s="1"/>
  <c r="C30" i="1"/>
  <c r="D30" i="1" s="1"/>
  <c r="F31" i="1"/>
  <c r="E31" i="1"/>
  <c r="G31" i="1" s="1"/>
  <c r="B6" i="1"/>
  <c r="B29" i="1" s="1"/>
  <c r="D29" i="1" s="1"/>
  <c r="G27" i="1" l="1"/>
  <c r="D31" i="1"/>
</calcChain>
</file>

<file path=xl/sharedStrings.xml><?xml version="1.0" encoding="utf-8"?>
<sst xmlns="http://schemas.openxmlformats.org/spreadsheetml/2006/main" count="256" uniqueCount="224">
  <si>
    <t>Avg Error, %</t>
  </si>
  <si>
    <t>Avg timer, %</t>
  </si>
  <si>
    <t>QAP</t>
  </si>
  <si>
    <t>A</t>
  </si>
  <si>
    <t>B</t>
  </si>
  <si>
    <t>TSP</t>
  </si>
  <si>
    <t>bur26a</t>
  </si>
  <si>
    <t>bur26b</t>
  </si>
  <si>
    <t>bur26c</t>
  </si>
  <si>
    <t>bur26d</t>
  </si>
  <si>
    <t>bur26e</t>
  </si>
  <si>
    <t>bur26f</t>
  </si>
  <si>
    <t>bur26g</t>
  </si>
  <si>
    <t>bur26h</t>
  </si>
  <si>
    <t>chr12a</t>
  </si>
  <si>
    <t>chr12b</t>
  </si>
  <si>
    <t>chr12c</t>
  </si>
  <si>
    <t>chr15a</t>
  </si>
  <si>
    <t>chr15b</t>
  </si>
  <si>
    <t>chr15c</t>
  </si>
  <si>
    <t>chr18a</t>
  </si>
  <si>
    <t>chr18b</t>
  </si>
  <si>
    <t>chr20a</t>
  </si>
  <si>
    <t>chr20b</t>
  </si>
  <si>
    <t>chr20c</t>
  </si>
  <si>
    <t>chr22a</t>
  </si>
  <si>
    <t>chr22b</t>
  </si>
  <si>
    <t>chr25a</t>
  </si>
  <si>
    <t>els19</t>
  </si>
  <si>
    <t>esc128</t>
  </si>
  <si>
    <t>esc16a</t>
  </si>
  <si>
    <t>esc16b</t>
  </si>
  <si>
    <t>esc16c</t>
  </si>
  <si>
    <t>esc16d</t>
  </si>
  <si>
    <t>esc16e</t>
  </si>
  <si>
    <t>esc16f</t>
  </si>
  <si>
    <t>esc16g</t>
  </si>
  <si>
    <t>esc16h</t>
  </si>
  <si>
    <t>esc16i</t>
  </si>
  <si>
    <t>esc16j</t>
  </si>
  <si>
    <t>esc32a</t>
  </si>
  <si>
    <t>esc32b</t>
  </si>
  <si>
    <t>esc32c</t>
  </si>
  <si>
    <t>esc32d</t>
  </si>
  <si>
    <t>esc32e</t>
  </si>
  <si>
    <t>esc32g</t>
  </si>
  <si>
    <t>esc32h</t>
  </si>
  <si>
    <t>esc64a</t>
  </si>
  <si>
    <t>had12</t>
  </si>
  <si>
    <t>had14</t>
  </si>
  <si>
    <t>had16</t>
  </si>
  <si>
    <t>had18</t>
  </si>
  <si>
    <t>had20</t>
  </si>
  <si>
    <t>kra30a</t>
  </si>
  <si>
    <t>kra30b</t>
  </si>
  <si>
    <t>kra32</t>
  </si>
  <si>
    <t>lipa20a</t>
  </si>
  <si>
    <t>lipa20b</t>
  </si>
  <si>
    <t>lipa30a</t>
  </si>
  <si>
    <t>lipa30b</t>
  </si>
  <si>
    <t>lipa40a</t>
  </si>
  <si>
    <t>lipa40b</t>
  </si>
  <si>
    <t>lipa50a</t>
  </si>
  <si>
    <t>lipa50b</t>
  </si>
  <si>
    <t>lipa60a</t>
  </si>
  <si>
    <t>lipa60b</t>
  </si>
  <si>
    <t>lipa70a</t>
  </si>
  <si>
    <t>lipa70b</t>
  </si>
  <si>
    <t>lipa80a</t>
  </si>
  <si>
    <t>lipa80b</t>
  </si>
  <si>
    <t>lipa90a</t>
  </si>
  <si>
    <t>lipa90b</t>
  </si>
  <si>
    <t>nug12</t>
  </si>
  <si>
    <t>nug14</t>
  </si>
  <si>
    <t>nug15</t>
  </si>
  <si>
    <t>nug16a</t>
  </si>
  <si>
    <t>nug16b</t>
  </si>
  <si>
    <t>nug17</t>
  </si>
  <si>
    <t>nug18</t>
  </si>
  <si>
    <t>nug20</t>
  </si>
  <si>
    <t>nug21</t>
  </si>
  <si>
    <t>nug22</t>
  </si>
  <si>
    <t>nug24</t>
  </si>
  <si>
    <t>nug25</t>
  </si>
  <si>
    <t>nug27</t>
  </si>
  <si>
    <t>nug28</t>
  </si>
  <si>
    <t>nug30</t>
  </si>
  <si>
    <t>rou12</t>
  </si>
  <si>
    <t>rou15</t>
  </si>
  <si>
    <t>rou20</t>
  </si>
  <si>
    <t>scr12</t>
  </si>
  <si>
    <t>scr15</t>
  </si>
  <si>
    <t>scr20</t>
  </si>
  <si>
    <t>sko100a</t>
  </si>
  <si>
    <t>sko100b</t>
  </si>
  <si>
    <t>sko100c</t>
  </si>
  <si>
    <t>sko100d</t>
  </si>
  <si>
    <t>sko100e</t>
  </si>
  <si>
    <t>sko100f</t>
  </si>
  <si>
    <t>sko42</t>
  </si>
  <si>
    <t>sko49</t>
  </si>
  <si>
    <t>sko56</t>
  </si>
  <si>
    <t>sko64</t>
  </si>
  <si>
    <t>sko72</t>
  </si>
  <si>
    <t>sko81</t>
  </si>
  <si>
    <t>sko90</t>
  </si>
  <si>
    <t>ste36a</t>
  </si>
  <si>
    <t>ste36b</t>
  </si>
  <si>
    <t>ste36c</t>
  </si>
  <si>
    <t>tai100a</t>
  </si>
  <si>
    <t>tai100b</t>
  </si>
  <si>
    <t>tai10a</t>
  </si>
  <si>
    <t>tai10b</t>
  </si>
  <si>
    <t>tai12a</t>
  </si>
  <si>
    <t>tai12b</t>
  </si>
  <si>
    <t>tai150b</t>
  </si>
  <si>
    <t>tai15a</t>
  </si>
  <si>
    <t>tai15b</t>
  </si>
  <si>
    <t>tai17a</t>
  </si>
  <si>
    <t>tai20a</t>
  </si>
  <si>
    <t>tai20b</t>
  </si>
  <si>
    <t>tai256c</t>
  </si>
  <si>
    <t>tai25a</t>
  </si>
  <si>
    <t>tai25b</t>
  </si>
  <si>
    <t>tai30a</t>
  </si>
  <si>
    <t>tai30b</t>
  </si>
  <si>
    <t>tai35a</t>
  </si>
  <si>
    <t>tai35b</t>
  </si>
  <si>
    <t>tai40a</t>
  </si>
  <si>
    <t>tai40b</t>
  </si>
  <si>
    <t>tai50a</t>
  </si>
  <si>
    <t>tai50b</t>
  </si>
  <si>
    <t>tai60a</t>
  </si>
  <si>
    <t>tai60b</t>
  </si>
  <si>
    <t>tai64c</t>
  </si>
  <si>
    <t>tai80a</t>
  </si>
  <si>
    <t>tai80b</t>
  </si>
  <si>
    <t>tho150</t>
  </si>
  <si>
    <t>tho30</t>
  </si>
  <si>
    <t>tho40</t>
  </si>
  <si>
    <t>wil100</t>
  </si>
  <si>
    <t>wil50</t>
  </si>
  <si>
    <t>a280</t>
  </si>
  <si>
    <t>att48</t>
  </si>
  <si>
    <t>bayg29</t>
  </si>
  <si>
    <t>bays29</t>
  </si>
  <si>
    <t>berlin52</t>
  </si>
  <si>
    <t>bier127</t>
  </si>
  <si>
    <t>brazil58</t>
  </si>
  <si>
    <t>brg180</t>
  </si>
  <si>
    <t>ch130</t>
  </si>
  <si>
    <t>ch150</t>
  </si>
  <si>
    <t>d198</t>
  </si>
  <si>
    <t>dantzig42</t>
  </si>
  <si>
    <t>eil101</t>
  </si>
  <si>
    <t>eil51</t>
  </si>
  <si>
    <t>eil76</t>
  </si>
  <si>
    <t>fri26</t>
  </si>
  <si>
    <t>gil262</t>
  </si>
  <si>
    <t>gr120</t>
  </si>
  <si>
    <t>gr17</t>
  </si>
  <si>
    <t>gr21</t>
  </si>
  <si>
    <t>gr24</t>
  </si>
  <si>
    <t>gr48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</si>
  <si>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</si>
  <si>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</si>
  <si>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</si>
  <si>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</si>
  <si>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</si>
  <si>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</si>
  <si>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</si>
  <si>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</si>
  <si>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</si>
  <si>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</si>
  <si>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</si>
  <si>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</si>
  <si>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</si>
  <si>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</si>
  <si>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</si>
  <si>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</si>
  <si>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</si>
  <si>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</si>
  <si>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</si>
  <si>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pr76</t>
  </si>
  <si>
    <t>rat195</t>
  </si>
  <si>
    <t>rat99</t>
  </si>
  <si>
    <t>rd100</t>
  </si>
  <si>
    <t>si175</t>
  </si>
  <si>
    <t>st70</t>
  </si>
  <si>
    <t>swiss42</t>
  </si>
  <si>
    <t>ts225</t>
  </si>
  <si>
    <t>tsp225</t>
  </si>
  <si>
    <t>u159</t>
  </si>
  <si>
    <t>br17</t>
  </si>
  <si>
    <t>ft53</t>
  </si>
  <si>
    <t>ft70</t>
  </si>
  <si>
    <t>ftv170</t>
  </si>
  <si>
    <t>ftv33</t>
  </si>
  <si>
    <t>ftv35</t>
  </si>
  <si>
    <t>ftv38</t>
  </si>
  <si>
    <t>ftv44</t>
  </si>
  <si>
    <t>ftv47</t>
  </si>
  <si>
    <t>ftv55</t>
  </si>
  <si>
    <t>ftv64</t>
  </si>
  <si>
    <t>ftv70</t>
  </si>
  <si>
    <t>kro124p</t>
  </si>
  <si>
    <t>p43</t>
  </si>
  <si>
    <t>ry48p</t>
  </si>
  <si>
    <t>Размер</t>
  </si>
  <si>
    <t>Размерность</t>
  </si>
  <si>
    <t>Среднее отклонение, %</t>
  </si>
  <si>
    <t>Время выполнения, ms</t>
  </si>
  <si>
    <t>Количество задач</t>
  </si>
  <si>
    <t>LSA</t>
  </si>
  <si>
    <t>EGA</t>
  </si>
  <si>
    <t>от 10 до 15</t>
  </si>
  <si>
    <t>от 16 до 19</t>
  </si>
  <si>
    <t>от 20 до 25</t>
  </si>
  <si>
    <t>от 26 до 30</t>
  </si>
  <si>
    <t>от 32 до 50</t>
  </si>
  <si>
    <t>от 56 до 90</t>
  </si>
  <si>
    <t>от 100 до 256</t>
  </si>
  <si>
    <t>Итог</t>
  </si>
  <si>
    <t>LSA / 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</si>
</sst>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/>
    <xf numFmtId="0" fontId="1" fillId="3" borderId="1" xfId="0" applyFont="1" applyFill="1" applyBorder="1" applyAlignment="1"/>
    <xf numFmtId="164" fontId="0" fillId="0" borderId="0" xfId="0" applyNumberFormat="1" applyFill="1" applyBorder="1"/>
    <xf numFmtId="0" fontId="1" fillId="4" borderId="5" xfId="0" applyFont="1" applyFill="1" applyBorder="1"/>
    <xf numFmtId="2" fontId="0" fillId="2" borderId="1" xfId="0" applyNumberFormat="1" applyFill="1" applyBorder="1"/>
    <xf numFmtId="0" fontId="5" fillId="5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vertical="center"/>
    </xf>
    <xf numFmtId="164" fontId="5" fillId="6" borderId="10" xfId="0" applyNumberFormat="1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0" fillId="2" borderId="5" xfId="0" applyFill="1" applyBorder="1" applyAlignment="1"/>
    <xf numFmtId="0" fontId="5" fillId="6" borderId="10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47;&#1053;/qap_all_LocalSearchBased_A_16_06_2021_21_31_16_results.~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47;&#1053;/qap_all_LocalSearchBased_B_16_06_2021_21_43_56_results.~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47;&#1053;/qap_all_EvolutionBased_16_06_2021_23_44_52_results.~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50;/tsp_all_LocalSearchBased_A_16_06_2021_22_07_18_results.~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50;/tsp_all_LocalSearchBased_B_16_06_2021_22_52_48_results.~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50;/tsp_all_EvolutionBased_17_06_2021_8_37_27_results.~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911">
          <cell r="A1911" t="str">
            <v>от 10 до 15</v>
          </cell>
          <cell r="B1911">
            <v>6.2539120228809617</v>
          </cell>
          <cell r="C1911">
            <v>0.16666666666666666</v>
          </cell>
        </row>
        <row r="1912">
          <cell r="A1912" t="str">
            <v>от 16 до 19</v>
          </cell>
          <cell r="B1912">
            <v>3.9702417724007195</v>
          </cell>
          <cell r="C1912">
            <v>0.63</v>
          </cell>
        </row>
        <row r="1913">
          <cell r="A1913" t="str">
            <v>от 20 до 25</v>
          </cell>
          <cell r="B1913">
            <v>8.3567929654252104</v>
          </cell>
          <cell r="C1913">
            <v>3.26</v>
          </cell>
        </row>
        <row r="1914">
          <cell r="A1914" t="str">
            <v>от 26 до 30</v>
          </cell>
          <cell r="B1914">
            <v>7.3863485324181166</v>
          </cell>
          <cell r="C1914">
            <v>10.055555555555555</v>
          </cell>
        </row>
        <row r="1915">
          <cell r="A1915" t="str">
            <v>от 32 до 50</v>
          </cell>
          <cell r="B1915">
            <v>10.755350475462244</v>
          </cell>
          <cell r="C1915">
            <v>40.380000000000003</v>
          </cell>
        </row>
        <row r="1916">
          <cell r="A1916" t="str">
            <v>от 56 до 90</v>
          </cell>
          <cell r="B1916">
            <v>20.112144607397674</v>
          </cell>
          <cell r="C1916">
            <v>464.98421052631579</v>
          </cell>
        </row>
        <row r="1917">
          <cell r="A1917" t="str">
            <v>от 100 до 256</v>
          </cell>
          <cell r="B1917">
            <v>6.1133677096519587</v>
          </cell>
          <cell r="C1917">
            <v>5028.123076923077</v>
          </cell>
        </row>
        <row r="1918">
          <cell r="A1918" t="str">
            <v>Итог</v>
          </cell>
          <cell r="B1918">
            <v>8.992594012233841</v>
          </cell>
          <cell r="C1918">
            <v>792.51421566737361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911">
          <cell r="B1911">
            <v>6.5788042062312959</v>
          </cell>
          <cell r="C1911">
            <v>5.2380952380952382E-2</v>
          </cell>
        </row>
        <row r="1912">
          <cell r="B1912">
            <v>3.8618532778902352</v>
          </cell>
          <cell r="C1912">
            <v>0.39500000000000002</v>
          </cell>
        </row>
        <row r="1913">
          <cell r="B1913">
            <v>8.2724998103872718</v>
          </cell>
          <cell r="C1913">
            <v>2.37</v>
          </cell>
        </row>
        <row r="1914">
          <cell r="B1914">
            <v>7.1502080032816053</v>
          </cell>
          <cell r="C1914">
            <v>8.5611111111111118</v>
          </cell>
        </row>
        <row r="1915">
          <cell r="B1915">
            <v>10.355438535366845</v>
          </cell>
          <cell r="C1915">
            <v>46.636000000000003</v>
          </cell>
        </row>
        <row r="1916">
          <cell r="B1916">
            <v>19.660597885672569</v>
          </cell>
          <cell r="C1916">
            <v>526.08947368421047</v>
          </cell>
        </row>
        <row r="1917">
          <cell r="B1917">
            <v>4.9762091376703417</v>
          </cell>
          <cell r="C1917">
            <v>9878.0692307692316</v>
          </cell>
        </row>
        <row r="1918">
          <cell r="B1918">
            <v>8.6936586937857374</v>
          </cell>
          <cell r="C1918">
            <v>1494.5961709309906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242">
          <cell r="B1242" t="str">
            <v>_0 %</v>
          </cell>
          <cell r="C1242" t="str">
            <v>_0 ms</v>
          </cell>
          <cell r="D1242" t="str">
            <v>_1 %</v>
          </cell>
          <cell r="E1242" t="str">
            <v>_1 ms</v>
          </cell>
          <cell r="F1242" t="str">
            <v>_2 %</v>
          </cell>
          <cell r="G1242" t="str">
            <v>_2 ms</v>
          </cell>
          <cell r="H1242" t="str">
            <v>_3 %</v>
          </cell>
          <cell r="I1242" t="str">
            <v>_3 ms</v>
          </cell>
          <cell r="J1242" t="str">
            <v>_4 %</v>
          </cell>
          <cell r="K1242" t="str">
            <v>_4 ms</v>
          </cell>
        </row>
        <row r="1243">
          <cell r="A1243" t="str">
            <v>от 10 до 15</v>
          </cell>
          <cell r="B1243">
            <v>8.1788285389533719</v>
          </cell>
          <cell r="C1243">
            <v>6.5238095238095237</v>
          </cell>
          <cell r="D1243">
            <v>5.9818350207576199</v>
          </cell>
          <cell r="E1243">
            <v>15.80952380952381</v>
          </cell>
          <cell r="F1243">
            <v>4.1513355520404938</v>
          </cell>
          <cell r="G1243">
            <v>50.238095238095241</v>
          </cell>
          <cell r="H1243">
            <v>3.411647662659631</v>
          </cell>
          <cell r="I1243">
            <v>101.47619047619048</v>
          </cell>
          <cell r="J1243">
            <v>2.7480826119190773</v>
          </cell>
          <cell r="K1243">
            <v>364.95238095238096</v>
          </cell>
        </row>
        <row r="1244">
          <cell r="A1244" t="str">
            <v>от 16 до 19</v>
          </cell>
          <cell r="B1244">
            <v>6.9470993482611592</v>
          </cell>
          <cell r="C1244">
            <v>8.8000000000000007</v>
          </cell>
          <cell r="D1244">
            <v>4.6189819393163489</v>
          </cell>
          <cell r="E1244">
            <v>19.8</v>
          </cell>
          <cell r="F1244">
            <v>2.9565994331276357</v>
          </cell>
          <cell r="G1244">
            <v>59.75</v>
          </cell>
          <cell r="H1244">
            <v>2.4347642649481251</v>
          </cell>
          <cell r="I1244">
            <v>122.9</v>
          </cell>
          <cell r="J1244">
            <v>1.9802553060579065</v>
          </cell>
          <cell r="K1244">
            <v>435.45</v>
          </cell>
        </row>
        <row r="1245">
          <cell r="A1245" t="str">
            <v>от 20 до 25</v>
          </cell>
          <cell r="B1245">
            <v>15.585205921152431</v>
          </cell>
          <cell r="C1245">
            <v>10.45</v>
          </cell>
          <cell r="D1245">
            <v>12.574121798561549</v>
          </cell>
          <cell r="E1245">
            <v>24.4</v>
          </cell>
          <cell r="F1245">
            <v>10.009363545206487</v>
          </cell>
          <cell r="G1245">
            <v>69.95</v>
          </cell>
          <cell r="H1245">
            <v>8.7820065319058127</v>
          </cell>
          <cell r="I1245">
            <v>139.15</v>
          </cell>
          <cell r="J1245">
            <v>7.5880673619412109</v>
          </cell>
          <cell r="K1245">
            <v>442.05</v>
          </cell>
        </row>
        <row r="1246">
          <cell r="A1246" t="str">
            <v>от 26 до 30</v>
          </cell>
          <cell r="B1246">
            <v>15.30451402694583</v>
          </cell>
          <cell r="C1246">
            <v>13.555555555555555</v>
          </cell>
          <cell r="D1246">
            <v>12.450196093364237</v>
          </cell>
          <cell r="E1246">
            <v>32.055555555555557</v>
          </cell>
          <cell r="F1246">
            <v>10.480017413523184</v>
          </cell>
          <cell r="G1246">
            <v>86.888888888888886</v>
          </cell>
          <cell r="H1246">
            <v>9.4031851700226898</v>
          </cell>
          <cell r="I1246">
            <v>164.33333333333334</v>
          </cell>
          <cell r="J1246">
            <v>8.024801935296729</v>
          </cell>
          <cell r="K1246">
            <v>502.16666666666669</v>
          </cell>
        </row>
        <row r="1247">
          <cell r="A1247" t="str">
            <v>от 32 до 49</v>
          </cell>
          <cell r="B1247">
            <v>19.549917452613183</v>
          </cell>
          <cell r="C1247">
            <v>19.350000000000001</v>
          </cell>
          <cell r="D1247">
            <v>16.170910661184564</v>
          </cell>
          <cell r="E1247">
            <v>45.35</v>
          </cell>
          <cell r="F1247">
            <v>13.822970360882895</v>
          </cell>
          <cell r="G1247">
            <v>116.35</v>
          </cell>
          <cell r="H1247">
            <v>12.459489042887309</v>
          </cell>
          <cell r="I1247">
            <v>213.55</v>
          </cell>
          <cell r="J1247">
            <v>11.059197134390859</v>
          </cell>
          <cell r="K1247">
            <v>624.1</v>
          </cell>
        </row>
        <row r="1248">
          <cell r="A1248" t="str">
            <v>от 50 до 81</v>
          </cell>
          <cell r="B1248">
            <v>34.59703817279393</v>
          </cell>
          <cell r="C1248">
            <v>48.523809523809526</v>
          </cell>
          <cell r="D1248">
            <v>31.885653957732636</v>
          </cell>
          <cell r="E1248">
            <v>106.61904761904762</v>
          </cell>
          <cell r="F1248">
            <v>29.26971350589594</v>
          </cell>
          <cell r="G1248">
            <v>248.57142857142858</v>
          </cell>
          <cell r="H1248">
            <v>28.072232995864358</v>
          </cell>
          <cell r="I1248">
            <v>427.76190476190476</v>
          </cell>
          <cell r="J1248">
            <v>26.484336959640537</v>
          </cell>
          <cell r="K1248">
            <v>1040.5714285714287</v>
          </cell>
        </row>
        <row r="1249">
          <cell r="A1249" t="str">
            <v>от 90 до 256</v>
          </cell>
          <cell r="B1249">
            <v>31.454049255491508</v>
          </cell>
          <cell r="C1249">
            <v>145.125</v>
          </cell>
          <cell r="D1249">
            <v>28.837162997383395</v>
          </cell>
          <cell r="E1249">
            <v>304.9375</v>
          </cell>
          <cell r="F1249">
            <v>26.051017106927034</v>
          </cell>
          <cell r="G1249">
            <v>676.75</v>
          </cell>
          <cell r="H1249">
            <v>24.761683262655751</v>
          </cell>
          <cell r="I1249">
            <v>1082.9375</v>
          </cell>
          <cell r="J1249">
            <v>23.079624760335406</v>
          </cell>
          <cell r="K1249">
            <v>2225.875</v>
          </cell>
        </row>
        <row r="1250">
          <cell r="A1250" t="str">
            <v>Итог</v>
          </cell>
          <cell r="B1250">
            <v>18.802378959458771</v>
          </cell>
          <cell r="C1250">
            <v>36.046882086167798</v>
          </cell>
          <cell r="D1250">
            <v>16.074123209757193</v>
          </cell>
          <cell r="E1250">
            <v>78.424518140589569</v>
          </cell>
          <cell r="F1250">
            <v>13.82014527394338</v>
          </cell>
          <cell r="G1250">
            <v>186.92834467120181</v>
          </cell>
          <cell r="H1250">
            <v>12.760715561563382</v>
          </cell>
          <cell r="I1250">
            <v>321.72984693877555</v>
          </cell>
          <cell r="J1250">
            <v>11.566338009940248</v>
          </cell>
          <cell r="K1250">
            <v>805.02363945578236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931">
          <cell r="A931" t="str">
            <v>от 17 до 39</v>
          </cell>
          <cell r="B931">
            <v>3.1184420150763263</v>
          </cell>
          <cell r="C931">
            <v>4.3099999999999996</v>
          </cell>
        </row>
        <row r="932">
          <cell r="A932" t="str">
            <v>от 42 до 51</v>
          </cell>
          <cell r="B932">
            <v>7.8363871992521945</v>
          </cell>
          <cell r="C932">
            <v>26.95</v>
          </cell>
        </row>
        <row r="933">
          <cell r="A933" t="str">
            <v>от 52 до 76</v>
          </cell>
          <cell r="B933">
            <v>15.108106756783316</v>
          </cell>
          <cell r="C933">
            <v>96.66</v>
          </cell>
        </row>
        <row r="934">
          <cell r="A934" t="str">
            <v>от 99 до 105</v>
          </cell>
          <cell r="B934">
            <v>6.6417335461236258</v>
          </cell>
          <cell r="C934">
            <v>582.78</v>
          </cell>
        </row>
        <row r="935">
          <cell r="A935" t="str">
            <v>от 107 до 150</v>
          </cell>
          <cell r="B935">
            <v>10.216635871688551</v>
          </cell>
          <cell r="C935">
            <v>2016.06</v>
          </cell>
        </row>
        <row r="936">
          <cell r="A936" t="str">
            <v>от 152 до 200</v>
          </cell>
          <cell r="B936">
            <v>11.307995643279623</v>
          </cell>
          <cell r="C936">
            <v>5678.2222222222226</v>
          </cell>
        </row>
        <row r="937">
          <cell r="A937" t="str">
            <v>от 225 до 299</v>
          </cell>
          <cell r="B937">
            <v>12.835543841983952</v>
          </cell>
          <cell r="C937">
            <v>27763.614285714284</v>
          </cell>
        </row>
        <row r="938">
          <cell r="A938" t="str">
            <v>Итог</v>
          </cell>
          <cell r="B938">
            <v>9.5806921248839423</v>
          </cell>
          <cell r="C938">
            <v>5166.942358276644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931">
          <cell r="B931">
            <v>2.6239408087616471</v>
          </cell>
          <cell r="C931">
            <v>2.15</v>
          </cell>
        </row>
        <row r="932">
          <cell r="B932">
            <v>6.6054281508510151</v>
          </cell>
          <cell r="C932">
            <v>14.15</v>
          </cell>
        </row>
        <row r="933">
          <cell r="B933">
            <v>13.945002734445202</v>
          </cell>
          <cell r="C933">
            <v>49.11</v>
          </cell>
        </row>
        <row r="934">
          <cell r="B934">
            <v>5.4206489628735683</v>
          </cell>
          <cell r="C934">
            <v>334.42</v>
          </cell>
        </row>
        <row r="935">
          <cell r="B935">
            <v>7.9775400671738348</v>
          </cell>
          <cell r="C935">
            <v>1253.4000000000001</v>
          </cell>
        </row>
        <row r="936">
          <cell r="B936">
            <v>8.9743298146333785</v>
          </cell>
          <cell r="C936">
            <v>2789.3555555555554</v>
          </cell>
        </row>
        <row r="937">
          <cell r="B937">
            <v>9.8779825235815508</v>
          </cell>
          <cell r="C937">
            <v>13638.128571428571</v>
          </cell>
        </row>
        <row r="938">
          <cell r="B938">
            <v>7.9178390089028854</v>
          </cell>
          <cell r="C938">
            <v>2582.9591609977324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612">
          <cell r="B612" t="str">
            <v>_0 %</v>
          </cell>
          <cell r="C612" t="str">
            <v>_0 ms</v>
          </cell>
          <cell r="D612" t="str">
            <v>_1 %</v>
          </cell>
          <cell r="E612" t="str">
            <v>_1 ms</v>
          </cell>
          <cell r="F612" t="str">
            <v>_2 %</v>
          </cell>
          <cell r="G612" t="str">
            <v>_2 ms</v>
          </cell>
          <cell r="H612" t="str">
            <v>_3 %</v>
          </cell>
          <cell r="I612" t="str">
            <v>_3 ms</v>
          </cell>
          <cell r="J612" t="str">
            <v>_4 %</v>
          </cell>
          <cell r="K612" t="str">
            <v>_4 ms</v>
          </cell>
        </row>
        <row r="613">
          <cell r="A613" t="str">
            <v>от 17 до 39</v>
          </cell>
          <cell r="B613">
            <v>8.5142223312088383</v>
          </cell>
          <cell r="C613">
            <v>8</v>
          </cell>
          <cell r="D613">
            <v>6.919628531160706</v>
          </cell>
          <cell r="E613">
            <v>21.1</v>
          </cell>
          <cell r="F613">
            <v>5.1200649851163194</v>
          </cell>
          <cell r="G613">
            <v>70.3</v>
          </cell>
          <cell r="H613">
            <v>4.4664872634416275</v>
          </cell>
          <cell r="I613">
            <v>145.19999999999999</v>
          </cell>
          <cell r="J613">
            <v>3.7252222118341018</v>
          </cell>
          <cell r="K613">
            <v>519.4</v>
          </cell>
        </row>
        <row r="614">
          <cell r="A614" t="str">
            <v>от 42 до 51</v>
          </cell>
          <cell r="B614">
            <v>19.833489176183406</v>
          </cell>
          <cell r="C614">
            <v>10.3</v>
          </cell>
          <cell r="D614">
            <v>16.942576188243859</v>
          </cell>
          <cell r="E614">
            <v>27.2</v>
          </cell>
          <cell r="F614">
            <v>15.128877050586343</v>
          </cell>
          <cell r="G614">
            <v>89.7</v>
          </cell>
          <cell r="H614">
            <v>13.357589604913908</v>
          </cell>
          <cell r="I614">
            <v>182.8</v>
          </cell>
          <cell r="J614">
            <v>11.923373264409294</v>
          </cell>
          <cell r="K614">
            <v>615.4</v>
          </cell>
        </row>
        <row r="615">
          <cell r="A615" t="str">
            <v>от 52 до 76</v>
          </cell>
          <cell r="B615">
            <v>47.544626374318007</v>
          </cell>
          <cell r="C615">
            <v>13.3</v>
          </cell>
          <cell r="D615">
            <v>42.12494981433116</v>
          </cell>
          <cell r="E615">
            <v>34.9</v>
          </cell>
          <cell r="F615">
            <v>37.228315926367145</v>
          </cell>
          <cell r="G615">
            <v>112.2</v>
          </cell>
          <cell r="H615">
            <v>34.891981992068921</v>
          </cell>
          <cell r="I615">
            <v>223.2</v>
          </cell>
          <cell r="J615">
            <v>31.939226480988008</v>
          </cell>
          <cell r="K615">
            <v>748.4</v>
          </cell>
        </row>
        <row r="616">
          <cell r="A616" t="str">
            <v>от 99 до 105</v>
          </cell>
          <cell r="B616">
            <v>24.96437722422538</v>
          </cell>
          <cell r="C616">
            <v>18.2</v>
          </cell>
          <cell r="D616">
            <v>22.352686982528393</v>
          </cell>
          <cell r="E616">
            <v>47</v>
          </cell>
          <cell r="F616">
            <v>20.147818447861443</v>
          </cell>
          <cell r="G616">
            <v>145.30000000000001</v>
          </cell>
          <cell r="H616">
            <v>19.268307379085442</v>
          </cell>
          <cell r="I616">
            <v>283.7</v>
          </cell>
          <cell r="J616">
            <v>18.07909659176936</v>
          </cell>
          <cell r="K616">
            <v>899.4</v>
          </cell>
        </row>
        <row r="617">
          <cell r="A617" t="str">
            <v>от 107 до 150</v>
          </cell>
          <cell r="B617">
            <v>40.723724212766193</v>
          </cell>
          <cell r="C617">
            <v>23.9</v>
          </cell>
          <cell r="D617">
            <v>37.069505743802075</v>
          </cell>
          <cell r="E617">
            <v>59.9</v>
          </cell>
          <cell r="F617">
            <v>33.871414859212635</v>
          </cell>
          <cell r="G617">
            <v>182.3</v>
          </cell>
          <cell r="H617">
            <v>32.277199062695807</v>
          </cell>
          <cell r="I617">
            <v>335.6</v>
          </cell>
          <cell r="J617">
            <v>30.448013135606168</v>
          </cell>
          <cell r="K617">
            <v>1034.9000000000001</v>
          </cell>
        </row>
        <row r="618">
          <cell r="A618" t="str">
            <v>от 152 до 200</v>
          </cell>
          <cell r="B618">
            <v>46.908826370589161</v>
          </cell>
          <cell r="C618">
            <v>36</v>
          </cell>
          <cell r="D618">
            <v>43.470873306554225</v>
          </cell>
          <cell r="E618">
            <v>85</v>
          </cell>
          <cell r="F618">
            <v>39.790345848057456</v>
          </cell>
          <cell r="G618">
            <v>247.88888888888889</v>
          </cell>
          <cell r="H618">
            <v>38.152930901299612</v>
          </cell>
          <cell r="I618">
            <v>454</v>
          </cell>
          <cell r="J618">
            <v>35.620822308365319</v>
          </cell>
          <cell r="K618">
            <v>1344.4444444444443</v>
          </cell>
        </row>
        <row r="619">
          <cell r="A619" t="str">
            <v>от 225 до 299</v>
          </cell>
          <cell r="B619">
            <v>57.551538514103129</v>
          </cell>
          <cell r="C619">
            <v>52.571428571428569</v>
          </cell>
          <cell r="D619">
            <v>53.587946800988938</v>
          </cell>
          <cell r="E619">
            <v>122.14285714285714</v>
          </cell>
          <cell r="F619">
            <v>50.100021308604695</v>
          </cell>
          <cell r="G619">
            <v>340.14285714285717</v>
          </cell>
          <cell r="H619">
            <v>48.025640621755706</v>
          </cell>
          <cell r="I619">
            <v>607.28571428571433</v>
          </cell>
          <cell r="J619">
            <v>45.637807729864868</v>
          </cell>
          <cell r="K619">
            <v>1756.8571428571429</v>
          </cell>
        </row>
        <row r="620">
          <cell r="A620" t="str">
            <v>Итог</v>
          </cell>
          <cell r="B620">
            <v>35.148686314770586</v>
          </cell>
          <cell r="C620">
            <v>23.181632653061222</v>
          </cell>
          <cell r="D620">
            <v>31.781166766801338</v>
          </cell>
          <cell r="E620">
            <v>56.748979591836736</v>
          </cell>
          <cell r="F620">
            <v>28.769551203686579</v>
          </cell>
          <cell r="G620">
            <v>169.69024943310657</v>
          </cell>
          <cell r="H620">
            <v>27.205733832180147</v>
          </cell>
          <cell r="I620">
            <v>318.82653061224488</v>
          </cell>
          <cell r="J620">
            <v>25.33908024611959</v>
          </cell>
          <cell r="K620">
            <v>988.40022675736964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33"/>
  <sheetViews>
    <sheetView tabSelected="1" zoomScale="85" zoomScaleNormal="85" workbookViewId="0">
      <selection activeCell="B33" sqref="B33:G33"/>
    </sheetView>
  </sheetViews>
  <sheetFormatPr defaultColWidth="10.7109375" defaultRowHeight="15" x14ac:dyDescent="0.25"/>
  <sheetData>
    <row r="1" spans="1:11" x14ac:dyDescent="0.25">
      <c r="A1" s="25" t="s">
        <v>2</v>
      </c>
      <c r="B1" s="26" t="s">
        <v>3</v>
      </c>
      <c r="C1" s="26"/>
      <c r="D1" s="26" t="s">
        <v>4</v>
      </c>
      <c r="E1" s="26"/>
    </row>
    <row r="2" spans="1:11" x14ac:dyDescent="0.25">
      <c r="A2" s="25"/>
      <c r="B2" s="3" t="s">
        <v>0</v>
      </c>
      <c r="C2" s="3" t="s">
        <v>1</v>
      </c>
      <c r="D2" s="3" t="s">
        <v>0</v>
      </c>
      <c r="E2" s="3" t="s">
        <v>1</v>
      </c>
    </row>
    <row r="3" spans="1:11" x14ac:dyDescent="0.25">
      <c r="A3" s="1" t="str">
        <f>[1]Results!A1911</f>
        <v>от 10 до 15</v>
      </c>
      <c r="B3" s="2">
        <f>[1]Results!B1911</f>
        <v>6.2539120228809617</v>
      </c>
      <c r="C3" s="2">
        <f>[1]Results!C1911</f>
        <v>0.16666666666666666</v>
      </c>
      <c r="D3" s="2">
        <f>[2]Results!B1911</f>
        <v>6.5788042062312959</v>
      </c>
      <c r="E3" s="2">
        <f>[2]Results!C1911</f>
        <v>5.2380952380952382E-2</v>
      </c>
    </row>
    <row r="4" spans="1:11" x14ac:dyDescent="0.25">
      <c r="A4" s="1" t="str">
        <f>[1]Results!A1912</f>
        <v>от 16 до 19</v>
      </c>
      <c r="B4" s="2">
        <f>[1]Results!B1912</f>
        <v>3.9702417724007195</v>
      </c>
      <c r="C4" s="2">
        <f>[1]Results!C1912</f>
        <v>0.63</v>
      </c>
      <c r="D4" s="2">
        <f>[2]Results!B1912</f>
        <v>3.8618532778902352</v>
      </c>
      <c r="E4" s="2">
        <f>[2]Results!C1912</f>
        <v>0.39500000000000002</v>
      </c>
    </row>
    <row r="5" spans="1:11" x14ac:dyDescent="0.25">
      <c r="A5" s="1" t="str">
        <f>[1]Results!A1913</f>
        <v>от 20 до 25</v>
      </c>
      <c r="B5" s="2">
        <f>[1]Results!B1913</f>
        <v>8.3567929654252104</v>
      </c>
      <c r="C5" s="2">
        <f>[1]Results!C1913</f>
        <v>3.26</v>
      </c>
      <c r="D5" s="2">
        <f>[2]Results!B1913</f>
        <v>8.2724998103872718</v>
      </c>
      <c r="E5" s="2">
        <f>[2]Results!C1913</f>
        <v>2.37</v>
      </c>
    </row>
    <row r="6" spans="1:11" x14ac:dyDescent="0.25">
      <c r="A6" s="1" t="str">
        <f>[1]Results!A1914</f>
        <v>от 26 до 30</v>
      </c>
      <c r="B6" s="2">
        <f>[1]Results!B1914</f>
        <v>7.3863485324181166</v>
      </c>
      <c r="C6" s="2">
        <f>[1]Results!C1914</f>
        <v>10.055555555555555</v>
      </c>
      <c r="D6" s="2">
        <f>[2]Results!B1914</f>
        <v>7.1502080032816053</v>
      </c>
      <c r="E6" s="2">
        <f>[2]Results!C1914</f>
        <v>8.5611111111111118</v>
      </c>
    </row>
    <row r="7" spans="1:11" x14ac:dyDescent="0.25">
      <c r="A7" s="1" t="str">
        <f>[1]Results!A1915</f>
        <v>от 32 до 50</v>
      </c>
      <c r="B7" s="2">
        <f>[1]Results!B1915</f>
        <v>10.755350475462244</v>
      </c>
      <c r="C7" s="2">
        <f>[1]Results!C1915</f>
        <v>40.380000000000003</v>
      </c>
      <c r="D7" s="2">
        <f>[2]Results!B1915</f>
        <v>10.355438535366845</v>
      </c>
      <c r="E7" s="2">
        <f>[2]Results!C1915</f>
        <v>46.636000000000003</v>
      </c>
    </row>
    <row r="8" spans="1:11" x14ac:dyDescent="0.25">
      <c r="A8" s="1" t="str">
        <f>[1]Results!A1916</f>
        <v>от 56 до 90</v>
      </c>
      <c r="B8" s="2">
        <f>[1]Results!B1916</f>
        <v>20.112144607397674</v>
      </c>
      <c r="C8" s="2">
        <f>[1]Results!C1916</f>
        <v>464.98421052631579</v>
      </c>
      <c r="D8" s="2">
        <f>[2]Results!B1916</f>
        <v>19.660597885672569</v>
      </c>
      <c r="E8" s="2">
        <f>[2]Results!C1916</f>
        <v>526.08947368421047</v>
      </c>
    </row>
    <row r="9" spans="1:11" x14ac:dyDescent="0.25">
      <c r="A9" s="1" t="str">
        <f>[1]Results!A1917</f>
        <v>от 100 до 256</v>
      </c>
      <c r="B9" s="2">
        <f>[1]Results!B1917</f>
        <v>6.1133677096519587</v>
      </c>
      <c r="C9" s="2">
        <f>[1]Results!C1917</f>
        <v>5028.123076923077</v>
      </c>
      <c r="D9" s="2">
        <f>[2]Results!B1917</f>
        <v>4.9762091376703417</v>
      </c>
      <c r="E9" s="2">
        <f>[2]Results!C1917</f>
        <v>9878.0692307692316</v>
      </c>
    </row>
    <row r="10" spans="1:11" x14ac:dyDescent="0.25">
      <c r="A10" s="1" t="str">
        <f>[1]Results!A1918</f>
        <v>Итог</v>
      </c>
      <c r="B10" s="2">
        <f>[1]Results!B1918</f>
        <v>8.992594012233841</v>
      </c>
      <c r="C10" s="2">
        <f>[1]Results!C1918</f>
        <v>792.51421566737361</v>
      </c>
      <c r="D10" s="2">
        <f>[2]Results!B1918</f>
        <v>8.6936586937857374</v>
      </c>
      <c r="E10" s="2">
        <f>[2]Results!C1918</f>
        <v>1494.5961709309906</v>
      </c>
    </row>
    <row r="12" spans="1:11" x14ac:dyDescent="0.25">
      <c r="A12" s="22" t="s">
        <v>2</v>
      </c>
      <c r="B12" s="23"/>
      <c r="C12" s="23"/>
      <c r="D12" s="23"/>
      <c r="E12" s="23"/>
      <c r="F12" s="23"/>
      <c r="G12" s="23"/>
      <c r="H12" s="23"/>
      <c r="I12" s="23"/>
      <c r="J12" s="23"/>
      <c r="K12" s="24"/>
    </row>
    <row r="13" spans="1:11" x14ac:dyDescent="0.25">
      <c r="A13" s="4" t="s">
        <v>208</v>
      </c>
      <c r="B13" s="3" t="str">
        <f>[3]Results!B1242</f>
        <v>_0 %</v>
      </c>
      <c r="C13" s="3" t="str">
        <f>[3]Results!C1242</f>
        <v>_0 ms</v>
      </c>
      <c r="D13" s="3" t="str">
        <f>[3]Results!D1242</f>
        <v>_1 %</v>
      </c>
      <c r="E13" s="3" t="str">
        <f>[3]Results!E1242</f>
        <v>_1 ms</v>
      </c>
      <c r="F13" s="3" t="str">
        <f>[3]Results!F1242</f>
        <v>_2 %</v>
      </c>
      <c r="G13" s="3" t="str">
        <f>[3]Results!G1242</f>
        <v>_2 ms</v>
      </c>
      <c r="H13" s="3" t="str">
        <f>[3]Results!H1242</f>
        <v>_3 %</v>
      </c>
      <c r="I13" s="3" t="str">
        <f>[3]Results!I1242</f>
        <v>_3 ms</v>
      </c>
      <c r="J13" s="3" t="str">
        <f>[3]Results!J1242</f>
        <v>_4 %</v>
      </c>
      <c r="K13" s="3" t="str">
        <f>[3]Results!K1242</f>
        <v>_4 ms</v>
      </c>
    </row>
    <row r="14" spans="1:11" x14ac:dyDescent="0.25">
      <c r="A14" s="1" t="str">
        <f>[3]Results!A1243</f>
        <v>от 10 до 15</v>
      </c>
      <c r="B14" s="7">
        <f>[3]Results!B1243</f>
        <v>8.1788285389533719</v>
      </c>
      <c r="C14" s="7">
        <f>[3]Results!C1243</f>
        <v>6.5238095238095237</v>
      </c>
      <c r="D14" s="7">
        <f>[3]Results!D1243</f>
        <v>5.9818350207576199</v>
      </c>
      <c r="E14" s="7">
        <f>[3]Results!E1243</f>
        <v>15.80952380952381</v>
      </c>
      <c r="F14" s="7">
        <f>[3]Results!F1243</f>
        <v>4.1513355520404938</v>
      </c>
      <c r="G14" s="7">
        <f>[3]Results!G1243</f>
        <v>50.238095238095241</v>
      </c>
      <c r="H14" s="7">
        <f>[3]Results!H1243</f>
        <v>3.411647662659631</v>
      </c>
      <c r="I14" s="7">
        <f>[3]Results!I1243</f>
        <v>101.47619047619048</v>
      </c>
      <c r="J14" s="7">
        <f>[3]Results!J1243</f>
        <v>2.7480826119190773</v>
      </c>
      <c r="K14" s="7">
        <f>[3]Results!K1243</f>
        <v>364.95238095238096</v>
      </c>
    </row>
    <row r="15" spans="1:11" x14ac:dyDescent="0.25">
      <c r="A15" s="1" t="str">
        <f>[3]Results!A1244</f>
        <v>от 16 до 19</v>
      </c>
      <c r="B15" s="7">
        <f>[3]Results!B1244</f>
        <v>6.9470993482611592</v>
      </c>
      <c r="C15" s="7">
        <f>[3]Results!C1244</f>
        <v>8.8000000000000007</v>
      </c>
      <c r="D15" s="7">
        <f>[3]Results!D1244</f>
        <v>4.6189819393163489</v>
      </c>
      <c r="E15" s="7">
        <f>[3]Results!E1244</f>
        <v>19.8</v>
      </c>
      <c r="F15" s="7">
        <f>[3]Results!F1244</f>
        <v>2.9565994331276357</v>
      </c>
      <c r="G15" s="7">
        <f>[3]Results!G1244</f>
        <v>59.75</v>
      </c>
      <c r="H15" s="7">
        <f>[3]Results!H1244</f>
        <v>2.4347642649481251</v>
      </c>
      <c r="I15" s="7">
        <f>[3]Results!I1244</f>
        <v>122.9</v>
      </c>
      <c r="J15" s="7">
        <f>[3]Results!J1244</f>
        <v>1.9802553060579065</v>
      </c>
      <c r="K15" s="7">
        <f>[3]Results!K1244</f>
        <v>435.45</v>
      </c>
    </row>
    <row r="16" spans="1:11" x14ac:dyDescent="0.25">
      <c r="A16" s="1" t="str">
        <f>[3]Results!A1245</f>
        <v>от 20 до 25</v>
      </c>
      <c r="B16" s="7">
        <f>[3]Results!B1245</f>
        <v>15.585205921152431</v>
      </c>
      <c r="C16" s="7">
        <f>[3]Results!C1245</f>
        <v>10.45</v>
      </c>
      <c r="D16" s="7">
        <f>[3]Results!D1245</f>
        <v>12.574121798561549</v>
      </c>
      <c r="E16" s="7">
        <f>[3]Results!E1245</f>
        <v>24.4</v>
      </c>
      <c r="F16" s="7">
        <f>[3]Results!F1245</f>
        <v>10.009363545206487</v>
      </c>
      <c r="G16" s="7">
        <f>[3]Results!G1245</f>
        <v>69.95</v>
      </c>
      <c r="H16" s="7">
        <f>[3]Results!H1245</f>
        <v>8.7820065319058127</v>
      </c>
      <c r="I16" s="7">
        <f>[3]Results!I1245</f>
        <v>139.15</v>
      </c>
      <c r="J16" s="7">
        <f>[3]Results!J1245</f>
        <v>7.5880673619412109</v>
      </c>
      <c r="K16" s="7">
        <f>[3]Results!K1245</f>
        <v>442.05</v>
      </c>
    </row>
    <row r="17" spans="1:11" x14ac:dyDescent="0.25">
      <c r="A17" s="1" t="str">
        <f>[3]Results!A1246</f>
        <v>от 26 до 30</v>
      </c>
      <c r="B17" s="7">
        <f>[3]Results!B1246</f>
        <v>15.30451402694583</v>
      </c>
      <c r="C17" s="7">
        <f>[3]Results!C1246</f>
        <v>13.555555555555555</v>
      </c>
      <c r="D17" s="7">
        <f>[3]Results!D1246</f>
        <v>12.450196093364237</v>
      </c>
      <c r="E17" s="7">
        <f>[3]Results!E1246</f>
        <v>32.055555555555557</v>
      </c>
      <c r="F17" s="7">
        <f>[3]Results!F1246</f>
        <v>10.480017413523184</v>
      </c>
      <c r="G17" s="7">
        <f>[3]Results!G1246</f>
        <v>86.888888888888886</v>
      </c>
      <c r="H17" s="7">
        <f>[3]Results!H1246</f>
        <v>9.4031851700226898</v>
      </c>
      <c r="I17" s="7">
        <f>[3]Results!I1246</f>
        <v>164.33333333333334</v>
      </c>
      <c r="J17" s="7">
        <f>[3]Results!J1246</f>
        <v>8.024801935296729</v>
      </c>
      <c r="K17" s="7">
        <f>[3]Results!K1246</f>
        <v>502.16666666666669</v>
      </c>
    </row>
    <row r="18" spans="1:11" x14ac:dyDescent="0.25">
      <c r="A18" s="1" t="str">
        <f>[3]Results!A1247</f>
        <v>от 32 до 49</v>
      </c>
      <c r="B18" s="7">
        <f>[3]Results!B1247</f>
        <v>19.549917452613183</v>
      </c>
      <c r="C18" s="7">
        <f>[3]Results!C1247</f>
        <v>19.350000000000001</v>
      </c>
      <c r="D18" s="7">
        <f>[3]Results!D1247</f>
        <v>16.170910661184564</v>
      </c>
      <c r="E18" s="7">
        <f>[3]Results!E1247</f>
        <v>45.35</v>
      </c>
      <c r="F18" s="7">
        <f>[3]Results!F1247</f>
        <v>13.822970360882895</v>
      </c>
      <c r="G18" s="7">
        <f>[3]Results!G1247</f>
        <v>116.35</v>
      </c>
      <c r="H18" s="7">
        <f>[3]Results!H1247</f>
        <v>12.459489042887309</v>
      </c>
      <c r="I18" s="7">
        <f>[3]Results!I1247</f>
        <v>213.55</v>
      </c>
      <c r="J18" s="7">
        <f>[3]Results!J1247</f>
        <v>11.059197134390859</v>
      </c>
      <c r="K18" s="7">
        <f>[3]Results!K1247</f>
        <v>624.1</v>
      </c>
    </row>
    <row r="19" spans="1:11" x14ac:dyDescent="0.25">
      <c r="A19" s="1" t="str">
        <f>[3]Results!A1248</f>
        <v>от 50 до 81</v>
      </c>
      <c r="B19" s="7">
        <f>[3]Results!B1248</f>
        <v>34.59703817279393</v>
      </c>
      <c r="C19" s="7">
        <f>[3]Results!C1248</f>
        <v>48.523809523809526</v>
      </c>
      <c r="D19" s="7">
        <f>[3]Results!D1248</f>
        <v>31.885653957732636</v>
      </c>
      <c r="E19" s="7">
        <f>[3]Results!E1248</f>
        <v>106.61904761904762</v>
      </c>
      <c r="F19" s="7">
        <f>[3]Results!F1248</f>
        <v>29.26971350589594</v>
      </c>
      <c r="G19" s="7">
        <f>[3]Results!G1248</f>
        <v>248.57142857142858</v>
      </c>
      <c r="H19" s="7">
        <f>[3]Results!H1248</f>
        <v>28.072232995864358</v>
      </c>
      <c r="I19" s="7">
        <f>[3]Results!I1248</f>
        <v>427.76190476190476</v>
      </c>
      <c r="J19" s="7">
        <f>[3]Results!J1248</f>
        <v>26.484336959640537</v>
      </c>
      <c r="K19" s="7">
        <f>[3]Results!K1248</f>
        <v>1040.5714285714287</v>
      </c>
    </row>
    <row r="20" spans="1:11" x14ac:dyDescent="0.25">
      <c r="A20" s="1" t="str">
        <f>[3]Results!A1249</f>
        <v>от 90 до 256</v>
      </c>
      <c r="B20" s="7">
        <f>[3]Results!B1249</f>
        <v>31.454049255491508</v>
      </c>
      <c r="C20" s="7">
        <f>[3]Results!C1249</f>
        <v>145.125</v>
      </c>
      <c r="D20" s="7">
        <f>[3]Results!D1249</f>
        <v>28.837162997383395</v>
      </c>
      <c r="E20" s="7">
        <f>[3]Results!E1249</f>
        <v>304.9375</v>
      </c>
      <c r="F20" s="7">
        <f>[3]Results!F1249</f>
        <v>26.051017106927034</v>
      </c>
      <c r="G20" s="7">
        <f>[3]Results!G1249</f>
        <v>676.75</v>
      </c>
      <c r="H20" s="7">
        <f>[3]Results!H1249</f>
        <v>24.761683262655751</v>
      </c>
      <c r="I20" s="7">
        <f>[3]Results!I1249</f>
        <v>1082.9375</v>
      </c>
      <c r="J20" s="7">
        <f>[3]Results!J1249</f>
        <v>23.079624760335406</v>
      </c>
      <c r="K20" s="7">
        <f>[3]Results!K1249</f>
        <v>2225.875</v>
      </c>
    </row>
    <row r="21" spans="1:11" x14ac:dyDescent="0.25">
      <c r="A21" s="1" t="str">
        <f>[3]Results!A1250</f>
        <v>Итог</v>
      </c>
      <c r="B21" s="7">
        <f>[3]Results!B1250</f>
        <v>18.802378959458771</v>
      </c>
      <c r="C21" s="7">
        <f>[3]Results!C1250</f>
        <v>36.046882086167798</v>
      </c>
      <c r="D21" s="7">
        <f>[3]Results!D1250</f>
        <v>16.074123209757193</v>
      </c>
      <c r="E21" s="7">
        <f>[3]Results!E1250</f>
        <v>78.424518140589569</v>
      </c>
      <c r="F21" s="7">
        <f>[3]Results!F1250</f>
        <v>13.82014527394338</v>
      </c>
      <c r="G21" s="7">
        <f>[3]Results!G1250</f>
        <v>186.92834467120181</v>
      </c>
      <c r="H21" s="7">
        <f>[3]Results!H1250</f>
        <v>12.760715561563382</v>
      </c>
      <c r="I21" s="7">
        <f>[3]Results!I1250</f>
        <v>321.72984693877555</v>
      </c>
      <c r="J21" s="7">
        <f>[3]Results!J1250</f>
        <v>11.566338009940248</v>
      </c>
      <c r="K21" s="7">
        <f>[3]Results!K1250</f>
        <v>805.02363945578236</v>
      </c>
    </row>
    <row r="22" spans="1:11" x14ac:dyDescent="0.25">
      <c r="D22" s="5"/>
      <c r="E22" s="5"/>
    </row>
    <row r="23" spans="1:11" ht="15.75" thickBot="1" x14ac:dyDescent="0.3"/>
    <row r="24" spans="1:11" ht="15.75" thickBot="1" x14ac:dyDescent="0.3">
      <c r="A24" s="15" t="s">
        <v>209</v>
      </c>
      <c r="B24" s="17" t="s">
        <v>210</v>
      </c>
      <c r="C24" s="18"/>
      <c r="D24" s="19"/>
      <c r="E24" s="17" t="s">
        <v>211</v>
      </c>
      <c r="F24" s="18"/>
      <c r="G24" s="19"/>
      <c r="H24" s="20" t="s">
        <v>212</v>
      </c>
    </row>
    <row r="25" spans="1:11" ht="15.75" thickBot="1" x14ac:dyDescent="0.3">
      <c r="A25" s="16"/>
      <c r="B25" s="9" t="s">
        <v>213</v>
      </c>
      <c r="C25" s="9" t="s">
        <v>214</v>
      </c>
      <c r="D25" s="9" t="s">
        <v>223</v>
      </c>
      <c r="E25" s="9" t="s">
        <v>213</v>
      </c>
      <c r="F25" s="9" t="s">
        <v>214</v>
      </c>
      <c r="G25" s="9" t="s">
        <v>223</v>
      </c>
      <c r="H25" s="21"/>
    </row>
    <row r="26" spans="1:11" ht="15.75" thickBot="1" x14ac:dyDescent="0.3">
      <c r="A26" s="10" t="s">
        <v>215</v>
      </c>
      <c r="B26" s="11">
        <f>AVERAGE(B3,D3)</f>
        <v>6.4163581145561288</v>
      </c>
      <c r="C26" s="11">
        <f>AVERAGE(H14,J14)</f>
        <v>3.079865137289354</v>
      </c>
      <c r="D26" s="11">
        <f>B26/C26</f>
        <v>2.0833243757560385</v>
      </c>
      <c r="E26" s="11">
        <f>AVERAGE(C3,E3)</f>
        <v>0.10952380952380952</v>
      </c>
      <c r="F26" s="11">
        <f>AVERAGE(I14,K14)</f>
        <v>233.21428571428572</v>
      </c>
      <c r="G26" s="11">
        <f>E26/F26</f>
        <v>4.6962736089841756E-4</v>
      </c>
      <c r="H26" s="12">
        <v>21</v>
      </c>
    </row>
    <row r="27" spans="1:11" ht="15.75" thickBot="1" x14ac:dyDescent="0.3">
      <c r="A27" s="10" t="s">
        <v>216</v>
      </c>
      <c r="B27" s="11">
        <f t="shared" ref="B27:B32" si="0">AVERAGE(B4,D4)</f>
        <v>3.9160475251454772</v>
      </c>
      <c r="C27" s="11">
        <f t="shared" ref="C27:C32" si="1">AVERAGE(H15,J15)</f>
        <v>2.2075097855030159</v>
      </c>
      <c r="D27" s="11">
        <f t="shared" ref="D27:D33" si="2">B27/C27</f>
        <v>1.7739661001109193</v>
      </c>
      <c r="E27" s="11">
        <f t="shared" ref="E27:E32" si="3">AVERAGE(C4,E4)</f>
        <v>0.51249999999999996</v>
      </c>
      <c r="F27" s="11">
        <f t="shared" ref="F27:F32" si="4">AVERAGE(I15,K15)</f>
        <v>279.17500000000001</v>
      </c>
      <c r="G27" s="11">
        <f t="shared" ref="G27:G32" si="5">E27/F27</f>
        <v>1.8357660965344317E-3</v>
      </c>
      <c r="H27" s="8">
        <v>20</v>
      </c>
    </row>
    <row r="28" spans="1:11" ht="15.75" thickBot="1" x14ac:dyDescent="0.3">
      <c r="A28" s="10" t="s">
        <v>217</v>
      </c>
      <c r="B28" s="11">
        <f t="shared" si="0"/>
        <v>8.3146463879062402</v>
      </c>
      <c r="C28" s="11">
        <f t="shared" si="1"/>
        <v>8.1850369469235122</v>
      </c>
      <c r="D28" s="11">
        <f t="shared" si="2"/>
        <v>1.0158349243654232</v>
      </c>
      <c r="E28" s="11">
        <f t="shared" si="3"/>
        <v>2.8149999999999999</v>
      </c>
      <c r="F28" s="11">
        <f t="shared" si="4"/>
        <v>290.60000000000002</v>
      </c>
      <c r="G28" s="11">
        <f t="shared" si="5"/>
        <v>9.6868547832071571E-3</v>
      </c>
      <c r="H28" s="8">
        <v>20</v>
      </c>
    </row>
    <row r="29" spans="1:11" ht="15.75" thickBot="1" x14ac:dyDescent="0.3">
      <c r="A29" s="10" t="s">
        <v>218</v>
      </c>
      <c r="B29" s="11">
        <f t="shared" si="0"/>
        <v>7.268278267849861</v>
      </c>
      <c r="C29" s="11">
        <f t="shared" si="1"/>
        <v>8.7139935526597085</v>
      </c>
      <c r="D29" s="11">
        <f t="shared" si="2"/>
        <v>0.83409268367331046</v>
      </c>
      <c r="E29" s="11">
        <f t="shared" si="3"/>
        <v>9.3083333333333336</v>
      </c>
      <c r="F29" s="11">
        <f t="shared" si="4"/>
        <v>333.25</v>
      </c>
      <c r="G29" s="11">
        <f t="shared" si="5"/>
        <v>2.7931982995748939E-2</v>
      </c>
      <c r="H29" s="8">
        <v>18</v>
      </c>
    </row>
    <row r="30" spans="1:11" ht="15.75" thickBot="1" x14ac:dyDescent="0.3">
      <c r="A30" s="10" t="s">
        <v>219</v>
      </c>
      <c r="B30" s="11">
        <f t="shared" si="0"/>
        <v>10.555394505414544</v>
      </c>
      <c r="C30" s="11">
        <f t="shared" si="1"/>
        <v>11.759343088639085</v>
      </c>
      <c r="D30" s="11">
        <f t="shared" si="2"/>
        <v>0.89761770073808822</v>
      </c>
      <c r="E30" s="11">
        <f t="shared" si="3"/>
        <v>43.508000000000003</v>
      </c>
      <c r="F30" s="11">
        <f t="shared" si="4"/>
        <v>418.82500000000005</v>
      </c>
      <c r="G30" s="11">
        <f t="shared" si="5"/>
        <v>0.10388109592311824</v>
      </c>
      <c r="H30" s="8">
        <v>25</v>
      </c>
    </row>
    <row r="31" spans="1:11" ht="15.75" thickBot="1" x14ac:dyDescent="0.3">
      <c r="A31" s="10" t="s">
        <v>220</v>
      </c>
      <c r="B31" s="11">
        <f t="shared" si="0"/>
        <v>19.88637124653512</v>
      </c>
      <c r="C31" s="11">
        <f t="shared" si="1"/>
        <v>27.278284977752449</v>
      </c>
      <c r="D31" s="11">
        <f t="shared" si="2"/>
        <v>0.72901838450452416</v>
      </c>
      <c r="E31" s="11">
        <f t="shared" si="3"/>
        <v>495.53684210526313</v>
      </c>
      <c r="F31" s="11">
        <f t="shared" si="4"/>
        <v>734.16666666666674</v>
      </c>
      <c r="G31" s="11">
        <f t="shared" si="5"/>
        <v>0.67496505167572729</v>
      </c>
      <c r="H31" s="8">
        <v>19</v>
      </c>
    </row>
    <row r="32" spans="1:11" ht="15.75" thickBot="1" x14ac:dyDescent="0.3">
      <c r="A32" s="10" t="s">
        <v>221</v>
      </c>
      <c r="B32" s="11">
        <f t="shared" si="0"/>
        <v>5.5447884236611502</v>
      </c>
      <c r="C32" s="11">
        <f t="shared" si="1"/>
        <v>23.920654011495579</v>
      </c>
      <c r="D32" s="11">
        <f t="shared" si="2"/>
        <v>0.23179919834116927</v>
      </c>
      <c r="E32" s="11">
        <f t="shared" si="3"/>
        <v>7453.0961538461543</v>
      </c>
      <c r="F32" s="11">
        <f t="shared" si="4"/>
        <v>1654.40625</v>
      </c>
      <c r="G32" s="11">
        <f t="shared" si="5"/>
        <v>4.5049975807611666</v>
      </c>
      <c r="H32" s="8">
        <v>13</v>
      </c>
    </row>
    <row r="33" spans="1:8" ht="15.75" thickBot="1" x14ac:dyDescent="0.3">
      <c r="A33" s="10" t="s">
        <v>222</v>
      </c>
      <c r="B33" s="11">
        <f>(B26*H26+B27*H27+B28*H28+B29*H29+B30*H30+B31*H31+B32*H32)/H33</f>
        <v>8.9999600979054151</v>
      </c>
      <c r="C33" s="11">
        <f>(C26*H26+C27*H27+C28*H28+C29*H29+C30*H30+C31*H31+C32*H32)/H33</f>
        <v>11.416319708986748</v>
      </c>
      <c r="D33" s="11">
        <f>(D26*H26+D27*H27+D28*H28+D29*H29+D30*H30+D31*H31+D32*H32)/H33</f>
        <v>1.1313579565367398</v>
      </c>
      <c r="E33" s="11">
        <f>(E26*H26+E27*H27+E28*H28+E29*H29+E30*H30+E31*H31+E32*H32)/H33</f>
        <v>791.39375000000007</v>
      </c>
      <c r="F33" s="11">
        <f>(F26*H26+F27*H27+F28*H28+F29*H29+F30*H30+F31*H31+F32*H32)/H33</f>
        <v>501.60715379901967</v>
      </c>
      <c r="G33" s="11">
        <f>(G26*H26+G27*H27+G28*H28+G29*H29+G30*H30+G31*H31+G32*H32)/H33</f>
        <v>0.54948104570521417</v>
      </c>
      <c r="H33" s="8">
        <v>136</v>
      </c>
    </row>
  </sheetData>
  <mergeCells count="8">
    <mergeCell ref="A1:A2"/>
    <mergeCell ref="B1:C1"/>
    <mergeCell ref="D1:E1"/>
    <mergeCell ref="A24:A25"/>
    <mergeCell ref="B24:D24"/>
    <mergeCell ref="E24:G24"/>
    <mergeCell ref="H24:H25"/>
    <mergeCell ref="A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DA55-180D-4E66-A65B-197473BECEB7}">
  <dimension ref="A1:K33"/>
  <sheetViews>
    <sheetView topLeftCell="A10" zoomScale="85" zoomScaleNormal="85" workbookViewId="0">
      <selection activeCell="B33" sqref="B33:G33"/>
    </sheetView>
  </sheetViews>
  <sheetFormatPr defaultColWidth="10.7109375" defaultRowHeight="15" x14ac:dyDescent="0.25"/>
  <sheetData>
    <row r="1" spans="1:11" x14ac:dyDescent="0.25">
      <c r="A1" s="25" t="s">
        <v>5</v>
      </c>
      <c r="B1" s="26" t="s">
        <v>3</v>
      </c>
      <c r="C1" s="26"/>
      <c r="D1" s="26" t="s">
        <v>4</v>
      </c>
      <c r="E1" s="26"/>
    </row>
    <row r="2" spans="1:11" x14ac:dyDescent="0.25">
      <c r="A2" s="25"/>
      <c r="B2" s="3" t="s">
        <v>0</v>
      </c>
      <c r="C2" s="3" t="s">
        <v>1</v>
      </c>
      <c r="D2" s="3" t="s">
        <v>0</v>
      </c>
      <c r="E2" s="3" t="s">
        <v>1</v>
      </c>
    </row>
    <row r="3" spans="1:11" x14ac:dyDescent="0.25">
      <c r="A3" s="1" t="str">
        <f>[4]Results!A931</f>
        <v>от 17 до 39</v>
      </c>
      <c r="B3" s="2">
        <f>[4]Results!B931</f>
        <v>3.1184420150763263</v>
      </c>
      <c r="C3" s="2">
        <f>[4]Results!C931</f>
        <v>4.3099999999999996</v>
      </c>
      <c r="D3" s="2">
        <f>[5]Results!B931</f>
        <v>2.6239408087616471</v>
      </c>
      <c r="E3" s="2">
        <f>[5]Results!C931</f>
        <v>2.15</v>
      </c>
    </row>
    <row r="4" spans="1:11" x14ac:dyDescent="0.25">
      <c r="A4" s="1" t="str">
        <f>[4]Results!A932</f>
        <v>от 42 до 51</v>
      </c>
      <c r="B4" s="2">
        <f>[4]Results!B932</f>
        <v>7.8363871992521945</v>
      </c>
      <c r="C4" s="2">
        <f>[4]Results!C932</f>
        <v>26.95</v>
      </c>
      <c r="D4" s="2">
        <f>[5]Results!B932</f>
        <v>6.6054281508510151</v>
      </c>
      <c r="E4" s="2">
        <f>[5]Results!C932</f>
        <v>14.15</v>
      </c>
    </row>
    <row r="5" spans="1:11" x14ac:dyDescent="0.25">
      <c r="A5" s="1" t="str">
        <f>[4]Results!A933</f>
        <v>от 52 до 76</v>
      </c>
      <c r="B5" s="2">
        <f>[4]Results!B933</f>
        <v>15.108106756783316</v>
      </c>
      <c r="C5" s="2">
        <f>[4]Results!C933</f>
        <v>96.66</v>
      </c>
      <c r="D5" s="2">
        <f>[5]Results!B933</f>
        <v>13.945002734445202</v>
      </c>
      <c r="E5" s="2">
        <f>[5]Results!C933</f>
        <v>49.11</v>
      </c>
    </row>
    <row r="6" spans="1:11" x14ac:dyDescent="0.25">
      <c r="A6" s="1" t="str">
        <f>[4]Results!A934</f>
        <v>от 99 до 105</v>
      </c>
      <c r="B6" s="2">
        <f>[4]Results!B934</f>
        <v>6.6417335461236258</v>
      </c>
      <c r="C6" s="2">
        <f>[4]Results!C934</f>
        <v>582.78</v>
      </c>
      <c r="D6" s="2">
        <f>[5]Results!B934</f>
        <v>5.4206489628735683</v>
      </c>
      <c r="E6" s="2">
        <f>[5]Results!C934</f>
        <v>334.42</v>
      </c>
    </row>
    <row r="7" spans="1:11" x14ac:dyDescent="0.25">
      <c r="A7" s="1" t="str">
        <f>[4]Results!A935</f>
        <v>от 107 до 150</v>
      </c>
      <c r="B7" s="2">
        <f>[4]Results!B935</f>
        <v>10.216635871688551</v>
      </c>
      <c r="C7" s="2">
        <f>[4]Results!C935</f>
        <v>2016.06</v>
      </c>
      <c r="D7" s="2">
        <f>[5]Results!B935</f>
        <v>7.9775400671738348</v>
      </c>
      <c r="E7" s="2">
        <f>[5]Results!C935</f>
        <v>1253.4000000000001</v>
      </c>
    </row>
    <row r="8" spans="1:11" x14ac:dyDescent="0.25">
      <c r="A8" s="1" t="str">
        <f>[4]Results!A936</f>
        <v>от 152 до 200</v>
      </c>
      <c r="B8" s="2">
        <f>[4]Results!B936</f>
        <v>11.307995643279623</v>
      </c>
      <c r="C8" s="2">
        <f>[4]Results!C936</f>
        <v>5678.2222222222226</v>
      </c>
      <c r="D8" s="2">
        <f>[5]Results!B936</f>
        <v>8.9743298146333785</v>
      </c>
      <c r="E8" s="2">
        <f>[5]Results!C936</f>
        <v>2789.3555555555554</v>
      </c>
    </row>
    <row r="9" spans="1:11" x14ac:dyDescent="0.25">
      <c r="A9" s="1" t="str">
        <f>[4]Results!A937</f>
        <v>от 225 до 299</v>
      </c>
      <c r="B9" s="2">
        <f>[4]Results!B937</f>
        <v>12.835543841983952</v>
      </c>
      <c r="C9" s="2">
        <f>[4]Results!C937</f>
        <v>27763.614285714284</v>
      </c>
      <c r="D9" s="2">
        <f>[5]Results!B937</f>
        <v>9.8779825235815508</v>
      </c>
      <c r="E9" s="2">
        <f>[5]Results!C937</f>
        <v>13638.128571428571</v>
      </c>
    </row>
    <row r="10" spans="1:11" x14ac:dyDescent="0.25">
      <c r="A10" s="1" t="str">
        <f>[4]Results!A938</f>
        <v>Итог</v>
      </c>
      <c r="B10" s="2">
        <f>[4]Results!B938</f>
        <v>9.5806921248839423</v>
      </c>
      <c r="C10" s="2">
        <f>[4]Results!C938</f>
        <v>5166.942358276644</v>
      </c>
      <c r="D10" s="2">
        <f>[5]Results!B938</f>
        <v>7.9178390089028854</v>
      </c>
      <c r="E10" s="2">
        <f>[5]Results!C938</f>
        <v>2582.9591609977324</v>
      </c>
    </row>
    <row r="12" spans="1:11" x14ac:dyDescent="0.25">
      <c r="A12" s="22" t="s">
        <v>5</v>
      </c>
      <c r="B12" s="23"/>
      <c r="C12" s="23"/>
      <c r="D12" s="23"/>
      <c r="E12" s="23"/>
      <c r="F12" s="23"/>
      <c r="G12" s="23"/>
      <c r="H12" s="23"/>
      <c r="I12" s="23"/>
      <c r="J12" s="23"/>
      <c r="K12" s="24"/>
    </row>
    <row r="13" spans="1:11" x14ac:dyDescent="0.25">
      <c r="A13" s="4" t="s">
        <v>208</v>
      </c>
      <c r="B13" s="3" t="str">
        <f>[6]Results!B612</f>
        <v>_0 %</v>
      </c>
      <c r="C13" s="3" t="str">
        <f>[6]Results!C612</f>
        <v>_0 ms</v>
      </c>
      <c r="D13" s="3" t="str">
        <f>[6]Results!D612</f>
        <v>_1 %</v>
      </c>
      <c r="E13" s="3" t="str">
        <f>[6]Results!E612</f>
        <v>_1 ms</v>
      </c>
      <c r="F13" s="3" t="str">
        <f>[6]Results!F612</f>
        <v>_2 %</v>
      </c>
      <c r="G13" s="3" t="str">
        <f>[6]Results!G612</f>
        <v>_2 ms</v>
      </c>
      <c r="H13" s="3" t="str">
        <f>[6]Results!H612</f>
        <v>_3 %</v>
      </c>
      <c r="I13" s="3" t="str">
        <f>[6]Results!I612</f>
        <v>_3 ms</v>
      </c>
      <c r="J13" s="3" t="str">
        <f>[6]Results!J612</f>
        <v>_4 %</v>
      </c>
      <c r="K13" s="3" t="str">
        <f>[6]Results!K612</f>
        <v>_4 ms</v>
      </c>
    </row>
    <row r="14" spans="1:11" x14ac:dyDescent="0.25">
      <c r="A14" s="7" t="str">
        <f>[6]Results!A613</f>
        <v>от 17 до 39</v>
      </c>
      <c r="B14" s="7">
        <f>[6]Results!B613</f>
        <v>8.5142223312088383</v>
      </c>
      <c r="C14" s="7">
        <f>[6]Results!C613</f>
        <v>8</v>
      </c>
      <c r="D14" s="7">
        <f>[6]Results!D613</f>
        <v>6.919628531160706</v>
      </c>
      <c r="E14" s="7">
        <f>[6]Results!E613</f>
        <v>21.1</v>
      </c>
      <c r="F14" s="7">
        <f>[6]Results!F613</f>
        <v>5.1200649851163194</v>
      </c>
      <c r="G14" s="7">
        <f>[6]Results!G613</f>
        <v>70.3</v>
      </c>
      <c r="H14" s="7">
        <f>[6]Results!H613</f>
        <v>4.4664872634416275</v>
      </c>
      <c r="I14" s="7">
        <f>[6]Results!I613</f>
        <v>145.19999999999999</v>
      </c>
      <c r="J14" s="7">
        <f>[6]Results!J613</f>
        <v>3.7252222118341018</v>
      </c>
      <c r="K14" s="7">
        <f>[6]Results!K613</f>
        <v>519.4</v>
      </c>
    </row>
    <row r="15" spans="1:11" x14ac:dyDescent="0.25">
      <c r="A15" s="7" t="str">
        <f>[6]Results!A614</f>
        <v>от 42 до 51</v>
      </c>
      <c r="B15" s="7">
        <f>[6]Results!B614</f>
        <v>19.833489176183406</v>
      </c>
      <c r="C15" s="7">
        <f>[6]Results!C614</f>
        <v>10.3</v>
      </c>
      <c r="D15" s="7">
        <f>[6]Results!D614</f>
        <v>16.942576188243859</v>
      </c>
      <c r="E15" s="7">
        <f>[6]Results!E614</f>
        <v>27.2</v>
      </c>
      <c r="F15" s="7">
        <f>[6]Results!F614</f>
        <v>15.128877050586343</v>
      </c>
      <c r="G15" s="7">
        <f>[6]Results!G614</f>
        <v>89.7</v>
      </c>
      <c r="H15" s="7">
        <f>[6]Results!H614</f>
        <v>13.357589604913908</v>
      </c>
      <c r="I15" s="7">
        <f>[6]Results!I614</f>
        <v>182.8</v>
      </c>
      <c r="J15" s="7">
        <f>[6]Results!J614</f>
        <v>11.923373264409294</v>
      </c>
      <c r="K15" s="7">
        <f>[6]Results!K614</f>
        <v>615.4</v>
      </c>
    </row>
    <row r="16" spans="1:11" x14ac:dyDescent="0.25">
      <c r="A16" s="7" t="str">
        <f>[6]Results!A615</f>
        <v>от 52 до 76</v>
      </c>
      <c r="B16" s="7">
        <f>[6]Results!B615</f>
        <v>47.544626374318007</v>
      </c>
      <c r="C16" s="7">
        <f>[6]Results!C615</f>
        <v>13.3</v>
      </c>
      <c r="D16" s="7">
        <f>[6]Results!D615</f>
        <v>42.12494981433116</v>
      </c>
      <c r="E16" s="7">
        <f>[6]Results!E615</f>
        <v>34.9</v>
      </c>
      <c r="F16" s="7">
        <f>[6]Results!F615</f>
        <v>37.228315926367145</v>
      </c>
      <c r="G16" s="7">
        <f>[6]Results!G615</f>
        <v>112.2</v>
      </c>
      <c r="H16" s="7">
        <f>[6]Results!H615</f>
        <v>34.891981992068921</v>
      </c>
      <c r="I16" s="7">
        <f>[6]Results!I615</f>
        <v>223.2</v>
      </c>
      <c r="J16" s="7">
        <f>[6]Results!J615</f>
        <v>31.939226480988008</v>
      </c>
      <c r="K16" s="7">
        <f>[6]Results!K615</f>
        <v>748.4</v>
      </c>
    </row>
    <row r="17" spans="1:11" x14ac:dyDescent="0.25">
      <c r="A17" s="7" t="str">
        <f>[6]Results!A616</f>
        <v>от 99 до 105</v>
      </c>
      <c r="B17" s="7">
        <f>[6]Results!B616</f>
        <v>24.96437722422538</v>
      </c>
      <c r="C17" s="7">
        <f>[6]Results!C616</f>
        <v>18.2</v>
      </c>
      <c r="D17" s="7">
        <f>[6]Results!D616</f>
        <v>22.352686982528393</v>
      </c>
      <c r="E17" s="7">
        <f>[6]Results!E616</f>
        <v>47</v>
      </c>
      <c r="F17" s="7">
        <f>[6]Results!F616</f>
        <v>20.147818447861443</v>
      </c>
      <c r="G17" s="7">
        <f>[6]Results!G616</f>
        <v>145.30000000000001</v>
      </c>
      <c r="H17" s="7">
        <f>[6]Results!H616</f>
        <v>19.268307379085442</v>
      </c>
      <c r="I17" s="7">
        <f>[6]Results!I616</f>
        <v>283.7</v>
      </c>
      <c r="J17" s="7">
        <f>[6]Results!J616</f>
        <v>18.07909659176936</v>
      </c>
      <c r="K17" s="7">
        <f>[6]Results!K616</f>
        <v>899.4</v>
      </c>
    </row>
    <row r="18" spans="1:11" x14ac:dyDescent="0.25">
      <c r="A18" s="7" t="str">
        <f>[6]Results!A617</f>
        <v>от 107 до 150</v>
      </c>
      <c r="B18" s="7">
        <f>[6]Results!B617</f>
        <v>40.723724212766193</v>
      </c>
      <c r="C18" s="7">
        <f>[6]Results!C617</f>
        <v>23.9</v>
      </c>
      <c r="D18" s="7">
        <f>[6]Results!D617</f>
        <v>37.069505743802075</v>
      </c>
      <c r="E18" s="7">
        <f>[6]Results!E617</f>
        <v>59.9</v>
      </c>
      <c r="F18" s="7">
        <f>[6]Results!F617</f>
        <v>33.871414859212635</v>
      </c>
      <c r="G18" s="7">
        <f>[6]Results!G617</f>
        <v>182.3</v>
      </c>
      <c r="H18" s="7">
        <f>[6]Results!H617</f>
        <v>32.277199062695807</v>
      </c>
      <c r="I18" s="7">
        <f>[6]Results!I617</f>
        <v>335.6</v>
      </c>
      <c r="J18" s="7">
        <f>[6]Results!J617</f>
        <v>30.448013135606168</v>
      </c>
      <c r="K18" s="7">
        <f>[6]Results!K617</f>
        <v>1034.9000000000001</v>
      </c>
    </row>
    <row r="19" spans="1:11" x14ac:dyDescent="0.25">
      <c r="A19" s="7" t="str">
        <f>[6]Results!A618</f>
        <v>от 152 до 200</v>
      </c>
      <c r="B19" s="7">
        <f>[6]Results!B618</f>
        <v>46.908826370589161</v>
      </c>
      <c r="C19" s="7">
        <f>[6]Results!C618</f>
        <v>36</v>
      </c>
      <c r="D19" s="7">
        <f>[6]Results!D618</f>
        <v>43.470873306554225</v>
      </c>
      <c r="E19" s="7">
        <f>[6]Results!E618</f>
        <v>85</v>
      </c>
      <c r="F19" s="7">
        <f>[6]Results!F618</f>
        <v>39.790345848057456</v>
      </c>
      <c r="G19" s="7">
        <f>[6]Results!G618</f>
        <v>247.88888888888889</v>
      </c>
      <c r="H19" s="7">
        <f>[6]Results!H618</f>
        <v>38.152930901299612</v>
      </c>
      <c r="I19" s="7">
        <f>[6]Results!I618</f>
        <v>454</v>
      </c>
      <c r="J19" s="7">
        <f>[6]Results!J618</f>
        <v>35.620822308365319</v>
      </c>
      <c r="K19" s="7">
        <f>[6]Results!K618</f>
        <v>1344.4444444444443</v>
      </c>
    </row>
    <row r="20" spans="1:11" x14ac:dyDescent="0.25">
      <c r="A20" s="7" t="str">
        <f>[6]Results!A619</f>
        <v>от 225 до 299</v>
      </c>
      <c r="B20" s="7">
        <f>[6]Results!B619</f>
        <v>57.551538514103129</v>
      </c>
      <c r="C20" s="7">
        <f>[6]Results!C619</f>
        <v>52.571428571428569</v>
      </c>
      <c r="D20" s="7">
        <f>[6]Results!D619</f>
        <v>53.587946800988938</v>
      </c>
      <c r="E20" s="7">
        <f>[6]Results!E619</f>
        <v>122.14285714285714</v>
      </c>
      <c r="F20" s="7">
        <f>[6]Results!F619</f>
        <v>50.100021308604695</v>
      </c>
      <c r="G20" s="7">
        <f>[6]Results!G619</f>
        <v>340.14285714285717</v>
      </c>
      <c r="H20" s="7">
        <f>[6]Results!H619</f>
        <v>48.025640621755706</v>
      </c>
      <c r="I20" s="7">
        <f>[6]Results!I619</f>
        <v>607.28571428571433</v>
      </c>
      <c r="J20" s="7">
        <f>[6]Results!J619</f>
        <v>45.637807729864868</v>
      </c>
      <c r="K20" s="7">
        <f>[6]Results!K619</f>
        <v>1756.8571428571429</v>
      </c>
    </row>
    <row r="21" spans="1:11" x14ac:dyDescent="0.25">
      <c r="A21" s="7" t="str">
        <f>[6]Results!A620</f>
        <v>Итог</v>
      </c>
      <c r="B21" s="7">
        <f>[6]Results!B620</f>
        <v>35.148686314770586</v>
      </c>
      <c r="C21" s="7">
        <f>[6]Results!C620</f>
        <v>23.181632653061222</v>
      </c>
      <c r="D21" s="7">
        <f>[6]Results!D620</f>
        <v>31.781166766801338</v>
      </c>
      <c r="E21" s="7">
        <f>[6]Results!E620</f>
        <v>56.748979591836736</v>
      </c>
      <c r="F21" s="7">
        <f>[6]Results!F620</f>
        <v>28.769551203686579</v>
      </c>
      <c r="G21" s="7">
        <f>[6]Results!G620</f>
        <v>169.69024943310657</v>
      </c>
      <c r="H21" s="7">
        <f>[6]Results!H620</f>
        <v>27.205733832180147</v>
      </c>
      <c r="I21" s="7">
        <f>[6]Results!I620</f>
        <v>318.82653061224488</v>
      </c>
      <c r="J21" s="7">
        <f>[6]Results!J620</f>
        <v>25.33908024611959</v>
      </c>
      <c r="K21" s="7">
        <f>[6]Results!K620</f>
        <v>988.40022675736964</v>
      </c>
    </row>
    <row r="23" spans="1:11" ht="15.75" thickBot="1" x14ac:dyDescent="0.3"/>
    <row r="24" spans="1:11" ht="15.75" thickBot="1" x14ac:dyDescent="0.3">
      <c r="A24" s="15" t="s">
        <v>209</v>
      </c>
      <c r="B24" s="17" t="s">
        <v>210</v>
      </c>
      <c r="C24" s="18"/>
      <c r="D24" s="19"/>
      <c r="E24" s="17" t="s">
        <v>211</v>
      </c>
      <c r="F24" s="18"/>
      <c r="G24" s="19"/>
      <c r="H24" s="20" t="s">
        <v>212</v>
      </c>
    </row>
    <row r="25" spans="1:11" ht="15.75" thickBot="1" x14ac:dyDescent="0.3">
      <c r="A25" s="16"/>
      <c r="B25" s="9" t="s">
        <v>213</v>
      </c>
      <c r="C25" s="9" t="s">
        <v>214</v>
      </c>
      <c r="D25" s="9" t="s">
        <v>223</v>
      </c>
      <c r="E25" s="9" t="s">
        <v>213</v>
      </c>
      <c r="F25" s="9" t="s">
        <v>214</v>
      </c>
      <c r="G25" s="9" t="s">
        <v>223</v>
      </c>
      <c r="H25" s="21"/>
    </row>
    <row r="26" spans="1:11" ht="15.75" thickBot="1" x14ac:dyDescent="0.3">
      <c r="A26" s="10" t="s">
        <v>215</v>
      </c>
      <c r="B26" s="11">
        <f>AVERAGE(B3,D3)</f>
        <v>2.8711914119189865</v>
      </c>
      <c r="C26" s="11">
        <f>AVERAGE(H14,J14)</f>
        <v>4.0958547376378647</v>
      </c>
      <c r="D26" s="11">
        <f>B26/C26</f>
        <v>0.70099932635180362</v>
      </c>
      <c r="E26" s="11">
        <f>AVERAGE(C3,E3)</f>
        <v>3.2299999999999995</v>
      </c>
      <c r="F26" s="11">
        <f>AVERAGE(I14,K14)</f>
        <v>332.29999999999995</v>
      </c>
      <c r="G26" s="11">
        <f>E26/F26</f>
        <v>9.7201324104724644E-3</v>
      </c>
      <c r="H26" s="13">
        <v>10</v>
      </c>
    </row>
    <row r="27" spans="1:11" ht="15.75" thickBot="1" x14ac:dyDescent="0.3">
      <c r="A27" s="10" t="s">
        <v>216</v>
      </c>
      <c r="B27" s="11">
        <f t="shared" ref="B27:B32" si="0">AVERAGE(B4,D4)</f>
        <v>7.2209076750516044</v>
      </c>
      <c r="C27" s="11">
        <f t="shared" ref="C27:C32" si="1">AVERAGE(H15,J15)</f>
        <v>12.640481434661602</v>
      </c>
      <c r="D27" s="11">
        <f t="shared" ref="D27:D33" si="2">B27/C27</f>
        <v>0.57125258340644169</v>
      </c>
      <c r="E27" s="11">
        <f t="shared" ref="E27:E32" si="3">AVERAGE(C4,E4)</f>
        <v>20.55</v>
      </c>
      <c r="F27" s="11">
        <f t="shared" ref="F27:F32" si="4">AVERAGE(I15,K15)</f>
        <v>399.1</v>
      </c>
      <c r="G27" s="11">
        <f t="shared" ref="G27:G33" si="5">E27/F27</f>
        <v>5.1490854422450515E-2</v>
      </c>
      <c r="H27" s="13">
        <v>10</v>
      </c>
    </row>
    <row r="28" spans="1:11" ht="15.75" thickBot="1" x14ac:dyDescent="0.3">
      <c r="A28" s="10" t="s">
        <v>217</v>
      </c>
      <c r="B28" s="11">
        <f t="shared" si="0"/>
        <v>14.526554745614259</v>
      </c>
      <c r="C28" s="11">
        <f t="shared" si="1"/>
        <v>33.415604236528466</v>
      </c>
      <c r="D28" s="11">
        <f t="shared" si="2"/>
        <v>0.43472368905226827</v>
      </c>
      <c r="E28" s="11">
        <f t="shared" si="3"/>
        <v>72.884999999999991</v>
      </c>
      <c r="F28" s="11">
        <f t="shared" si="4"/>
        <v>485.79999999999995</v>
      </c>
      <c r="G28" s="11">
        <f t="shared" si="5"/>
        <v>0.15003087690407574</v>
      </c>
      <c r="H28" s="13">
        <v>10</v>
      </c>
    </row>
    <row r="29" spans="1:11" ht="15.75" thickBot="1" x14ac:dyDescent="0.3">
      <c r="A29" s="10" t="s">
        <v>218</v>
      </c>
      <c r="B29" s="11">
        <f t="shared" si="0"/>
        <v>6.0311912544985971</v>
      </c>
      <c r="C29" s="11">
        <f t="shared" si="1"/>
        <v>18.6737019854274</v>
      </c>
      <c r="D29" s="11">
        <f t="shared" si="2"/>
        <v>0.32297780371590079</v>
      </c>
      <c r="E29" s="11">
        <f t="shared" si="3"/>
        <v>458.6</v>
      </c>
      <c r="F29" s="11">
        <f t="shared" si="4"/>
        <v>591.54999999999995</v>
      </c>
      <c r="G29" s="11">
        <f t="shared" si="5"/>
        <v>0.77525145803397866</v>
      </c>
      <c r="H29" s="13">
        <v>10</v>
      </c>
    </row>
    <row r="30" spans="1:11" ht="15.75" thickBot="1" x14ac:dyDescent="0.3">
      <c r="A30" s="10" t="s">
        <v>219</v>
      </c>
      <c r="B30" s="11">
        <f t="shared" si="0"/>
        <v>9.0970879694311932</v>
      </c>
      <c r="C30" s="11">
        <f t="shared" si="1"/>
        <v>31.362606099150987</v>
      </c>
      <c r="D30" s="11">
        <f t="shared" si="2"/>
        <v>0.29006160842218592</v>
      </c>
      <c r="E30" s="11">
        <f t="shared" si="3"/>
        <v>1634.73</v>
      </c>
      <c r="F30" s="11">
        <f t="shared" si="4"/>
        <v>685.25</v>
      </c>
      <c r="G30" s="11">
        <f t="shared" si="5"/>
        <v>2.3855964976286028</v>
      </c>
      <c r="H30" s="13">
        <v>10</v>
      </c>
    </row>
    <row r="31" spans="1:11" ht="15.75" thickBot="1" x14ac:dyDescent="0.3">
      <c r="A31" s="10" t="s">
        <v>220</v>
      </c>
      <c r="B31" s="11">
        <f t="shared" si="0"/>
        <v>10.141162728956502</v>
      </c>
      <c r="C31" s="11">
        <f t="shared" si="1"/>
        <v>36.886876604832466</v>
      </c>
      <c r="D31" s="11">
        <f t="shared" si="2"/>
        <v>0.27492603501235263</v>
      </c>
      <c r="E31" s="11">
        <f t="shared" si="3"/>
        <v>4233.7888888888892</v>
      </c>
      <c r="F31" s="11">
        <f t="shared" si="4"/>
        <v>899.22222222222217</v>
      </c>
      <c r="G31" s="11">
        <f t="shared" si="5"/>
        <v>4.7082787594217228</v>
      </c>
      <c r="H31" s="13">
        <v>9</v>
      </c>
    </row>
    <row r="32" spans="1:11" ht="15.75" thickBot="1" x14ac:dyDescent="0.3">
      <c r="A32" s="10" t="s">
        <v>221</v>
      </c>
      <c r="B32" s="11">
        <f t="shared" si="0"/>
        <v>11.356763182782752</v>
      </c>
      <c r="C32" s="11">
        <f t="shared" si="1"/>
        <v>46.831724175810287</v>
      </c>
      <c r="D32" s="11">
        <f t="shared" si="2"/>
        <v>0.24250149621116862</v>
      </c>
      <c r="E32" s="11">
        <f t="shared" si="3"/>
        <v>20700.871428571427</v>
      </c>
      <c r="F32" s="11">
        <f t="shared" si="4"/>
        <v>1182.0714285714287</v>
      </c>
      <c r="G32" s="11">
        <f t="shared" si="5"/>
        <v>17.512369327451808</v>
      </c>
      <c r="H32" s="13">
        <v>7</v>
      </c>
    </row>
    <row r="33" spans="1:8" ht="15.75" thickBot="1" x14ac:dyDescent="0.3">
      <c r="A33" s="10" t="s">
        <v>222</v>
      </c>
      <c r="B33" s="11">
        <f>(B26*H26+B27*H27+B28*H28+B29*H29+B30*H30+B31*H31+B32*H32)/H33</f>
        <v>8.6096535970490038</v>
      </c>
      <c r="C33" s="11">
        <f>(C26*H26+C27*H27+C28*H28+C29*H29+C30*H30+C31*H31+C32*H32)/H33</f>
        <v>25.177067327397385</v>
      </c>
      <c r="D33" s="11">
        <f>(D26*H26+D27*H27+D28*H28+D29*H29+D30*H30+D31*H31+D32*H32)/H33</f>
        <v>0.41472719542538422</v>
      </c>
      <c r="E33" s="11">
        <f>(E26*H26+E27*H27+E28*H28+E29*H29+E30*H30+E31*H31+E32*H32)/H33</f>
        <v>3104.6992424242417</v>
      </c>
      <c r="F33" s="11">
        <f>(F26*H26+F27*H27+F28*H28+F29*H29+F30*H30+F31*H31+F32*H32)/H33</f>
        <v>625.87121212121212</v>
      </c>
      <c r="G33" s="11">
        <f>(G26*H26+G27*H27+G28*H28+G29*H29+G30*H30+G31*H31+G32*H32)/H33</f>
        <v>3.0103332169841508</v>
      </c>
      <c r="H33" s="14">
        <f>SUM(H26:H32)</f>
        <v>66</v>
      </c>
    </row>
  </sheetData>
  <mergeCells count="8">
    <mergeCell ref="A1:A2"/>
    <mergeCell ref="B1:C1"/>
    <mergeCell ref="D1:E1"/>
    <mergeCell ref="A12:K12"/>
    <mergeCell ref="A24:A25"/>
    <mergeCell ref="B24:D24"/>
    <mergeCell ref="E24:G24"/>
    <mergeCell ref="H24:H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CAD2-FA85-4526-8498-E0D2FF0AAF74}">
  <sheetPr codeName="Лист2"/>
  <dimension ref="A1:B136"/>
  <sheetViews>
    <sheetView workbookViewId="0">
      <selection activeCell="C12" sqref="C12"/>
    </sheetView>
  </sheetViews>
  <sheetFormatPr defaultRowHeight="15" x14ac:dyDescent="0.25"/>
  <cols>
    <col min="1" max="1" width="23.5703125" customWidth="1"/>
    <col min="2" max="2" width="16.85546875" customWidth="1"/>
  </cols>
  <sheetData>
    <row r="1" spans="1:2" x14ac:dyDescent="0.25">
      <c r="A1" s="6" t="s">
        <v>6</v>
      </c>
      <c r="B1" s="6">
        <v>6933847</v>
      </c>
    </row>
    <row r="2" spans="1:2" x14ac:dyDescent="0.25">
      <c r="A2" s="6" t="s">
        <v>7</v>
      </c>
      <c r="B2" s="6">
        <v>4826104</v>
      </c>
    </row>
    <row r="3" spans="1:2" x14ac:dyDescent="0.25">
      <c r="A3" s="6" t="s">
        <v>8</v>
      </c>
      <c r="B3" s="6">
        <v>6829144</v>
      </c>
    </row>
    <row r="4" spans="1:2" x14ac:dyDescent="0.25">
      <c r="A4" s="6" t="s">
        <v>9</v>
      </c>
      <c r="B4" s="6">
        <v>4767772</v>
      </c>
    </row>
    <row r="5" spans="1:2" x14ac:dyDescent="0.25">
      <c r="A5" s="6" t="s">
        <v>10</v>
      </c>
      <c r="B5" s="6">
        <v>6979853</v>
      </c>
    </row>
    <row r="6" spans="1:2" x14ac:dyDescent="0.25">
      <c r="A6" s="6" t="s">
        <v>11</v>
      </c>
      <c r="B6" s="6">
        <v>4894709</v>
      </c>
    </row>
    <row r="7" spans="1:2" x14ac:dyDescent="0.25">
      <c r="A7" s="6" t="s">
        <v>12</v>
      </c>
      <c r="B7" s="6">
        <v>12907396</v>
      </c>
    </row>
    <row r="8" spans="1:2" x14ac:dyDescent="0.25">
      <c r="A8" s="6" t="s">
        <v>13</v>
      </c>
      <c r="B8" s="6">
        <v>9001794</v>
      </c>
    </row>
    <row r="9" spans="1:2" x14ac:dyDescent="0.25">
      <c r="A9" s="6" t="s">
        <v>14</v>
      </c>
      <c r="B9" s="6">
        <v>80136</v>
      </c>
    </row>
    <row r="10" spans="1:2" x14ac:dyDescent="0.25">
      <c r="A10" s="6" t="s">
        <v>15</v>
      </c>
      <c r="B10" s="6">
        <v>80036</v>
      </c>
    </row>
    <row r="11" spans="1:2" x14ac:dyDescent="0.25">
      <c r="A11" s="6" t="s">
        <v>16</v>
      </c>
      <c r="B11" s="6">
        <v>79072</v>
      </c>
    </row>
    <row r="12" spans="1:2" x14ac:dyDescent="0.25">
      <c r="A12" s="6" t="s">
        <v>17</v>
      </c>
      <c r="B12" s="6">
        <v>114226</v>
      </c>
    </row>
    <row r="13" spans="1:2" x14ac:dyDescent="0.25">
      <c r="A13" s="6" t="s">
        <v>18</v>
      </c>
      <c r="B13" s="6">
        <v>117678</v>
      </c>
    </row>
    <row r="14" spans="1:2" x14ac:dyDescent="0.25">
      <c r="A14" s="6" t="s">
        <v>19</v>
      </c>
      <c r="B14" s="6">
        <v>112478</v>
      </c>
    </row>
    <row r="15" spans="1:2" x14ac:dyDescent="0.25">
      <c r="A15" s="6" t="s">
        <v>20</v>
      </c>
      <c r="B15" s="6">
        <v>139434</v>
      </c>
    </row>
    <row r="16" spans="1:2" x14ac:dyDescent="0.25">
      <c r="A16" s="6" t="s">
        <v>21</v>
      </c>
      <c r="B16" s="6">
        <v>7652</v>
      </c>
    </row>
    <row r="17" spans="1:2" x14ac:dyDescent="0.25">
      <c r="A17" s="6" t="s">
        <v>22</v>
      </c>
      <c r="B17" s="6">
        <v>18596</v>
      </c>
    </row>
    <row r="18" spans="1:2" x14ac:dyDescent="0.25">
      <c r="A18" s="6" t="s">
        <v>23</v>
      </c>
      <c r="B18" s="6">
        <v>18304</v>
      </c>
    </row>
    <row r="19" spans="1:2" x14ac:dyDescent="0.25">
      <c r="A19" s="6" t="s">
        <v>24</v>
      </c>
      <c r="B19" s="6">
        <v>194624</v>
      </c>
    </row>
    <row r="20" spans="1:2" x14ac:dyDescent="0.25">
      <c r="A20" s="6" t="s">
        <v>25</v>
      </c>
      <c r="B20" s="6">
        <v>38610</v>
      </c>
    </row>
    <row r="21" spans="1:2" x14ac:dyDescent="0.25">
      <c r="A21" s="6" t="s">
        <v>26</v>
      </c>
      <c r="B21" s="6">
        <v>37638</v>
      </c>
    </row>
    <row r="22" spans="1:2" x14ac:dyDescent="0.25">
      <c r="A22" s="6" t="s">
        <v>27</v>
      </c>
      <c r="B22" s="6">
        <v>45220</v>
      </c>
    </row>
    <row r="23" spans="1:2" x14ac:dyDescent="0.25">
      <c r="A23" s="6" t="s">
        <v>28</v>
      </c>
      <c r="B23" s="6">
        <v>100559070</v>
      </c>
    </row>
    <row r="24" spans="1:2" x14ac:dyDescent="0.25">
      <c r="A24" s="6" t="s">
        <v>29</v>
      </c>
      <c r="B24" s="6">
        <v>446</v>
      </c>
    </row>
    <row r="25" spans="1:2" x14ac:dyDescent="0.25">
      <c r="A25" s="6" t="s">
        <v>30</v>
      </c>
      <c r="B25" s="6">
        <v>134</v>
      </c>
    </row>
    <row r="26" spans="1:2" x14ac:dyDescent="0.25">
      <c r="A26" s="6" t="s">
        <v>31</v>
      </c>
      <c r="B26" s="6">
        <v>334</v>
      </c>
    </row>
    <row r="27" spans="1:2" x14ac:dyDescent="0.25">
      <c r="A27" s="6" t="s">
        <v>32</v>
      </c>
      <c r="B27" s="6">
        <v>304</v>
      </c>
    </row>
    <row r="28" spans="1:2" x14ac:dyDescent="0.25">
      <c r="A28" s="6" t="s">
        <v>33</v>
      </c>
      <c r="B28" s="6">
        <v>86</v>
      </c>
    </row>
    <row r="29" spans="1:2" x14ac:dyDescent="0.25">
      <c r="A29" s="6" t="s">
        <v>34</v>
      </c>
      <c r="B29" s="6">
        <v>84</v>
      </c>
    </row>
    <row r="30" spans="1:2" x14ac:dyDescent="0.25">
      <c r="A30" s="6" t="s">
        <v>35</v>
      </c>
      <c r="B30" s="6">
        <v>0</v>
      </c>
    </row>
    <row r="31" spans="1:2" x14ac:dyDescent="0.25">
      <c r="A31" s="6" t="s">
        <v>36</v>
      </c>
      <c r="B31" s="6">
        <v>94</v>
      </c>
    </row>
    <row r="32" spans="1:2" x14ac:dyDescent="0.25">
      <c r="A32" s="6" t="s">
        <v>37</v>
      </c>
      <c r="B32" s="6">
        <v>1572</v>
      </c>
    </row>
    <row r="33" spans="1:2" x14ac:dyDescent="0.25">
      <c r="A33" s="6" t="s">
        <v>38</v>
      </c>
      <c r="B33" s="6">
        <v>88</v>
      </c>
    </row>
    <row r="34" spans="1:2" x14ac:dyDescent="0.25">
      <c r="A34" s="6" t="s">
        <v>39</v>
      </c>
      <c r="B34" s="6">
        <v>46</v>
      </c>
    </row>
    <row r="35" spans="1:2" x14ac:dyDescent="0.25">
      <c r="A35" s="6" t="s">
        <v>40</v>
      </c>
      <c r="B35" s="6">
        <v>628</v>
      </c>
    </row>
    <row r="36" spans="1:2" x14ac:dyDescent="0.25">
      <c r="A36" s="6" t="s">
        <v>41</v>
      </c>
      <c r="B36" s="6">
        <v>644</v>
      </c>
    </row>
    <row r="37" spans="1:2" x14ac:dyDescent="0.25">
      <c r="A37" s="6" t="s">
        <v>42</v>
      </c>
      <c r="B37" s="6">
        <v>1028</v>
      </c>
    </row>
    <row r="38" spans="1:2" x14ac:dyDescent="0.25">
      <c r="A38" s="6" t="s">
        <v>43</v>
      </c>
      <c r="B38" s="6">
        <v>432</v>
      </c>
    </row>
    <row r="39" spans="1:2" x14ac:dyDescent="0.25">
      <c r="A39" s="6" t="s">
        <v>44</v>
      </c>
      <c r="B39" s="6">
        <v>118</v>
      </c>
    </row>
    <row r="40" spans="1:2" x14ac:dyDescent="0.25">
      <c r="A40" s="6" t="s">
        <v>45</v>
      </c>
      <c r="B40" s="6">
        <v>80</v>
      </c>
    </row>
    <row r="41" spans="1:2" x14ac:dyDescent="0.25">
      <c r="A41" s="6" t="s">
        <v>46</v>
      </c>
      <c r="B41" s="6">
        <v>786</v>
      </c>
    </row>
    <row r="42" spans="1:2" x14ac:dyDescent="0.25">
      <c r="A42" s="6" t="s">
        <v>47</v>
      </c>
      <c r="B42" s="6">
        <v>362</v>
      </c>
    </row>
    <row r="43" spans="1:2" x14ac:dyDescent="0.25">
      <c r="A43" s="6" t="s">
        <v>48</v>
      </c>
      <c r="B43" s="6">
        <v>2110</v>
      </c>
    </row>
    <row r="44" spans="1:2" x14ac:dyDescent="0.25">
      <c r="A44" s="6" t="s">
        <v>49</v>
      </c>
      <c r="B44" s="6">
        <v>3510</v>
      </c>
    </row>
    <row r="45" spans="1:2" x14ac:dyDescent="0.25">
      <c r="A45" s="6" t="s">
        <v>50</v>
      </c>
      <c r="B45" s="6">
        <v>4674</v>
      </c>
    </row>
    <row r="46" spans="1:2" x14ac:dyDescent="0.25">
      <c r="A46" s="6" t="s">
        <v>51</v>
      </c>
      <c r="B46" s="6">
        <v>6592</v>
      </c>
    </row>
    <row r="47" spans="1:2" x14ac:dyDescent="0.25">
      <c r="A47" s="6" t="s">
        <v>52</v>
      </c>
      <c r="B47" s="6">
        <v>8620</v>
      </c>
    </row>
    <row r="48" spans="1:2" x14ac:dyDescent="0.25">
      <c r="A48" s="6" t="s">
        <v>53</v>
      </c>
      <c r="B48" s="6">
        <v>171490</v>
      </c>
    </row>
    <row r="49" spans="1:2" x14ac:dyDescent="0.25">
      <c r="A49" s="6" t="s">
        <v>54</v>
      </c>
      <c r="B49" s="6">
        <v>175150</v>
      </c>
    </row>
    <row r="50" spans="1:2" x14ac:dyDescent="0.25">
      <c r="A50" s="6" t="s">
        <v>55</v>
      </c>
      <c r="B50" s="6">
        <v>177740</v>
      </c>
    </row>
    <row r="51" spans="1:2" x14ac:dyDescent="0.25">
      <c r="A51" s="6" t="s">
        <v>56</v>
      </c>
      <c r="B51" s="6">
        <v>4117</v>
      </c>
    </row>
    <row r="52" spans="1:2" x14ac:dyDescent="0.25">
      <c r="A52" s="6" t="s">
        <v>57</v>
      </c>
      <c r="B52" s="6">
        <v>39845</v>
      </c>
    </row>
    <row r="53" spans="1:2" x14ac:dyDescent="0.25">
      <c r="A53" s="6" t="s">
        <v>58</v>
      </c>
      <c r="B53" s="6">
        <v>14223</v>
      </c>
    </row>
    <row r="54" spans="1:2" x14ac:dyDescent="0.25">
      <c r="A54" s="6" t="s">
        <v>59</v>
      </c>
      <c r="B54" s="6">
        <v>215640</v>
      </c>
    </row>
    <row r="55" spans="1:2" x14ac:dyDescent="0.25">
      <c r="A55" s="6" t="s">
        <v>60</v>
      </c>
      <c r="B55" s="6">
        <v>33483</v>
      </c>
    </row>
    <row r="56" spans="1:2" x14ac:dyDescent="0.25">
      <c r="A56" s="6" t="s">
        <v>61</v>
      </c>
      <c r="B56" s="6">
        <v>680104</v>
      </c>
    </row>
    <row r="57" spans="1:2" x14ac:dyDescent="0.25">
      <c r="A57" s="6" t="s">
        <v>62</v>
      </c>
      <c r="B57" s="6">
        <v>65243</v>
      </c>
    </row>
    <row r="58" spans="1:2" x14ac:dyDescent="0.25">
      <c r="A58" s="6" t="s">
        <v>63</v>
      </c>
      <c r="B58" s="6">
        <v>1690407</v>
      </c>
    </row>
    <row r="59" spans="1:2" x14ac:dyDescent="0.25">
      <c r="A59" s="6" t="s">
        <v>64</v>
      </c>
      <c r="B59" s="6">
        <v>111904</v>
      </c>
    </row>
    <row r="60" spans="1:2" x14ac:dyDescent="0.25">
      <c r="A60" s="6" t="s">
        <v>65</v>
      </c>
      <c r="B60" s="6">
        <v>3530634</v>
      </c>
    </row>
    <row r="61" spans="1:2" x14ac:dyDescent="0.25">
      <c r="A61" s="6" t="s">
        <v>66</v>
      </c>
      <c r="B61" s="6">
        <v>176233</v>
      </c>
    </row>
    <row r="62" spans="1:2" x14ac:dyDescent="0.25">
      <c r="A62" s="6" t="s">
        <v>67</v>
      </c>
      <c r="B62" s="6">
        <v>6431615</v>
      </c>
    </row>
    <row r="63" spans="1:2" x14ac:dyDescent="0.25">
      <c r="A63" s="6" t="s">
        <v>68</v>
      </c>
      <c r="B63" s="6">
        <v>261841</v>
      </c>
    </row>
    <row r="64" spans="1:2" x14ac:dyDescent="0.25">
      <c r="A64" s="6" t="s">
        <v>69</v>
      </c>
      <c r="B64" s="6">
        <v>10916368</v>
      </c>
    </row>
    <row r="65" spans="1:2" x14ac:dyDescent="0.25">
      <c r="A65" s="6" t="s">
        <v>70</v>
      </c>
      <c r="B65" s="6">
        <v>371826</v>
      </c>
    </row>
    <row r="66" spans="1:2" x14ac:dyDescent="0.25">
      <c r="A66" s="6" t="s">
        <v>71</v>
      </c>
      <c r="B66" s="6">
        <v>17448753</v>
      </c>
    </row>
    <row r="67" spans="1:2" x14ac:dyDescent="0.25">
      <c r="A67" s="6" t="s">
        <v>72</v>
      </c>
      <c r="B67" s="6">
        <v>1042</v>
      </c>
    </row>
    <row r="68" spans="1:2" x14ac:dyDescent="0.25">
      <c r="A68" s="6" t="s">
        <v>73</v>
      </c>
      <c r="B68" s="6">
        <v>1744</v>
      </c>
    </row>
    <row r="69" spans="1:2" x14ac:dyDescent="0.25">
      <c r="A69" s="6" t="s">
        <v>74</v>
      </c>
      <c r="B69" s="6">
        <v>2016</v>
      </c>
    </row>
    <row r="70" spans="1:2" x14ac:dyDescent="0.25">
      <c r="A70" s="6" t="s">
        <v>75</v>
      </c>
      <c r="B70" s="6">
        <v>2682</v>
      </c>
    </row>
    <row r="71" spans="1:2" x14ac:dyDescent="0.25">
      <c r="A71" s="6" t="s">
        <v>76</v>
      </c>
      <c r="B71" s="6">
        <v>2202</v>
      </c>
    </row>
    <row r="72" spans="1:2" x14ac:dyDescent="0.25">
      <c r="A72" s="6" t="s">
        <v>77</v>
      </c>
      <c r="B72" s="6">
        <v>2922</v>
      </c>
    </row>
    <row r="73" spans="1:2" x14ac:dyDescent="0.25">
      <c r="A73" s="6" t="s">
        <v>78</v>
      </c>
      <c r="B73" s="6">
        <v>3202</v>
      </c>
    </row>
    <row r="74" spans="1:2" x14ac:dyDescent="0.25">
      <c r="A74" s="6" t="s">
        <v>79</v>
      </c>
      <c r="B74" s="6">
        <v>4204</v>
      </c>
    </row>
    <row r="75" spans="1:2" x14ac:dyDescent="0.25">
      <c r="A75" s="6" t="s">
        <v>80</v>
      </c>
      <c r="B75" s="6">
        <v>4374</v>
      </c>
    </row>
    <row r="76" spans="1:2" x14ac:dyDescent="0.25">
      <c r="A76" s="6" t="s">
        <v>81</v>
      </c>
      <c r="B76" s="6">
        <v>6652</v>
      </c>
    </row>
    <row r="77" spans="1:2" x14ac:dyDescent="0.25">
      <c r="A77" s="6" t="s">
        <v>82</v>
      </c>
      <c r="B77" s="6">
        <v>5994</v>
      </c>
    </row>
    <row r="78" spans="1:2" x14ac:dyDescent="0.25">
      <c r="A78" s="6" t="s">
        <v>83</v>
      </c>
      <c r="B78" s="6">
        <v>6218</v>
      </c>
    </row>
    <row r="79" spans="1:2" x14ac:dyDescent="0.25">
      <c r="A79" s="6" t="s">
        <v>84</v>
      </c>
      <c r="B79" s="6">
        <v>8896</v>
      </c>
    </row>
    <row r="80" spans="1:2" x14ac:dyDescent="0.25">
      <c r="A80" s="6" t="s">
        <v>85</v>
      </c>
      <c r="B80" s="6">
        <v>8540</v>
      </c>
    </row>
    <row r="81" spans="1:2" x14ac:dyDescent="0.25">
      <c r="A81" s="6" t="s">
        <v>86</v>
      </c>
      <c r="B81" s="6">
        <v>10080</v>
      </c>
    </row>
    <row r="82" spans="1:2" x14ac:dyDescent="0.25">
      <c r="A82" s="6" t="s">
        <v>87</v>
      </c>
      <c r="B82" s="6">
        <v>373094</v>
      </c>
    </row>
    <row r="83" spans="1:2" x14ac:dyDescent="0.25">
      <c r="A83" s="6" t="s">
        <v>88</v>
      </c>
      <c r="B83" s="6">
        <v>566296</v>
      </c>
    </row>
    <row r="84" spans="1:2" x14ac:dyDescent="0.25">
      <c r="A84" s="6" t="s">
        <v>89</v>
      </c>
      <c r="B84" s="6">
        <v>1078776</v>
      </c>
    </row>
    <row r="85" spans="1:2" x14ac:dyDescent="0.25">
      <c r="A85" s="6" t="s">
        <v>90</v>
      </c>
      <c r="B85" s="6">
        <v>95134</v>
      </c>
    </row>
    <row r="86" spans="1:2" x14ac:dyDescent="0.25">
      <c r="A86" s="6" t="s">
        <v>91</v>
      </c>
      <c r="B86" s="6">
        <v>160794</v>
      </c>
    </row>
    <row r="87" spans="1:2" x14ac:dyDescent="0.25">
      <c r="A87" s="6" t="s">
        <v>92</v>
      </c>
      <c r="B87" s="6">
        <v>356114</v>
      </c>
    </row>
    <row r="88" spans="1:2" x14ac:dyDescent="0.25">
      <c r="A88" s="6" t="s">
        <v>93</v>
      </c>
      <c r="B88" s="6">
        <v>202400</v>
      </c>
    </row>
    <row r="89" spans="1:2" x14ac:dyDescent="0.25">
      <c r="A89" s="6" t="s">
        <v>94</v>
      </c>
      <c r="B89" s="6">
        <v>206144</v>
      </c>
    </row>
    <row r="90" spans="1:2" x14ac:dyDescent="0.25">
      <c r="A90" s="6" t="s">
        <v>95</v>
      </c>
      <c r="B90" s="6">
        <v>199064</v>
      </c>
    </row>
    <row r="91" spans="1:2" x14ac:dyDescent="0.25">
      <c r="A91" s="6" t="s">
        <v>96</v>
      </c>
      <c r="B91" s="6">
        <v>199802</v>
      </c>
    </row>
    <row r="92" spans="1:2" x14ac:dyDescent="0.25">
      <c r="A92" s="6" t="s">
        <v>97</v>
      </c>
      <c r="B92" s="6">
        <v>201538</v>
      </c>
    </row>
    <row r="93" spans="1:2" x14ac:dyDescent="0.25">
      <c r="A93" s="6" t="s">
        <v>98</v>
      </c>
      <c r="B93" s="6">
        <v>198712</v>
      </c>
    </row>
    <row r="94" spans="1:2" x14ac:dyDescent="0.25">
      <c r="A94" s="6" t="s">
        <v>99</v>
      </c>
      <c r="B94" s="6">
        <v>23838</v>
      </c>
    </row>
    <row r="95" spans="1:2" x14ac:dyDescent="0.25">
      <c r="A95" s="6" t="s">
        <v>100</v>
      </c>
      <c r="B95" s="6">
        <v>34642</v>
      </c>
    </row>
    <row r="96" spans="1:2" x14ac:dyDescent="0.25">
      <c r="A96" s="6" t="s">
        <v>101</v>
      </c>
      <c r="B96" s="6">
        <v>50410</v>
      </c>
    </row>
    <row r="97" spans="1:2" x14ac:dyDescent="0.25">
      <c r="A97" s="6" t="s">
        <v>102</v>
      </c>
      <c r="B97" s="6">
        <v>68558</v>
      </c>
    </row>
    <row r="98" spans="1:2" x14ac:dyDescent="0.25">
      <c r="A98" s="6" t="s">
        <v>103</v>
      </c>
      <c r="B98" s="6">
        <v>92316</v>
      </c>
    </row>
    <row r="99" spans="1:2" x14ac:dyDescent="0.25">
      <c r="A99" s="6" t="s">
        <v>104</v>
      </c>
      <c r="B99" s="6">
        <v>124940</v>
      </c>
    </row>
    <row r="100" spans="1:2" x14ac:dyDescent="0.25">
      <c r="A100" s="6" t="s">
        <v>105</v>
      </c>
      <c r="B100" s="6">
        <v>156242</v>
      </c>
    </row>
    <row r="101" spans="1:2" x14ac:dyDescent="0.25">
      <c r="A101" s="6" t="s">
        <v>106</v>
      </c>
      <c r="B101" s="6">
        <v>37488</v>
      </c>
    </row>
    <row r="102" spans="1:2" x14ac:dyDescent="0.25">
      <c r="A102" s="6" t="s">
        <v>107</v>
      </c>
      <c r="B102" s="6">
        <v>207984</v>
      </c>
    </row>
    <row r="103" spans="1:2" x14ac:dyDescent="0.25">
      <c r="A103" s="6" t="s">
        <v>108</v>
      </c>
      <c r="B103" s="6">
        <v>30772194</v>
      </c>
    </row>
    <row r="104" spans="1:2" x14ac:dyDescent="0.25">
      <c r="A104" s="6" t="s">
        <v>109</v>
      </c>
      <c r="B104" s="6">
        <v>26373578</v>
      </c>
    </row>
    <row r="105" spans="1:2" x14ac:dyDescent="0.25">
      <c r="A105" s="6" t="s">
        <v>110</v>
      </c>
      <c r="B105" s="6">
        <v>2383589357</v>
      </c>
    </row>
    <row r="106" spans="1:2" x14ac:dyDescent="0.25">
      <c r="A106" s="6" t="s">
        <v>111</v>
      </c>
      <c r="B106" s="6">
        <v>234650</v>
      </c>
    </row>
    <row r="107" spans="1:2" x14ac:dyDescent="0.25">
      <c r="A107" s="6" t="s">
        <v>112</v>
      </c>
      <c r="B107" s="6">
        <v>3508151</v>
      </c>
    </row>
    <row r="108" spans="1:2" x14ac:dyDescent="0.25">
      <c r="A108" s="6" t="s">
        <v>113</v>
      </c>
      <c r="B108" s="6">
        <v>386760</v>
      </c>
    </row>
    <row r="109" spans="1:2" x14ac:dyDescent="0.25">
      <c r="A109" s="6" t="s">
        <v>114</v>
      </c>
      <c r="B109" s="6">
        <v>130833943</v>
      </c>
    </row>
    <row r="110" spans="1:2" x14ac:dyDescent="0.25">
      <c r="A110" s="6" t="s">
        <v>115</v>
      </c>
      <c r="B110" s="6">
        <v>790928465</v>
      </c>
    </row>
    <row r="111" spans="1:2" x14ac:dyDescent="0.25">
      <c r="A111" s="6" t="s">
        <v>116</v>
      </c>
      <c r="B111" s="6">
        <v>588456</v>
      </c>
    </row>
    <row r="112" spans="1:2" x14ac:dyDescent="0.25">
      <c r="A112" s="6" t="s">
        <v>117</v>
      </c>
      <c r="B112" s="6">
        <v>703885070</v>
      </c>
    </row>
    <row r="113" spans="1:2" x14ac:dyDescent="0.25">
      <c r="A113" s="6" t="s">
        <v>118</v>
      </c>
      <c r="B113" s="6">
        <v>747374</v>
      </c>
    </row>
    <row r="114" spans="1:2" x14ac:dyDescent="0.25">
      <c r="A114" s="6" t="s">
        <v>119</v>
      </c>
      <c r="B114" s="6">
        <v>1060062</v>
      </c>
    </row>
    <row r="115" spans="1:2" x14ac:dyDescent="0.25">
      <c r="A115" s="6" t="s">
        <v>120</v>
      </c>
      <c r="B115" s="6">
        <v>614401904</v>
      </c>
    </row>
    <row r="116" spans="1:2" x14ac:dyDescent="0.25">
      <c r="A116" s="6" t="s">
        <v>121</v>
      </c>
      <c r="B116" s="6">
        <v>98685678</v>
      </c>
    </row>
    <row r="117" spans="1:2" x14ac:dyDescent="0.25">
      <c r="A117" s="6" t="s">
        <v>122</v>
      </c>
      <c r="B117" s="6">
        <v>1685328</v>
      </c>
    </row>
    <row r="118" spans="1:2" x14ac:dyDescent="0.25">
      <c r="A118" s="6" t="s">
        <v>123</v>
      </c>
      <c r="B118" s="6">
        <v>1310625895</v>
      </c>
    </row>
    <row r="119" spans="1:2" x14ac:dyDescent="0.25">
      <c r="A119" s="6" t="s">
        <v>124</v>
      </c>
      <c r="B119" s="6">
        <v>2504516</v>
      </c>
    </row>
    <row r="120" spans="1:2" x14ac:dyDescent="0.25">
      <c r="A120" s="6" t="s">
        <v>125</v>
      </c>
      <c r="B120" s="6">
        <v>1962083006</v>
      </c>
    </row>
    <row r="121" spans="1:2" x14ac:dyDescent="0.25">
      <c r="A121" s="6" t="s">
        <v>126</v>
      </c>
      <c r="B121" s="6">
        <v>3359078</v>
      </c>
    </row>
    <row r="122" spans="1:2" x14ac:dyDescent="0.25">
      <c r="A122" s="6" t="s">
        <v>127</v>
      </c>
      <c r="B122" s="6">
        <v>741964709</v>
      </c>
    </row>
    <row r="123" spans="1:2" x14ac:dyDescent="0.25">
      <c r="A123" s="6" t="s">
        <v>128</v>
      </c>
      <c r="B123" s="6">
        <v>4310394</v>
      </c>
    </row>
    <row r="124" spans="1:2" x14ac:dyDescent="0.25">
      <c r="A124" s="6" t="s">
        <v>129</v>
      </c>
      <c r="B124" s="6">
        <v>1532469656</v>
      </c>
    </row>
    <row r="125" spans="1:2" x14ac:dyDescent="0.25">
      <c r="A125" s="6" t="s">
        <v>130</v>
      </c>
      <c r="B125" s="6">
        <v>6657278</v>
      </c>
    </row>
    <row r="126" spans="1:2" x14ac:dyDescent="0.25">
      <c r="A126" s="6" t="s">
        <v>131</v>
      </c>
      <c r="B126" s="6">
        <v>1102654451</v>
      </c>
    </row>
    <row r="127" spans="1:2" x14ac:dyDescent="0.25">
      <c r="A127" s="6" t="s">
        <v>132</v>
      </c>
      <c r="B127" s="6">
        <v>9528102</v>
      </c>
    </row>
    <row r="128" spans="1:2" x14ac:dyDescent="0.25">
      <c r="A128" s="6" t="s">
        <v>133</v>
      </c>
      <c r="B128" s="6">
        <v>1392287931</v>
      </c>
    </row>
    <row r="129" spans="1:2" x14ac:dyDescent="0.25">
      <c r="A129" s="6" t="s">
        <v>134</v>
      </c>
      <c r="B129" s="6">
        <v>6684656</v>
      </c>
    </row>
    <row r="130" spans="1:2" x14ac:dyDescent="0.25">
      <c r="A130" s="6" t="s">
        <v>135</v>
      </c>
      <c r="B130" s="6">
        <v>17175594</v>
      </c>
    </row>
    <row r="131" spans="1:2" x14ac:dyDescent="0.25">
      <c r="A131" s="6" t="s">
        <v>136</v>
      </c>
      <c r="B131" s="6">
        <v>1639293999</v>
      </c>
    </row>
    <row r="132" spans="1:2" x14ac:dyDescent="0.25">
      <c r="A132" s="6" t="s">
        <v>137</v>
      </c>
      <c r="B132" s="6">
        <v>11313792</v>
      </c>
    </row>
    <row r="133" spans="1:2" x14ac:dyDescent="0.25">
      <c r="A133" s="6" t="s">
        <v>138</v>
      </c>
      <c r="B133" s="6">
        <v>274040</v>
      </c>
    </row>
    <row r="134" spans="1:2" x14ac:dyDescent="0.25">
      <c r="A134" s="6" t="s">
        <v>139</v>
      </c>
      <c r="B134" s="6">
        <v>439504</v>
      </c>
    </row>
    <row r="135" spans="1:2" x14ac:dyDescent="0.25">
      <c r="A135" s="6" t="s">
        <v>140</v>
      </c>
      <c r="B135" s="6">
        <v>324002</v>
      </c>
    </row>
    <row r="136" spans="1:2" x14ac:dyDescent="0.25">
      <c r="A136" s="6" t="s">
        <v>141</v>
      </c>
      <c r="B136" s="6">
        <v>62006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F93A-C0F8-49D2-B668-82DC55E242EA}">
  <sheetPr codeName="Лист3"/>
  <dimension ref="A1:E66"/>
  <sheetViews>
    <sheetView topLeftCell="A55" workbookViewId="0">
      <selection activeCell="B73" sqref="B73"/>
    </sheetView>
  </sheetViews>
  <sheetFormatPr defaultRowHeight="15" x14ac:dyDescent="0.25"/>
  <cols>
    <col min="1" max="1" width="14.140625" customWidth="1"/>
    <col min="2" max="5" width="14.7109375" customWidth="1"/>
  </cols>
  <sheetData>
    <row r="1" spans="1:5" x14ac:dyDescent="0.25">
      <c r="A1" s="6" t="s">
        <v>142</v>
      </c>
      <c r="B1" s="6">
        <f>MAX(C1:E1)</f>
        <v>50422</v>
      </c>
      <c r="C1" s="6">
        <v>34142</v>
      </c>
      <c r="D1" s="6">
        <v>50385</v>
      </c>
      <c r="E1" s="6">
        <v>50422</v>
      </c>
    </row>
    <row r="2" spans="1:5" x14ac:dyDescent="0.25">
      <c r="A2" s="6" t="s">
        <v>143</v>
      </c>
      <c r="B2" s="6">
        <f t="shared" ref="B2:B58" si="0">MAX(C2:E2)</f>
        <v>70190</v>
      </c>
      <c r="C2" s="6">
        <v>55393</v>
      </c>
      <c r="D2" s="6">
        <v>70190</v>
      </c>
      <c r="E2" s="6">
        <v>70119</v>
      </c>
    </row>
    <row r="3" spans="1:5" x14ac:dyDescent="0.25">
      <c r="A3" s="6" t="s">
        <v>144</v>
      </c>
      <c r="B3" s="6">
        <f t="shared" si="0"/>
        <v>6648</v>
      </c>
      <c r="C3" s="6">
        <v>4757</v>
      </c>
      <c r="D3" s="6">
        <v>6648</v>
      </c>
      <c r="E3" s="6">
        <v>6629</v>
      </c>
    </row>
    <row r="4" spans="1:5" x14ac:dyDescent="0.25">
      <c r="A4" s="6" t="s">
        <v>145</v>
      </c>
      <c r="B4" s="6">
        <f t="shared" si="0"/>
        <v>8383</v>
      </c>
      <c r="C4" s="6">
        <v>6149</v>
      </c>
      <c r="D4" s="6">
        <v>8359</v>
      </c>
      <c r="E4" s="6">
        <v>8383</v>
      </c>
    </row>
    <row r="5" spans="1:5" x14ac:dyDescent="0.25">
      <c r="A5" s="6" t="s">
        <v>146</v>
      </c>
      <c r="B5" s="6">
        <f t="shared" si="0"/>
        <v>39575</v>
      </c>
      <c r="C5" s="6">
        <v>31164</v>
      </c>
      <c r="D5" s="6">
        <v>39575</v>
      </c>
      <c r="E5" s="6">
        <v>39516</v>
      </c>
    </row>
    <row r="6" spans="1:5" x14ac:dyDescent="0.25">
      <c r="A6" s="6" t="s">
        <v>147</v>
      </c>
      <c r="B6" s="6">
        <f t="shared" si="0"/>
        <v>837660</v>
      </c>
      <c r="C6" s="6">
        <v>653155</v>
      </c>
      <c r="D6" s="6">
        <v>837406</v>
      </c>
      <c r="E6" s="6">
        <v>837660</v>
      </c>
    </row>
    <row r="7" spans="1:5" x14ac:dyDescent="0.25">
      <c r="A7" s="6" t="s">
        <v>148</v>
      </c>
      <c r="B7" s="6">
        <f t="shared" si="0"/>
        <v>178451</v>
      </c>
      <c r="C7" s="6">
        <v>125723</v>
      </c>
      <c r="D7" s="6">
        <v>178451</v>
      </c>
      <c r="E7" s="6">
        <v>178435</v>
      </c>
    </row>
    <row r="8" spans="1:5" x14ac:dyDescent="0.25">
      <c r="A8" s="6" t="s">
        <v>149</v>
      </c>
      <c r="B8" s="6">
        <f t="shared" si="0"/>
        <v>1731000</v>
      </c>
      <c r="C8" s="6">
        <v>945640</v>
      </c>
      <c r="D8" s="6">
        <v>1726030</v>
      </c>
      <c r="E8" s="6">
        <v>1731000</v>
      </c>
    </row>
    <row r="9" spans="1:5" x14ac:dyDescent="0.25">
      <c r="A9" s="6" t="s">
        <v>150</v>
      </c>
      <c r="B9" s="6">
        <f t="shared" si="0"/>
        <v>78172</v>
      </c>
      <c r="C9" s="6">
        <v>46761</v>
      </c>
      <c r="D9" s="6">
        <v>78099</v>
      </c>
      <c r="E9" s="6">
        <v>78172</v>
      </c>
    </row>
    <row r="10" spans="1:5" x14ac:dyDescent="0.25">
      <c r="A10" s="6" t="s">
        <v>151</v>
      </c>
      <c r="B10" s="6">
        <f t="shared" si="0"/>
        <v>259109</v>
      </c>
      <c r="C10" s="6">
        <v>54985</v>
      </c>
      <c r="D10" s="6">
        <v>259109</v>
      </c>
      <c r="E10" s="6">
        <v>258747</v>
      </c>
    </row>
    <row r="11" spans="1:5" x14ac:dyDescent="0.25">
      <c r="A11" s="6" t="s">
        <v>152</v>
      </c>
      <c r="B11" s="6">
        <f t="shared" si="0"/>
        <v>193741</v>
      </c>
      <c r="C11" s="6">
        <v>193741</v>
      </c>
      <c r="D11" s="6">
        <v>4315</v>
      </c>
      <c r="E11" s="6">
        <v>4315</v>
      </c>
    </row>
    <row r="12" spans="1:5" x14ac:dyDescent="0.25">
      <c r="A12" s="6" t="s">
        <v>153</v>
      </c>
      <c r="B12" s="6">
        <f t="shared" si="0"/>
        <v>4935</v>
      </c>
      <c r="C12" s="6">
        <v>3264</v>
      </c>
      <c r="D12" s="6">
        <v>4935</v>
      </c>
      <c r="E12" s="6">
        <v>4929</v>
      </c>
    </row>
    <row r="13" spans="1:5" x14ac:dyDescent="0.25">
      <c r="A13" s="6" t="s">
        <v>154</v>
      </c>
      <c r="B13" s="6">
        <f t="shared" si="0"/>
        <v>3481</v>
      </c>
      <c r="C13" s="6">
        <v>3481</v>
      </c>
      <c r="D13" s="6">
        <v>2335</v>
      </c>
      <c r="E13" s="6">
        <v>2332</v>
      </c>
    </row>
    <row r="14" spans="1:5" x14ac:dyDescent="0.25">
      <c r="A14" s="6" t="s">
        <v>155</v>
      </c>
      <c r="B14" s="6">
        <f t="shared" si="0"/>
        <v>3574</v>
      </c>
      <c r="C14" s="6">
        <v>1711</v>
      </c>
      <c r="D14" s="6">
        <v>3574</v>
      </c>
      <c r="E14" s="6">
        <v>3571</v>
      </c>
    </row>
    <row r="15" spans="1:5" x14ac:dyDescent="0.25">
      <c r="A15" s="6" t="s">
        <v>156</v>
      </c>
      <c r="B15" s="6">
        <f t="shared" si="0"/>
        <v>3678</v>
      </c>
      <c r="C15" s="6">
        <v>2604</v>
      </c>
      <c r="D15" s="6">
        <v>3667</v>
      </c>
      <c r="E15" s="6">
        <v>3678</v>
      </c>
    </row>
    <row r="16" spans="1:5" x14ac:dyDescent="0.25">
      <c r="A16" s="6" t="s">
        <v>157</v>
      </c>
      <c r="B16" s="6">
        <f t="shared" si="0"/>
        <v>38947</v>
      </c>
      <c r="C16" s="6">
        <v>2839</v>
      </c>
      <c r="D16" s="6">
        <v>38947</v>
      </c>
      <c r="E16" s="6">
        <v>38935</v>
      </c>
    </row>
    <row r="17" spans="1:5" x14ac:dyDescent="0.25">
      <c r="A17" s="6" t="s">
        <v>158</v>
      </c>
      <c r="B17" s="6">
        <f t="shared" si="0"/>
        <v>75467</v>
      </c>
      <c r="C17" s="6">
        <v>26987</v>
      </c>
      <c r="D17" s="6">
        <v>75467</v>
      </c>
      <c r="E17" s="6">
        <v>75401</v>
      </c>
    </row>
    <row r="18" spans="1:5" x14ac:dyDescent="0.25">
      <c r="A18" s="6" t="s">
        <v>159</v>
      </c>
      <c r="B18" s="6">
        <f t="shared" si="0"/>
        <v>52176</v>
      </c>
      <c r="C18" s="6">
        <v>52176</v>
      </c>
      <c r="D18" s="6">
        <v>6160</v>
      </c>
      <c r="E18" s="6">
        <v>6159</v>
      </c>
    </row>
    <row r="19" spans="1:5" x14ac:dyDescent="0.25">
      <c r="A19" s="6" t="s">
        <v>160</v>
      </c>
      <c r="B19" s="6">
        <f t="shared" si="0"/>
        <v>5074</v>
      </c>
      <c r="C19" s="6">
        <v>5074</v>
      </c>
      <c r="D19" s="6">
        <v>4920</v>
      </c>
      <c r="E19" s="6">
        <v>4915</v>
      </c>
    </row>
    <row r="20" spans="1:5" x14ac:dyDescent="0.25">
      <c r="A20" s="6" t="s">
        <v>161</v>
      </c>
      <c r="B20" s="6">
        <f t="shared" si="0"/>
        <v>68492</v>
      </c>
      <c r="C20" s="6">
        <v>7737</v>
      </c>
      <c r="D20" s="6">
        <v>68492</v>
      </c>
      <c r="E20" s="6">
        <v>68447</v>
      </c>
    </row>
    <row r="21" spans="1:5" x14ac:dyDescent="0.25">
      <c r="A21" s="6" t="s">
        <v>162</v>
      </c>
      <c r="B21" s="6">
        <f t="shared" si="0"/>
        <v>380823</v>
      </c>
      <c r="C21" s="6">
        <v>3564</v>
      </c>
      <c r="D21" s="6">
        <v>380823</v>
      </c>
      <c r="E21" s="6">
        <v>378584</v>
      </c>
    </row>
    <row r="22" spans="1:5" x14ac:dyDescent="0.25">
      <c r="A22" s="6" t="s">
        <v>163</v>
      </c>
      <c r="B22" s="6">
        <f t="shared" si="0"/>
        <v>507189</v>
      </c>
      <c r="C22" s="6">
        <v>22041</v>
      </c>
      <c r="D22" s="6">
        <v>506704</v>
      </c>
      <c r="E22" s="6">
        <v>507189</v>
      </c>
    </row>
    <row r="23" spans="1:5" x14ac:dyDescent="0.25">
      <c r="A23" s="6" t="s">
        <v>164</v>
      </c>
      <c r="B23" s="6">
        <f t="shared" si="0"/>
        <v>383586</v>
      </c>
      <c r="C23" s="6">
        <v>49848</v>
      </c>
      <c r="D23" s="6">
        <v>383586</v>
      </c>
      <c r="E23" s="6">
        <v>383434</v>
      </c>
    </row>
    <row r="24" spans="1:5" x14ac:dyDescent="0.25">
      <c r="A24" s="6" t="s">
        <v>165</v>
      </c>
      <c r="B24" s="6">
        <f t="shared" si="0"/>
        <v>489392</v>
      </c>
      <c r="C24" s="6">
        <v>175697</v>
      </c>
      <c r="D24" s="6">
        <v>489392</v>
      </c>
      <c r="E24" s="6">
        <v>488886</v>
      </c>
    </row>
    <row r="25" spans="1:5" x14ac:dyDescent="0.25">
      <c r="A25" s="6" t="s">
        <v>166</v>
      </c>
      <c r="B25" s="6">
        <f t="shared" si="0"/>
        <v>263518</v>
      </c>
      <c r="C25" s="6">
        <v>263518</v>
      </c>
      <c r="D25" s="6">
        <v>253364</v>
      </c>
      <c r="E25" s="6">
        <v>253211</v>
      </c>
    </row>
    <row r="26" spans="1:5" x14ac:dyDescent="0.25">
      <c r="A26" s="6" t="s">
        <v>167</v>
      </c>
      <c r="B26" s="6">
        <f t="shared" si="0"/>
        <v>347392</v>
      </c>
      <c r="C26" s="6">
        <v>347392</v>
      </c>
      <c r="D26" s="6">
        <v>236583</v>
      </c>
      <c r="E26" s="6">
        <v>236294</v>
      </c>
    </row>
    <row r="27" spans="1:5" x14ac:dyDescent="0.25">
      <c r="A27" s="6" t="s">
        <v>168</v>
      </c>
      <c r="B27" s="6">
        <f t="shared" si="0"/>
        <v>255749</v>
      </c>
      <c r="C27" s="6">
        <v>181483</v>
      </c>
      <c r="D27" s="6">
        <v>255749</v>
      </c>
      <c r="E27" s="6">
        <v>255444</v>
      </c>
    </row>
    <row r="28" spans="1:5" x14ac:dyDescent="0.25">
      <c r="A28" s="6" t="s">
        <v>169</v>
      </c>
      <c r="B28" s="6">
        <f t="shared" si="0"/>
        <v>264109</v>
      </c>
      <c r="C28" s="6">
        <v>264109</v>
      </c>
      <c r="D28" s="6">
        <v>178395</v>
      </c>
      <c r="E28" s="6">
        <v>178259</v>
      </c>
    </row>
    <row r="29" spans="1:5" x14ac:dyDescent="0.25">
      <c r="A29" s="6" t="s">
        <v>170</v>
      </c>
      <c r="B29" s="6">
        <f t="shared" si="0"/>
        <v>914787</v>
      </c>
      <c r="C29" s="6">
        <v>336560</v>
      </c>
      <c r="D29" s="6">
        <v>914787</v>
      </c>
      <c r="E29" s="6">
        <v>907928</v>
      </c>
    </row>
    <row r="30" spans="1:5" x14ac:dyDescent="0.25">
      <c r="A30" s="6" t="s">
        <v>171</v>
      </c>
      <c r="B30" s="6">
        <f t="shared" si="0"/>
        <v>1027832</v>
      </c>
      <c r="C30" s="6">
        <v>180591</v>
      </c>
      <c r="D30" s="6">
        <v>1027832</v>
      </c>
      <c r="E30" s="6">
        <v>1027562</v>
      </c>
    </row>
    <row r="31" spans="1:5" x14ac:dyDescent="0.25">
      <c r="A31" s="6" t="s">
        <v>172</v>
      </c>
      <c r="B31" s="6">
        <f t="shared" si="0"/>
        <v>1234328</v>
      </c>
      <c r="C31" s="6">
        <v>169093</v>
      </c>
      <c r="D31" s="6">
        <v>1234328</v>
      </c>
      <c r="E31" s="6">
        <v>1233357</v>
      </c>
    </row>
    <row r="32" spans="1:5" x14ac:dyDescent="0.25">
      <c r="A32" s="6" t="s">
        <v>173</v>
      </c>
      <c r="B32" s="6">
        <f t="shared" si="0"/>
        <v>1195034</v>
      </c>
      <c r="C32" s="6">
        <v>177602</v>
      </c>
      <c r="D32" s="6">
        <v>1192957</v>
      </c>
      <c r="E32" s="6">
        <v>1195034</v>
      </c>
    </row>
    <row r="33" spans="1:5" x14ac:dyDescent="0.25">
      <c r="A33" s="6" t="s">
        <v>174</v>
      </c>
      <c r="B33" s="6">
        <f t="shared" si="0"/>
        <v>1489152</v>
      </c>
      <c r="C33" s="6">
        <v>125527</v>
      </c>
      <c r="D33" s="6">
        <v>1489152</v>
      </c>
      <c r="E33" s="6">
        <v>1486362</v>
      </c>
    </row>
    <row r="34" spans="1:5" x14ac:dyDescent="0.25">
      <c r="A34" s="6" t="s">
        <v>175</v>
      </c>
      <c r="B34" s="6">
        <f t="shared" si="0"/>
        <v>2545837</v>
      </c>
      <c r="C34" s="6">
        <v>610140</v>
      </c>
      <c r="D34" s="6">
        <v>2541598</v>
      </c>
      <c r="E34" s="6">
        <v>2545837</v>
      </c>
    </row>
    <row r="35" spans="1:5" x14ac:dyDescent="0.25">
      <c r="A35" s="6" t="s">
        <v>176</v>
      </c>
      <c r="B35" s="6">
        <f t="shared" si="0"/>
        <v>1779409</v>
      </c>
      <c r="C35" s="6">
        <v>708262</v>
      </c>
      <c r="D35" s="6">
        <v>1768131</v>
      </c>
      <c r="E35" s="6">
        <v>1779409</v>
      </c>
    </row>
    <row r="36" spans="1:5" x14ac:dyDescent="0.25">
      <c r="A36" s="6" t="s">
        <v>177</v>
      </c>
      <c r="B36" s="6">
        <f t="shared" si="0"/>
        <v>1127693</v>
      </c>
      <c r="C36" s="6">
        <v>848379</v>
      </c>
      <c r="D36" s="6">
        <v>1127211</v>
      </c>
      <c r="E36" s="6">
        <v>1127693</v>
      </c>
    </row>
    <row r="37" spans="1:5" x14ac:dyDescent="0.25">
      <c r="A37" s="6" t="s">
        <v>178</v>
      </c>
      <c r="B37" s="6">
        <f t="shared" si="0"/>
        <v>830639</v>
      </c>
      <c r="C37" s="6">
        <v>830639</v>
      </c>
      <c r="D37" s="6">
        <v>813135</v>
      </c>
      <c r="E37" s="6">
        <v>810795</v>
      </c>
    </row>
    <row r="38" spans="1:5" x14ac:dyDescent="0.25">
      <c r="A38" s="6" t="s">
        <v>179</v>
      </c>
      <c r="B38" s="6">
        <f t="shared" si="0"/>
        <v>1056850</v>
      </c>
      <c r="C38" s="6">
        <v>1056850</v>
      </c>
      <c r="D38" s="6">
        <v>33223</v>
      </c>
      <c r="E38" s="6">
        <v>33265</v>
      </c>
    </row>
    <row r="39" spans="1:5" x14ac:dyDescent="0.25">
      <c r="A39" s="6" t="s">
        <v>180</v>
      </c>
      <c r="B39" s="6">
        <f t="shared" si="0"/>
        <v>1703765</v>
      </c>
      <c r="C39" s="6">
        <v>1703765</v>
      </c>
      <c r="D39" s="6">
        <v>12217</v>
      </c>
      <c r="E39" s="6">
        <v>12242</v>
      </c>
    </row>
    <row r="40" spans="1:5" x14ac:dyDescent="0.25">
      <c r="A40" s="6" t="s">
        <v>181</v>
      </c>
      <c r="B40" s="6">
        <f t="shared" si="0"/>
        <v>1131547</v>
      </c>
      <c r="C40" s="6">
        <v>1131547</v>
      </c>
      <c r="D40" s="6">
        <v>81600</v>
      </c>
      <c r="E40" s="6">
        <v>81440</v>
      </c>
    </row>
    <row r="41" spans="1:5" x14ac:dyDescent="0.25">
      <c r="A41" s="6" t="s">
        <v>182</v>
      </c>
      <c r="B41" s="6">
        <f t="shared" si="0"/>
        <v>779433</v>
      </c>
      <c r="C41" s="6">
        <v>779433</v>
      </c>
      <c r="D41" s="6">
        <v>57754</v>
      </c>
      <c r="E41" s="6">
        <v>57852</v>
      </c>
    </row>
    <row r="42" spans="1:5" x14ac:dyDescent="0.25">
      <c r="A42" s="6" t="s">
        <v>183</v>
      </c>
      <c r="B42" s="6">
        <f t="shared" si="0"/>
        <v>590888</v>
      </c>
      <c r="C42" s="6">
        <v>590888</v>
      </c>
      <c r="D42" s="6">
        <v>5294</v>
      </c>
      <c r="E42" s="6">
        <v>5307</v>
      </c>
    </row>
    <row r="43" spans="1:5" x14ac:dyDescent="0.25">
      <c r="A43" s="6" t="s">
        <v>184</v>
      </c>
      <c r="B43" s="6">
        <f t="shared" si="0"/>
        <v>23702</v>
      </c>
      <c r="C43" s="6">
        <v>23702</v>
      </c>
      <c r="D43" s="6">
        <v>6639</v>
      </c>
      <c r="E43" s="6">
        <v>6637</v>
      </c>
    </row>
    <row r="44" spans="1:5" x14ac:dyDescent="0.25">
      <c r="A44" s="6" t="s">
        <v>185</v>
      </c>
      <c r="B44" s="6">
        <f t="shared" si="0"/>
        <v>2319450</v>
      </c>
      <c r="C44" s="6">
        <v>8769</v>
      </c>
      <c r="D44" s="6">
        <v>2319450</v>
      </c>
      <c r="E44" s="6">
        <v>2318961</v>
      </c>
    </row>
    <row r="45" spans="1:5" x14ac:dyDescent="0.25">
      <c r="A45" s="6" t="s">
        <v>186</v>
      </c>
      <c r="B45" s="6">
        <f t="shared" si="0"/>
        <v>59141</v>
      </c>
      <c r="C45" s="6">
        <v>55960</v>
      </c>
      <c r="D45" s="6">
        <v>59094</v>
      </c>
      <c r="E45" s="6">
        <v>59141</v>
      </c>
    </row>
    <row r="46" spans="1:5" x14ac:dyDescent="0.25">
      <c r="A46" s="6" t="s">
        <v>187</v>
      </c>
      <c r="B46" s="6">
        <f t="shared" si="0"/>
        <v>663935</v>
      </c>
      <c r="C46" s="6">
        <v>48382</v>
      </c>
      <c r="D46" s="6">
        <v>660746</v>
      </c>
      <c r="E46" s="6">
        <v>663935</v>
      </c>
    </row>
    <row r="47" spans="1:5" x14ac:dyDescent="0.25">
      <c r="A47" s="6" t="s">
        <v>188</v>
      </c>
      <c r="B47" s="6">
        <f t="shared" si="0"/>
        <v>3703</v>
      </c>
      <c r="C47" s="6">
        <v>3703</v>
      </c>
      <c r="D47" s="6">
        <v>445</v>
      </c>
      <c r="E47" s="6">
        <v>445</v>
      </c>
    </row>
    <row r="48" spans="1:5" x14ac:dyDescent="0.25">
      <c r="A48" s="6" t="s">
        <v>189</v>
      </c>
      <c r="B48" s="6">
        <f t="shared" si="0"/>
        <v>34243</v>
      </c>
      <c r="C48" s="6">
        <v>4940</v>
      </c>
      <c r="D48" s="6">
        <v>34243</v>
      </c>
      <c r="E48" s="6">
        <v>34162</v>
      </c>
    </row>
    <row r="49" spans="1:5" x14ac:dyDescent="0.25">
      <c r="A49" s="6" t="s">
        <v>190</v>
      </c>
      <c r="B49" s="6">
        <f t="shared" si="0"/>
        <v>1603037</v>
      </c>
      <c r="C49" s="6">
        <v>1603037</v>
      </c>
      <c r="D49" s="6">
        <v>88834</v>
      </c>
      <c r="E49" s="6">
        <v>88939</v>
      </c>
    </row>
    <row r="50" spans="1:5" x14ac:dyDescent="0.25">
      <c r="A50" s="6" t="s">
        <v>191</v>
      </c>
      <c r="B50" s="6">
        <f t="shared" si="0"/>
        <v>42161</v>
      </c>
      <c r="C50" s="6">
        <v>42161</v>
      </c>
      <c r="D50" s="6">
        <v>38183</v>
      </c>
      <c r="E50" s="6">
        <v>38175</v>
      </c>
    </row>
    <row r="51" spans="1:5" x14ac:dyDescent="0.25">
      <c r="A51" s="6" t="s">
        <v>192</v>
      </c>
      <c r="B51" s="6">
        <f t="shared" si="0"/>
        <v>462947</v>
      </c>
      <c r="C51" s="6">
        <v>462947</v>
      </c>
      <c r="D51" s="6">
        <v>5988</v>
      </c>
      <c r="E51" s="6">
        <v>6001</v>
      </c>
    </row>
    <row r="52" spans="1:5" x14ac:dyDescent="0.25">
      <c r="A52" s="6" t="s">
        <v>193</v>
      </c>
      <c r="B52" s="6">
        <f t="shared" si="0"/>
        <v>8659</v>
      </c>
      <c r="C52" s="6">
        <v>256</v>
      </c>
      <c r="D52" s="6">
        <v>8640</v>
      </c>
      <c r="E52" s="6">
        <v>8659</v>
      </c>
    </row>
    <row r="53" spans="1:5" x14ac:dyDescent="0.25">
      <c r="A53" s="6" t="s">
        <v>194</v>
      </c>
      <c r="B53" s="6">
        <f t="shared" si="0"/>
        <v>26440</v>
      </c>
      <c r="C53" s="6">
        <v>26440</v>
      </c>
      <c r="D53" s="6">
        <v>9456</v>
      </c>
      <c r="E53" s="6">
        <v>9471</v>
      </c>
    </row>
    <row r="54" spans="1:5" x14ac:dyDescent="0.25">
      <c r="A54" s="6" t="s">
        <v>195</v>
      </c>
      <c r="B54" s="6">
        <f t="shared" si="0"/>
        <v>74946</v>
      </c>
      <c r="C54" s="6">
        <v>74946</v>
      </c>
      <c r="D54" s="6">
        <v>10247</v>
      </c>
      <c r="E54" s="6">
        <v>10248</v>
      </c>
    </row>
    <row r="55" spans="1:5" x14ac:dyDescent="0.25">
      <c r="A55" s="6" t="s">
        <v>196</v>
      </c>
      <c r="B55" s="6">
        <f t="shared" si="0"/>
        <v>26788</v>
      </c>
      <c r="C55" s="6">
        <v>26788</v>
      </c>
      <c r="D55" s="6">
        <v>12163</v>
      </c>
      <c r="E55" s="6">
        <v>12196</v>
      </c>
    </row>
    <row r="56" spans="1:5" x14ac:dyDescent="0.25">
      <c r="A56" s="6" t="s">
        <v>197</v>
      </c>
      <c r="B56" s="6">
        <f t="shared" si="0"/>
        <v>13582</v>
      </c>
      <c r="C56" s="6">
        <v>4484</v>
      </c>
      <c r="D56" s="6">
        <v>13582</v>
      </c>
      <c r="E56" s="6">
        <v>13562</v>
      </c>
    </row>
    <row r="57" spans="1:5" x14ac:dyDescent="0.25">
      <c r="A57" s="6" t="s">
        <v>198</v>
      </c>
      <c r="B57" s="6">
        <f t="shared" si="0"/>
        <v>282426</v>
      </c>
      <c r="C57" s="6">
        <v>4959</v>
      </c>
      <c r="D57" s="6">
        <v>282150</v>
      </c>
      <c r="E57" s="6">
        <v>282426</v>
      </c>
    </row>
    <row r="58" spans="1:5" x14ac:dyDescent="0.25">
      <c r="A58" s="6" t="s">
        <v>199</v>
      </c>
      <c r="B58" s="6">
        <f t="shared" si="0"/>
        <v>29060</v>
      </c>
      <c r="C58" s="6">
        <v>5293</v>
      </c>
      <c r="D58" s="6">
        <v>29060</v>
      </c>
      <c r="E58" s="6">
        <v>29050</v>
      </c>
    </row>
    <row r="59" spans="1:5" x14ac:dyDescent="0.25">
      <c r="A59" s="6" t="s">
        <v>200</v>
      </c>
      <c r="B59" s="6">
        <f t="shared" ref="B59:B66" si="1">MAX(C59:E59)</f>
        <v>77207</v>
      </c>
      <c r="C59" s="6">
        <v>6267</v>
      </c>
      <c r="D59" s="6">
        <v>77207</v>
      </c>
      <c r="E59" s="6">
        <v>76798</v>
      </c>
    </row>
    <row r="60" spans="1:5" x14ac:dyDescent="0.25">
      <c r="A60" s="6" t="s">
        <v>201</v>
      </c>
      <c r="B60" s="6">
        <f t="shared" si="1"/>
        <v>6959</v>
      </c>
      <c r="C60" s="6">
        <v>6959</v>
      </c>
      <c r="D60" s="6">
        <v>6959</v>
      </c>
      <c r="E60" s="6">
        <v>6959</v>
      </c>
    </row>
    <row r="61" spans="1:5" x14ac:dyDescent="0.25">
      <c r="A61" s="6" t="s">
        <v>202</v>
      </c>
      <c r="B61" s="6">
        <f t="shared" si="1"/>
        <v>7426</v>
      </c>
      <c r="C61" s="6">
        <v>7426</v>
      </c>
      <c r="D61" s="6">
        <v>7426</v>
      </c>
      <c r="E61" s="6">
        <v>7426</v>
      </c>
    </row>
    <row r="62" spans="1:5" x14ac:dyDescent="0.25">
      <c r="A62" s="6" t="s">
        <v>203</v>
      </c>
      <c r="B62" s="6">
        <f t="shared" si="1"/>
        <v>9008</v>
      </c>
      <c r="C62" s="6">
        <v>9008</v>
      </c>
      <c r="D62" s="6">
        <v>9008</v>
      </c>
      <c r="E62" s="6">
        <v>9008</v>
      </c>
    </row>
    <row r="63" spans="1:5" x14ac:dyDescent="0.25">
      <c r="A63" s="6" t="s">
        <v>204</v>
      </c>
      <c r="B63" s="6">
        <f t="shared" si="1"/>
        <v>9892</v>
      </c>
      <c r="C63" s="6">
        <v>9892</v>
      </c>
      <c r="D63" s="6">
        <v>9892</v>
      </c>
      <c r="E63" s="6">
        <v>9892</v>
      </c>
    </row>
    <row r="64" spans="1:5" x14ac:dyDescent="0.25">
      <c r="A64" s="6" t="s">
        <v>205</v>
      </c>
      <c r="B64" s="6">
        <f t="shared" si="1"/>
        <v>192531</v>
      </c>
      <c r="C64" s="6">
        <v>192531</v>
      </c>
      <c r="D64" s="6">
        <v>192531</v>
      </c>
      <c r="E64" s="6">
        <v>192531</v>
      </c>
    </row>
    <row r="65" spans="1:5" x14ac:dyDescent="0.25">
      <c r="A65" s="6" t="s">
        <v>206</v>
      </c>
      <c r="B65" s="6">
        <f t="shared" si="1"/>
        <v>27965</v>
      </c>
      <c r="C65" s="6">
        <v>27965</v>
      </c>
      <c r="D65" s="6">
        <v>27965</v>
      </c>
      <c r="E65" s="6">
        <v>27965</v>
      </c>
    </row>
    <row r="66" spans="1:5" x14ac:dyDescent="0.25">
      <c r="A66" s="6" t="s">
        <v>207</v>
      </c>
      <c r="B66" s="6">
        <f t="shared" si="1"/>
        <v>56899</v>
      </c>
      <c r="C66" s="6">
        <v>56899</v>
      </c>
      <c r="D66" s="6">
        <v>56899</v>
      </c>
      <c r="E66" s="6">
        <v>56899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Сравнение КЗН</vt:lpstr>
      <vt:lpstr>Сравнение ЗК</vt:lpstr>
      <vt:lpstr>Худшее для КЗН</vt:lpstr>
      <vt:lpstr>Худшее для ЗК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Leushkin</dc:creator>
  <cp:lastModifiedBy>Anton Leushkin</cp:lastModifiedBy>
  <dcterms:created xsi:type="dcterms:W3CDTF">2015-06-05T18:19:34Z</dcterms:created>
  <dcterms:modified xsi:type="dcterms:W3CDTF">2021-06-19T10:17:14Z</dcterms:modified>
</cp:coreProperties>
</file>