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leysh\Desktop\"/>
    </mc:Choice>
  </mc:AlternateContent>
  <xr:revisionPtr revIDLastSave="0" documentId="13_ncr:1_{8833C460-9707-4A68-8D70-F5530452CF0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sults" sheetId="1" r:id="rId1"/>
  </sheets>
  <calcPr calcId="181029" refMode="R1C1"/>
</workbook>
</file>

<file path=xl/calcChain.xml><?xml version="1.0" encoding="utf-8"?>
<calcChain xmlns="http://schemas.openxmlformats.org/spreadsheetml/2006/main">
  <c r="E303" i="1" l="1"/>
  <c r="E304" i="1"/>
  <c r="E305" i="1"/>
  <c r="E306" i="1"/>
  <c r="F1383" i="1" s="1"/>
  <c r="E307" i="1"/>
  <c r="E302" i="1"/>
  <c r="B1383" i="1" s="1"/>
  <c r="G1430" i="1"/>
  <c r="F1430" i="1"/>
  <c r="E1430" i="1"/>
  <c r="D1430" i="1"/>
  <c r="C1430" i="1"/>
  <c r="B1430" i="1"/>
  <c r="G1429" i="1"/>
  <c r="F1429" i="1"/>
  <c r="E1429" i="1"/>
  <c r="D1429" i="1"/>
  <c r="C1429" i="1"/>
  <c r="B1429" i="1"/>
  <c r="G1428" i="1"/>
  <c r="F1428" i="1"/>
  <c r="E1428" i="1"/>
  <c r="D1428" i="1"/>
  <c r="C1428" i="1"/>
  <c r="B1428" i="1"/>
  <c r="G1427" i="1"/>
  <c r="F1427" i="1"/>
  <c r="E1427" i="1"/>
  <c r="D1427" i="1"/>
  <c r="C1427" i="1"/>
  <c r="B1427" i="1"/>
  <c r="G1426" i="1"/>
  <c r="F1426" i="1"/>
  <c r="E1426" i="1"/>
  <c r="D1426" i="1"/>
  <c r="C1426" i="1"/>
  <c r="B1426" i="1"/>
  <c r="G1425" i="1"/>
  <c r="F1425" i="1"/>
  <c r="E1425" i="1"/>
  <c r="D1425" i="1"/>
  <c r="C1425" i="1"/>
  <c r="B1425" i="1"/>
  <c r="G1424" i="1"/>
  <c r="F1424" i="1"/>
  <c r="E1424" i="1"/>
  <c r="D1424" i="1"/>
  <c r="C1424" i="1"/>
  <c r="B1424" i="1"/>
  <c r="AL1420" i="1"/>
  <c r="AK1420" i="1"/>
  <c r="AJ1420" i="1"/>
  <c r="AI1420" i="1"/>
  <c r="AH1420" i="1"/>
  <c r="AG1420" i="1"/>
  <c r="AF1420" i="1"/>
  <c r="AE1420" i="1"/>
  <c r="AD1420" i="1"/>
  <c r="AC1420" i="1"/>
  <c r="AB1420" i="1"/>
  <c r="AA1420" i="1"/>
  <c r="Z1420" i="1"/>
  <c r="Y1420" i="1"/>
  <c r="X1420" i="1"/>
  <c r="W1420" i="1"/>
  <c r="V1420" i="1"/>
  <c r="U1420" i="1"/>
  <c r="T1420" i="1"/>
  <c r="S1420" i="1"/>
  <c r="R1420" i="1"/>
  <c r="Q1420" i="1"/>
  <c r="P1420" i="1"/>
  <c r="O1420" i="1"/>
  <c r="N1420" i="1"/>
  <c r="M1420" i="1"/>
  <c r="L1420" i="1"/>
  <c r="K1420" i="1"/>
  <c r="J1420" i="1"/>
  <c r="I1420" i="1"/>
  <c r="H1420" i="1"/>
  <c r="G1420" i="1"/>
  <c r="F1420" i="1"/>
  <c r="E1420" i="1"/>
  <c r="D1420" i="1"/>
  <c r="C1420" i="1"/>
  <c r="B1420" i="1"/>
  <c r="AL1419" i="1"/>
  <c r="AK1419" i="1"/>
  <c r="AJ1419" i="1"/>
  <c r="AI1419" i="1"/>
  <c r="AH1419" i="1"/>
  <c r="AG1419" i="1"/>
  <c r="AF1419" i="1"/>
  <c r="AE1419" i="1"/>
  <c r="AD1419" i="1"/>
  <c r="AC1419" i="1"/>
  <c r="AB1419" i="1"/>
  <c r="AA1419" i="1"/>
  <c r="Z1419" i="1"/>
  <c r="Y1419" i="1"/>
  <c r="X1419" i="1"/>
  <c r="W1419" i="1"/>
  <c r="V1419" i="1"/>
  <c r="U1419" i="1"/>
  <c r="T1419" i="1"/>
  <c r="S1419" i="1"/>
  <c r="R1419" i="1"/>
  <c r="Q1419" i="1"/>
  <c r="P1419" i="1"/>
  <c r="O1419" i="1"/>
  <c r="N1419" i="1"/>
  <c r="M1419" i="1"/>
  <c r="L1419" i="1"/>
  <c r="K1419" i="1"/>
  <c r="J1419" i="1"/>
  <c r="I1419" i="1"/>
  <c r="H1419" i="1"/>
  <c r="G1419" i="1"/>
  <c r="F1419" i="1"/>
  <c r="E1419" i="1"/>
  <c r="D1419" i="1"/>
  <c r="C1419" i="1"/>
  <c r="B1419" i="1"/>
  <c r="AL1418" i="1"/>
  <c r="AK1418" i="1"/>
  <c r="AJ1418" i="1"/>
  <c r="AI1418" i="1"/>
  <c r="AH1418" i="1"/>
  <c r="AG1418" i="1"/>
  <c r="AF1418" i="1"/>
  <c r="AE1418" i="1"/>
  <c r="AD1418" i="1"/>
  <c r="AC1418" i="1"/>
  <c r="AB1418" i="1"/>
  <c r="AA1418" i="1"/>
  <c r="Z1418" i="1"/>
  <c r="Y1418" i="1"/>
  <c r="X1418" i="1"/>
  <c r="W1418" i="1"/>
  <c r="V1418" i="1"/>
  <c r="U1418" i="1"/>
  <c r="T1418" i="1"/>
  <c r="S1418" i="1"/>
  <c r="R1418" i="1"/>
  <c r="Q1418" i="1"/>
  <c r="P1418" i="1"/>
  <c r="O1418" i="1"/>
  <c r="N1418" i="1"/>
  <c r="M1418" i="1"/>
  <c r="L1418" i="1"/>
  <c r="K1418" i="1"/>
  <c r="J1418" i="1"/>
  <c r="I1418" i="1"/>
  <c r="H1418" i="1"/>
  <c r="G1418" i="1"/>
  <c r="F1418" i="1"/>
  <c r="E1418" i="1"/>
  <c r="D1418" i="1"/>
  <c r="C1418" i="1"/>
  <c r="B1418" i="1"/>
  <c r="AL1417" i="1"/>
  <c r="AK1417" i="1"/>
  <c r="AJ1417" i="1"/>
  <c r="AI1417" i="1"/>
  <c r="AH1417" i="1"/>
  <c r="AG1417" i="1"/>
  <c r="AF1417" i="1"/>
  <c r="AE1417" i="1"/>
  <c r="AD1417" i="1"/>
  <c r="AC1417" i="1"/>
  <c r="AB1417" i="1"/>
  <c r="AA1417" i="1"/>
  <c r="Z1417" i="1"/>
  <c r="Y1417" i="1"/>
  <c r="X1417" i="1"/>
  <c r="W1417" i="1"/>
  <c r="V1417" i="1"/>
  <c r="U1417" i="1"/>
  <c r="T1417" i="1"/>
  <c r="S1417" i="1"/>
  <c r="R1417" i="1"/>
  <c r="Q1417" i="1"/>
  <c r="P1417" i="1"/>
  <c r="O1417" i="1"/>
  <c r="N1417" i="1"/>
  <c r="M1417" i="1"/>
  <c r="L1417" i="1"/>
  <c r="K1417" i="1"/>
  <c r="J1417" i="1"/>
  <c r="I1417" i="1"/>
  <c r="H1417" i="1"/>
  <c r="G1417" i="1"/>
  <c r="F1417" i="1"/>
  <c r="E1417" i="1"/>
  <c r="D1417" i="1"/>
  <c r="C1417" i="1"/>
  <c r="B1417" i="1"/>
  <c r="AL1416" i="1"/>
  <c r="AK1416" i="1"/>
  <c r="AJ1416" i="1"/>
  <c r="AI1416" i="1"/>
  <c r="AH1416" i="1"/>
  <c r="AG1416" i="1"/>
  <c r="AF1416" i="1"/>
  <c r="AE1416" i="1"/>
  <c r="AD1416" i="1"/>
  <c r="AC1416" i="1"/>
  <c r="AB1416" i="1"/>
  <c r="AA1416" i="1"/>
  <c r="Z1416" i="1"/>
  <c r="Y1416" i="1"/>
  <c r="X1416" i="1"/>
  <c r="W1416" i="1"/>
  <c r="V1416" i="1"/>
  <c r="U1416" i="1"/>
  <c r="T1416" i="1"/>
  <c r="S1416" i="1"/>
  <c r="R1416" i="1"/>
  <c r="Q1416" i="1"/>
  <c r="P1416" i="1"/>
  <c r="O1416" i="1"/>
  <c r="N1416" i="1"/>
  <c r="M1416" i="1"/>
  <c r="L1416" i="1"/>
  <c r="K1416" i="1"/>
  <c r="J1416" i="1"/>
  <c r="I1416" i="1"/>
  <c r="H1416" i="1"/>
  <c r="G1416" i="1"/>
  <c r="F1416" i="1"/>
  <c r="E1416" i="1"/>
  <c r="D1416" i="1"/>
  <c r="C1416" i="1"/>
  <c r="B1416" i="1"/>
  <c r="BX1414" i="1"/>
  <c r="BW1414" i="1"/>
  <c r="BV1414" i="1"/>
  <c r="BU1414" i="1"/>
  <c r="BT1414" i="1"/>
  <c r="BS1414" i="1"/>
  <c r="BR1414" i="1"/>
  <c r="BQ1414" i="1"/>
  <c r="BP1414" i="1"/>
  <c r="BO1414" i="1"/>
  <c r="BN1414" i="1"/>
  <c r="BM1414" i="1"/>
  <c r="BL1414" i="1"/>
  <c r="BK1414" i="1"/>
  <c r="BJ1414" i="1"/>
  <c r="BI1414" i="1"/>
  <c r="BH1414" i="1"/>
  <c r="BG1414" i="1"/>
  <c r="BF1414" i="1"/>
  <c r="BE1414" i="1"/>
  <c r="BD1414" i="1"/>
  <c r="BC1414" i="1"/>
  <c r="BB1414" i="1"/>
  <c r="BA1414" i="1"/>
  <c r="AZ1414" i="1"/>
  <c r="AY1414" i="1"/>
  <c r="AX1414" i="1"/>
  <c r="AW1414" i="1"/>
  <c r="AV1414" i="1"/>
  <c r="AU1414" i="1"/>
  <c r="AT1414" i="1"/>
  <c r="AS1414" i="1"/>
  <c r="AR1414" i="1"/>
  <c r="AQ1414" i="1"/>
  <c r="AP1414" i="1"/>
  <c r="AO1414" i="1"/>
  <c r="AN1414" i="1"/>
  <c r="G1409" i="1"/>
  <c r="F1409" i="1"/>
  <c r="E1409" i="1"/>
  <c r="D1409" i="1"/>
  <c r="C1409" i="1"/>
  <c r="B1409" i="1"/>
  <c r="G1408" i="1"/>
  <c r="F1408" i="1"/>
  <c r="E1408" i="1"/>
  <c r="D1408" i="1"/>
  <c r="C1408" i="1"/>
  <c r="B1408" i="1"/>
  <c r="G1407" i="1"/>
  <c r="F1407" i="1"/>
  <c r="E1407" i="1"/>
  <c r="D1407" i="1"/>
  <c r="C1407" i="1"/>
  <c r="B1407" i="1"/>
  <c r="G1406" i="1"/>
  <c r="F1406" i="1"/>
  <c r="E1406" i="1"/>
  <c r="D1406" i="1"/>
  <c r="C1406" i="1"/>
  <c r="B1406" i="1"/>
  <c r="G1405" i="1"/>
  <c r="F1405" i="1"/>
  <c r="E1405" i="1"/>
  <c r="D1405" i="1"/>
  <c r="C1405" i="1"/>
  <c r="B1405" i="1"/>
  <c r="G1404" i="1"/>
  <c r="F1404" i="1"/>
  <c r="E1404" i="1"/>
  <c r="D1404" i="1"/>
  <c r="C1404" i="1"/>
  <c r="B1404" i="1"/>
  <c r="G1403" i="1"/>
  <c r="F1403" i="1"/>
  <c r="E1403" i="1"/>
  <c r="D1403" i="1"/>
  <c r="C1403" i="1"/>
  <c r="B1403" i="1"/>
  <c r="AL1399" i="1"/>
  <c r="AK1399" i="1"/>
  <c r="AJ1399" i="1"/>
  <c r="AI1399" i="1"/>
  <c r="AH1399" i="1"/>
  <c r="AG1399" i="1"/>
  <c r="AF1399" i="1"/>
  <c r="AE1399" i="1"/>
  <c r="AD1399" i="1"/>
  <c r="AC1399" i="1"/>
  <c r="AB1399" i="1"/>
  <c r="AA1399" i="1"/>
  <c r="Z1399" i="1"/>
  <c r="Y1399" i="1"/>
  <c r="X1399" i="1"/>
  <c r="W1399" i="1"/>
  <c r="V1399" i="1"/>
  <c r="U1399" i="1"/>
  <c r="T1399" i="1"/>
  <c r="S1399" i="1"/>
  <c r="R1399" i="1"/>
  <c r="Q1399" i="1"/>
  <c r="P1399" i="1"/>
  <c r="O1399" i="1"/>
  <c r="N1399" i="1"/>
  <c r="M1399" i="1"/>
  <c r="L1399" i="1"/>
  <c r="K1399" i="1"/>
  <c r="J1399" i="1"/>
  <c r="I1399" i="1"/>
  <c r="H1399" i="1"/>
  <c r="G1399" i="1"/>
  <c r="F1399" i="1"/>
  <c r="E1399" i="1"/>
  <c r="D1399" i="1"/>
  <c r="C1399" i="1"/>
  <c r="B1399" i="1"/>
  <c r="AL1398" i="1"/>
  <c r="AK1398" i="1"/>
  <c r="AJ1398" i="1"/>
  <c r="AI1398" i="1"/>
  <c r="AH1398" i="1"/>
  <c r="AG1398" i="1"/>
  <c r="AF1398" i="1"/>
  <c r="AE1398" i="1"/>
  <c r="AD1398" i="1"/>
  <c r="AC1398" i="1"/>
  <c r="AB1398" i="1"/>
  <c r="AA1398" i="1"/>
  <c r="Z1398" i="1"/>
  <c r="Y1398" i="1"/>
  <c r="X1398" i="1"/>
  <c r="W1398" i="1"/>
  <c r="V1398" i="1"/>
  <c r="U1398" i="1"/>
  <c r="T1398" i="1"/>
  <c r="S1398" i="1"/>
  <c r="R1398" i="1"/>
  <c r="Q1398" i="1"/>
  <c r="P1398" i="1"/>
  <c r="O1398" i="1"/>
  <c r="N1398" i="1"/>
  <c r="M1398" i="1"/>
  <c r="L1398" i="1"/>
  <c r="K1398" i="1"/>
  <c r="J1398" i="1"/>
  <c r="I1398" i="1"/>
  <c r="H1398" i="1"/>
  <c r="G1398" i="1"/>
  <c r="F1398" i="1"/>
  <c r="E1398" i="1"/>
  <c r="D1398" i="1"/>
  <c r="C1398" i="1"/>
  <c r="B1398" i="1"/>
  <c r="AL1397" i="1"/>
  <c r="AK1397" i="1"/>
  <c r="AJ1397" i="1"/>
  <c r="AI1397" i="1"/>
  <c r="AH1397" i="1"/>
  <c r="AG1397" i="1"/>
  <c r="AF1397" i="1"/>
  <c r="AE1397" i="1"/>
  <c r="AD1397" i="1"/>
  <c r="AC1397" i="1"/>
  <c r="AB1397" i="1"/>
  <c r="AA1397" i="1"/>
  <c r="Z1397" i="1"/>
  <c r="Y1397" i="1"/>
  <c r="X1397" i="1"/>
  <c r="W1397" i="1"/>
  <c r="V1397" i="1"/>
  <c r="U1397" i="1"/>
  <c r="T1397" i="1"/>
  <c r="S1397" i="1"/>
  <c r="R1397" i="1"/>
  <c r="Q1397" i="1"/>
  <c r="P1397" i="1"/>
  <c r="O1397" i="1"/>
  <c r="N1397" i="1"/>
  <c r="M1397" i="1"/>
  <c r="L1397" i="1"/>
  <c r="K1397" i="1"/>
  <c r="J1397" i="1"/>
  <c r="I1397" i="1"/>
  <c r="H1397" i="1"/>
  <c r="G1397" i="1"/>
  <c r="F1397" i="1"/>
  <c r="E1397" i="1"/>
  <c r="D1397" i="1"/>
  <c r="C1397" i="1"/>
  <c r="B1397" i="1"/>
  <c r="AL1396" i="1"/>
  <c r="AK1396" i="1"/>
  <c r="AJ1396" i="1"/>
  <c r="AI1396" i="1"/>
  <c r="AH1396" i="1"/>
  <c r="AG1396" i="1"/>
  <c r="AF1396" i="1"/>
  <c r="AE1396" i="1"/>
  <c r="AD1396" i="1"/>
  <c r="AC1396" i="1"/>
  <c r="AB1396" i="1"/>
  <c r="AA1396" i="1"/>
  <c r="Z1396" i="1"/>
  <c r="Y1396" i="1"/>
  <c r="X1396" i="1"/>
  <c r="W1396" i="1"/>
  <c r="V1396" i="1"/>
  <c r="U1396" i="1"/>
  <c r="T1396" i="1"/>
  <c r="S1396" i="1"/>
  <c r="R1396" i="1"/>
  <c r="Q1396" i="1"/>
  <c r="P1396" i="1"/>
  <c r="O1396" i="1"/>
  <c r="N1396" i="1"/>
  <c r="M1396" i="1"/>
  <c r="L1396" i="1"/>
  <c r="K1396" i="1"/>
  <c r="J1396" i="1"/>
  <c r="I1396" i="1"/>
  <c r="H1396" i="1"/>
  <c r="G1396" i="1"/>
  <c r="F1396" i="1"/>
  <c r="E1396" i="1"/>
  <c r="D1396" i="1"/>
  <c r="C1396" i="1"/>
  <c r="B1396" i="1"/>
  <c r="AL1395" i="1"/>
  <c r="AK1395" i="1"/>
  <c r="AJ1395" i="1"/>
  <c r="AI1395" i="1"/>
  <c r="AH1395" i="1"/>
  <c r="AG1395" i="1"/>
  <c r="AF1395" i="1"/>
  <c r="AE1395" i="1"/>
  <c r="AD1395" i="1"/>
  <c r="AC1395" i="1"/>
  <c r="AB1395" i="1"/>
  <c r="AA1395" i="1"/>
  <c r="Z1395" i="1"/>
  <c r="Y1395" i="1"/>
  <c r="X1395" i="1"/>
  <c r="W1395" i="1"/>
  <c r="V1395" i="1"/>
  <c r="U1395" i="1"/>
  <c r="T1395" i="1"/>
  <c r="S1395" i="1"/>
  <c r="R1395" i="1"/>
  <c r="Q1395" i="1"/>
  <c r="P1395" i="1"/>
  <c r="O1395" i="1"/>
  <c r="N1395" i="1"/>
  <c r="M1395" i="1"/>
  <c r="L1395" i="1"/>
  <c r="K1395" i="1"/>
  <c r="J1395" i="1"/>
  <c r="I1395" i="1"/>
  <c r="H1395" i="1"/>
  <c r="G1395" i="1"/>
  <c r="F1395" i="1"/>
  <c r="E1395" i="1"/>
  <c r="D1395" i="1"/>
  <c r="C1395" i="1"/>
  <c r="B1395" i="1"/>
  <c r="BX1393" i="1"/>
  <c r="BW1393" i="1"/>
  <c r="BV1393" i="1"/>
  <c r="BU1393" i="1"/>
  <c r="BT1393" i="1"/>
  <c r="BS1393" i="1"/>
  <c r="BR1393" i="1"/>
  <c r="BQ1393" i="1"/>
  <c r="BP1393" i="1"/>
  <c r="BO1393" i="1"/>
  <c r="BN1393" i="1"/>
  <c r="BM1393" i="1"/>
  <c r="BL1393" i="1"/>
  <c r="BK1393" i="1"/>
  <c r="BJ1393" i="1"/>
  <c r="BI1393" i="1"/>
  <c r="BH1393" i="1"/>
  <c r="BG1393" i="1"/>
  <c r="BF1393" i="1"/>
  <c r="BE1393" i="1"/>
  <c r="BD1393" i="1"/>
  <c r="BC1393" i="1"/>
  <c r="BB1393" i="1"/>
  <c r="BA1393" i="1"/>
  <c r="AZ1393" i="1"/>
  <c r="AY1393" i="1"/>
  <c r="AX1393" i="1"/>
  <c r="AW1393" i="1"/>
  <c r="AV1393" i="1"/>
  <c r="AU1393" i="1"/>
  <c r="AT1393" i="1"/>
  <c r="AS1393" i="1"/>
  <c r="AR1393" i="1"/>
  <c r="AQ1393" i="1"/>
  <c r="AP1393" i="1"/>
  <c r="AO1393" i="1"/>
  <c r="AN1393" i="1"/>
  <c r="D1388" i="1"/>
  <c r="F1387" i="1"/>
  <c r="B1387" i="1"/>
  <c r="D1386" i="1"/>
  <c r="F1385" i="1"/>
  <c r="B1385" i="1"/>
  <c r="D1384" i="1"/>
  <c r="D1382" i="1"/>
  <c r="AL1378" i="1"/>
  <c r="AK1378" i="1"/>
  <c r="AI1378" i="1"/>
  <c r="AG1378" i="1"/>
  <c r="AE1378" i="1"/>
  <c r="AC1378" i="1"/>
  <c r="AA1378" i="1"/>
  <c r="Y1378" i="1"/>
  <c r="W1378" i="1"/>
  <c r="V1378" i="1"/>
  <c r="U1378" i="1"/>
  <c r="S1378" i="1"/>
  <c r="Q1378" i="1"/>
  <c r="O1378" i="1"/>
  <c r="M1378" i="1"/>
  <c r="K1378" i="1"/>
  <c r="I1378" i="1"/>
  <c r="G1378" i="1"/>
  <c r="E1378" i="1"/>
  <c r="C1378" i="1"/>
  <c r="AL1377" i="1"/>
  <c r="AJ1377" i="1"/>
  <c r="AH1377" i="1"/>
  <c r="AF1377" i="1"/>
  <c r="AD1377" i="1"/>
  <c r="AB1377" i="1"/>
  <c r="Z1377" i="1"/>
  <c r="X1377" i="1"/>
  <c r="V1377" i="1"/>
  <c r="T1377" i="1"/>
  <c r="R1377" i="1"/>
  <c r="P1377" i="1"/>
  <c r="N1377" i="1"/>
  <c r="L1377" i="1"/>
  <c r="J1377" i="1"/>
  <c r="H1377" i="1"/>
  <c r="F1377" i="1"/>
  <c r="D1377" i="1"/>
  <c r="AK1376" i="1"/>
  <c r="AI1376" i="1"/>
  <c r="AG1376" i="1"/>
  <c r="AE1376" i="1"/>
  <c r="AC1376" i="1"/>
  <c r="AA1376" i="1"/>
  <c r="Y1376" i="1"/>
  <c r="X1376" i="1"/>
  <c r="W1376" i="1"/>
  <c r="U1376" i="1"/>
  <c r="S1376" i="1"/>
  <c r="Q1376" i="1"/>
  <c r="O1376" i="1"/>
  <c r="M1376" i="1"/>
  <c r="L1376" i="1"/>
  <c r="K1376" i="1"/>
  <c r="I1376" i="1"/>
  <c r="G1376" i="1"/>
  <c r="E1376" i="1"/>
  <c r="C1376" i="1"/>
  <c r="AL1375" i="1"/>
  <c r="AJ1375" i="1"/>
  <c r="AH1375" i="1"/>
  <c r="AF1375" i="1"/>
  <c r="AD1375" i="1"/>
  <c r="AB1375" i="1"/>
  <c r="Z1375" i="1"/>
  <c r="X1375" i="1"/>
  <c r="V1375" i="1"/>
  <c r="T1375" i="1"/>
  <c r="R1375" i="1"/>
  <c r="P1375" i="1"/>
  <c r="N1375" i="1"/>
  <c r="L1375" i="1"/>
  <c r="J1375" i="1"/>
  <c r="H1375" i="1"/>
  <c r="F1375" i="1"/>
  <c r="D1375" i="1"/>
  <c r="B1375" i="1"/>
  <c r="AL1374" i="1"/>
  <c r="AK1374" i="1"/>
  <c r="AI1374" i="1"/>
  <c r="AG1374" i="1"/>
  <c r="AE1374" i="1"/>
  <c r="AC1374" i="1"/>
  <c r="AA1374" i="1"/>
  <c r="Y1374" i="1"/>
  <c r="W1374" i="1"/>
  <c r="V1374" i="1"/>
  <c r="U1374" i="1"/>
  <c r="S1374" i="1"/>
  <c r="R1374" i="1"/>
  <c r="Q1374" i="1"/>
  <c r="O1374" i="1"/>
  <c r="N1374" i="1"/>
  <c r="M1374" i="1"/>
  <c r="K1374" i="1"/>
  <c r="I1374" i="1"/>
  <c r="G1374" i="1"/>
  <c r="E1374" i="1"/>
  <c r="C1374" i="1"/>
  <c r="BX1372" i="1"/>
  <c r="BV1372" i="1"/>
  <c r="BT1372" i="1"/>
  <c r="BR1372" i="1"/>
  <c r="BP1372" i="1"/>
  <c r="BN1372" i="1"/>
  <c r="BL1372" i="1"/>
  <c r="BJ1372" i="1"/>
  <c r="BH1372" i="1"/>
  <c r="BF1372" i="1"/>
  <c r="BD1372" i="1"/>
  <c r="BB1372" i="1"/>
  <c r="AZ1372" i="1"/>
  <c r="AX1372" i="1"/>
  <c r="AV1372" i="1"/>
  <c r="AT1372" i="1"/>
  <c r="AR1372" i="1"/>
  <c r="AP1372" i="1"/>
  <c r="E1367" i="1"/>
  <c r="D1367" i="1"/>
  <c r="E1366" i="1"/>
  <c r="D1366" i="1"/>
  <c r="E1365" i="1"/>
  <c r="D1365" i="1"/>
  <c r="E1364" i="1"/>
  <c r="D1364" i="1"/>
  <c r="E1363" i="1"/>
  <c r="D1363" i="1"/>
  <c r="E1362" i="1"/>
  <c r="D1362" i="1"/>
  <c r="E1357" i="1"/>
  <c r="D1357" i="1"/>
  <c r="E1356" i="1"/>
  <c r="D1356" i="1"/>
  <c r="E1355" i="1"/>
  <c r="D1355" i="1"/>
  <c r="E1354" i="1"/>
  <c r="D1354" i="1"/>
  <c r="E1353" i="1"/>
  <c r="D1353" i="1"/>
  <c r="E1352" i="1"/>
  <c r="D1352" i="1"/>
  <c r="E1347" i="1"/>
  <c r="D1347" i="1"/>
  <c r="E1346" i="1"/>
  <c r="D1346" i="1"/>
  <c r="E1345" i="1"/>
  <c r="D1345" i="1"/>
  <c r="E1344" i="1"/>
  <c r="D1344" i="1"/>
  <c r="E1343" i="1"/>
  <c r="D1343" i="1"/>
  <c r="E1342" i="1"/>
  <c r="D1342" i="1"/>
  <c r="E1337" i="1"/>
  <c r="D1337" i="1"/>
  <c r="E1336" i="1"/>
  <c r="D1336" i="1"/>
  <c r="E1335" i="1"/>
  <c r="D1335" i="1"/>
  <c r="E1334" i="1"/>
  <c r="D1334" i="1"/>
  <c r="E1333" i="1"/>
  <c r="D1333" i="1"/>
  <c r="E1332" i="1"/>
  <c r="D1332" i="1"/>
  <c r="E1327" i="1"/>
  <c r="D1327" i="1"/>
  <c r="E1326" i="1"/>
  <c r="D1326" i="1"/>
  <c r="E1325" i="1"/>
  <c r="D1325" i="1"/>
  <c r="E1324" i="1"/>
  <c r="D1324" i="1"/>
  <c r="E1323" i="1"/>
  <c r="D1323" i="1"/>
  <c r="E1322" i="1"/>
  <c r="D1322" i="1"/>
  <c r="E1317" i="1"/>
  <c r="D1317" i="1"/>
  <c r="E1316" i="1"/>
  <c r="D1316" i="1"/>
  <c r="E1315" i="1"/>
  <c r="D1315" i="1"/>
  <c r="E1314" i="1"/>
  <c r="D1314" i="1"/>
  <c r="E1313" i="1"/>
  <c r="D1313" i="1"/>
  <c r="E1312" i="1"/>
  <c r="D1312" i="1"/>
  <c r="E1307" i="1"/>
  <c r="D1307" i="1"/>
  <c r="E1306" i="1"/>
  <c r="D1306" i="1"/>
  <c r="E1305" i="1"/>
  <c r="D1305" i="1"/>
  <c r="E1304" i="1"/>
  <c r="D1304" i="1"/>
  <c r="E1303" i="1"/>
  <c r="D1303" i="1"/>
  <c r="E1302" i="1"/>
  <c r="D1302" i="1"/>
  <c r="E1297" i="1"/>
  <c r="D1297" i="1"/>
  <c r="E1296" i="1"/>
  <c r="D1296" i="1"/>
  <c r="E1295" i="1"/>
  <c r="D1295" i="1"/>
  <c r="E1294" i="1"/>
  <c r="D1294" i="1"/>
  <c r="E1293" i="1"/>
  <c r="D1293" i="1"/>
  <c r="E1292" i="1"/>
  <c r="D1292" i="1"/>
  <c r="E1287" i="1"/>
  <c r="D1287" i="1"/>
  <c r="E1286" i="1"/>
  <c r="D1286" i="1"/>
  <c r="E1285" i="1"/>
  <c r="D1285" i="1"/>
  <c r="E1284" i="1"/>
  <c r="D1284" i="1"/>
  <c r="E1283" i="1"/>
  <c r="D1283" i="1"/>
  <c r="E1282" i="1"/>
  <c r="D1282" i="1"/>
  <c r="E1277" i="1"/>
  <c r="D1277" i="1"/>
  <c r="E1276" i="1"/>
  <c r="D1276" i="1"/>
  <c r="E1275" i="1"/>
  <c r="D1275" i="1"/>
  <c r="E1274" i="1"/>
  <c r="D1274" i="1"/>
  <c r="E1273" i="1"/>
  <c r="D1273" i="1"/>
  <c r="E1272" i="1"/>
  <c r="D1272" i="1"/>
  <c r="E1267" i="1"/>
  <c r="D1267" i="1"/>
  <c r="E1266" i="1"/>
  <c r="D1266" i="1"/>
  <c r="E1265" i="1"/>
  <c r="D1265" i="1"/>
  <c r="E1264" i="1"/>
  <c r="D1264" i="1"/>
  <c r="E1263" i="1"/>
  <c r="D1263" i="1"/>
  <c r="E1262" i="1"/>
  <c r="D1262" i="1"/>
  <c r="E1257" i="1"/>
  <c r="D1257" i="1"/>
  <c r="E1256" i="1"/>
  <c r="D1256" i="1"/>
  <c r="E1255" i="1"/>
  <c r="D1255" i="1"/>
  <c r="E1254" i="1"/>
  <c r="D1254" i="1"/>
  <c r="E1253" i="1"/>
  <c r="D1253" i="1"/>
  <c r="E1252" i="1"/>
  <c r="D1252" i="1"/>
  <c r="E1247" i="1"/>
  <c r="D1247" i="1"/>
  <c r="E1246" i="1"/>
  <c r="D1246" i="1"/>
  <c r="E1245" i="1"/>
  <c r="D1245" i="1"/>
  <c r="E1244" i="1"/>
  <c r="D1244" i="1"/>
  <c r="E1243" i="1"/>
  <c r="D1243" i="1"/>
  <c r="E1242" i="1"/>
  <c r="D1242" i="1"/>
  <c r="E1237" i="1"/>
  <c r="D1237" i="1"/>
  <c r="E1236" i="1"/>
  <c r="D1236" i="1"/>
  <c r="E1235" i="1"/>
  <c r="D1235" i="1"/>
  <c r="E1234" i="1"/>
  <c r="D1234" i="1"/>
  <c r="E1233" i="1"/>
  <c r="D1233" i="1"/>
  <c r="E1232" i="1"/>
  <c r="D1232" i="1"/>
  <c r="E1227" i="1"/>
  <c r="D1227" i="1"/>
  <c r="E1226" i="1"/>
  <c r="D1226" i="1"/>
  <c r="E1225" i="1"/>
  <c r="D1225" i="1"/>
  <c r="E1224" i="1"/>
  <c r="D1224" i="1"/>
  <c r="E1223" i="1"/>
  <c r="D1223" i="1"/>
  <c r="E1222" i="1"/>
  <c r="D1222" i="1"/>
  <c r="E1217" i="1"/>
  <c r="D1217" i="1"/>
  <c r="E1216" i="1"/>
  <c r="U1377" i="1" s="1"/>
  <c r="D1216" i="1"/>
  <c r="E1215" i="1"/>
  <c r="D1215" i="1"/>
  <c r="E1214" i="1"/>
  <c r="U1375" i="1" s="1"/>
  <c r="D1214" i="1"/>
  <c r="E1213" i="1"/>
  <c r="D1213" i="1"/>
  <c r="E1212" i="1"/>
  <c r="BG1372" i="1" s="1"/>
  <c r="D1212" i="1"/>
  <c r="E1207" i="1"/>
  <c r="D1207" i="1"/>
  <c r="E1206" i="1"/>
  <c r="D1206" i="1"/>
  <c r="E1205" i="1"/>
  <c r="D1205" i="1"/>
  <c r="E1204" i="1"/>
  <c r="D1204" i="1"/>
  <c r="E1203" i="1"/>
  <c r="D1203" i="1"/>
  <c r="E1202" i="1"/>
  <c r="D1202" i="1"/>
  <c r="E1197" i="1"/>
  <c r="D1197" i="1"/>
  <c r="E1196" i="1"/>
  <c r="D1196" i="1"/>
  <c r="E1195" i="1"/>
  <c r="D1195" i="1"/>
  <c r="E1194" i="1"/>
  <c r="D1194" i="1"/>
  <c r="E1193" i="1"/>
  <c r="D1193" i="1"/>
  <c r="E1192" i="1"/>
  <c r="D1192" i="1"/>
  <c r="E1187" i="1"/>
  <c r="D1187" i="1"/>
  <c r="E1186" i="1"/>
  <c r="D1186" i="1"/>
  <c r="E1185" i="1"/>
  <c r="D1185" i="1"/>
  <c r="E1184" i="1"/>
  <c r="D1184" i="1"/>
  <c r="E1183" i="1"/>
  <c r="D1183" i="1"/>
  <c r="E1182" i="1"/>
  <c r="D1182" i="1"/>
  <c r="E1177" i="1"/>
  <c r="D1177" i="1"/>
  <c r="E1176" i="1"/>
  <c r="D1176" i="1"/>
  <c r="E1175" i="1"/>
  <c r="D1175" i="1"/>
  <c r="E1174" i="1"/>
  <c r="D1174" i="1"/>
  <c r="E1173" i="1"/>
  <c r="D1173" i="1"/>
  <c r="E1172" i="1"/>
  <c r="D1172" i="1"/>
  <c r="E1167" i="1"/>
  <c r="D1167" i="1"/>
  <c r="E1166" i="1"/>
  <c r="D1166" i="1"/>
  <c r="E1165" i="1"/>
  <c r="AL1376" i="1" s="1"/>
  <c r="D1165" i="1"/>
  <c r="E1164" i="1"/>
  <c r="D1164" i="1"/>
  <c r="E1163" i="1"/>
  <c r="D1163" i="1"/>
  <c r="E1162" i="1"/>
  <c r="D1162" i="1"/>
  <c r="E1157" i="1"/>
  <c r="D1157" i="1"/>
  <c r="E1156" i="1"/>
  <c r="D1156" i="1"/>
  <c r="E1155" i="1"/>
  <c r="D1155" i="1"/>
  <c r="E1154" i="1"/>
  <c r="D1154" i="1"/>
  <c r="E1153" i="1"/>
  <c r="D1153" i="1"/>
  <c r="E1152" i="1"/>
  <c r="D1152" i="1"/>
  <c r="E1147" i="1"/>
  <c r="D1147" i="1"/>
  <c r="E1146" i="1"/>
  <c r="D1146" i="1"/>
  <c r="E1145" i="1"/>
  <c r="D1145" i="1"/>
  <c r="E1144" i="1"/>
  <c r="D1144" i="1"/>
  <c r="E1143" i="1"/>
  <c r="D1143" i="1"/>
  <c r="E1142" i="1"/>
  <c r="D1142" i="1"/>
  <c r="E1137" i="1"/>
  <c r="D1137" i="1"/>
  <c r="E1136" i="1"/>
  <c r="D1136" i="1"/>
  <c r="E1135" i="1"/>
  <c r="D1135" i="1"/>
  <c r="E1134" i="1"/>
  <c r="D1134" i="1"/>
  <c r="E1133" i="1"/>
  <c r="D1133" i="1"/>
  <c r="E1132" i="1"/>
  <c r="D1132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E1107" i="1"/>
  <c r="D1107" i="1"/>
  <c r="E1106" i="1"/>
  <c r="AK1377" i="1" s="1"/>
  <c r="D1106" i="1"/>
  <c r="E1105" i="1"/>
  <c r="D1105" i="1"/>
  <c r="E1104" i="1"/>
  <c r="AK1375" i="1" s="1"/>
  <c r="D1104" i="1"/>
  <c r="E1103" i="1"/>
  <c r="D1103" i="1"/>
  <c r="E1102" i="1"/>
  <c r="BW1372" i="1" s="1"/>
  <c r="D1102" i="1"/>
  <c r="E1097" i="1"/>
  <c r="D1097" i="1"/>
  <c r="E1096" i="1"/>
  <c r="D1096" i="1"/>
  <c r="E1095" i="1"/>
  <c r="D1095" i="1"/>
  <c r="E1094" i="1"/>
  <c r="D1094" i="1"/>
  <c r="E1093" i="1"/>
  <c r="D1093" i="1"/>
  <c r="E1092" i="1"/>
  <c r="D1092" i="1"/>
  <c r="E1087" i="1"/>
  <c r="D1087" i="1"/>
  <c r="E1086" i="1"/>
  <c r="D1086" i="1"/>
  <c r="E1085" i="1"/>
  <c r="D1085" i="1"/>
  <c r="E1084" i="1"/>
  <c r="D1084" i="1"/>
  <c r="E1083" i="1"/>
  <c r="D1083" i="1"/>
  <c r="E1082" i="1"/>
  <c r="D1082" i="1"/>
  <c r="E1077" i="1"/>
  <c r="D1077" i="1"/>
  <c r="E1076" i="1"/>
  <c r="D1076" i="1"/>
  <c r="E1075" i="1"/>
  <c r="D1075" i="1"/>
  <c r="E1074" i="1"/>
  <c r="D1074" i="1"/>
  <c r="E1073" i="1"/>
  <c r="D1073" i="1"/>
  <c r="E1072" i="1"/>
  <c r="D1072" i="1"/>
  <c r="E1067" i="1"/>
  <c r="G1382" i="1" s="1"/>
  <c r="D1067" i="1"/>
  <c r="E1066" i="1"/>
  <c r="C1377" i="1" s="1"/>
  <c r="D1066" i="1"/>
  <c r="E1065" i="1"/>
  <c r="B1376" i="1" s="1"/>
  <c r="D1065" i="1"/>
  <c r="E1064" i="1"/>
  <c r="C1375" i="1" s="1"/>
  <c r="D1064" i="1"/>
  <c r="E1063" i="1"/>
  <c r="C1382" i="1" s="1"/>
  <c r="D1063" i="1"/>
  <c r="E1062" i="1"/>
  <c r="AO1372" i="1" s="1"/>
  <c r="D1062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E1027" i="1"/>
  <c r="D1027" i="1"/>
  <c r="E1026" i="1"/>
  <c r="D1026" i="1"/>
  <c r="E1025" i="1"/>
  <c r="D1025" i="1"/>
  <c r="E1024" i="1"/>
  <c r="D1024" i="1"/>
  <c r="E1023" i="1"/>
  <c r="D1023" i="1"/>
  <c r="E1022" i="1"/>
  <c r="D1022" i="1"/>
  <c r="E1017" i="1"/>
  <c r="D1017" i="1"/>
  <c r="E1016" i="1"/>
  <c r="D1016" i="1"/>
  <c r="E1015" i="1"/>
  <c r="V1376" i="1" s="1"/>
  <c r="D1015" i="1"/>
  <c r="E1014" i="1"/>
  <c r="D1014" i="1"/>
  <c r="E1013" i="1"/>
  <c r="D1013" i="1"/>
  <c r="E1012" i="1"/>
  <c r="D1012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E997" i="1"/>
  <c r="D997" i="1"/>
  <c r="E996" i="1"/>
  <c r="AG1377" i="1" s="1"/>
  <c r="D996" i="1"/>
  <c r="E995" i="1"/>
  <c r="D995" i="1"/>
  <c r="E994" i="1"/>
  <c r="AG1375" i="1" s="1"/>
  <c r="D994" i="1"/>
  <c r="E993" i="1"/>
  <c r="D993" i="1"/>
  <c r="E992" i="1"/>
  <c r="BS1372" i="1" s="1"/>
  <c r="D992" i="1"/>
  <c r="E987" i="1"/>
  <c r="D987" i="1"/>
  <c r="E986" i="1"/>
  <c r="AE1377" i="1" s="1"/>
  <c r="D986" i="1"/>
  <c r="E985" i="1"/>
  <c r="D985" i="1"/>
  <c r="E984" i="1"/>
  <c r="AE1375" i="1" s="1"/>
  <c r="D984" i="1"/>
  <c r="E983" i="1"/>
  <c r="D983" i="1"/>
  <c r="E982" i="1"/>
  <c r="BQ1372" i="1" s="1"/>
  <c r="D982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E967" i="1"/>
  <c r="D967" i="1"/>
  <c r="E966" i="1"/>
  <c r="AA1377" i="1" s="1"/>
  <c r="D966" i="1"/>
  <c r="E965" i="1"/>
  <c r="D965" i="1"/>
  <c r="E964" i="1"/>
  <c r="AA1375" i="1" s="1"/>
  <c r="D964" i="1"/>
  <c r="E963" i="1"/>
  <c r="D963" i="1"/>
  <c r="E962" i="1"/>
  <c r="BM1372" i="1" s="1"/>
  <c r="D962" i="1"/>
  <c r="E957" i="1"/>
  <c r="D957" i="1"/>
  <c r="E956" i="1"/>
  <c r="Y1377" i="1" s="1"/>
  <c r="D956" i="1"/>
  <c r="E955" i="1"/>
  <c r="D955" i="1"/>
  <c r="E954" i="1"/>
  <c r="Y1375" i="1" s="1"/>
  <c r="D954" i="1"/>
  <c r="E953" i="1"/>
  <c r="D953" i="1"/>
  <c r="E952" i="1"/>
  <c r="BK1372" i="1" s="1"/>
  <c r="D952" i="1"/>
  <c r="E947" i="1"/>
  <c r="X1378" i="1" s="1"/>
  <c r="D947" i="1"/>
  <c r="E946" i="1"/>
  <c r="D946" i="1"/>
  <c r="E945" i="1"/>
  <c r="D945" i="1"/>
  <c r="E944" i="1"/>
  <c r="D944" i="1"/>
  <c r="E943" i="1"/>
  <c r="X1374" i="1" s="1"/>
  <c r="D943" i="1"/>
  <c r="E942" i="1"/>
  <c r="D942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E887" i="1"/>
  <c r="D887" i="1"/>
  <c r="E886" i="1"/>
  <c r="AI1377" i="1" s="1"/>
  <c r="D886" i="1"/>
  <c r="E885" i="1"/>
  <c r="D885" i="1"/>
  <c r="E884" i="1"/>
  <c r="AI1375" i="1" s="1"/>
  <c r="D884" i="1"/>
  <c r="E883" i="1"/>
  <c r="D883" i="1"/>
  <c r="E882" i="1"/>
  <c r="BU1372" i="1" s="1"/>
  <c r="D882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E807" i="1"/>
  <c r="R1378" i="1" s="1"/>
  <c r="D807" i="1"/>
  <c r="E806" i="1"/>
  <c r="D806" i="1"/>
  <c r="E805" i="1"/>
  <c r="R1376" i="1" s="1"/>
  <c r="D805" i="1"/>
  <c r="E804" i="1"/>
  <c r="D804" i="1"/>
  <c r="E803" i="1"/>
  <c r="D803" i="1"/>
  <c r="E802" i="1"/>
  <c r="D802" i="1"/>
  <c r="E797" i="1"/>
  <c r="D797" i="1"/>
  <c r="E796" i="1"/>
  <c r="Q1377" i="1" s="1"/>
  <c r="D796" i="1"/>
  <c r="E795" i="1"/>
  <c r="D795" i="1"/>
  <c r="E794" i="1"/>
  <c r="Q1375" i="1" s="1"/>
  <c r="D794" i="1"/>
  <c r="E793" i="1"/>
  <c r="D793" i="1"/>
  <c r="E792" i="1"/>
  <c r="BC1372" i="1" s="1"/>
  <c r="D792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E777" i="1"/>
  <c r="N1378" i="1" s="1"/>
  <c r="D777" i="1"/>
  <c r="E776" i="1"/>
  <c r="D776" i="1"/>
  <c r="E775" i="1"/>
  <c r="N1376" i="1" s="1"/>
  <c r="D775" i="1"/>
  <c r="E774" i="1"/>
  <c r="D774" i="1"/>
  <c r="E773" i="1"/>
  <c r="D773" i="1"/>
  <c r="E772" i="1"/>
  <c r="D772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E757" i="1"/>
  <c r="L1378" i="1" s="1"/>
  <c r="D757" i="1"/>
  <c r="E756" i="1"/>
  <c r="D756" i="1"/>
  <c r="E755" i="1"/>
  <c r="D755" i="1"/>
  <c r="E754" i="1"/>
  <c r="D754" i="1"/>
  <c r="E753" i="1"/>
  <c r="L1374" i="1" s="1"/>
  <c r="D753" i="1"/>
  <c r="E752" i="1"/>
  <c r="D752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E727" i="1"/>
  <c r="H1378" i="1" s="1"/>
  <c r="D727" i="1"/>
  <c r="E726" i="1"/>
  <c r="D726" i="1"/>
  <c r="E725" i="1"/>
  <c r="H1376" i="1" s="1"/>
  <c r="D725" i="1"/>
  <c r="E724" i="1"/>
  <c r="D724" i="1"/>
  <c r="E723" i="1"/>
  <c r="H1374" i="1" s="1"/>
  <c r="D723" i="1"/>
  <c r="E722" i="1"/>
  <c r="D722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E657" i="1"/>
  <c r="G1388" i="1" s="1"/>
  <c r="D657" i="1"/>
  <c r="E656" i="1"/>
  <c r="F1388" i="1" s="1"/>
  <c r="D656" i="1"/>
  <c r="E655" i="1"/>
  <c r="AH1376" i="1" s="1"/>
  <c r="D655" i="1"/>
  <c r="E654" i="1"/>
  <c r="D654" i="1"/>
  <c r="E653" i="1"/>
  <c r="C1388" i="1" s="1"/>
  <c r="D653" i="1"/>
  <c r="E652" i="1"/>
  <c r="D652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E637" i="1"/>
  <c r="AF1378" i="1" s="1"/>
  <c r="D637" i="1"/>
  <c r="E636" i="1"/>
  <c r="D636" i="1"/>
  <c r="E635" i="1"/>
  <c r="AF1376" i="1" s="1"/>
  <c r="D635" i="1"/>
  <c r="E634" i="1"/>
  <c r="D634" i="1"/>
  <c r="E633" i="1"/>
  <c r="AF1374" i="1" s="1"/>
  <c r="D633" i="1"/>
  <c r="E632" i="1"/>
  <c r="D632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E617" i="1"/>
  <c r="AD1378" i="1" s="1"/>
  <c r="D617" i="1"/>
  <c r="E616" i="1"/>
  <c r="D616" i="1"/>
  <c r="E615" i="1"/>
  <c r="AD1376" i="1" s="1"/>
  <c r="D615" i="1"/>
  <c r="E614" i="1"/>
  <c r="D614" i="1"/>
  <c r="E613" i="1"/>
  <c r="AD1374" i="1" s="1"/>
  <c r="D613" i="1"/>
  <c r="E612" i="1"/>
  <c r="D612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E597" i="1"/>
  <c r="AB1378" i="1" s="1"/>
  <c r="D597" i="1"/>
  <c r="E596" i="1"/>
  <c r="D596" i="1"/>
  <c r="E595" i="1"/>
  <c r="AB1376" i="1" s="1"/>
  <c r="D595" i="1"/>
  <c r="E594" i="1"/>
  <c r="D594" i="1"/>
  <c r="E593" i="1"/>
  <c r="AB1374" i="1" s="1"/>
  <c r="D593" i="1"/>
  <c r="E592" i="1"/>
  <c r="D592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E577" i="1"/>
  <c r="G1387" i="1" s="1"/>
  <c r="D577" i="1"/>
  <c r="E576" i="1"/>
  <c r="D576" i="1"/>
  <c r="E575" i="1"/>
  <c r="E1387" i="1" s="1"/>
  <c r="D575" i="1"/>
  <c r="E574" i="1"/>
  <c r="D574" i="1"/>
  <c r="E573" i="1"/>
  <c r="C1387" i="1" s="1"/>
  <c r="D573" i="1"/>
  <c r="E572" i="1"/>
  <c r="D572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E557" i="1"/>
  <c r="D557" i="1"/>
  <c r="E556" i="1"/>
  <c r="W1377" i="1" s="1"/>
  <c r="D556" i="1"/>
  <c r="E555" i="1"/>
  <c r="D555" i="1"/>
  <c r="E554" i="1"/>
  <c r="W1375" i="1" s="1"/>
  <c r="D554" i="1"/>
  <c r="E553" i="1"/>
  <c r="D553" i="1"/>
  <c r="E552" i="1"/>
  <c r="BI1372" i="1" s="1"/>
  <c r="D552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E487" i="1"/>
  <c r="D487" i="1"/>
  <c r="E486" i="1"/>
  <c r="S1377" i="1" s="1"/>
  <c r="D486" i="1"/>
  <c r="E485" i="1"/>
  <c r="D485" i="1"/>
  <c r="E484" i="1"/>
  <c r="S1375" i="1" s="1"/>
  <c r="D484" i="1"/>
  <c r="E483" i="1"/>
  <c r="D483" i="1"/>
  <c r="E482" i="1"/>
  <c r="BE1372" i="1" s="1"/>
  <c r="D482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47" i="1"/>
  <c r="D447" i="1"/>
  <c r="E446" i="1"/>
  <c r="E1377" i="1" s="1"/>
  <c r="D446" i="1"/>
  <c r="E445" i="1"/>
  <c r="D445" i="1"/>
  <c r="E444" i="1"/>
  <c r="E1375" i="1" s="1"/>
  <c r="D444" i="1"/>
  <c r="E443" i="1"/>
  <c r="D443" i="1"/>
  <c r="E442" i="1"/>
  <c r="AQ1372" i="1" s="1"/>
  <c r="D442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27" i="1"/>
  <c r="D427" i="1"/>
  <c r="E426" i="1"/>
  <c r="AC1377" i="1" s="1"/>
  <c r="D426" i="1"/>
  <c r="E425" i="1"/>
  <c r="D425" i="1"/>
  <c r="E424" i="1"/>
  <c r="D1387" i="1" s="1"/>
  <c r="D424" i="1"/>
  <c r="E423" i="1"/>
  <c r="D423" i="1"/>
  <c r="E422" i="1"/>
  <c r="BO1372" i="1" s="1"/>
  <c r="D422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57" i="1"/>
  <c r="G1386" i="1" s="1"/>
  <c r="D357" i="1"/>
  <c r="E356" i="1"/>
  <c r="F1386" i="1" s="1"/>
  <c r="D356" i="1"/>
  <c r="E355" i="1"/>
  <c r="E1386" i="1" s="1"/>
  <c r="D355" i="1"/>
  <c r="E354" i="1"/>
  <c r="D354" i="1"/>
  <c r="E353" i="1"/>
  <c r="C1386" i="1" s="1"/>
  <c r="D353" i="1"/>
  <c r="E352" i="1"/>
  <c r="B1386" i="1" s="1"/>
  <c r="D352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D307" i="1"/>
  <c r="D306" i="1"/>
  <c r="D305" i="1"/>
  <c r="D304" i="1"/>
  <c r="D303" i="1"/>
  <c r="D302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57" i="1"/>
  <c r="G1383" i="1" s="1"/>
  <c r="D257" i="1"/>
  <c r="E256" i="1"/>
  <c r="G1377" i="1" s="1"/>
  <c r="D256" i="1"/>
  <c r="E255" i="1"/>
  <c r="E1383" i="1" s="1"/>
  <c r="D255" i="1"/>
  <c r="E254" i="1"/>
  <c r="G1375" i="1" s="1"/>
  <c r="D254" i="1"/>
  <c r="E253" i="1"/>
  <c r="C1383" i="1" s="1"/>
  <c r="D253" i="1"/>
  <c r="E252" i="1"/>
  <c r="D252" i="1"/>
  <c r="E247" i="1"/>
  <c r="AJ1378" i="1" s="1"/>
  <c r="D247" i="1"/>
  <c r="E246" i="1"/>
  <c r="D246" i="1"/>
  <c r="E245" i="1"/>
  <c r="AJ1376" i="1" s="1"/>
  <c r="D245" i="1"/>
  <c r="E244" i="1"/>
  <c r="D244" i="1"/>
  <c r="E243" i="1"/>
  <c r="AJ1374" i="1" s="1"/>
  <c r="D243" i="1"/>
  <c r="E242" i="1"/>
  <c r="B1388" i="1" s="1"/>
  <c r="D242" i="1"/>
  <c r="E237" i="1"/>
  <c r="J1378" i="1" s="1"/>
  <c r="D237" i="1"/>
  <c r="E236" i="1"/>
  <c r="D236" i="1"/>
  <c r="E235" i="1"/>
  <c r="J1376" i="1" s="1"/>
  <c r="D235" i="1"/>
  <c r="E234" i="1"/>
  <c r="D234" i="1"/>
  <c r="E233" i="1"/>
  <c r="J1374" i="1" s="1"/>
  <c r="D233" i="1"/>
  <c r="E232" i="1"/>
  <c r="D232" i="1"/>
  <c r="E227" i="1"/>
  <c r="D227" i="1"/>
  <c r="E226" i="1"/>
  <c r="O1377" i="1" s="1"/>
  <c r="D226" i="1"/>
  <c r="E225" i="1"/>
  <c r="D225" i="1"/>
  <c r="E224" i="1"/>
  <c r="O1375" i="1" s="1"/>
  <c r="D224" i="1"/>
  <c r="E223" i="1"/>
  <c r="D223" i="1"/>
  <c r="E222" i="1"/>
  <c r="BA1372" i="1" s="1"/>
  <c r="D222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07" i="1"/>
  <c r="D207" i="1"/>
  <c r="E206" i="1"/>
  <c r="M1377" i="1" s="1"/>
  <c r="D206" i="1"/>
  <c r="E205" i="1"/>
  <c r="D205" i="1"/>
  <c r="E204" i="1"/>
  <c r="M1375" i="1" s="1"/>
  <c r="D204" i="1"/>
  <c r="E203" i="1"/>
  <c r="D203" i="1"/>
  <c r="E202" i="1"/>
  <c r="AY1372" i="1" s="1"/>
  <c r="D202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77" i="1"/>
  <c r="G1384" i="1" s="1"/>
  <c r="D177" i="1"/>
  <c r="E176" i="1"/>
  <c r="F1384" i="1" s="1"/>
  <c r="D176" i="1"/>
  <c r="E175" i="1"/>
  <c r="E1384" i="1" s="1"/>
  <c r="D175" i="1"/>
  <c r="E174" i="1"/>
  <c r="K1375" i="1" s="1"/>
  <c r="D174" i="1"/>
  <c r="E173" i="1"/>
  <c r="C1384" i="1" s="1"/>
  <c r="D173" i="1"/>
  <c r="E172" i="1"/>
  <c r="B1384" i="1" s="1"/>
  <c r="D172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57" i="1"/>
  <c r="D157" i="1"/>
  <c r="E156" i="1"/>
  <c r="I1377" i="1" s="1"/>
  <c r="D156" i="1"/>
  <c r="E155" i="1"/>
  <c r="D155" i="1"/>
  <c r="E154" i="1"/>
  <c r="I1375" i="1" s="1"/>
  <c r="D154" i="1"/>
  <c r="E153" i="1"/>
  <c r="D153" i="1"/>
  <c r="E152" i="1"/>
  <c r="AU1372" i="1" s="1"/>
  <c r="D152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27" i="1"/>
  <c r="F1378" i="1" s="1"/>
  <c r="D127" i="1"/>
  <c r="E126" i="1"/>
  <c r="D126" i="1"/>
  <c r="E125" i="1"/>
  <c r="F1376" i="1" s="1"/>
  <c r="D125" i="1"/>
  <c r="E124" i="1"/>
  <c r="D124" i="1"/>
  <c r="E123" i="1"/>
  <c r="F1374" i="1" s="1"/>
  <c r="D123" i="1"/>
  <c r="E122" i="1"/>
  <c r="D122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97" i="1"/>
  <c r="D1378" i="1" s="1"/>
  <c r="D97" i="1"/>
  <c r="E96" i="1"/>
  <c r="F1382" i="1" s="1"/>
  <c r="D96" i="1"/>
  <c r="E95" i="1"/>
  <c r="E1382" i="1" s="1"/>
  <c r="D95" i="1"/>
  <c r="E94" i="1"/>
  <c r="D94" i="1"/>
  <c r="E93" i="1"/>
  <c r="D1374" i="1" s="1"/>
  <c r="D93" i="1"/>
  <c r="E92" i="1"/>
  <c r="B1382" i="1" s="1"/>
  <c r="D92" i="1"/>
  <c r="E87" i="1"/>
  <c r="D87" i="1"/>
  <c r="E86" i="1"/>
  <c r="D86" i="1"/>
  <c r="E85" i="1"/>
  <c r="D85" i="1"/>
  <c r="E84" i="1"/>
  <c r="D84" i="1"/>
  <c r="E83" i="1"/>
  <c r="D83" i="1"/>
  <c r="E82" i="1"/>
  <c r="D82" i="1"/>
  <c r="E77" i="1"/>
  <c r="D77" i="1"/>
  <c r="E76" i="1"/>
  <c r="D76" i="1"/>
  <c r="E75" i="1"/>
  <c r="D75" i="1"/>
  <c r="E74" i="1"/>
  <c r="D74" i="1"/>
  <c r="E73" i="1"/>
  <c r="D73" i="1"/>
  <c r="E72" i="1"/>
  <c r="D72" i="1"/>
  <c r="E67" i="1"/>
  <c r="D67" i="1"/>
  <c r="E66" i="1"/>
  <c r="D66" i="1"/>
  <c r="E65" i="1"/>
  <c r="D65" i="1"/>
  <c r="E64" i="1"/>
  <c r="D64" i="1"/>
  <c r="E63" i="1"/>
  <c r="D63" i="1"/>
  <c r="E62" i="1"/>
  <c r="D62" i="1"/>
  <c r="E57" i="1"/>
  <c r="D57" i="1"/>
  <c r="E56" i="1"/>
  <c r="D56" i="1"/>
  <c r="E55" i="1"/>
  <c r="D55" i="1"/>
  <c r="E54" i="1"/>
  <c r="D54" i="1"/>
  <c r="E53" i="1"/>
  <c r="D53" i="1"/>
  <c r="E52" i="1"/>
  <c r="D52" i="1"/>
  <c r="E47" i="1"/>
  <c r="D47" i="1"/>
  <c r="E46" i="1"/>
  <c r="D46" i="1"/>
  <c r="E45" i="1"/>
  <c r="D45" i="1"/>
  <c r="E44" i="1"/>
  <c r="D44" i="1"/>
  <c r="E43" i="1"/>
  <c r="D43" i="1"/>
  <c r="E42" i="1"/>
  <c r="D42" i="1"/>
  <c r="E37" i="1"/>
  <c r="D37" i="1"/>
  <c r="E36" i="1"/>
  <c r="D36" i="1"/>
  <c r="E35" i="1"/>
  <c r="D35" i="1"/>
  <c r="E34" i="1"/>
  <c r="D34" i="1"/>
  <c r="E33" i="1"/>
  <c r="D33" i="1"/>
  <c r="E32" i="1"/>
  <c r="D32" i="1"/>
  <c r="E27" i="1"/>
  <c r="D27" i="1"/>
  <c r="E26" i="1"/>
  <c r="D26" i="1"/>
  <c r="E25" i="1"/>
  <c r="D25" i="1"/>
  <c r="E24" i="1"/>
  <c r="D24" i="1"/>
  <c r="E23" i="1"/>
  <c r="D23" i="1"/>
  <c r="E22" i="1"/>
  <c r="D22" i="1"/>
  <c r="E17" i="1"/>
  <c r="P1378" i="1" s="1"/>
  <c r="D17" i="1"/>
  <c r="E16" i="1"/>
  <c r="D16" i="1"/>
  <c r="E15" i="1"/>
  <c r="E1385" i="1" s="1"/>
  <c r="D15" i="1"/>
  <c r="E14" i="1"/>
  <c r="D1385" i="1" s="1"/>
  <c r="D14" i="1"/>
  <c r="E13" i="1"/>
  <c r="P1374" i="1" s="1"/>
  <c r="D13" i="1"/>
  <c r="E12" i="1"/>
  <c r="D12" i="1"/>
  <c r="B1377" i="1" l="1"/>
  <c r="AS1372" i="1"/>
  <c r="AN1372" i="1"/>
  <c r="AW1372" i="1"/>
  <c r="B1374" i="1"/>
  <c r="Z1374" i="1"/>
  <c r="AH1374" i="1"/>
  <c r="AC1375" i="1"/>
  <c r="D1376" i="1"/>
  <c r="P1376" i="1"/>
  <c r="T1376" i="1"/>
  <c r="K1377" i="1"/>
  <c r="B1378" i="1"/>
  <c r="Z1378" i="1"/>
  <c r="AH1378" i="1"/>
  <c r="C1385" i="1"/>
  <c r="G1385" i="1"/>
  <c r="E1388" i="1"/>
  <c r="D1383" i="1"/>
  <c r="T1374" i="1"/>
  <c r="Z1376" i="1"/>
  <c r="T1378" i="1"/>
</calcChain>
</file>

<file path=xl/sharedStrings.xml><?xml version="1.0" encoding="utf-8"?>
<sst xmlns="http://schemas.openxmlformats.org/spreadsheetml/2006/main" count="2551" uniqueCount="233">
  <si>
    <t>OPTION NAME</t>
  </si>
  <si>
    <t>P_SIZEi</t>
  </si>
  <si>
    <t>H_MINi</t>
  </si>
  <si>
    <t>C_SIZEi</t>
  </si>
  <si>
    <t>C_CHANCEi</t>
  </si>
  <si>
    <t>M_SIZEi</t>
  </si>
  <si>
    <t>M_CHANCEi</t>
  </si>
  <si>
    <t>M_TYPEi</t>
  </si>
  <si>
    <t>M_SALT_SIZEi</t>
  </si>
  <si>
    <t>S_EXTENDb</t>
  </si>
  <si>
    <t>S_DUPLICATEb</t>
  </si>
  <si>
    <t>S_TOURNi</t>
  </si>
  <si>
    <t>E_LIMi</t>
  </si>
  <si>
    <t>_0</t>
  </si>
  <si>
    <t>False</t>
  </si>
  <si>
    <t>_1</t>
  </si>
  <si>
    <t>_2</t>
  </si>
  <si>
    <t>_3</t>
  </si>
  <si>
    <t>_4</t>
  </si>
  <si>
    <t>_5</t>
  </si>
  <si>
    <t>Name problem</t>
  </si>
  <si>
    <t>bur26a</t>
  </si>
  <si>
    <t>Size: 26</t>
  </si>
  <si>
    <t>Load time: 7</t>
  </si>
  <si>
    <t>Optimal + Worst:</t>
  </si>
  <si>
    <t>Option set</t>
  </si>
  <si>
    <t>Avg Timer, ms</t>
  </si>
  <si>
    <t>Avg Calc count</t>
  </si>
  <si>
    <t>Avg Error</t>
  </si>
  <si>
    <t>Avg Error, %</t>
  </si>
  <si>
    <t>Avg Result</t>
  </si>
  <si>
    <t>Best Result</t>
  </si>
  <si>
    <t>bur26b</t>
  </si>
  <si>
    <t>Load time: 0</t>
  </si>
  <si>
    <t>bur26c</t>
  </si>
  <si>
    <t>Load time: 6</t>
  </si>
  <si>
    <t>bur26d</t>
  </si>
  <si>
    <t>bur26e</t>
  </si>
  <si>
    <t>bur26f</t>
  </si>
  <si>
    <t>bur26g</t>
  </si>
  <si>
    <t>bur26h</t>
  </si>
  <si>
    <t>chr12a</t>
  </si>
  <si>
    <t>Size: 12</t>
  </si>
  <si>
    <t>chr12b</t>
  </si>
  <si>
    <t>chr12c</t>
  </si>
  <si>
    <t>chr15a</t>
  </si>
  <si>
    <t>Size: 15</t>
  </si>
  <si>
    <t>chr15b</t>
  </si>
  <si>
    <t>chr15c</t>
  </si>
  <si>
    <t>chr18a</t>
  </si>
  <si>
    <t>Size: 18</t>
  </si>
  <si>
    <t>chr18b</t>
  </si>
  <si>
    <t>chr20a</t>
  </si>
  <si>
    <t>Size: 20</t>
  </si>
  <si>
    <t>chr20b</t>
  </si>
  <si>
    <t>chr20c</t>
  </si>
  <si>
    <t>chr22a</t>
  </si>
  <si>
    <t>Size: 22</t>
  </si>
  <si>
    <t>chr22b</t>
  </si>
  <si>
    <t>chr25a</t>
  </si>
  <si>
    <t>Size: 25</t>
  </si>
  <si>
    <t>els19</t>
  </si>
  <si>
    <t>Size: 19</t>
  </si>
  <si>
    <t>esc128</t>
  </si>
  <si>
    <t>Size: 128</t>
  </si>
  <si>
    <t>Load time: 4</t>
  </si>
  <si>
    <t>esc16a</t>
  </si>
  <si>
    <t>Size: 16</t>
  </si>
  <si>
    <t>esc16b</t>
  </si>
  <si>
    <t>esc16c</t>
  </si>
  <si>
    <t>esc16d</t>
  </si>
  <si>
    <t>esc16e</t>
  </si>
  <si>
    <t>esc16f</t>
  </si>
  <si>
    <t>esc16g</t>
  </si>
  <si>
    <t>esc16h</t>
  </si>
  <si>
    <t>esc16i</t>
  </si>
  <si>
    <t>esc16j</t>
  </si>
  <si>
    <t>esc32a</t>
  </si>
  <si>
    <t>Size: 32</t>
  </si>
  <si>
    <t>esc32b</t>
  </si>
  <si>
    <t>esc32c</t>
  </si>
  <si>
    <t>esc32d</t>
  </si>
  <si>
    <t>esc32e</t>
  </si>
  <si>
    <t>esc32g</t>
  </si>
  <si>
    <t>esc32h</t>
  </si>
  <si>
    <t>esc64a</t>
  </si>
  <si>
    <t>Size: 64</t>
  </si>
  <si>
    <t>Load time: 3</t>
  </si>
  <si>
    <t>had12</t>
  </si>
  <si>
    <t>had14</t>
  </si>
  <si>
    <t>Size: 14</t>
  </si>
  <si>
    <t>had16</t>
  </si>
  <si>
    <t>had18</t>
  </si>
  <si>
    <t>had20</t>
  </si>
  <si>
    <t>kra30a</t>
  </si>
  <si>
    <t>Size: 30</t>
  </si>
  <si>
    <t>Load time: 8</t>
  </si>
  <si>
    <t>kra30b</t>
  </si>
  <si>
    <t>Load time: 9</t>
  </si>
  <si>
    <t>kra32</t>
  </si>
  <si>
    <t>lipa20a</t>
  </si>
  <si>
    <t>Load time: 16</t>
  </si>
  <si>
    <t>lipa20b</t>
  </si>
  <si>
    <t>lipa30a</t>
  </si>
  <si>
    <t>lipa30b</t>
  </si>
  <si>
    <t>lipa40a</t>
  </si>
  <si>
    <t>Size: 40</t>
  </si>
  <si>
    <t>lipa40b</t>
  </si>
  <si>
    <t>lipa50a</t>
  </si>
  <si>
    <t>Size: 50</t>
  </si>
  <si>
    <t>lipa50b</t>
  </si>
  <si>
    <t>lipa60a</t>
  </si>
  <si>
    <t>Size: 60</t>
  </si>
  <si>
    <t>lipa60b</t>
  </si>
  <si>
    <t>Load time: 11</t>
  </si>
  <si>
    <t>lipa70a</t>
  </si>
  <si>
    <t>Size: 70</t>
  </si>
  <si>
    <t>lipa70b</t>
  </si>
  <si>
    <t>lipa80a</t>
  </si>
  <si>
    <t>Size: 80</t>
  </si>
  <si>
    <t>Load time: 33</t>
  </si>
  <si>
    <t>lipa80b</t>
  </si>
  <si>
    <t>Load time: 13</t>
  </si>
  <si>
    <t>lipa90a</t>
  </si>
  <si>
    <t>Size: 90</t>
  </si>
  <si>
    <t>lipa90b</t>
  </si>
  <si>
    <t>Load time: 12</t>
  </si>
  <si>
    <t>nug12</t>
  </si>
  <si>
    <t>nug14</t>
  </si>
  <si>
    <t>nug15</t>
  </si>
  <si>
    <t>nug16a</t>
  </si>
  <si>
    <t>nug16b</t>
  </si>
  <si>
    <t>nug17</t>
  </si>
  <si>
    <t>Size: 17</t>
  </si>
  <si>
    <t>nug18</t>
  </si>
  <si>
    <t>nug20</t>
  </si>
  <si>
    <t>nug21</t>
  </si>
  <si>
    <t>Size: 21</t>
  </si>
  <si>
    <t>nug22</t>
  </si>
  <si>
    <t>nug24</t>
  </si>
  <si>
    <t>Size: 24</t>
  </si>
  <si>
    <t>nug25</t>
  </si>
  <si>
    <t>nug27</t>
  </si>
  <si>
    <t>Size: 27</t>
  </si>
  <si>
    <t>nug28</t>
  </si>
  <si>
    <t>Size: 28</t>
  </si>
  <si>
    <t>nug30</t>
  </si>
  <si>
    <t>rou12</t>
  </si>
  <si>
    <t>rou15</t>
  </si>
  <si>
    <t>rou20</t>
  </si>
  <si>
    <t>scr12</t>
  </si>
  <si>
    <t>scr15</t>
  </si>
  <si>
    <t>scr20</t>
  </si>
  <si>
    <t>sko100a</t>
  </si>
  <si>
    <t>Size: 100</t>
  </si>
  <si>
    <t>Load time: 17</t>
  </si>
  <si>
    <t>sko100b</t>
  </si>
  <si>
    <t>Load time: 14</t>
  </si>
  <si>
    <t>sko100c</t>
  </si>
  <si>
    <t>sko100d</t>
  </si>
  <si>
    <t>sko100e</t>
  </si>
  <si>
    <t>sko100f</t>
  </si>
  <si>
    <t>sko42</t>
  </si>
  <si>
    <t>Size: 42</t>
  </si>
  <si>
    <t>sko49</t>
  </si>
  <si>
    <t>Size: 49</t>
  </si>
  <si>
    <t>sko56</t>
  </si>
  <si>
    <t>Size: 56</t>
  </si>
  <si>
    <t>sko64</t>
  </si>
  <si>
    <t>sko72</t>
  </si>
  <si>
    <t>Size: 72</t>
  </si>
  <si>
    <t>sko81</t>
  </si>
  <si>
    <t>Size: 81</t>
  </si>
  <si>
    <t>sko90</t>
  </si>
  <si>
    <t>ste36a</t>
  </si>
  <si>
    <t>Size: 36</t>
  </si>
  <si>
    <t>ste36b</t>
  </si>
  <si>
    <t>ste36c</t>
  </si>
  <si>
    <t>tai100a</t>
  </si>
  <si>
    <t>tai100b</t>
  </si>
  <si>
    <t>tai10a</t>
  </si>
  <si>
    <t>Size: 10</t>
  </si>
  <si>
    <t>tai10b</t>
  </si>
  <si>
    <t>tai12a</t>
  </si>
  <si>
    <t>tai12b</t>
  </si>
  <si>
    <t>tai150b</t>
  </si>
  <si>
    <t>Size: 150</t>
  </si>
  <si>
    <t>Load time: 28</t>
  </si>
  <si>
    <t>tai15a</t>
  </si>
  <si>
    <t>tai15b</t>
  </si>
  <si>
    <t>tai17a</t>
  </si>
  <si>
    <t>tai20a</t>
  </si>
  <si>
    <t>tai20b</t>
  </si>
  <si>
    <t>tai256c</t>
  </si>
  <si>
    <t>Size: 256</t>
  </si>
  <si>
    <t>Load time: 31</t>
  </si>
  <si>
    <t>tai25a</t>
  </si>
  <si>
    <t>tai25b</t>
  </si>
  <si>
    <t>tai30a</t>
  </si>
  <si>
    <t>tai30b</t>
  </si>
  <si>
    <t>tai35a</t>
  </si>
  <si>
    <t>Size: 35</t>
  </si>
  <si>
    <t>tai35b</t>
  </si>
  <si>
    <t>tai40a</t>
  </si>
  <si>
    <t>tai40b</t>
  </si>
  <si>
    <t>tai50a</t>
  </si>
  <si>
    <t>tai50b</t>
  </si>
  <si>
    <t>Load time: 1</t>
  </si>
  <si>
    <t>tai60a</t>
  </si>
  <si>
    <t>tai60b</t>
  </si>
  <si>
    <t>Load time: 15</t>
  </si>
  <si>
    <t>tai64c</t>
  </si>
  <si>
    <t>tai80a</t>
  </si>
  <si>
    <t>tai80b</t>
  </si>
  <si>
    <t>Load time: 2</t>
  </si>
  <si>
    <t>tho150</t>
  </si>
  <si>
    <t>tho30</t>
  </si>
  <si>
    <t>tho40</t>
  </si>
  <si>
    <t>wil100</t>
  </si>
  <si>
    <t>wil50</t>
  </si>
  <si>
    <t>Tabbling info, avaraged by size</t>
  </si>
  <si>
    <t>sizes</t>
  </si>
  <si>
    <t>total</t>
  </si>
  <si>
    <t>Size</t>
  </si>
  <si>
    <t>от 10 до 15</t>
  </si>
  <si>
    <t>от 16 до 19</t>
  </si>
  <si>
    <t>от 20 до 25</t>
  </si>
  <si>
    <t>от 26 до 30</t>
  </si>
  <si>
    <t>от 32 до 49</t>
  </si>
  <si>
    <t>от 50 до 81</t>
  </si>
  <si>
    <t>от 90 до 256</t>
  </si>
  <si>
    <t>Avg timer, %</t>
  </si>
  <si>
    <t>Avg cacl count,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</si>
</sst>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charset val="204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FFFF0"/>
        <bgColor indexed="64"/>
      </patternFill>
    </fill>
    <fill>
      <patternFill patternType="solid">
        <fgColor rgb="FFFBF7F7"/>
        <bgColor indexed="64"/>
      </patternFill>
    </fill>
    <fill>
      <patternFill patternType="solid">
        <fgColor rgb="FF8AFF15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18" fillId="34" borderId="10" xfId="0" applyFont="1" applyFill="1" applyBorder="1"/>
    <xf numFmtId="0" fontId="0" fillId="35" borderId="10" xfId="0" applyFill="1" applyBorder="1"/>
    <xf numFmtId="0" fontId="18" fillId="36" borderId="10" xfId="0" applyFont="1" applyFill="1" applyBorder="1"/>
    <xf numFmtId="0" fontId="0" fillId="37" borderId="10" xfId="0" applyFill="1" applyBorder="1"/>
    <xf numFmtId="0" fontId="0" fillId="38" borderId="10" xfId="0" applyFill="1" applyBorder="1"/>
    <xf numFmtId="0" fontId="18" fillId="34" borderId="11" xfId="0" applyFont="1" applyFill="1" applyBorder="1"/>
    <xf numFmtId="0" fontId="18" fillId="34" borderId="13" xfId="0" applyFont="1" applyFill="1" applyBorder="1"/>
    <xf numFmtId="0" fontId="18" fillId="34" borderId="12" xfId="0" applyFont="1" applyFill="1" applyBorder="1"/>
    <xf numFmtId="0" fontId="0" fillId="39" borderId="10" xfId="0" applyFill="1" applyBorder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 customBuiltin="1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1430"/>
  <sheetViews>
    <sheetView tabSelected="1" topLeftCell="A1397" workbookViewId="0">
      <selection activeCell="H1389" sqref="H1389"/>
    </sheetView>
  </sheetViews>
  <sheetFormatPr defaultColWidth="17.7109375" defaultRowHeight="20.100000000000001" customHeight="1" x14ac:dyDescent="0.25"/>
  <cols>
    <col min="1" max="16384" width="17.7109375" style="1"/>
  </cols>
  <sheetData>
    <row r="1" spans="1:13" ht="20.100000000000001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20.100000000000001" customHeight="1" x14ac:dyDescent="0.25">
      <c r="A2" s="3" t="s">
        <v>13</v>
      </c>
      <c r="B2" s="3">
        <v>10</v>
      </c>
      <c r="C2" s="3">
        <v>2</v>
      </c>
      <c r="D2" s="3">
        <v>10</v>
      </c>
      <c r="E2" s="3">
        <v>100</v>
      </c>
      <c r="F2" s="3">
        <v>5</v>
      </c>
      <c r="G2" s="3">
        <v>100</v>
      </c>
      <c r="H2" s="3">
        <v>0</v>
      </c>
      <c r="I2" s="3">
        <v>4</v>
      </c>
      <c r="J2" s="3" t="s">
        <v>14</v>
      </c>
      <c r="K2" s="3" t="s">
        <v>14</v>
      </c>
      <c r="L2" s="3">
        <v>4</v>
      </c>
      <c r="M2" s="3">
        <v>100</v>
      </c>
    </row>
    <row r="3" spans="1:13" ht="20.100000000000001" customHeight="1" x14ac:dyDescent="0.25">
      <c r="A3" s="3" t="s">
        <v>15</v>
      </c>
      <c r="B3" s="3">
        <v>20</v>
      </c>
      <c r="C3" s="3">
        <v>2</v>
      </c>
      <c r="D3" s="3">
        <v>20</v>
      </c>
      <c r="E3" s="3">
        <v>100</v>
      </c>
      <c r="F3" s="3">
        <v>10</v>
      </c>
      <c r="G3" s="3">
        <v>100</v>
      </c>
      <c r="H3" s="3">
        <v>0</v>
      </c>
      <c r="I3" s="3">
        <v>4</v>
      </c>
      <c r="J3" s="3" t="s">
        <v>14</v>
      </c>
      <c r="K3" s="3" t="s">
        <v>14</v>
      </c>
      <c r="L3" s="3">
        <v>4</v>
      </c>
      <c r="M3" s="3">
        <v>100</v>
      </c>
    </row>
    <row r="4" spans="1:13" ht="20.100000000000001" customHeight="1" x14ac:dyDescent="0.25">
      <c r="A4" s="3" t="s">
        <v>16</v>
      </c>
      <c r="B4" s="3">
        <v>40</v>
      </c>
      <c r="C4" s="3">
        <v>2</v>
      </c>
      <c r="D4" s="3">
        <v>40</v>
      </c>
      <c r="E4" s="3">
        <v>100</v>
      </c>
      <c r="F4" s="3">
        <v>20</v>
      </c>
      <c r="G4" s="3">
        <v>100</v>
      </c>
      <c r="H4" s="3">
        <v>0</v>
      </c>
      <c r="I4" s="3">
        <v>4</v>
      </c>
      <c r="J4" s="3" t="s">
        <v>14</v>
      </c>
      <c r="K4" s="3" t="s">
        <v>14</v>
      </c>
      <c r="L4" s="3">
        <v>4</v>
      </c>
      <c r="M4" s="3">
        <v>100</v>
      </c>
    </row>
    <row r="5" spans="1:13" ht="20.100000000000001" customHeight="1" x14ac:dyDescent="0.25">
      <c r="A5" s="3" t="s">
        <v>17</v>
      </c>
      <c r="B5" s="3">
        <v>60</v>
      </c>
      <c r="C5" s="3">
        <v>2</v>
      </c>
      <c r="D5" s="3">
        <v>50</v>
      </c>
      <c r="E5" s="3">
        <v>100</v>
      </c>
      <c r="F5" s="3">
        <v>30</v>
      </c>
      <c r="G5" s="3">
        <v>100</v>
      </c>
      <c r="H5" s="3">
        <v>0</v>
      </c>
      <c r="I5" s="3">
        <v>4</v>
      </c>
      <c r="J5" s="3" t="s">
        <v>14</v>
      </c>
      <c r="K5" s="3" t="s">
        <v>14</v>
      </c>
      <c r="L5" s="3">
        <v>4</v>
      </c>
      <c r="M5" s="3">
        <v>100</v>
      </c>
    </row>
    <row r="6" spans="1:13" ht="20.100000000000001" customHeight="1" x14ac:dyDescent="0.25">
      <c r="A6" s="3" t="s">
        <v>18</v>
      </c>
      <c r="B6" s="3">
        <v>100</v>
      </c>
      <c r="C6" s="3">
        <v>2</v>
      </c>
      <c r="D6" s="3">
        <v>90</v>
      </c>
      <c r="E6" s="3">
        <v>100</v>
      </c>
      <c r="F6" s="3">
        <v>50</v>
      </c>
      <c r="G6" s="3">
        <v>100</v>
      </c>
      <c r="H6" s="3">
        <v>0</v>
      </c>
      <c r="I6" s="3">
        <v>4</v>
      </c>
      <c r="J6" s="3" t="s">
        <v>14</v>
      </c>
      <c r="K6" s="3" t="s">
        <v>14</v>
      </c>
      <c r="L6" s="3">
        <v>4</v>
      </c>
      <c r="M6" s="3">
        <v>100</v>
      </c>
    </row>
    <row r="7" spans="1:13" ht="20.100000000000001" customHeight="1" x14ac:dyDescent="0.25">
      <c r="A7" s="3" t="s">
        <v>19</v>
      </c>
      <c r="B7" s="3">
        <v>200</v>
      </c>
      <c r="C7" s="3">
        <v>2</v>
      </c>
      <c r="D7" s="3">
        <v>120</v>
      </c>
      <c r="E7" s="3">
        <v>100</v>
      </c>
      <c r="F7" s="3">
        <v>50</v>
      </c>
      <c r="G7" s="3">
        <v>100</v>
      </c>
      <c r="H7" s="3">
        <v>0</v>
      </c>
      <c r="I7" s="3">
        <v>4</v>
      </c>
      <c r="J7" s="3" t="s">
        <v>14</v>
      </c>
      <c r="K7" s="3" t="s">
        <v>14</v>
      </c>
      <c r="L7" s="3">
        <v>4</v>
      </c>
      <c r="M7" s="3">
        <v>100</v>
      </c>
    </row>
    <row r="10" spans="1:13" ht="20.100000000000001" customHeight="1" x14ac:dyDescent="0.25">
      <c r="A10" s="4" t="s">
        <v>20</v>
      </c>
      <c r="B10" s="4" t="s">
        <v>21</v>
      </c>
      <c r="C10" s="4" t="s">
        <v>22</v>
      </c>
      <c r="D10" s="4" t="s">
        <v>23</v>
      </c>
      <c r="E10" s="4" t="s">
        <v>24</v>
      </c>
      <c r="F10" s="4">
        <v>5426670</v>
      </c>
      <c r="G10" s="4">
        <v>6028543</v>
      </c>
    </row>
    <row r="11" spans="1:13" ht="20.100000000000001" customHeight="1" x14ac:dyDescent="0.25">
      <c r="A11" s="4" t="s">
        <v>25</v>
      </c>
      <c r="B11" s="4" t="s">
        <v>26</v>
      </c>
      <c r="C11" s="4" t="s">
        <v>27</v>
      </c>
      <c r="D11" s="4" t="s">
        <v>28</v>
      </c>
      <c r="E11" s="4" t="s">
        <v>29</v>
      </c>
      <c r="F11" s="4" t="s">
        <v>30</v>
      </c>
      <c r="G11" s="4" t="s">
        <v>31</v>
      </c>
    </row>
    <row r="12" spans="1:13" ht="20.100000000000001" customHeight="1" x14ac:dyDescent="0.25">
      <c r="A12" s="5" t="s">
        <v>13</v>
      </c>
      <c r="B12" s="5">
        <v>22</v>
      </c>
      <c r="C12" s="5">
        <v>2090</v>
      </c>
      <c r="D12" s="5">
        <f>$F12-$F$10</f>
        <v>64410</v>
      </c>
      <c r="E12" s="5">
        <f>100*($F12-$F$10)/($G$10-$F$10)</f>
        <v>10.70159319324841</v>
      </c>
      <c r="F12" s="5">
        <v>5491080</v>
      </c>
      <c r="G12" s="5">
        <v>5461890</v>
      </c>
    </row>
    <row r="13" spans="1:13" ht="20.100000000000001" customHeight="1" x14ac:dyDescent="0.25">
      <c r="A13" s="5" t="s">
        <v>15</v>
      </c>
      <c r="B13" s="5">
        <v>34</v>
      </c>
      <c r="C13" s="5">
        <v>4204</v>
      </c>
      <c r="D13" s="5">
        <f>$F13-$F$10</f>
        <v>42359</v>
      </c>
      <c r="E13" s="5">
        <f>100*($F13-$F$10)/($G$10-$F$10)</f>
        <v>7.0378634695359317</v>
      </c>
      <c r="F13" s="5">
        <v>5469029</v>
      </c>
      <c r="G13" s="5">
        <v>5447582</v>
      </c>
    </row>
    <row r="14" spans="1:13" ht="20.100000000000001" customHeight="1" x14ac:dyDescent="0.25">
      <c r="A14" s="5" t="s">
        <v>16</v>
      </c>
      <c r="B14" s="5">
        <v>92</v>
      </c>
      <c r="C14" s="5">
        <v>8447</v>
      </c>
      <c r="D14" s="5">
        <f>$F14-$F$10</f>
        <v>25912</v>
      </c>
      <c r="E14" s="5">
        <f>100*($F14-$F$10)/($G$10-$F$10)</f>
        <v>4.3052271824786956</v>
      </c>
      <c r="F14" s="5">
        <v>5452582</v>
      </c>
      <c r="G14" s="5">
        <v>5443858</v>
      </c>
    </row>
    <row r="15" spans="1:13" ht="20.100000000000001" customHeight="1" x14ac:dyDescent="0.25">
      <c r="A15" s="5" t="s">
        <v>17</v>
      </c>
      <c r="B15" s="5">
        <v>171</v>
      </c>
      <c r="C15" s="5">
        <v>12678</v>
      </c>
      <c r="D15" s="5">
        <f>$F15-$F$10</f>
        <v>24566</v>
      </c>
      <c r="E15" s="5">
        <f>100*($F15-$F$10)/($G$10-$F$10)</f>
        <v>4.0815919637531506</v>
      </c>
      <c r="F15" s="5">
        <v>5451236</v>
      </c>
      <c r="G15" s="5">
        <v>5445051</v>
      </c>
    </row>
    <row r="16" spans="1:13" ht="20.100000000000001" customHeight="1" x14ac:dyDescent="0.25">
      <c r="A16" s="5" t="s">
        <v>18</v>
      </c>
      <c r="B16" s="5">
        <v>553</v>
      </c>
      <c r="C16" s="5">
        <v>21076</v>
      </c>
      <c r="D16" s="5">
        <f>$F16-$F$10</f>
        <v>20734</v>
      </c>
      <c r="E16" s="5">
        <f>100*($F16-$F$10)/($G$10-$F$10)</f>
        <v>3.4449127972180178</v>
      </c>
      <c r="F16" s="5">
        <v>5447404</v>
      </c>
      <c r="G16" s="5">
        <v>5435656</v>
      </c>
    </row>
    <row r="17" spans="1:7" ht="20.100000000000001" customHeight="1" x14ac:dyDescent="0.25">
      <c r="A17" s="6" t="s">
        <v>19</v>
      </c>
      <c r="B17" s="6">
        <v>1925</v>
      </c>
      <c r="C17" s="6">
        <v>42004</v>
      </c>
      <c r="D17" s="6">
        <f>$F17-$F$10</f>
        <v>16413</v>
      </c>
      <c r="E17" s="6">
        <f>100*($F17-$F$10)/($G$10-$F$10)</f>
        <v>2.7269872547863088</v>
      </c>
      <c r="F17" s="6">
        <v>5443083</v>
      </c>
      <c r="G17" s="6">
        <v>5438839</v>
      </c>
    </row>
    <row r="20" spans="1:7" ht="20.100000000000001" customHeight="1" x14ac:dyDescent="0.25">
      <c r="A20" s="4" t="s">
        <v>20</v>
      </c>
      <c r="B20" s="4" t="s">
        <v>32</v>
      </c>
      <c r="C20" s="4" t="s">
        <v>22</v>
      </c>
      <c r="D20" s="4" t="s">
        <v>33</v>
      </c>
      <c r="E20" s="4" t="s">
        <v>24</v>
      </c>
      <c r="F20" s="4">
        <v>3817852</v>
      </c>
      <c r="G20" s="4">
        <v>4300502</v>
      </c>
    </row>
    <row r="21" spans="1:7" ht="20.100000000000001" customHeight="1" x14ac:dyDescent="0.25">
      <c r="A21" s="4" t="s">
        <v>25</v>
      </c>
      <c r="B21" s="4" t="s">
        <v>26</v>
      </c>
      <c r="C21" s="4" t="s">
        <v>27</v>
      </c>
      <c r="D21" s="4" t="s">
        <v>28</v>
      </c>
      <c r="E21" s="4" t="s">
        <v>29</v>
      </c>
      <c r="F21" s="4" t="s">
        <v>30</v>
      </c>
      <c r="G21" s="4" t="s">
        <v>31</v>
      </c>
    </row>
    <row r="22" spans="1:7" ht="20.100000000000001" customHeight="1" x14ac:dyDescent="0.25">
      <c r="A22" s="5" t="s">
        <v>13</v>
      </c>
      <c r="B22" s="5">
        <v>13</v>
      </c>
      <c r="C22" s="5">
        <v>2086</v>
      </c>
      <c r="D22" s="5">
        <f>$F22-$F$20</f>
        <v>48662</v>
      </c>
      <c r="E22" s="5">
        <f>100*($F22-$F$20)/($G$20-$F$20)</f>
        <v>10.082254221485549</v>
      </c>
      <c r="F22" s="5">
        <v>3866514</v>
      </c>
      <c r="G22" s="5">
        <v>3847771</v>
      </c>
    </row>
    <row r="23" spans="1:7" ht="20.100000000000001" customHeight="1" x14ac:dyDescent="0.25">
      <c r="A23" s="5" t="s">
        <v>15</v>
      </c>
      <c r="B23" s="5">
        <v>30</v>
      </c>
      <c r="C23" s="5">
        <v>4199</v>
      </c>
      <c r="D23" s="5">
        <f>$F23-$F$20</f>
        <v>28090</v>
      </c>
      <c r="E23" s="5">
        <f>100*($F23-$F$20)/($G$20-$F$20)</f>
        <v>5.8199523464208021</v>
      </c>
      <c r="F23" s="5">
        <v>3845942</v>
      </c>
      <c r="G23" s="5">
        <v>3833392</v>
      </c>
    </row>
    <row r="24" spans="1:7" ht="20.100000000000001" customHeight="1" x14ac:dyDescent="0.25">
      <c r="A24" s="5" t="s">
        <v>16</v>
      </c>
      <c r="B24" s="5">
        <v>89</v>
      </c>
      <c r="C24" s="5">
        <v>8434</v>
      </c>
      <c r="D24" s="5">
        <f>$F24-$F$20</f>
        <v>23936</v>
      </c>
      <c r="E24" s="5">
        <f>100*($F24-$F$20)/($G$20-$F$20)</f>
        <v>4.9592872682067748</v>
      </c>
      <c r="F24" s="5">
        <v>3841788</v>
      </c>
      <c r="G24" s="5">
        <v>3832446</v>
      </c>
    </row>
    <row r="25" spans="1:7" ht="20.100000000000001" customHeight="1" x14ac:dyDescent="0.25">
      <c r="A25" s="5" t="s">
        <v>17</v>
      </c>
      <c r="B25" s="5">
        <v>168</v>
      </c>
      <c r="C25" s="5">
        <v>12713</v>
      </c>
      <c r="D25" s="5">
        <f>$F25-$F$20</f>
        <v>14532</v>
      </c>
      <c r="E25" s="5">
        <f>100*($F25-$F$20)/($G$20-$F$20)</f>
        <v>3.010877447425671</v>
      </c>
      <c r="F25" s="5">
        <v>3832384</v>
      </c>
      <c r="G25" s="5">
        <v>3826395</v>
      </c>
    </row>
    <row r="26" spans="1:7" ht="20.100000000000001" customHeight="1" x14ac:dyDescent="0.25">
      <c r="A26" s="5" t="s">
        <v>18</v>
      </c>
      <c r="B26" s="5">
        <v>526</v>
      </c>
      <c r="C26" s="5">
        <v>21147</v>
      </c>
      <c r="D26" s="5">
        <f>$F26-$F$20</f>
        <v>13625</v>
      </c>
      <c r="E26" s="5">
        <f>100*($F26-$F$20)/($G$20-$F$20)</f>
        <v>2.8229565938050345</v>
      </c>
      <c r="F26" s="5">
        <v>3831477</v>
      </c>
      <c r="G26" s="5">
        <v>3826570</v>
      </c>
    </row>
    <row r="27" spans="1:7" ht="20.100000000000001" customHeight="1" x14ac:dyDescent="0.25">
      <c r="A27" s="6" t="s">
        <v>19</v>
      </c>
      <c r="B27" s="6">
        <v>1734</v>
      </c>
      <c r="C27" s="6">
        <v>41865</v>
      </c>
      <c r="D27" s="6">
        <f>$F27-$F$20</f>
        <v>10194</v>
      </c>
      <c r="E27" s="6">
        <f>100*($F27-$F$20)/($G$20-$F$20)</f>
        <v>2.1120895058531026</v>
      </c>
      <c r="F27" s="6">
        <v>3828046</v>
      </c>
      <c r="G27" s="6">
        <v>3825485</v>
      </c>
    </row>
    <row r="30" spans="1:7" ht="20.100000000000001" customHeight="1" x14ac:dyDescent="0.25">
      <c r="A30" s="4" t="s">
        <v>20</v>
      </c>
      <c r="B30" s="4" t="s">
        <v>34</v>
      </c>
      <c r="C30" s="4" t="s">
        <v>22</v>
      </c>
      <c r="D30" s="4" t="s">
        <v>35</v>
      </c>
      <c r="E30" s="4" t="s">
        <v>24</v>
      </c>
      <c r="F30" s="4">
        <v>5426795</v>
      </c>
      <c r="G30" s="4">
        <v>5988956</v>
      </c>
    </row>
    <row r="31" spans="1:7" ht="20.100000000000001" customHeight="1" x14ac:dyDescent="0.25">
      <c r="A31" s="4" t="s">
        <v>25</v>
      </c>
      <c r="B31" s="4" t="s">
        <v>26</v>
      </c>
      <c r="C31" s="4" t="s">
        <v>27</v>
      </c>
      <c r="D31" s="4" t="s">
        <v>28</v>
      </c>
      <c r="E31" s="4" t="s">
        <v>29</v>
      </c>
      <c r="F31" s="4" t="s">
        <v>30</v>
      </c>
      <c r="G31" s="4" t="s">
        <v>31</v>
      </c>
    </row>
    <row r="32" spans="1:7" ht="20.100000000000001" customHeight="1" x14ac:dyDescent="0.25">
      <c r="A32" s="5" t="s">
        <v>13</v>
      </c>
      <c r="B32" s="5">
        <v>13</v>
      </c>
      <c r="C32" s="5">
        <v>2092</v>
      </c>
      <c r="D32" s="5">
        <f>$F32-$F$30</f>
        <v>62216</v>
      </c>
      <c r="E32" s="5">
        <f>100*($F32-$F$30)/($G$30-$F$30)</f>
        <v>11.067292110267344</v>
      </c>
      <c r="F32" s="5">
        <v>5489011</v>
      </c>
      <c r="G32" s="5">
        <v>5474461</v>
      </c>
    </row>
    <row r="33" spans="1:7" ht="20.100000000000001" customHeight="1" x14ac:dyDescent="0.25">
      <c r="A33" s="5" t="s">
        <v>15</v>
      </c>
      <c r="B33" s="5">
        <v>29</v>
      </c>
      <c r="C33" s="5">
        <v>4193</v>
      </c>
      <c r="D33" s="5">
        <f>$F33-$F$30</f>
        <v>48914</v>
      </c>
      <c r="E33" s="5">
        <f>100*($F33-$F$30)/($G$30-$F$30)</f>
        <v>8.701066064703884</v>
      </c>
      <c r="F33" s="5">
        <v>5475709</v>
      </c>
      <c r="G33" s="5">
        <v>5453288</v>
      </c>
    </row>
    <row r="34" spans="1:7" ht="20.100000000000001" customHeight="1" x14ac:dyDescent="0.25">
      <c r="A34" s="5" t="s">
        <v>16</v>
      </c>
      <c r="B34" s="5">
        <v>86</v>
      </c>
      <c r="C34" s="5">
        <v>8440</v>
      </c>
      <c r="D34" s="5">
        <f>$F34-$F$30</f>
        <v>26299</v>
      </c>
      <c r="E34" s="5">
        <f>100*($F34-$F$30)/($G$30-$F$30)</f>
        <v>4.6781971712729984</v>
      </c>
      <c r="F34" s="5">
        <v>5453094</v>
      </c>
      <c r="G34" s="5">
        <v>5438021</v>
      </c>
    </row>
    <row r="35" spans="1:7" ht="20.100000000000001" customHeight="1" x14ac:dyDescent="0.25">
      <c r="A35" s="5" t="s">
        <v>17</v>
      </c>
      <c r="B35" s="5">
        <v>164</v>
      </c>
      <c r="C35" s="5">
        <v>12689</v>
      </c>
      <c r="D35" s="5">
        <f>$F35-$F$30</f>
        <v>19070</v>
      </c>
      <c r="E35" s="5">
        <f>100*($F35-$F$30)/($G$30-$F$30)</f>
        <v>3.3922666282435103</v>
      </c>
      <c r="F35" s="5">
        <v>5445865</v>
      </c>
      <c r="G35" s="5">
        <v>5434921</v>
      </c>
    </row>
    <row r="36" spans="1:7" ht="20.100000000000001" customHeight="1" x14ac:dyDescent="0.25">
      <c r="A36" s="5" t="s">
        <v>18</v>
      </c>
      <c r="B36" s="5">
        <v>531</v>
      </c>
      <c r="C36" s="5">
        <v>21221</v>
      </c>
      <c r="D36" s="5">
        <f>$F36-$F$30</f>
        <v>16645</v>
      </c>
      <c r="E36" s="5">
        <f>100*($F36-$F$30)/($G$30-$F$30)</f>
        <v>2.9608955441590576</v>
      </c>
      <c r="F36" s="5">
        <v>5443440</v>
      </c>
      <c r="G36" s="5">
        <v>5433875</v>
      </c>
    </row>
    <row r="37" spans="1:7" ht="20.100000000000001" customHeight="1" x14ac:dyDescent="0.25">
      <c r="A37" s="6" t="s">
        <v>19</v>
      </c>
      <c r="B37" s="6">
        <v>1770</v>
      </c>
      <c r="C37" s="6">
        <v>41961</v>
      </c>
      <c r="D37" s="6">
        <f>$F37-$F$30</f>
        <v>14806</v>
      </c>
      <c r="E37" s="6">
        <f>100*($F37-$F$30)/($G$30-$F$30)</f>
        <v>2.6337650601873839</v>
      </c>
      <c r="F37" s="6">
        <v>5441601</v>
      </c>
      <c r="G37" s="6">
        <v>5435240</v>
      </c>
    </row>
    <row r="40" spans="1:7" ht="20.100000000000001" customHeight="1" x14ac:dyDescent="0.25">
      <c r="A40" s="4" t="s">
        <v>20</v>
      </c>
      <c r="B40" s="4" t="s">
        <v>36</v>
      </c>
      <c r="C40" s="4" t="s">
        <v>22</v>
      </c>
      <c r="D40" s="4" t="s">
        <v>33</v>
      </c>
      <c r="E40" s="4" t="s">
        <v>24</v>
      </c>
      <c r="F40" s="4">
        <v>3821225</v>
      </c>
      <c r="G40" s="4">
        <v>4249859</v>
      </c>
    </row>
    <row r="41" spans="1:7" ht="20.100000000000001" customHeight="1" x14ac:dyDescent="0.25">
      <c r="A41" s="4" t="s">
        <v>25</v>
      </c>
      <c r="B41" s="4" t="s">
        <v>26</v>
      </c>
      <c r="C41" s="4" t="s">
        <v>27</v>
      </c>
      <c r="D41" s="4" t="s">
        <v>28</v>
      </c>
      <c r="E41" s="4" t="s">
        <v>29</v>
      </c>
      <c r="F41" s="4" t="s">
        <v>30</v>
      </c>
      <c r="G41" s="4" t="s">
        <v>31</v>
      </c>
    </row>
    <row r="42" spans="1:7" ht="20.100000000000001" customHeight="1" x14ac:dyDescent="0.25">
      <c r="A42" s="5" t="s">
        <v>13</v>
      </c>
      <c r="B42" s="5">
        <v>13</v>
      </c>
      <c r="C42" s="5">
        <v>2079</v>
      </c>
      <c r="D42" s="5">
        <f>$F42-$F$40</f>
        <v>52240</v>
      </c>
      <c r="E42" s="5">
        <f>100*($F42-$F$40)/($G$40-$F$40)</f>
        <v>12.187553950456566</v>
      </c>
      <c r="F42" s="5">
        <v>3873465</v>
      </c>
      <c r="G42" s="5">
        <v>3836104</v>
      </c>
    </row>
    <row r="43" spans="1:7" ht="20.100000000000001" customHeight="1" x14ac:dyDescent="0.25">
      <c r="A43" s="5" t="s">
        <v>15</v>
      </c>
      <c r="B43" s="5">
        <v>30</v>
      </c>
      <c r="C43" s="5">
        <v>4205</v>
      </c>
      <c r="D43" s="5">
        <f>$F43-$F$40</f>
        <v>23315</v>
      </c>
      <c r="E43" s="5">
        <f>100*($F43-$F$40)/($G$40-$F$40)</f>
        <v>5.439372518278998</v>
      </c>
      <c r="F43" s="5">
        <v>3844540</v>
      </c>
      <c r="G43" s="5">
        <v>3833761</v>
      </c>
    </row>
    <row r="44" spans="1:7" ht="20.100000000000001" customHeight="1" x14ac:dyDescent="0.25">
      <c r="A44" s="5" t="s">
        <v>16</v>
      </c>
      <c r="B44" s="5">
        <v>86</v>
      </c>
      <c r="C44" s="5">
        <v>8453</v>
      </c>
      <c r="D44" s="5">
        <f>$F44-$F$40</f>
        <v>12299</v>
      </c>
      <c r="E44" s="5">
        <f>100*($F44-$F$40)/($G$40-$F$40)</f>
        <v>2.86934774189635</v>
      </c>
      <c r="F44" s="5">
        <v>3833524</v>
      </c>
      <c r="G44" s="5">
        <v>3825392</v>
      </c>
    </row>
    <row r="45" spans="1:7" ht="20.100000000000001" customHeight="1" x14ac:dyDescent="0.25">
      <c r="A45" s="5" t="s">
        <v>17</v>
      </c>
      <c r="B45" s="5">
        <v>165</v>
      </c>
      <c r="C45" s="5">
        <v>12672</v>
      </c>
      <c r="D45" s="5">
        <f>$F45-$F$40</f>
        <v>8244</v>
      </c>
      <c r="E45" s="5">
        <f>100*($F45-$F$40)/($G$40-$F$40)</f>
        <v>1.923319195397472</v>
      </c>
      <c r="F45" s="5">
        <v>3829469</v>
      </c>
      <c r="G45" s="5">
        <v>3824883</v>
      </c>
    </row>
    <row r="46" spans="1:7" ht="20.100000000000001" customHeight="1" x14ac:dyDescent="0.25">
      <c r="A46" s="5" t="s">
        <v>18</v>
      </c>
      <c r="B46" s="5">
        <v>537</v>
      </c>
      <c r="C46" s="5">
        <v>21237</v>
      </c>
      <c r="D46" s="5">
        <f>$F46-$F$40</f>
        <v>8508</v>
      </c>
      <c r="E46" s="5">
        <f>100*($F46-$F$40)/($G$40-$F$40)</f>
        <v>1.9849102031103458</v>
      </c>
      <c r="F46" s="5">
        <v>3829733</v>
      </c>
      <c r="G46" s="5">
        <v>3824641</v>
      </c>
    </row>
    <row r="47" spans="1:7" ht="20.100000000000001" customHeight="1" x14ac:dyDescent="0.25">
      <c r="A47" s="6" t="s">
        <v>19</v>
      </c>
      <c r="B47" s="6">
        <v>1717</v>
      </c>
      <c r="C47" s="6">
        <v>41939</v>
      </c>
      <c r="D47" s="6">
        <f>$F47-$F$40</f>
        <v>8046</v>
      </c>
      <c r="E47" s="6">
        <f>100*($F47-$F$40)/($G$40-$F$40)</f>
        <v>1.8771259396128166</v>
      </c>
      <c r="F47" s="6">
        <v>3829271</v>
      </c>
      <c r="G47" s="6">
        <v>3822219</v>
      </c>
    </row>
    <row r="50" spans="1:7" ht="20.100000000000001" customHeight="1" x14ac:dyDescent="0.25">
      <c r="A50" s="4" t="s">
        <v>20</v>
      </c>
      <c r="B50" s="4" t="s">
        <v>37</v>
      </c>
      <c r="C50" s="4" t="s">
        <v>22</v>
      </c>
      <c r="D50" s="4" t="s">
        <v>33</v>
      </c>
      <c r="E50" s="4" t="s">
        <v>24</v>
      </c>
      <c r="F50" s="4">
        <v>5386879</v>
      </c>
      <c r="G50" s="4">
        <v>5979426</v>
      </c>
    </row>
    <row r="51" spans="1:7" ht="20.100000000000001" customHeight="1" x14ac:dyDescent="0.25">
      <c r="A51" s="4" t="s">
        <v>25</v>
      </c>
      <c r="B51" s="4" t="s">
        <v>26</v>
      </c>
      <c r="C51" s="4" t="s">
        <v>27</v>
      </c>
      <c r="D51" s="4" t="s">
        <v>28</v>
      </c>
      <c r="E51" s="4" t="s">
        <v>29</v>
      </c>
      <c r="F51" s="4" t="s">
        <v>30</v>
      </c>
      <c r="G51" s="4" t="s">
        <v>31</v>
      </c>
    </row>
    <row r="52" spans="1:7" ht="20.100000000000001" customHeight="1" x14ac:dyDescent="0.25">
      <c r="A52" s="5" t="s">
        <v>13</v>
      </c>
      <c r="B52" s="5">
        <v>14</v>
      </c>
      <c r="C52" s="5">
        <v>2089</v>
      </c>
      <c r="D52" s="5">
        <f>$F52-$F$50</f>
        <v>64928</v>
      </c>
      <c r="E52" s="5">
        <f>100*($F52-$F$50)/($G$50-$F$50)</f>
        <v>10.957443038273757</v>
      </c>
      <c r="F52" s="5">
        <v>5451807</v>
      </c>
      <c r="G52" s="5">
        <v>5413083</v>
      </c>
    </row>
    <row r="53" spans="1:7" ht="20.100000000000001" customHeight="1" x14ac:dyDescent="0.25">
      <c r="A53" s="5" t="s">
        <v>15</v>
      </c>
      <c r="B53" s="5">
        <v>29</v>
      </c>
      <c r="C53" s="5">
        <v>4213</v>
      </c>
      <c r="D53" s="5">
        <f>$F53-$F$50</f>
        <v>36646</v>
      </c>
      <c r="E53" s="5">
        <f>100*($F53-$F$50)/($G$50-$F$50)</f>
        <v>6.1844883190700486</v>
      </c>
      <c r="F53" s="5">
        <v>5423525</v>
      </c>
      <c r="G53" s="5">
        <v>5407472</v>
      </c>
    </row>
    <row r="54" spans="1:7" ht="20.100000000000001" customHeight="1" x14ac:dyDescent="0.25">
      <c r="A54" s="5" t="s">
        <v>16</v>
      </c>
      <c r="B54" s="5">
        <v>87</v>
      </c>
      <c r="C54" s="5">
        <v>8452</v>
      </c>
      <c r="D54" s="5">
        <f>$F54-$F$50</f>
        <v>27126</v>
      </c>
      <c r="E54" s="5">
        <f>100*($F54-$F$50)/($G$50-$F$50)</f>
        <v>4.5778647094660849</v>
      </c>
      <c r="F54" s="5">
        <v>5414005</v>
      </c>
      <c r="G54" s="5">
        <v>5395727</v>
      </c>
    </row>
    <row r="55" spans="1:7" ht="20.100000000000001" customHeight="1" x14ac:dyDescent="0.25">
      <c r="A55" s="5" t="s">
        <v>17</v>
      </c>
      <c r="B55" s="5">
        <v>169</v>
      </c>
      <c r="C55" s="5">
        <v>12689</v>
      </c>
      <c r="D55" s="5">
        <f>$F55-$F$50</f>
        <v>15877</v>
      </c>
      <c r="E55" s="5">
        <f>100*($F55-$F$50)/($G$50-$F$50)</f>
        <v>2.6794499001766949</v>
      </c>
      <c r="F55" s="5">
        <v>5402756</v>
      </c>
      <c r="G55" s="5">
        <v>5391511</v>
      </c>
    </row>
    <row r="56" spans="1:7" ht="20.100000000000001" customHeight="1" x14ac:dyDescent="0.25">
      <c r="A56" s="5" t="s">
        <v>18</v>
      </c>
      <c r="B56" s="5">
        <v>540</v>
      </c>
      <c r="C56" s="5">
        <v>21250</v>
      </c>
      <c r="D56" s="5">
        <f>$F56-$F$50</f>
        <v>8781</v>
      </c>
      <c r="E56" s="5">
        <f>100*($F56-$F$50)/($G$50-$F$50)</f>
        <v>1.4819077642786143</v>
      </c>
      <c r="F56" s="5">
        <v>5395660</v>
      </c>
      <c r="G56" s="5">
        <v>5390724</v>
      </c>
    </row>
    <row r="57" spans="1:7" ht="20.100000000000001" customHeight="1" x14ac:dyDescent="0.25">
      <c r="A57" s="6" t="s">
        <v>19</v>
      </c>
      <c r="B57" s="6">
        <v>1803</v>
      </c>
      <c r="C57" s="6">
        <v>42061</v>
      </c>
      <c r="D57" s="6">
        <f>$F57-$F$50</f>
        <v>6957</v>
      </c>
      <c r="E57" s="6">
        <f>100*($F57-$F$50)/($G$50-$F$50)</f>
        <v>1.1740840810939892</v>
      </c>
      <c r="F57" s="6">
        <v>5393836</v>
      </c>
      <c r="G57" s="6">
        <v>5389631</v>
      </c>
    </row>
    <row r="60" spans="1:7" ht="20.100000000000001" customHeight="1" x14ac:dyDescent="0.25">
      <c r="A60" s="4" t="s">
        <v>20</v>
      </c>
      <c r="B60" s="4" t="s">
        <v>38</v>
      </c>
      <c r="C60" s="4" t="s">
        <v>22</v>
      </c>
      <c r="D60" s="4" t="s">
        <v>33</v>
      </c>
      <c r="E60" s="4" t="s">
        <v>24</v>
      </c>
      <c r="F60" s="4">
        <v>3782044</v>
      </c>
      <c r="G60" s="4">
        <v>4245537</v>
      </c>
    </row>
    <row r="61" spans="1:7" ht="20.100000000000001" customHeight="1" x14ac:dyDescent="0.25">
      <c r="A61" s="4" t="s">
        <v>25</v>
      </c>
      <c r="B61" s="4" t="s">
        <v>26</v>
      </c>
      <c r="C61" s="4" t="s">
        <v>27</v>
      </c>
      <c r="D61" s="4" t="s">
        <v>28</v>
      </c>
      <c r="E61" s="4" t="s">
        <v>29</v>
      </c>
      <c r="F61" s="4" t="s">
        <v>30</v>
      </c>
      <c r="G61" s="4" t="s">
        <v>31</v>
      </c>
    </row>
    <row r="62" spans="1:7" ht="20.100000000000001" customHeight="1" x14ac:dyDescent="0.25">
      <c r="A62" s="5" t="s">
        <v>13</v>
      </c>
      <c r="B62" s="5">
        <v>13</v>
      </c>
      <c r="C62" s="5">
        <v>2090</v>
      </c>
      <c r="D62" s="5">
        <f>$F62-$F$60</f>
        <v>46156</v>
      </c>
      <c r="E62" s="5">
        <f>100*($F62-$F$60)/($G$60-$F$60)</f>
        <v>9.9582949472807574</v>
      </c>
      <c r="F62" s="5">
        <v>3828200</v>
      </c>
      <c r="G62" s="5">
        <v>3791016</v>
      </c>
    </row>
    <row r="63" spans="1:7" ht="20.100000000000001" customHeight="1" x14ac:dyDescent="0.25">
      <c r="A63" s="5" t="s">
        <v>15</v>
      </c>
      <c r="B63" s="5">
        <v>33</v>
      </c>
      <c r="C63" s="5">
        <v>4210</v>
      </c>
      <c r="D63" s="5">
        <f>$F63-$F$60</f>
        <v>37867</v>
      </c>
      <c r="E63" s="5">
        <f>100*($F63-$F$60)/($G$60-$F$60)</f>
        <v>8.1699184237949662</v>
      </c>
      <c r="F63" s="5">
        <v>3819911</v>
      </c>
      <c r="G63" s="5">
        <v>3784958</v>
      </c>
    </row>
    <row r="64" spans="1:7" ht="20.100000000000001" customHeight="1" x14ac:dyDescent="0.25">
      <c r="A64" s="5" t="s">
        <v>16</v>
      </c>
      <c r="B64" s="5">
        <v>97</v>
      </c>
      <c r="C64" s="5">
        <v>8509</v>
      </c>
      <c r="D64" s="5">
        <f>$F64-$F$60</f>
        <v>8665</v>
      </c>
      <c r="E64" s="5">
        <f>100*($F64-$F$60)/($G$60-$F$60)</f>
        <v>1.8694996472438634</v>
      </c>
      <c r="F64" s="5">
        <v>3790709</v>
      </c>
      <c r="G64" s="5">
        <v>3784823</v>
      </c>
    </row>
    <row r="65" spans="1:7" ht="20.100000000000001" customHeight="1" x14ac:dyDescent="0.25">
      <c r="A65" s="5" t="s">
        <v>17</v>
      </c>
      <c r="B65" s="5">
        <v>168</v>
      </c>
      <c r="C65" s="5">
        <v>12756</v>
      </c>
      <c r="D65" s="5">
        <f>$F65-$F$60</f>
        <v>17501</v>
      </c>
      <c r="E65" s="5">
        <f>100*($F65-$F$60)/($G$60-$F$60)</f>
        <v>3.7758930555585519</v>
      </c>
      <c r="F65" s="5">
        <v>3799545</v>
      </c>
      <c r="G65" s="5">
        <v>3784293</v>
      </c>
    </row>
    <row r="66" spans="1:7" ht="20.100000000000001" customHeight="1" x14ac:dyDescent="0.25">
      <c r="A66" s="5" t="s">
        <v>18</v>
      </c>
      <c r="B66" s="5">
        <v>528</v>
      </c>
      <c r="C66" s="5">
        <v>21201</v>
      </c>
      <c r="D66" s="5">
        <f>$F66-$F$60</f>
        <v>4841</v>
      </c>
      <c r="E66" s="5">
        <f>100*($F66-$F$60)/($G$60-$F$60)</f>
        <v>1.0444602183851752</v>
      </c>
      <c r="F66" s="5">
        <v>3786885</v>
      </c>
      <c r="G66" s="5">
        <v>3783479</v>
      </c>
    </row>
    <row r="67" spans="1:7" ht="20.100000000000001" customHeight="1" x14ac:dyDescent="0.25">
      <c r="A67" s="6" t="s">
        <v>19</v>
      </c>
      <c r="B67" s="6">
        <v>1739</v>
      </c>
      <c r="C67" s="6">
        <v>41899</v>
      </c>
      <c r="D67" s="6">
        <f>$F67-$F$60</f>
        <v>2655</v>
      </c>
      <c r="E67" s="6">
        <f>100*($F67-$F$60)/($G$60-$F$60)</f>
        <v>0.57282418504702337</v>
      </c>
      <c r="F67" s="6">
        <v>3784699</v>
      </c>
      <c r="G67" s="6">
        <v>3783315</v>
      </c>
    </row>
    <row r="70" spans="1:7" ht="20.100000000000001" customHeight="1" x14ac:dyDescent="0.25">
      <c r="A70" s="4" t="s">
        <v>20</v>
      </c>
      <c r="B70" s="4" t="s">
        <v>39</v>
      </c>
      <c r="C70" s="4" t="s">
        <v>22</v>
      </c>
      <c r="D70" s="4" t="s">
        <v>33</v>
      </c>
      <c r="E70" s="4" t="s">
        <v>24</v>
      </c>
      <c r="F70" s="4">
        <v>10117172</v>
      </c>
      <c r="G70" s="4">
        <v>11233777</v>
      </c>
    </row>
    <row r="71" spans="1:7" ht="20.100000000000001" customHeight="1" x14ac:dyDescent="0.25">
      <c r="A71" s="4" t="s">
        <v>25</v>
      </c>
      <c r="B71" s="4" t="s">
        <v>26</v>
      </c>
      <c r="C71" s="4" t="s">
        <v>27</v>
      </c>
      <c r="D71" s="4" t="s">
        <v>28</v>
      </c>
      <c r="E71" s="4" t="s">
        <v>29</v>
      </c>
      <c r="F71" s="4" t="s">
        <v>30</v>
      </c>
      <c r="G71" s="4" t="s">
        <v>31</v>
      </c>
    </row>
    <row r="72" spans="1:7" ht="20.100000000000001" customHeight="1" x14ac:dyDescent="0.25">
      <c r="A72" s="5" t="s">
        <v>13</v>
      </c>
      <c r="B72" s="5">
        <v>13</v>
      </c>
      <c r="C72" s="5">
        <v>2095</v>
      </c>
      <c r="D72" s="5">
        <f>$F72-$F$70</f>
        <v>110025</v>
      </c>
      <c r="E72" s="5">
        <f>100*($F72-$F$70)/($G$70-$F$70)</f>
        <v>9.8535292247482325</v>
      </c>
      <c r="F72" s="5">
        <v>10227197</v>
      </c>
      <c r="G72" s="5">
        <v>10189619</v>
      </c>
    </row>
    <row r="73" spans="1:7" ht="20.100000000000001" customHeight="1" x14ac:dyDescent="0.25">
      <c r="A73" s="5" t="s">
        <v>15</v>
      </c>
      <c r="B73" s="5">
        <v>31</v>
      </c>
      <c r="C73" s="5">
        <v>4203</v>
      </c>
      <c r="D73" s="5">
        <f>$F73-$F$70</f>
        <v>60200</v>
      </c>
      <c r="E73" s="5">
        <f>100*($F73-$F$70)/($G$70-$F$70)</f>
        <v>5.391342506974266</v>
      </c>
      <c r="F73" s="5">
        <v>10177372</v>
      </c>
      <c r="G73" s="5">
        <v>10145358</v>
      </c>
    </row>
    <row r="74" spans="1:7" ht="20.100000000000001" customHeight="1" x14ac:dyDescent="0.25">
      <c r="A74" s="5" t="s">
        <v>16</v>
      </c>
      <c r="B74" s="5">
        <v>91</v>
      </c>
      <c r="C74" s="5">
        <v>8471</v>
      </c>
      <c r="D74" s="5">
        <f>$F74-$F$70</f>
        <v>43602</v>
      </c>
      <c r="E74" s="5">
        <f>100*($F74-$F$70)/($G$70-$F$70)</f>
        <v>3.9048723586227898</v>
      </c>
      <c r="F74" s="5">
        <v>10160774</v>
      </c>
      <c r="G74" s="5">
        <v>10128829</v>
      </c>
    </row>
    <row r="75" spans="1:7" ht="20.100000000000001" customHeight="1" x14ac:dyDescent="0.25">
      <c r="A75" s="5" t="s">
        <v>17</v>
      </c>
      <c r="B75" s="5">
        <v>178</v>
      </c>
      <c r="C75" s="5">
        <v>12784</v>
      </c>
      <c r="D75" s="5">
        <f>$F75-$F$70</f>
        <v>28895</v>
      </c>
      <c r="E75" s="5">
        <f>100*($F75-$F$70)/($G$70-$F$70)</f>
        <v>2.5877548461631461</v>
      </c>
      <c r="F75" s="5">
        <v>10146067</v>
      </c>
      <c r="G75" s="5">
        <v>10125184</v>
      </c>
    </row>
    <row r="76" spans="1:7" ht="20.100000000000001" customHeight="1" x14ac:dyDescent="0.25">
      <c r="A76" s="5" t="s">
        <v>18</v>
      </c>
      <c r="B76" s="5">
        <v>592</v>
      </c>
      <c r="C76" s="5">
        <v>21271</v>
      </c>
      <c r="D76" s="5">
        <f>$F76-$F$70</f>
        <v>15266</v>
      </c>
      <c r="E76" s="5">
        <f>100*($F76-$F$70)/($G$70-$F$70)</f>
        <v>1.367179978595833</v>
      </c>
      <c r="F76" s="5">
        <v>10132438</v>
      </c>
      <c r="G76" s="5">
        <v>10121523</v>
      </c>
    </row>
    <row r="77" spans="1:7" ht="20.100000000000001" customHeight="1" x14ac:dyDescent="0.25">
      <c r="A77" s="6" t="s">
        <v>19</v>
      </c>
      <c r="B77" s="6">
        <v>1820</v>
      </c>
      <c r="C77" s="6">
        <v>42245</v>
      </c>
      <c r="D77" s="6">
        <f>$F77-$F$70</f>
        <v>12134</v>
      </c>
      <c r="E77" s="6">
        <f>100*($F77-$F$70)/($G$70-$F$70)</f>
        <v>1.0866868767379692</v>
      </c>
      <c r="F77" s="6">
        <v>10129306</v>
      </c>
      <c r="G77" s="6">
        <v>10121756</v>
      </c>
    </row>
    <row r="80" spans="1:7" ht="20.100000000000001" customHeight="1" x14ac:dyDescent="0.25">
      <c r="A80" s="4" t="s">
        <v>20</v>
      </c>
      <c r="B80" s="4" t="s">
        <v>40</v>
      </c>
      <c r="C80" s="4" t="s">
        <v>22</v>
      </c>
      <c r="D80" s="4" t="s">
        <v>33</v>
      </c>
      <c r="E80" s="4" t="s">
        <v>24</v>
      </c>
      <c r="F80" s="4">
        <v>7098658</v>
      </c>
      <c r="G80" s="4">
        <v>8058864</v>
      </c>
    </row>
    <row r="81" spans="1:7" ht="20.100000000000001" customHeight="1" x14ac:dyDescent="0.25">
      <c r="A81" s="4" t="s">
        <v>25</v>
      </c>
      <c r="B81" s="4" t="s">
        <v>26</v>
      </c>
      <c r="C81" s="4" t="s">
        <v>27</v>
      </c>
      <c r="D81" s="4" t="s">
        <v>28</v>
      </c>
      <c r="E81" s="4" t="s">
        <v>29</v>
      </c>
      <c r="F81" s="4" t="s">
        <v>30</v>
      </c>
      <c r="G81" s="4" t="s">
        <v>31</v>
      </c>
    </row>
    <row r="82" spans="1:7" ht="20.100000000000001" customHeight="1" x14ac:dyDescent="0.25">
      <c r="A82" s="5" t="s">
        <v>13</v>
      </c>
      <c r="B82" s="5">
        <v>14</v>
      </c>
      <c r="C82" s="5">
        <v>2089</v>
      </c>
      <c r="D82" s="5">
        <f>$F82-$F$80</f>
        <v>98888</v>
      </c>
      <c r="E82" s="5">
        <f>100*($F82-$F$80)/($G$80-$F$80)</f>
        <v>10.29862342039104</v>
      </c>
      <c r="F82" s="5">
        <v>7197546</v>
      </c>
      <c r="G82" s="5">
        <v>7159059</v>
      </c>
    </row>
    <row r="83" spans="1:7" ht="20.100000000000001" customHeight="1" x14ac:dyDescent="0.25">
      <c r="A83" s="5" t="s">
        <v>15</v>
      </c>
      <c r="B83" s="5">
        <v>30</v>
      </c>
      <c r="C83" s="5">
        <v>4210</v>
      </c>
      <c r="D83" s="5">
        <f>$F83-$F$80</f>
        <v>41308</v>
      </c>
      <c r="E83" s="5">
        <f>100*($F83-$F$80)/($G$80-$F$80)</f>
        <v>4.3019935305549017</v>
      </c>
      <c r="F83" s="5">
        <v>7139966</v>
      </c>
      <c r="G83" s="5">
        <v>7107180</v>
      </c>
    </row>
    <row r="84" spans="1:7" ht="20.100000000000001" customHeight="1" x14ac:dyDescent="0.25">
      <c r="A84" s="5" t="s">
        <v>16</v>
      </c>
      <c r="B84" s="5">
        <v>89</v>
      </c>
      <c r="C84" s="5">
        <v>8472</v>
      </c>
      <c r="D84" s="5">
        <f>$F84-$F$80</f>
        <v>36254</v>
      </c>
      <c r="E84" s="5">
        <f>100*($F84-$F$80)/($G$80-$F$80)</f>
        <v>3.775648142169493</v>
      </c>
      <c r="F84" s="5">
        <v>7134912</v>
      </c>
      <c r="G84" s="5">
        <v>7108153</v>
      </c>
    </row>
    <row r="85" spans="1:7" ht="20.100000000000001" customHeight="1" x14ac:dyDescent="0.25">
      <c r="A85" s="5" t="s">
        <v>17</v>
      </c>
      <c r="B85" s="5">
        <v>169</v>
      </c>
      <c r="C85" s="5">
        <v>12696</v>
      </c>
      <c r="D85" s="5">
        <f>$F85-$F$80</f>
        <v>24241</v>
      </c>
      <c r="E85" s="5">
        <f>100*($F85-$F$80)/($G$80-$F$80)</f>
        <v>2.5245624376435889</v>
      </c>
      <c r="F85" s="5">
        <v>7122899</v>
      </c>
      <c r="G85" s="5">
        <v>7102409</v>
      </c>
    </row>
    <row r="86" spans="1:7" ht="20.100000000000001" customHeight="1" x14ac:dyDescent="0.25">
      <c r="A86" s="5" t="s">
        <v>18</v>
      </c>
      <c r="B86" s="5">
        <v>600</v>
      </c>
      <c r="C86" s="5">
        <v>21193</v>
      </c>
      <c r="D86" s="5">
        <f>$F86-$F$80</f>
        <v>11213</v>
      </c>
      <c r="E86" s="5">
        <f>100*($F86-$F$80)/($G$80-$F$80)</f>
        <v>1.167770249300671</v>
      </c>
      <c r="F86" s="5">
        <v>7109871</v>
      </c>
      <c r="G86" s="5">
        <v>7101282</v>
      </c>
    </row>
    <row r="87" spans="1:7" ht="20.100000000000001" customHeight="1" x14ac:dyDescent="0.25">
      <c r="A87" s="6" t="s">
        <v>19</v>
      </c>
      <c r="B87" s="6">
        <v>1801</v>
      </c>
      <c r="C87" s="6">
        <v>42151</v>
      </c>
      <c r="D87" s="6">
        <f>$F87-$F$80</f>
        <v>9251</v>
      </c>
      <c r="E87" s="6">
        <f>100*($F87-$F$80)/($G$80-$F$80)</f>
        <v>0.9634390953607872</v>
      </c>
      <c r="F87" s="6">
        <v>7107909</v>
      </c>
      <c r="G87" s="6">
        <v>7101032</v>
      </c>
    </row>
    <row r="90" spans="1:7" ht="20.100000000000001" customHeight="1" x14ac:dyDescent="0.25">
      <c r="A90" s="4" t="s">
        <v>20</v>
      </c>
      <c r="B90" s="4" t="s">
        <v>41</v>
      </c>
      <c r="C90" s="4" t="s">
        <v>42</v>
      </c>
      <c r="D90" s="4" t="s">
        <v>33</v>
      </c>
      <c r="E90" s="4" t="s">
        <v>24</v>
      </c>
      <c r="F90" s="4">
        <v>9552</v>
      </c>
      <c r="G90" s="4">
        <v>48496</v>
      </c>
    </row>
    <row r="91" spans="1:7" ht="20.100000000000001" customHeight="1" x14ac:dyDescent="0.25">
      <c r="A91" s="4" t="s">
        <v>25</v>
      </c>
      <c r="B91" s="4" t="s">
        <v>26</v>
      </c>
      <c r="C91" s="4" t="s">
        <v>27</v>
      </c>
      <c r="D91" s="4" t="s">
        <v>28</v>
      </c>
      <c r="E91" s="4" t="s">
        <v>29</v>
      </c>
      <c r="F91" s="4" t="s">
        <v>30</v>
      </c>
      <c r="G91" s="4" t="s">
        <v>31</v>
      </c>
    </row>
    <row r="92" spans="1:7" ht="20.100000000000001" customHeight="1" x14ac:dyDescent="0.25">
      <c r="A92" s="5" t="s">
        <v>13</v>
      </c>
      <c r="B92" s="5">
        <v>7</v>
      </c>
      <c r="C92" s="5">
        <v>2053</v>
      </c>
      <c r="D92" s="5">
        <f>$F92-$F$90</f>
        <v>3778</v>
      </c>
      <c r="E92" s="5">
        <f>100*($F92-$F$90)/($G$90-$F$90)</f>
        <v>9.7011092851273624</v>
      </c>
      <c r="F92" s="5">
        <v>13330</v>
      </c>
      <c r="G92" s="5">
        <v>12198</v>
      </c>
    </row>
    <row r="93" spans="1:7" ht="20.100000000000001" customHeight="1" x14ac:dyDescent="0.25">
      <c r="A93" s="5" t="s">
        <v>15</v>
      </c>
      <c r="B93" s="5">
        <v>17</v>
      </c>
      <c r="C93" s="5">
        <v>4121</v>
      </c>
      <c r="D93" s="5">
        <f>$F93-$F$90</f>
        <v>2953</v>
      </c>
      <c r="E93" s="5">
        <f>100*($F93-$F$90)/($G$90-$F$90)</f>
        <v>7.5826828266228432</v>
      </c>
      <c r="F93" s="5">
        <v>12505</v>
      </c>
      <c r="G93" s="5">
        <v>10244</v>
      </c>
    </row>
    <row r="94" spans="1:7" ht="20.100000000000001" customHeight="1" x14ac:dyDescent="0.25">
      <c r="A94" s="5" t="s">
        <v>16</v>
      </c>
      <c r="B94" s="5">
        <v>52</v>
      </c>
      <c r="C94" s="5">
        <v>8231</v>
      </c>
      <c r="D94" s="5">
        <f>$F94-$F$90</f>
        <v>1852</v>
      </c>
      <c r="E94" s="5">
        <f>100*($F94-$F$90)/($G$90-$F$90)</f>
        <v>4.7555464256368118</v>
      </c>
      <c r="F94" s="5">
        <v>11404</v>
      </c>
      <c r="G94" s="5">
        <v>10096</v>
      </c>
    </row>
    <row r="95" spans="1:7" ht="20.100000000000001" customHeight="1" x14ac:dyDescent="0.25">
      <c r="A95" s="6" t="s">
        <v>17</v>
      </c>
      <c r="B95" s="6">
        <v>109</v>
      </c>
      <c r="C95" s="6">
        <v>12365</v>
      </c>
      <c r="D95" s="6">
        <f>$F95-$F$90</f>
        <v>1255</v>
      </c>
      <c r="E95" s="6">
        <f>100*($F95-$F$90)/($G$90-$F$90)</f>
        <v>3.2225760065735414</v>
      </c>
      <c r="F95" s="6">
        <v>10807</v>
      </c>
      <c r="G95" s="6">
        <v>10096</v>
      </c>
    </row>
    <row r="96" spans="1:7" ht="20.100000000000001" customHeight="1" x14ac:dyDescent="0.25">
      <c r="A96" s="5" t="s">
        <v>18</v>
      </c>
      <c r="B96" s="5">
        <v>396</v>
      </c>
      <c r="C96" s="5">
        <v>20625</v>
      </c>
      <c r="D96" s="5">
        <f>$F96-$F$90</f>
        <v>1276</v>
      </c>
      <c r="E96" s="5">
        <f>100*($F96-$F$90)/($G$90-$F$90)</f>
        <v>3.2764995891536564</v>
      </c>
      <c r="F96" s="5">
        <v>10828</v>
      </c>
      <c r="G96" s="5">
        <v>9552</v>
      </c>
    </row>
    <row r="97" spans="1:7" ht="20.100000000000001" customHeight="1" x14ac:dyDescent="0.25">
      <c r="A97" s="5" t="s">
        <v>19</v>
      </c>
      <c r="B97" s="5">
        <v>1438</v>
      </c>
      <c r="C97" s="5">
        <v>41022</v>
      </c>
      <c r="D97" s="5">
        <f>$F97-$F$90</f>
        <v>1446</v>
      </c>
      <c r="E97" s="5">
        <f>100*($F97-$F$90)/($G$90-$F$90)</f>
        <v>3.7130238290879212</v>
      </c>
      <c r="F97" s="5">
        <v>10998</v>
      </c>
      <c r="G97" s="5">
        <v>10096</v>
      </c>
    </row>
    <row r="100" spans="1:7" ht="20.100000000000001" customHeight="1" x14ac:dyDescent="0.25">
      <c r="A100" s="4" t="s">
        <v>20</v>
      </c>
      <c r="B100" s="4" t="s">
        <v>43</v>
      </c>
      <c r="C100" s="4" t="s">
        <v>42</v>
      </c>
      <c r="D100" s="4" t="s">
        <v>33</v>
      </c>
      <c r="E100" s="4" t="s">
        <v>24</v>
      </c>
      <c r="F100" s="4">
        <v>9742</v>
      </c>
      <c r="G100" s="4">
        <v>48490</v>
      </c>
    </row>
    <row r="101" spans="1:7" ht="20.100000000000001" customHeight="1" x14ac:dyDescent="0.25">
      <c r="A101" s="4" t="s">
        <v>25</v>
      </c>
      <c r="B101" s="4" t="s">
        <v>26</v>
      </c>
      <c r="C101" s="4" t="s">
        <v>27</v>
      </c>
      <c r="D101" s="4" t="s">
        <v>28</v>
      </c>
      <c r="E101" s="4" t="s">
        <v>29</v>
      </c>
      <c r="F101" s="4" t="s">
        <v>30</v>
      </c>
      <c r="G101" s="4" t="s">
        <v>31</v>
      </c>
    </row>
    <row r="102" spans="1:7" ht="20.100000000000001" customHeight="1" x14ac:dyDescent="0.25">
      <c r="A102" s="5" t="s">
        <v>13</v>
      </c>
      <c r="B102" s="5">
        <v>7</v>
      </c>
      <c r="C102" s="5">
        <v>2064</v>
      </c>
      <c r="D102" s="5">
        <f>$F102-$F$100</f>
        <v>5220</v>
      </c>
      <c r="E102" s="5">
        <f>100*($F102-$F$100)/($G$100-$F$100)</f>
        <v>13.471663053576959</v>
      </c>
      <c r="F102" s="5">
        <v>14962</v>
      </c>
      <c r="G102" s="5">
        <v>10812</v>
      </c>
    </row>
    <row r="103" spans="1:7" ht="20.100000000000001" customHeight="1" x14ac:dyDescent="0.25">
      <c r="A103" s="5" t="s">
        <v>15</v>
      </c>
      <c r="B103" s="5">
        <v>16</v>
      </c>
      <c r="C103" s="5">
        <v>4122</v>
      </c>
      <c r="D103" s="5">
        <f>$F103-$F$100</f>
        <v>4181</v>
      </c>
      <c r="E103" s="5">
        <f>100*($F103-$F$100)/($G$100-$F$100)</f>
        <v>10.790234334675338</v>
      </c>
      <c r="F103" s="5">
        <v>13923</v>
      </c>
      <c r="G103" s="5">
        <v>9942</v>
      </c>
    </row>
    <row r="104" spans="1:7" ht="20.100000000000001" customHeight="1" x14ac:dyDescent="0.25">
      <c r="A104" s="5" t="s">
        <v>16</v>
      </c>
      <c r="B104" s="5">
        <v>52</v>
      </c>
      <c r="C104" s="5">
        <v>8243</v>
      </c>
      <c r="D104" s="5">
        <f>$F104-$F$100</f>
        <v>3836</v>
      </c>
      <c r="E104" s="5">
        <f>100*($F104-$F$100)/($G$100-$F$100)</f>
        <v>9.899865799525136</v>
      </c>
      <c r="F104" s="5">
        <v>13578</v>
      </c>
      <c r="G104" s="5">
        <v>10198</v>
      </c>
    </row>
    <row r="105" spans="1:7" ht="20.100000000000001" customHeight="1" x14ac:dyDescent="0.25">
      <c r="A105" s="5" t="s">
        <v>17</v>
      </c>
      <c r="B105" s="5">
        <v>121</v>
      </c>
      <c r="C105" s="5">
        <v>12352</v>
      </c>
      <c r="D105" s="5">
        <f>$F105-$F$100</f>
        <v>2161</v>
      </c>
      <c r="E105" s="5">
        <f>100*($F105-$F$100)/($G$100-$F$100)</f>
        <v>5.5770620419118409</v>
      </c>
      <c r="F105" s="5">
        <v>11903</v>
      </c>
      <c r="G105" s="5">
        <v>9742</v>
      </c>
    </row>
    <row r="106" spans="1:7" ht="20.100000000000001" customHeight="1" x14ac:dyDescent="0.25">
      <c r="A106" s="5" t="s">
        <v>18</v>
      </c>
      <c r="B106" s="5">
        <v>387</v>
      </c>
      <c r="C106" s="5">
        <v>20732</v>
      </c>
      <c r="D106" s="5">
        <f>$F106-$F$100</f>
        <v>1459</v>
      </c>
      <c r="E106" s="5">
        <f>100*($F106-$F$100)/($G$100-$F$100)</f>
        <v>3.7653556312583873</v>
      </c>
      <c r="F106" s="5">
        <v>11201</v>
      </c>
      <c r="G106" s="5">
        <v>9742</v>
      </c>
    </row>
    <row r="107" spans="1:7" ht="20.100000000000001" customHeight="1" x14ac:dyDescent="0.25">
      <c r="A107" s="6" t="s">
        <v>19</v>
      </c>
      <c r="B107" s="6">
        <v>1316</v>
      </c>
      <c r="C107" s="6">
        <v>41122</v>
      </c>
      <c r="D107" s="6">
        <f>$F107-$F$100</f>
        <v>1233</v>
      </c>
      <c r="E107" s="6">
        <f>100*($F107-$F$100)/($G$100-$F$100)</f>
        <v>3.1820997212759368</v>
      </c>
      <c r="F107" s="6">
        <v>10975</v>
      </c>
      <c r="G107" s="6">
        <v>9742</v>
      </c>
    </row>
    <row r="110" spans="1:7" ht="20.100000000000001" customHeight="1" x14ac:dyDescent="0.25">
      <c r="A110" s="4" t="s">
        <v>20</v>
      </c>
      <c r="B110" s="4" t="s">
        <v>44</v>
      </c>
      <c r="C110" s="4" t="s">
        <v>42</v>
      </c>
      <c r="D110" s="4" t="s">
        <v>33</v>
      </c>
      <c r="E110" s="4" t="s">
        <v>24</v>
      </c>
      <c r="F110" s="4">
        <v>11156</v>
      </c>
      <c r="G110" s="4">
        <v>47262</v>
      </c>
    </row>
    <row r="111" spans="1:7" ht="20.100000000000001" customHeight="1" x14ac:dyDescent="0.25">
      <c r="A111" s="4" t="s">
        <v>25</v>
      </c>
      <c r="B111" s="4" t="s">
        <v>26</v>
      </c>
      <c r="C111" s="4" t="s">
        <v>27</v>
      </c>
      <c r="D111" s="4" t="s">
        <v>28</v>
      </c>
      <c r="E111" s="4" t="s">
        <v>29</v>
      </c>
      <c r="F111" s="4" t="s">
        <v>30</v>
      </c>
      <c r="G111" s="4" t="s">
        <v>31</v>
      </c>
    </row>
    <row r="112" spans="1:7" ht="20.100000000000001" customHeight="1" x14ac:dyDescent="0.25">
      <c r="A112" s="5" t="s">
        <v>13</v>
      </c>
      <c r="B112" s="5">
        <v>7</v>
      </c>
      <c r="C112" s="5">
        <v>2048</v>
      </c>
      <c r="D112" s="5">
        <f>$F112-$F$110</f>
        <v>4371</v>
      </c>
      <c r="E112" s="5">
        <f>100*($F112-$F$110)/($G$110-$F$110)</f>
        <v>12.106021159918019</v>
      </c>
      <c r="F112" s="5">
        <v>15527</v>
      </c>
      <c r="G112" s="5">
        <v>12406</v>
      </c>
    </row>
    <row r="113" spans="1:7" ht="20.100000000000001" customHeight="1" x14ac:dyDescent="0.25">
      <c r="A113" s="5" t="s">
        <v>15</v>
      </c>
      <c r="B113" s="5">
        <v>16</v>
      </c>
      <c r="C113" s="5">
        <v>4106</v>
      </c>
      <c r="D113" s="5">
        <f>$F113-$F$110</f>
        <v>2948</v>
      </c>
      <c r="E113" s="5">
        <f>100*($F113-$F$110)/($G$110-$F$110)</f>
        <v>8.1648479477095215</v>
      </c>
      <c r="F113" s="5">
        <v>14104</v>
      </c>
      <c r="G113" s="5">
        <v>12064</v>
      </c>
    </row>
    <row r="114" spans="1:7" ht="20.100000000000001" customHeight="1" x14ac:dyDescent="0.25">
      <c r="A114" s="5" t="s">
        <v>16</v>
      </c>
      <c r="B114" s="5">
        <v>52</v>
      </c>
      <c r="C114" s="5">
        <v>8234</v>
      </c>
      <c r="D114" s="5">
        <f>$F114-$F$110</f>
        <v>2251</v>
      </c>
      <c r="E114" s="5">
        <f>100*($F114-$F$110)/($G$110-$F$110)</f>
        <v>6.2344208718772505</v>
      </c>
      <c r="F114" s="5">
        <v>13407</v>
      </c>
      <c r="G114" s="5">
        <v>11566</v>
      </c>
    </row>
    <row r="115" spans="1:7" ht="20.100000000000001" customHeight="1" x14ac:dyDescent="0.25">
      <c r="A115" s="5" t="s">
        <v>17</v>
      </c>
      <c r="B115" s="5">
        <v>111</v>
      </c>
      <c r="C115" s="5">
        <v>12333</v>
      </c>
      <c r="D115" s="5">
        <f>$F115-$F$110</f>
        <v>1699</v>
      </c>
      <c r="E115" s="5">
        <f>100*($F115-$F$110)/($G$110-$F$110)</f>
        <v>4.7055890987647482</v>
      </c>
      <c r="F115" s="5">
        <v>12855</v>
      </c>
      <c r="G115" s="5">
        <v>11642</v>
      </c>
    </row>
    <row r="116" spans="1:7" ht="20.100000000000001" customHeight="1" x14ac:dyDescent="0.25">
      <c r="A116" s="5" t="s">
        <v>18</v>
      </c>
      <c r="B116" s="5">
        <v>425</v>
      </c>
      <c r="C116" s="5">
        <v>20560</v>
      </c>
      <c r="D116" s="5">
        <f>$F116-$F$110</f>
        <v>1350</v>
      </c>
      <c r="E116" s="5">
        <f>100*($F116-$F$110)/($G$110-$F$110)</f>
        <v>3.7389907494599237</v>
      </c>
      <c r="F116" s="5">
        <v>12506</v>
      </c>
      <c r="G116" s="5">
        <v>11566</v>
      </c>
    </row>
    <row r="117" spans="1:7" ht="20.100000000000001" customHeight="1" x14ac:dyDescent="0.25">
      <c r="A117" s="6" t="s">
        <v>19</v>
      </c>
      <c r="B117" s="6">
        <v>1449</v>
      </c>
      <c r="C117" s="6">
        <v>41056</v>
      </c>
      <c r="D117" s="6">
        <f>$F117-$F$110</f>
        <v>882</v>
      </c>
      <c r="E117" s="6">
        <f>100*($F117-$F$110)/($G$110-$F$110)</f>
        <v>2.44280728964715</v>
      </c>
      <c r="F117" s="6">
        <v>12038</v>
      </c>
      <c r="G117" s="6">
        <v>11566</v>
      </c>
    </row>
    <row r="120" spans="1:7" ht="20.100000000000001" customHeight="1" x14ac:dyDescent="0.25">
      <c r="A120" s="4" t="s">
        <v>20</v>
      </c>
      <c r="B120" s="4" t="s">
        <v>45</v>
      </c>
      <c r="C120" s="4" t="s">
        <v>46</v>
      </c>
      <c r="D120" s="4" t="s">
        <v>33</v>
      </c>
      <c r="E120" s="4" t="s">
        <v>24</v>
      </c>
      <c r="F120" s="4">
        <v>9896</v>
      </c>
      <c r="G120" s="4">
        <v>66162</v>
      </c>
    </row>
    <row r="121" spans="1:7" ht="20.100000000000001" customHeight="1" x14ac:dyDescent="0.25">
      <c r="A121" s="4" t="s">
        <v>25</v>
      </c>
      <c r="B121" s="4" t="s">
        <v>26</v>
      </c>
      <c r="C121" s="4" t="s">
        <v>27</v>
      </c>
      <c r="D121" s="4" t="s">
        <v>28</v>
      </c>
      <c r="E121" s="4" t="s">
        <v>29</v>
      </c>
      <c r="F121" s="4" t="s">
        <v>30</v>
      </c>
      <c r="G121" s="4" t="s">
        <v>31</v>
      </c>
    </row>
    <row r="122" spans="1:7" ht="20.100000000000001" customHeight="1" x14ac:dyDescent="0.25">
      <c r="A122" s="5" t="s">
        <v>13</v>
      </c>
      <c r="B122" s="5">
        <v>9</v>
      </c>
      <c r="C122" s="5">
        <v>2058</v>
      </c>
      <c r="D122" s="5">
        <f>$F122-$F$120</f>
        <v>8526</v>
      </c>
      <c r="E122" s="5">
        <f>100*($F122-$F$120)/($G$120-$F$120)</f>
        <v>15.153023140084597</v>
      </c>
      <c r="F122" s="5">
        <v>18422</v>
      </c>
      <c r="G122" s="5">
        <v>16204</v>
      </c>
    </row>
    <row r="123" spans="1:7" ht="20.100000000000001" customHeight="1" x14ac:dyDescent="0.25">
      <c r="A123" s="5" t="s">
        <v>15</v>
      </c>
      <c r="B123" s="5">
        <v>18</v>
      </c>
      <c r="C123" s="5">
        <v>4121</v>
      </c>
      <c r="D123" s="5">
        <f>$F123-$F$120</f>
        <v>6282</v>
      </c>
      <c r="E123" s="5">
        <f>100*($F123-$F$120)/($G$120-$F$120)</f>
        <v>11.164824227775211</v>
      </c>
      <c r="F123" s="5">
        <v>16178</v>
      </c>
      <c r="G123" s="5">
        <v>13040</v>
      </c>
    </row>
    <row r="124" spans="1:7" ht="20.100000000000001" customHeight="1" x14ac:dyDescent="0.25">
      <c r="A124" s="5" t="s">
        <v>16</v>
      </c>
      <c r="B124" s="5">
        <v>60</v>
      </c>
      <c r="C124" s="5">
        <v>8291</v>
      </c>
      <c r="D124" s="5">
        <f>$F124-$F$120</f>
        <v>3835</v>
      </c>
      <c r="E124" s="5">
        <f>100*($F124-$F$120)/($G$120-$F$120)</f>
        <v>6.8158390502257138</v>
      </c>
      <c r="F124" s="5">
        <v>13731</v>
      </c>
      <c r="G124" s="5">
        <v>12360</v>
      </c>
    </row>
    <row r="125" spans="1:7" ht="20.100000000000001" customHeight="1" x14ac:dyDescent="0.25">
      <c r="A125" s="5" t="s">
        <v>17</v>
      </c>
      <c r="B125" s="5">
        <v>120</v>
      </c>
      <c r="C125" s="5">
        <v>12430</v>
      </c>
      <c r="D125" s="5">
        <f>$F125-$F$120</f>
        <v>3687</v>
      </c>
      <c r="E125" s="5">
        <f>100*($F125-$F$120)/($G$120-$F$120)</f>
        <v>6.5528027583265205</v>
      </c>
      <c r="F125" s="5">
        <v>13583</v>
      </c>
      <c r="G125" s="5">
        <v>11980</v>
      </c>
    </row>
    <row r="126" spans="1:7" ht="20.100000000000001" customHeight="1" x14ac:dyDescent="0.25">
      <c r="A126" s="5" t="s">
        <v>18</v>
      </c>
      <c r="B126" s="5">
        <v>434</v>
      </c>
      <c r="C126" s="5">
        <v>20671</v>
      </c>
      <c r="D126" s="5">
        <f>$F126-$F$120</f>
        <v>2459</v>
      </c>
      <c r="E126" s="5">
        <f>100*($F126-$F$120)/($G$120-$F$120)</f>
        <v>4.3703124444602421</v>
      </c>
      <c r="F126" s="5">
        <v>12355</v>
      </c>
      <c r="G126" s="5">
        <v>10758</v>
      </c>
    </row>
    <row r="127" spans="1:7" ht="20.100000000000001" customHeight="1" x14ac:dyDescent="0.25">
      <c r="A127" s="6" t="s">
        <v>19</v>
      </c>
      <c r="B127" s="6">
        <v>1501</v>
      </c>
      <c r="C127" s="6">
        <v>41173</v>
      </c>
      <c r="D127" s="6">
        <f>$F127-$F$120</f>
        <v>2251</v>
      </c>
      <c r="E127" s="6">
        <f>100*($F127-$F$120)/($G$120-$F$120)</f>
        <v>4.0006398180073219</v>
      </c>
      <c r="F127" s="6">
        <v>12147</v>
      </c>
      <c r="G127" s="6">
        <v>10708</v>
      </c>
    </row>
    <row r="130" spans="1:7" ht="20.100000000000001" customHeight="1" x14ac:dyDescent="0.25">
      <c r="A130" s="4" t="s">
        <v>20</v>
      </c>
      <c r="B130" s="4" t="s">
        <v>47</v>
      </c>
      <c r="C130" s="4" t="s">
        <v>46</v>
      </c>
      <c r="D130" s="4" t="s">
        <v>33</v>
      </c>
      <c r="E130" s="4" t="s">
        <v>24</v>
      </c>
      <c r="F130" s="4">
        <v>7990</v>
      </c>
      <c r="G130" s="4">
        <v>66220</v>
      </c>
    </row>
    <row r="131" spans="1:7" ht="20.100000000000001" customHeight="1" x14ac:dyDescent="0.25">
      <c r="A131" s="4" t="s">
        <v>25</v>
      </c>
      <c r="B131" s="4" t="s">
        <v>26</v>
      </c>
      <c r="C131" s="4" t="s">
        <v>27</v>
      </c>
      <c r="D131" s="4" t="s">
        <v>28</v>
      </c>
      <c r="E131" s="4" t="s">
        <v>29</v>
      </c>
      <c r="F131" s="4" t="s">
        <v>30</v>
      </c>
      <c r="G131" s="4" t="s">
        <v>31</v>
      </c>
    </row>
    <row r="132" spans="1:7" ht="20.100000000000001" customHeight="1" x14ac:dyDescent="0.25">
      <c r="A132" s="5" t="s">
        <v>13</v>
      </c>
      <c r="B132" s="5">
        <v>9</v>
      </c>
      <c r="C132" s="5">
        <v>2065</v>
      </c>
      <c r="D132" s="5">
        <f>$F132-$F$130</f>
        <v>8274</v>
      </c>
      <c r="E132" s="5">
        <f>100*($F132-$F$130)/($G$130-$F$130)</f>
        <v>14.209170530654301</v>
      </c>
      <c r="F132" s="5">
        <v>16264</v>
      </c>
      <c r="G132" s="5">
        <v>12358</v>
      </c>
    </row>
    <row r="133" spans="1:7" ht="20.100000000000001" customHeight="1" x14ac:dyDescent="0.25">
      <c r="A133" s="5" t="s">
        <v>15</v>
      </c>
      <c r="B133" s="5">
        <v>18</v>
      </c>
      <c r="C133" s="5">
        <v>4123</v>
      </c>
      <c r="D133" s="5">
        <f>$F133-$F$130</f>
        <v>6214</v>
      </c>
      <c r="E133" s="5">
        <f>100*($F133-$F$130)/($G$130-$F$130)</f>
        <v>10.671475184612742</v>
      </c>
      <c r="F133" s="5">
        <v>14204</v>
      </c>
      <c r="G133" s="5">
        <v>11992</v>
      </c>
    </row>
    <row r="134" spans="1:7" ht="20.100000000000001" customHeight="1" x14ac:dyDescent="0.25">
      <c r="A134" s="5" t="s">
        <v>16</v>
      </c>
      <c r="B134" s="5">
        <v>61</v>
      </c>
      <c r="C134" s="5">
        <v>8263</v>
      </c>
      <c r="D134" s="5">
        <f>$F134-$F$130</f>
        <v>4756</v>
      </c>
      <c r="E134" s="5">
        <f>100*($F134-$F$130)/($G$130-$F$130)</f>
        <v>8.1676111969775036</v>
      </c>
      <c r="F134" s="5">
        <v>12746</v>
      </c>
      <c r="G134" s="5">
        <v>10928</v>
      </c>
    </row>
    <row r="135" spans="1:7" ht="20.100000000000001" customHeight="1" x14ac:dyDescent="0.25">
      <c r="A135" s="5" t="s">
        <v>17</v>
      </c>
      <c r="B135" s="5">
        <v>116</v>
      </c>
      <c r="C135" s="5">
        <v>12409</v>
      </c>
      <c r="D135" s="5">
        <f>$F135-$F$130</f>
        <v>4673</v>
      </c>
      <c r="E135" s="5">
        <f>100*($F135-$F$130)/($G$130-$F$130)</f>
        <v>8.025072986433111</v>
      </c>
      <c r="F135" s="5">
        <v>12663</v>
      </c>
      <c r="G135" s="5">
        <v>11508</v>
      </c>
    </row>
    <row r="136" spans="1:7" ht="20.100000000000001" customHeight="1" x14ac:dyDescent="0.25">
      <c r="A136" s="5" t="s">
        <v>18</v>
      </c>
      <c r="B136" s="5">
        <v>424</v>
      </c>
      <c r="C136" s="5">
        <v>20673</v>
      </c>
      <c r="D136" s="5">
        <f>$F136-$F$130</f>
        <v>3561</v>
      </c>
      <c r="E136" s="5">
        <f>100*($F136-$F$130)/($G$130-$F$130)</f>
        <v>6.115404430705822</v>
      </c>
      <c r="F136" s="5">
        <v>11551</v>
      </c>
      <c r="G136" s="5">
        <v>9826</v>
      </c>
    </row>
    <row r="137" spans="1:7" ht="20.100000000000001" customHeight="1" x14ac:dyDescent="0.25">
      <c r="A137" s="6" t="s">
        <v>19</v>
      </c>
      <c r="B137" s="6">
        <v>1474</v>
      </c>
      <c r="C137" s="6">
        <v>41229</v>
      </c>
      <c r="D137" s="6">
        <f>$F137-$F$130</f>
        <v>3494</v>
      </c>
      <c r="E137" s="6">
        <f>100*($F137-$F$130)/($G$130-$F$130)</f>
        <v>6.0003434655675765</v>
      </c>
      <c r="F137" s="6">
        <v>11484</v>
      </c>
      <c r="G137" s="6">
        <v>10322</v>
      </c>
    </row>
    <row r="140" spans="1:7" ht="20.100000000000001" customHeight="1" x14ac:dyDescent="0.25">
      <c r="A140" s="4" t="s">
        <v>20</v>
      </c>
      <c r="B140" s="4" t="s">
        <v>48</v>
      </c>
      <c r="C140" s="4" t="s">
        <v>46</v>
      </c>
      <c r="D140" s="4" t="s">
        <v>33</v>
      </c>
      <c r="E140" s="4" t="s">
        <v>24</v>
      </c>
      <c r="F140" s="4">
        <v>9504</v>
      </c>
      <c r="G140" s="4">
        <v>66286</v>
      </c>
    </row>
    <row r="141" spans="1:7" ht="20.100000000000001" customHeight="1" x14ac:dyDescent="0.25">
      <c r="A141" s="4" t="s">
        <v>25</v>
      </c>
      <c r="B141" s="4" t="s">
        <v>26</v>
      </c>
      <c r="C141" s="4" t="s">
        <v>27</v>
      </c>
      <c r="D141" s="4" t="s">
        <v>28</v>
      </c>
      <c r="E141" s="4" t="s">
        <v>29</v>
      </c>
      <c r="F141" s="4" t="s">
        <v>30</v>
      </c>
      <c r="G141" s="4" t="s">
        <v>31</v>
      </c>
    </row>
    <row r="142" spans="1:7" ht="20.100000000000001" customHeight="1" x14ac:dyDescent="0.25">
      <c r="A142" s="5" t="s">
        <v>13</v>
      </c>
      <c r="B142" s="5">
        <v>8</v>
      </c>
      <c r="C142" s="5">
        <v>2058</v>
      </c>
      <c r="D142" s="5">
        <f>$F142-$F$140</f>
        <v>9794</v>
      </c>
      <c r="E142" s="5">
        <f>100*($F142-$F$140)/($G$140-$F$140)</f>
        <v>17.248423796273467</v>
      </c>
      <c r="F142" s="5">
        <v>19298</v>
      </c>
      <c r="G142" s="5">
        <v>17240</v>
      </c>
    </row>
    <row r="143" spans="1:7" ht="20.100000000000001" customHeight="1" x14ac:dyDescent="0.25">
      <c r="A143" s="5" t="s">
        <v>15</v>
      </c>
      <c r="B143" s="5">
        <v>18</v>
      </c>
      <c r="C143" s="5">
        <v>4122</v>
      </c>
      <c r="D143" s="5">
        <f>$F143-$F$140</f>
        <v>5710</v>
      </c>
      <c r="E143" s="5">
        <f>100*($F143-$F$140)/($G$140-$F$140)</f>
        <v>10.056003663132683</v>
      </c>
      <c r="F143" s="5">
        <v>15214</v>
      </c>
      <c r="G143" s="5">
        <v>11970</v>
      </c>
    </row>
    <row r="144" spans="1:7" ht="20.100000000000001" customHeight="1" x14ac:dyDescent="0.25">
      <c r="A144" s="5" t="s">
        <v>16</v>
      </c>
      <c r="B144" s="5">
        <v>59</v>
      </c>
      <c r="C144" s="5">
        <v>8270</v>
      </c>
      <c r="D144" s="5">
        <f>$F144-$F$140</f>
        <v>4944</v>
      </c>
      <c r="E144" s="5">
        <f>100*($F144-$F$140)/($G$140-$F$140)</f>
        <v>8.7069846077982458</v>
      </c>
      <c r="F144" s="5">
        <v>14448</v>
      </c>
      <c r="G144" s="5">
        <v>12140</v>
      </c>
    </row>
    <row r="145" spans="1:7" ht="20.100000000000001" customHeight="1" x14ac:dyDescent="0.25">
      <c r="A145" s="5" t="s">
        <v>17</v>
      </c>
      <c r="B145" s="5">
        <v>127</v>
      </c>
      <c r="C145" s="5">
        <v>12407</v>
      </c>
      <c r="D145" s="5">
        <f>$F145-$F$140</f>
        <v>4335</v>
      </c>
      <c r="E145" s="5">
        <f>100*($F145-$F$140)/($G$140-$F$140)</f>
        <v>7.6344616251629036</v>
      </c>
      <c r="F145" s="5">
        <v>13839</v>
      </c>
      <c r="G145" s="5">
        <v>12972</v>
      </c>
    </row>
    <row r="146" spans="1:7" ht="20.100000000000001" customHeight="1" x14ac:dyDescent="0.25">
      <c r="A146" s="5" t="s">
        <v>18</v>
      </c>
      <c r="B146" s="5">
        <v>437</v>
      </c>
      <c r="C146" s="5">
        <v>20615</v>
      </c>
      <c r="D146" s="5">
        <f>$F146-$F$140</f>
        <v>3495</v>
      </c>
      <c r="E146" s="5">
        <f>100*($F146-$F$140)/($G$140-$F$140)</f>
        <v>6.1551195801486385</v>
      </c>
      <c r="F146" s="5">
        <v>12999</v>
      </c>
      <c r="G146" s="5">
        <v>10748</v>
      </c>
    </row>
    <row r="147" spans="1:7" ht="20.100000000000001" customHeight="1" x14ac:dyDescent="0.25">
      <c r="A147" s="6" t="s">
        <v>19</v>
      </c>
      <c r="B147" s="6">
        <v>1500</v>
      </c>
      <c r="C147" s="6">
        <v>41081</v>
      </c>
      <c r="D147" s="6">
        <f>$F147-$F$140</f>
        <v>3316</v>
      </c>
      <c r="E147" s="6">
        <f>100*($F147-$F$140)/($G$140-$F$140)</f>
        <v>5.8398788348420272</v>
      </c>
      <c r="F147" s="6">
        <v>12820</v>
      </c>
      <c r="G147" s="6">
        <v>11366</v>
      </c>
    </row>
    <row r="150" spans="1:7" ht="20.100000000000001" customHeight="1" x14ac:dyDescent="0.25">
      <c r="A150" s="4" t="s">
        <v>20</v>
      </c>
      <c r="B150" s="4" t="s">
        <v>49</v>
      </c>
      <c r="C150" s="4" t="s">
        <v>50</v>
      </c>
      <c r="D150" s="4" t="s">
        <v>33</v>
      </c>
      <c r="E150" s="4" t="s">
        <v>24</v>
      </c>
      <c r="F150" s="4">
        <v>11098</v>
      </c>
      <c r="G150" s="4">
        <v>86914</v>
      </c>
    </row>
    <row r="151" spans="1:7" ht="20.100000000000001" customHeight="1" x14ac:dyDescent="0.25">
      <c r="A151" s="4" t="s">
        <v>25</v>
      </c>
      <c r="B151" s="4" t="s">
        <v>26</v>
      </c>
      <c r="C151" s="4" t="s">
        <v>27</v>
      </c>
      <c r="D151" s="4" t="s">
        <v>28</v>
      </c>
      <c r="E151" s="4" t="s">
        <v>29</v>
      </c>
      <c r="F151" s="4" t="s">
        <v>30</v>
      </c>
      <c r="G151" s="4" t="s">
        <v>31</v>
      </c>
    </row>
    <row r="152" spans="1:7" ht="20.100000000000001" customHeight="1" x14ac:dyDescent="0.25">
      <c r="A152" s="5" t="s">
        <v>13</v>
      </c>
      <c r="B152" s="5">
        <v>9</v>
      </c>
      <c r="C152" s="5">
        <v>2060</v>
      </c>
      <c r="D152" s="5">
        <f>$F152-$F$150</f>
        <v>15485</v>
      </c>
      <c r="E152" s="5">
        <f>100*($F152-$F$150)/($G$150-$F$150)</f>
        <v>20.424448665189406</v>
      </c>
      <c r="F152" s="5">
        <v>26583</v>
      </c>
      <c r="G152" s="5">
        <v>20456</v>
      </c>
    </row>
    <row r="153" spans="1:7" ht="20.100000000000001" customHeight="1" x14ac:dyDescent="0.25">
      <c r="A153" s="5" t="s">
        <v>15</v>
      </c>
      <c r="B153" s="5">
        <v>22</v>
      </c>
      <c r="C153" s="5">
        <v>4132</v>
      </c>
      <c r="D153" s="5">
        <f>$F153-$F$150</f>
        <v>10842</v>
      </c>
      <c r="E153" s="5">
        <f>100*($F153-$F$150)/($G$150-$F$150)</f>
        <v>14.300411522633745</v>
      </c>
      <c r="F153" s="5">
        <v>21940</v>
      </c>
      <c r="G153" s="5">
        <v>17676</v>
      </c>
    </row>
    <row r="154" spans="1:7" ht="20.100000000000001" customHeight="1" x14ac:dyDescent="0.25">
      <c r="A154" s="5" t="s">
        <v>16</v>
      </c>
      <c r="B154" s="5">
        <v>66</v>
      </c>
      <c r="C154" s="5">
        <v>8278</v>
      </c>
      <c r="D154" s="5">
        <f>$F154-$F$150</f>
        <v>8075</v>
      </c>
      <c r="E154" s="5">
        <f>100*($F154-$F$150)/($G$150-$F$150)</f>
        <v>10.650786113749076</v>
      </c>
      <c r="F154" s="5">
        <v>19173</v>
      </c>
      <c r="G154" s="5">
        <v>15682</v>
      </c>
    </row>
    <row r="155" spans="1:7" ht="20.100000000000001" customHeight="1" x14ac:dyDescent="0.25">
      <c r="A155" s="5" t="s">
        <v>17</v>
      </c>
      <c r="B155" s="5">
        <v>127</v>
      </c>
      <c r="C155" s="5">
        <v>12440</v>
      </c>
      <c r="D155" s="5">
        <f>$F155-$F$150</f>
        <v>7228</v>
      </c>
      <c r="E155" s="5">
        <f>100*($F155-$F$150)/($G$150-$F$150)</f>
        <v>9.5336076817558304</v>
      </c>
      <c r="F155" s="5">
        <v>18326</v>
      </c>
      <c r="G155" s="5">
        <v>14704</v>
      </c>
    </row>
    <row r="156" spans="1:7" ht="20.100000000000001" customHeight="1" x14ac:dyDescent="0.25">
      <c r="A156" s="5" t="s">
        <v>18</v>
      </c>
      <c r="B156" s="5">
        <v>467</v>
      </c>
      <c r="C156" s="5">
        <v>20840</v>
      </c>
      <c r="D156" s="5">
        <f>$F156-$F$150</f>
        <v>5767</v>
      </c>
      <c r="E156" s="5">
        <f>100*($F156-$F$150)/($G$150-$F$150)</f>
        <v>7.6065738102775136</v>
      </c>
      <c r="F156" s="5">
        <v>16865</v>
      </c>
      <c r="G156" s="5">
        <v>14122</v>
      </c>
    </row>
    <row r="157" spans="1:7" ht="20.100000000000001" customHeight="1" x14ac:dyDescent="0.25">
      <c r="A157" s="6" t="s">
        <v>19</v>
      </c>
      <c r="B157" s="6">
        <v>1581</v>
      </c>
      <c r="C157" s="6">
        <v>41294</v>
      </c>
      <c r="D157" s="6">
        <f>$F157-$F$150</f>
        <v>5625</v>
      </c>
      <c r="E157" s="6">
        <f>100*($F157-$F$150)/($G$150-$F$150)</f>
        <v>7.4192782526115861</v>
      </c>
      <c r="F157" s="6">
        <v>16723</v>
      </c>
      <c r="G157" s="6">
        <v>14594</v>
      </c>
    </row>
    <row r="160" spans="1:7" ht="20.100000000000001" customHeight="1" x14ac:dyDescent="0.25">
      <c r="A160" s="4" t="s">
        <v>20</v>
      </c>
      <c r="B160" s="4" t="s">
        <v>51</v>
      </c>
      <c r="C160" s="4" t="s">
        <v>50</v>
      </c>
      <c r="D160" s="4" t="s">
        <v>33</v>
      </c>
      <c r="E160" s="4" t="s">
        <v>24</v>
      </c>
      <c r="F160" s="4">
        <v>1534</v>
      </c>
      <c r="G160" s="4">
        <v>4868</v>
      </c>
    </row>
    <row r="161" spans="1:7" ht="20.100000000000001" customHeight="1" x14ac:dyDescent="0.25">
      <c r="A161" s="4" t="s">
        <v>25</v>
      </c>
      <c r="B161" s="4" t="s">
        <v>26</v>
      </c>
      <c r="C161" s="4" t="s">
        <v>27</v>
      </c>
      <c r="D161" s="4" t="s">
        <v>28</v>
      </c>
      <c r="E161" s="4" t="s">
        <v>29</v>
      </c>
      <c r="F161" s="4" t="s">
        <v>30</v>
      </c>
      <c r="G161" s="4" t="s">
        <v>31</v>
      </c>
    </row>
    <row r="162" spans="1:7" ht="20.100000000000001" customHeight="1" x14ac:dyDescent="0.25">
      <c r="A162" s="5" t="s">
        <v>13</v>
      </c>
      <c r="B162" s="5">
        <v>9</v>
      </c>
      <c r="C162" s="5">
        <v>2061</v>
      </c>
      <c r="D162" s="5">
        <f>$F162-$F$160</f>
        <v>511</v>
      </c>
      <c r="E162" s="5">
        <f>100*($F162-$F$160)/($G$160-$F$160)</f>
        <v>15.326934613077384</v>
      </c>
      <c r="F162" s="5">
        <v>2045</v>
      </c>
      <c r="G162" s="5">
        <v>1910</v>
      </c>
    </row>
    <row r="163" spans="1:7" ht="20.100000000000001" customHeight="1" x14ac:dyDescent="0.25">
      <c r="A163" s="5" t="s">
        <v>15</v>
      </c>
      <c r="B163" s="5">
        <v>21</v>
      </c>
      <c r="C163" s="5">
        <v>4124</v>
      </c>
      <c r="D163" s="5">
        <f>$F163-$F$160</f>
        <v>372</v>
      </c>
      <c r="E163" s="5">
        <f>100*($F163-$F$160)/($G$160-$F$160)</f>
        <v>11.157768446310738</v>
      </c>
      <c r="F163" s="5">
        <v>1906</v>
      </c>
      <c r="G163" s="5">
        <v>1654</v>
      </c>
    </row>
    <row r="164" spans="1:7" ht="20.100000000000001" customHeight="1" x14ac:dyDescent="0.25">
      <c r="A164" s="5" t="s">
        <v>16</v>
      </c>
      <c r="B164" s="5">
        <v>68</v>
      </c>
      <c r="C164" s="5">
        <v>8271</v>
      </c>
      <c r="D164" s="5">
        <f>$F164-$F$160</f>
        <v>271</v>
      </c>
      <c r="E164" s="5">
        <f>100*($F164-$F$160)/($G$160-$F$160)</f>
        <v>8.1283743251349723</v>
      </c>
      <c r="F164" s="5">
        <v>1805</v>
      </c>
      <c r="G164" s="5">
        <v>1680</v>
      </c>
    </row>
    <row r="165" spans="1:7" ht="20.100000000000001" customHeight="1" x14ac:dyDescent="0.25">
      <c r="A165" s="5" t="s">
        <v>17</v>
      </c>
      <c r="B165" s="5">
        <v>141</v>
      </c>
      <c r="C165" s="5">
        <v>12426</v>
      </c>
      <c r="D165" s="5">
        <f>$F165-$F$160</f>
        <v>203</v>
      </c>
      <c r="E165" s="5">
        <f>100*($F165-$F$160)/($G$160-$F$160)</f>
        <v>6.0887822435512895</v>
      </c>
      <c r="F165" s="5">
        <v>1737</v>
      </c>
      <c r="G165" s="5">
        <v>1694</v>
      </c>
    </row>
    <row r="166" spans="1:7" ht="20.100000000000001" customHeight="1" x14ac:dyDescent="0.25">
      <c r="A166" s="6" t="s">
        <v>18</v>
      </c>
      <c r="B166" s="6">
        <v>522</v>
      </c>
      <c r="C166" s="6">
        <v>20750</v>
      </c>
      <c r="D166" s="6">
        <f>$F166-$F$160</f>
        <v>119</v>
      </c>
      <c r="E166" s="6">
        <f>100*($F166-$F$160)/($G$160-$F$160)</f>
        <v>3.5692861427714457</v>
      </c>
      <c r="F166" s="6">
        <v>1653</v>
      </c>
      <c r="G166" s="6">
        <v>1548</v>
      </c>
    </row>
    <row r="167" spans="1:7" ht="20.100000000000001" customHeight="1" x14ac:dyDescent="0.25">
      <c r="A167" s="5" t="s">
        <v>19</v>
      </c>
      <c r="B167" s="5">
        <v>1633</v>
      </c>
      <c r="C167" s="5">
        <v>41337</v>
      </c>
      <c r="D167" s="5">
        <f>$F167-$F$160</f>
        <v>129</v>
      </c>
      <c r="E167" s="5">
        <f>100*($F167-$F$160)/($G$160-$F$160)</f>
        <v>3.8692261547690463</v>
      </c>
      <c r="F167" s="5">
        <v>1663</v>
      </c>
      <c r="G167" s="5">
        <v>1584</v>
      </c>
    </row>
    <row r="170" spans="1:7" ht="20.100000000000001" customHeight="1" x14ac:dyDescent="0.25">
      <c r="A170" s="4" t="s">
        <v>20</v>
      </c>
      <c r="B170" s="4" t="s">
        <v>52</v>
      </c>
      <c r="C170" s="4" t="s">
        <v>53</v>
      </c>
      <c r="D170" s="4" t="s">
        <v>33</v>
      </c>
      <c r="E170" s="4" t="s">
        <v>24</v>
      </c>
      <c r="F170" s="4">
        <v>2192</v>
      </c>
      <c r="G170" s="4">
        <v>11226</v>
      </c>
    </row>
    <row r="171" spans="1:7" ht="20.100000000000001" customHeight="1" x14ac:dyDescent="0.25">
      <c r="A171" s="4" t="s">
        <v>25</v>
      </c>
      <c r="B171" s="4" t="s">
        <v>26</v>
      </c>
      <c r="C171" s="4" t="s">
        <v>27</v>
      </c>
      <c r="D171" s="4" t="s">
        <v>28</v>
      </c>
      <c r="E171" s="4" t="s">
        <v>29</v>
      </c>
      <c r="F171" s="4" t="s">
        <v>30</v>
      </c>
      <c r="G171" s="4" t="s">
        <v>31</v>
      </c>
    </row>
    <row r="172" spans="1:7" ht="20.100000000000001" customHeight="1" x14ac:dyDescent="0.25">
      <c r="A172" s="5" t="s">
        <v>13</v>
      </c>
      <c r="B172" s="5">
        <v>10</v>
      </c>
      <c r="C172" s="5">
        <v>2064</v>
      </c>
      <c r="D172" s="5">
        <f>$F172-$F$170</f>
        <v>2049</v>
      </c>
      <c r="E172" s="5">
        <f>100*($F172-$F$170)/($G$170-$F$170)</f>
        <v>22.680982953287579</v>
      </c>
      <c r="F172" s="5">
        <v>4241</v>
      </c>
      <c r="G172" s="5">
        <v>3402</v>
      </c>
    </row>
    <row r="173" spans="1:7" ht="20.100000000000001" customHeight="1" x14ac:dyDescent="0.25">
      <c r="A173" s="5" t="s">
        <v>15</v>
      </c>
      <c r="B173" s="5">
        <v>23</v>
      </c>
      <c r="C173" s="5">
        <v>4142</v>
      </c>
      <c r="D173" s="5">
        <f>$F173-$F$170</f>
        <v>1682</v>
      </c>
      <c r="E173" s="5">
        <f>100*($F173-$F$170)/($G$170-$F$170)</f>
        <v>18.618552136373701</v>
      </c>
      <c r="F173" s="5">
        <v>3874</v>
      </c>
      <c r="G173" s="5">
        <v>3310</v>
      </c>
    </row>
    <row r="174" spans="1:7" ht="20.100000000000001" customHeight="1" x14ac:dyDescent="0.25">
      <c r="A174" s="5" t="s">
        <v>16</v>
      </c>
      <c r="B174" s="5">
        <v>71</v>
      </c>
      <c r="C174" s="5">
        <v>8274</v>
      </c>
      <c r="D174" s="5">
        <f>$F174-$F$170</f>
        <v>1133</v>
      </c>
      <c r="E174" s="5">
        <f>100*($F174-$F$170)/($G$170-$F$170)</f>
        <v>12.541509851671464</v>
      </c>
      <c r="F174" s="5">
        <v>3325</v>
      </c>
      <c r="G174" s="5">
        <v>2984</v>
      </c>
    </row>
    <row r="175" spans="1:7" ht="20.100000000000001" customHeight="1" x14ac:dyDescent="0.25">
      <c r="A175" s="5" t="s">
        <v>17</v>
      </c>
      <c r="B175" s="5">
        <v>150</v>
      </c>
      <c r="C175" s="5">
        <v>12417</v>
      </c>
      <c r="D175" s="5">
        <f>$F175-$F$170</f>
        <v>982</v>
      </c>
      <c r="E175" s="5">
        <f>100*($F175-$F$170)/($G$170-$F$170)</f>
        <v>10.870046491033872</v>
      </c>
      <c r="F175" s="5">
        <v>3174</v>
      </c>
      <c r="G175" s="5">
        <v>2784</v>
      </c>
    </row>
    <row r="176" spans="1:7" ht="20.100000000000001" customHeight="1" x14ac:dyDescent="0.25">
      <c r="A176" s="5" t="s">
        <v>18</v>
      </c>
      <c r="B176" s="5">
        <v>503</v>
      </c>
      <c r="C176" s="5">
        <v>20746</v>
      </c>
      <c r="D176" s="5">
        <f>$F176-$F$170</f>
        <v>767</v>
      </c>
      <c r="E176" s="5">
        <f>100*($F176-$F$170)/($G$170-$F$170)</f>
        <v>8.4901483285366393</v>
      </c>
      <c r="F176" s="5">
        <v>2959</v>
      </c>
      <c r="G176" s="5">
        <v>2560</v>
      </c>
    </row>
    <row r="177" spans="1:7" ht="20.100000000000001" customHeight="1" x14ac:dyDescent="0.25">
      <c r="A177" s="6" t="s">
        <v>19</v>
      </c>
      <c r="B177" s="6">
        <v>1660</v>
      </c>
      <c r="C177" s="6">
        <v>41457</v>
      </c>
      <c r="D177" s="6">
        <f>$F177-$F$170</f>
        <v>669</v>
      </c>
      <c r="E177" s="6">
        <f>100*($F177-$F$170)/($G$170-$F$170)</f>
        <v>7.4053575381890635</v>
      </c>
      <c r="F177" s="6">
        <v>2861</v>
      </c>
      <c r="G177" s="6">
        <v>2450</v>
      </c>
    </row>
    <row r="180" spans="1:7" ht="20.100000000000001" customHeight="1" x14ac:dyDescent="0.25">
      <c r="A180" s="4" t="s">
        <v>20</v>
      </c>
      <c r="B180" s="4" t="s">
        <v>54</v>
      </c>
      <c r="C180" s="4" t="s">
        <v>53</v>
      </c>
      <c r="D180" s="4" t="s">
        <v>33</v>
      </c>
      <c r="E180" s="4" t="s">
        <v>24</v>
      </c>
      <c r="F180" s="4">
        <v>2298</v>
      </c>
      <c r="G180" s="4">
        <v>10930</v>
      </c>
    </row>
    <row r="181" spans="1:7" ht="20.100000000000001" customHeight="1" x14ac:dyDescent="0.25">
      <c r="A181" s="4" t="s">
        <v>25</v>
      </c>
      <c r="B181" s="4" t="s">
        <v>26</v>
      </c>
      <c r="C181" s="4" t="s">
        <v>27</v>
      </c>
      <c r="D181" s="4" t="s">
        <v>28</v>
      </c>
      <c r="E181" s="4" t="s">
        <v>29</v>
      </c>
      <c r="F181" s="4" t="s">
        <v>30</v>
      </c>
      <c r="G181" s="4" t="s">
        <v>31</v>
      </c>
    </row>
    <row r="182" spans="1:7" ht="20.100000000000001" customHeight="1" x14ac:dyDescent="0.25">
      <c r="A182" s="5" t="s">
        <v>13</v>
      </c>
      <c r="B182" s="5">
        <v>10</v>
      </c>
      <c r="C182" s="5">
        <v>2060</v>
      </c>
      <c r="D182" s="5">
        <f>$F182-$F$180</f>
        <v>1926</v>
      </c>
      <c r="E182" s="5">
        <f>100*($F182-$F$180)/($G$180-$F$180)</f>
        <v>22.31232622798888</v>
      </c>
      <c r="F182" s="5">
        <v>4224</v>
      </c>
      <c r="G182" s="5">
        <v>3428</v>
      </c>
    </row>
    <row r="183" spans="1:7" ht="20.100000000000001" customHeight="1" x14ac:dyDescent="0.25">
      <c r="A183" s="5" t="s">
        <v>15</v>
      </c>
      <c r="B183" s="5">
        <v>23</v>
      </c>
      <c r="C183" s="5">
        <v>4119</v>
      </c>
      <c r="D183" s="5">
        <f>$F183-$F$180</f>
        <v>1795</v>
      </c>
      <c r="E183" s="5">
        <f>100*($F183-$F$180)/($G$180-$F$180)</f>
        <v>20.794717330861911</v>
      </c>
      <c r="F183" s="5">
        <v>4093</v>
      </c>
      <c r="G183" s="5">
        <v>3522</v>
      </c>
    </row>
    <row r="184" spans="1:7" ht="20.100000000000001" customHeight="1" x14ac:dyDescent="0.25">
      <c r="A184" s="5" t="s">
        <v>16</v>
      </c>
      <c r="B184" s="5">
        <v>68</v>
      </c>
      <c r="C184" s="5">
        <v>8275</v>
      </c>
      <c r="D184" s="5">
        <f>$F184-$F$180</f>
        <v>1182</v>
      </c>
      <c r="E184" s="5">
        <f>100*($F184-$F$180)/($G$180-$F$180)</f>
        <v>13.693234476367007</v>
      </c>
      <c r="F184" s="5">
        <v>3480</v>
      </c>
      <c r="G184" s="5">
        <v>3068</v>
      </c>
    </row>
    <row r="185" spans="1:7" ht="20.100000000000001" customHeight="1" x14ac:dyDescent="0.25">
      <c r="A185" s="5" t="s">
        <v>17</v>
      </c>
      <c r="B185" s="5">
        <v>138</v>
      </c>
      <c r="C185" s="5">
        <v>12409</v>
      </c>
      <c r="D185" s="5">
        <f>$F185-$F$180</f>
        <v>865</v>
      </c>
      <c r="E185" s="5">
        <f>100*($F185-$F$180)/($G$180-$F$180)</f>
        <v>10.020852641334569</v>
      </c>
      <c r="F185" s="5">
        <v>3163</v>
      </c>
      <c r="G185" s="5">
        <v>2892</v>
      </c>
    </row>
    <row r="186" spans="1:7" ht="20.100000000000001" customHeight="1" x14ac:dyDescent="0.25">
      <c r="A186" s="5" t="s">
        <v>18</v>
      </c>
      <c r="B186" s="5">
        <v>498</v>
      </c>
      <c r="C186" s="5">
        <v>20756</v>
      </c>
      <c r="D186" s="5">
        <f>$F186-$F$180</f>
        <v>826</v>
      </c>
      <c r="E186" s="5">
        <f>100*($F186-$F$180)/($G$180-$F$180)</f>
        <v>9.569045412418907</v>
      </c>
      <c r="F186" s="5">
        <v>3124</v>
      </c>
      <c r="G186" s="5">
        <v>2820</v>
      </c>
    </row>
    <row r="187" spans="1:7" ht="20.100000000000001" customHeight="1" x14ac:dyDescent="0.25">
      <c r="A187" s="6" t="s">
        <v>19</v>
      </c>
      <c r="B187" s="6">
        <v>1673</v>
      </c>
      <c r="C187" s="6">
        <v>41199</v>
      </c>
      <c r="D187" s="6">
        <f>$F187-$F$180</f>
        <v>770</v>
      </c>
      <c r="E187" s="6">
        <f>100*($F187-$F$180)/($G$180-$F$180)</f>
        <v>8.9202965708989801</v>
      </c>
      <c r="F187" s="6">
        <v>3068</v>
      </c>
      <c r="G187" s="6">
        <v>2706</v>
      </c>
    </row>
    <row r="190" spans="1:7" ht="20.100000000000001" customHeight="1" x14ac:dyDescent="0.25">
      <c r="A190" s="4" t="s">
        <v>20</v>
      </c>
      <c r="B190" s="4" t="s">
        <v>55</v>
      </c>
      <c r="C190" s="4" t="s">
        <v>53</v>
      </c>
      <c r="D190" s="4" t="s">
        <v>33</v>
      </c>
      <c r="E190" s="4" t="s">
        <v>24</v>
      </c>
      <c r="F190" s="4">
        <v>14142</v>
      </c>
      <c r="G190" s="4">
        <v>119232</v>
      </c>
    </row>
    <row r="191" spans="1:7" ht="20.100000000000001" customHeight="1" x14ac:dyDescent="0.25">
      <c r="A191" s="4" t="s">
        <v>25</v>
      </c>
      <c r="B191" s="4" t="s">
        <v>26</v>
      </c>
      <c r="C191" s="4" t="s">
        <v>27</v>
      </c>
      <c r="D191" s="4" t="s">
        <v>28</v>
      </c>
      <c r="E191" s="4" t="s">
        <v>29</v>
      </c>
      <c r="F191" s="4" t="s">
        <v>30</v>
      </c>
      <c r="G191" s="4" t="s">
        <v>31</v>
      </c>
    </row>
    <row r="192" spans="1:7" ht="20.100000000000001" customHeight="1" x14ac:dyDescent="0.25">
      <c r="A192" s="5" t="s">
        <v>13</v>
      </c>
      <c r="B192" s="5">
        <v>11</v>
      </c>
      <c r="C192" s="5">
        <v>2064</v>
      </c>
      <c r="D192" s="5">
        <f>$F192-$F$190</f>
        <v>20016</v>
      </c>
      <c r="E192" s="5">
        <f>100*($F192-$F$190)/($G$190-$F$190)</f>
        <v>19.046531544390522</v>
      </c>
      <c r="F192" s="5">
        <v>34158</v>
      </c>
      <c r="G192" s="5">
        <v>25174</v>
      </c>
    </row>
    <row r="193" spans="1:7" ht="20.100000000000001" customHeight="1" x14ac:dyDescent="0.25">
      <c r="A193" s="5" t="s">
        <v>15</v>
      </c>
      <c r="B193" s="5">
        <v>23</v>
      </c>
      <c r="C193" s="5">
        <v>4144</v>
      </c>
      <c r="D193" s="5">
        <f>$F193-$F$190</f>
        <v>16508</v>
      </c>
      <c r="E193" s="5">
        <f>100*($F193-$F$190)/($G$190-$F$190)</f>
        <v>15.708440384432391</v>
      </c>
      <c r="F193" s="5">
        <v>30650</v>
      </c>
      <c r="G193" s="5">
        <v>25848</v>
      </c>
    </row>
    <row r="194" spans="1:7" ht="20.100000000000001" customHeight="1" x14ac:dyDescent="0.25">
      <c r="A194" s="5" t="s">
        <v>16</v>
      </c>
      <c r="B194" s="5">
        <v>72</v>
      </c>
      <c r="C194" s="5">
        <v>8300</v>
      </c>
      <c r="D194" s="5">
        <f>$F194-$F$190</f>
        <v>12649</v>
      </c>
      <c r="E194" s="5">
        <f>100*($F194-$F$190)/($G$190-$F$190)</f>
        <v>12.036349795413456</v>
      </c>
      <c r="F194" s="5">
        <v>26791</v>
      </c>
      <c r="G194" s="5">
        <v>19268</v>
      </c>
    </row>
    <row r="195" spans="1:7" ht="20.100000000000001" customHeight="1" x14ac:dyDescent="0.25">
      <c r="A195" s="5" t="s">
        <v>17</v>
      </c>
      <c r="B195" s="5">
        <v>142</v>
      </c>
      <c r="C195" s="5">
        <v>12500</v>
      </c>
      <c r="D195" s="5">
        <f>$F195-$F$190</f>
        <v>10645</v>
      </c>
      <c r="E195" s="5">
        <f>100*($F195-$F$190)/($G$190-$F$190)</f>
        <v>10.129412884194499</v>
      </c>
      <c r="F195" s="5">
        <v>24787</v>
      </c>
      <c r="G195" s="5">
        <v>18272</v>
      </c>
    </row>
    <row r="196" spans="1:7" ht="20.100000000000001" customHeight="1" x14ac:dyDescent="0.25">
      <c r="A196" s="5" t="s">
        <v>18</v>
      </c>
      <c r="B196" s="5">
        <v>473</v>
      </c>
      <c r="C196" s="5">
        <v>20940</v>
      </c>
      <c r="D196" s="5">
        <f>$F196-$F$190</f>
        <v>6188</v>
      </c>
      <c r="E196" s="5">
        <f>100*($F196-$F$190)/($G$190-$F$190)</f>
        <v>5.8882862308497481</v>
      </c>
      <c r="F196" s="5">
        <v>20330</v>
      </c>
      <c r="G196" s="5">
        <v>15978</v>
      </c>
    </row>
    <row r="197" spans="1:7" ht="20.100000000000001" customHeight="1" x14ac:dyDescent="0.25">
      <c r="A197" s="6" t="s">
        <v>19</v>
      </c>
      <c r="B197" s="6">
        <v>1644</v>
      </c>
      <c r="C197" s="6">
        <v>41592</v>
      </c>
      <c r="D197" s="6">
        <f>$F197-$F$190</f>
        <v>5878</v>
      </c>
      <c r="E197" s="6">
        <f>100*($F197-$F$190)/($G$190-$F$190)</f>
        <v>5.5933009801122848</v>
      </c>
      <c r="F197" s="6">
        <v>20020</v>
      </c>
      <c r="G197" s="6">
        <v>15814</v>
      </c>
    </row>
    <row r="200" spans="1:7" ht="20.100000000000001" customHeight="1" x14ac:dyDescent="0.25">
      <c r="A200" s="4" t="s">
        <v>20</v>
      </c>
      <c r="B200" s="4" t="s">
        <v>56</v>
      </c>
      <c r="C200" s="4" t="s">
        <v>57</v>
      </c>
      <c r="D200" s="4" t="s">
        <v>33</v>
      </c>
      <c r="E200" s="4" t="s">
        <v>24</v>
      </c>
      <c r="F200" s="4">
        <v>6156</v>
      </c>
      <c r="G200" s="4">
        <v>17268</v>
      </c>
    </row>
    <row r="201" spans="1:7" ht="20.100000000000001" customHeight="1" x14ac:dyDescent="0.25">
      <c r="A201" s="4" t="s">
        <v>25</v>
      </c>
      <c r="B201" s="4" t="s">
        <v>26</v>
      </c>
      <c r="C201" s="4" t="s">
        <v>27</v>
      </c>
      <c r="D201" s="4" t="s">
        <v>28</v>
      </c>
      <c r="E201" s="4" t="s">
        <v>29</v>
      </c>
      <c r="F201" s="4" t="s">
        <v>30</v>
      </c>
      <c r="G201" s="4" t="s">
        <v>31</v>
      </c>
    </row>
    <row r="202" spans="1:7" ht="20.100000000000001" customHeight="1" x14ac:dyDescent="0.25">
      <c r="A202" s="5" t="s">
        <v>13</v>
      </c>
      <c r="B202" s="5">
        <v>12</v>
      </c>
      <c r="C202" s="5">
        <v>2074</v>
      </c>
      <c r="D202" s="5">
        <f>$F202-$F$200</f>
        <v>1844</v>
      </c>
      <c r="E202" s="5">
        <f>100*($F202-$F$200)/($G$200-$F$200)</f>
        <v>16.594672426205904</v>
      </c>
      <c r="F202" s="5">
        <v>8000</v>
      </c>
      <c r="G202" s="5">
        <v>7500</v>
      </c>
    </row>
    <row r="203" spans="1:7" ht="20.100000000000001" customHeight="1" x14ac:dyDescent="0.25">
      <c r="A203" s="5" t="s">
        <v>15</v>
      </c>
      <c r="B203" s="5">
        <v>25</v>
      </c>
      <c r="C203" s="5">
        <v>4122</v>
      </c>
      <c r="D203" s="5">
        <f>$F203-$F$200</f>
        <v>1512</v>
      </c>
      <c r="E203" s="5">
        <f>100*($F203-$F$200)/($G$200-$F$200)</f>
        <v>13.606911447084233</v>
      </c>
      <c r="F203" s="5">
        <v>7668</v>
      </c>
      <c r="G203" s="5">
        <v>7376</v>
      </c>
    </row>
    <row r="204" spans="1:7" ht="20.100000000000001" customHeight="1" x14ac:dyDescent="0.25">
      <c r="A204" s="5" t="s">
        <v>16</v>
      </c>
      <c r="B204" s="5">
        <v>78</v>
      </c>
      <c r="C204" s="5">
        <v>8303</v>
      </c>
      <c r="D204" s="5">
        <f>$F204-$F$200</f>
        <v>1158</v>
      </c>
      <c r="E204" s="5">
        <f>100*($F204-$F$200)/($G$200-$F$200)</f>
        <v>10.421166306695465</v>
      </c>
      <c r="F204" s="5">
        <v>7314</v>
      </c>
      <c r="G204" s="5">
        <v>7068</v>
      </c>
    </row>
    <row r="205" spans="1:7" ht="20.100000000000001" customHeight="1" x14ac:dyDescent="0.25">
      <c r="A205" s="5" t="s">
        <v>17</v>
      </c>
      <c r="B205" s="5">
        <v>153</v>
      </c>
      <c r="C205" s="5">
        <v>12472</v>
      </c>
      <c r="D205" s="5">
        <f>$F205-$F$200</f>
        <v>954</v>
      </c>
      <c r="E205" s="5">
        <f>100*($F205-$F$200)/($G$200-$F$200)</f>
        <v>8.5853131749460037</v>
      </c>
      <c r="F205" s="5">
        <v>7110</v>
      </c>
      <c r="G205" s="5">
        <v>6974</v>
      </c>
    </row>
    <row r="206" spans="1:7" ht="20.100000000000001" customHeight="1" x14ac:dyDescent="0.25">
      <c r="A206" s="5" t="s">
        <v>18</v>
      </c>
      <c r="B206" s="5">
        <v>515</v>
      </c>
      <c r="C206" s="5">
        <v>20842</v>
      </c>
      <c r="D206" s="5">
        <f>$F206-$F$200</f>
        <v>854</v>
      </c>
      <c r="E206" s="5">
        <f>100*($F206-$F$200)/($G$200-$F$200)</f>
        <v>7.685385169186465</v>
      </c>
      <c r="F206" s="5">
        <v>7010</v>
      </c>
      <c r="G206" s="5">
        <v>6698</v>
      </c>
    </row>
    <row r="207" spans="1:7" ht="20.100000000000001" customHeight="1" x14ac:dyDescent="0.25">
      <c r="A207" s="6" t="s">
        <v>19</v>
      </c>
      <c r="B207" s="6">
        <v>1730</v>
      </c>
      <c r="C207" s="6">
        <v>41507</v>
      </c>
      <c r="D207" s="6">
        <f>$F207-$F$200</f>
        <v>737</v>
      </c>
      <c r="E207" s="6">
        <f>100*($F207-$F$200)/($G$200-$F$200)</f>
        <v>6.6324694024478044</v>
      </c>
      <c r="F207" s="6">
        <v>6893</v>
      </c>
      <c r="G207" s="6">
        <v>6690</v>
      </c>
    </row>
    <row r="210" spans="1:7" ht="20.100000000000001" customHeight="1" x14ac:dyDescent="0.25">
      <c r="A210" s="4" t="s">
        <v>20</v>
      </c>
      <c r="B210" s="4" t="s">
        <v>58</v>
      </c>
      <c r="C210" s="4" t="s">
        <v>57</v>
      </c>
      <c r="D210" s="4" t="s">
        <v>33</v>
      </c>
      <c r="E210" s="4" t="s">
        <v>24</v>
      </c>
      <c r="F210" s="4">
        <v>6194</v>
      </c>
      <c r="G210" s="4">
        <v>16546</v>
      </c>
    </row>
    <row r="211" spans="1:7" ht="20.100000000000001" customHeight="1" x14ac:dyDescent="0.25">
      <c r="A211" s="4" t="s">
        <v>25</v>
      </c>
      <c r="B211" s="4" t="s">
        <v>26</v>
      </c>
      <c r="C211" s="4" t="s">
        <v>27</v>
      </c>
      <c r="D211" s="4" t="s">
        <v>28</v>
      </c>
      <c r="E211" s="4" t="s">
        <v>29</v>
      </c>
      <c r="F211" s="4" t="s">
        <v>30</v>
      </c>
      <c r="G211" s="4" t="s">
        <v>31</v>
      </c>
    </row>
    <row r="212" spans="1:7" ht="20.100000000000001" customHeight="1" x14ac:dyDescent="0.25">
      <c r="A212" s="5" t="s">
        <v>13</v>
      </c>
      <c r="B212" s="5">
        <v>12</v>
      </c>
      <c r="C212" s="5">
        <v>2057</v>
      </c>
      <c r="D212" s="5">
        <f>$F212-$F$210</f>
        <v>1884</v>
      </c>
      <c r="E212" s="5">
        <f>100*($F212-$F$210)/($G$210-$F$210)</f>
        <v>18.199381761978362</v>
      </c>
      <c r="F212" s="5">
        <v>8078</v>
      </c>
      <c r="G212" s="5">
        <v>7276</v>
      </c>
    </row>
    <row r="213" spans="1:7" ht="20.100000000000001" customHeight="1" x14ac:dyDescent="0.25">
      <c r="A213" s="5" t="s">
        <v>15</v>
      </c>
      <c r="B213" s="5">
        <v>26</v>
      </c>
      <c r="C213" s="5">
        <v>4134</v>
      </c>
      <c r="D213" s="5">
        <f>$F213-$F$210</f>
        <v>1542</v>
      </c>
      <c r="E213" s="5">
        <f>100*($F213-$F$210)/($G$210-$F$210)</f>
        <v>14.895672333848532</v>
      </c>
      <c r="F213" s="5">
        <v>7736</v>
      </c>
      <c r="G213" s="5">
        <v>7214</v>
      </c>
    </row>
    <row r="214" spans="1:7" ht="20.100000000000001" customHeight="1" x14ac:dyDescent="0.25">
      <c r="A214" s="5" t="s">
        <v>16</v>
      </c>
      <c r="B214" s="5">
        <v>74</v>
      </c>
      <c r="C214" s="5">
        <v>8288</v>
      </c>
      <c r="D214" s="5">
        <f>$F214-$F$210</f>
        <v>1244</v>
      </c>
      <c r="E214" s="5">
        <f>100*($F214-$F$210)/($G$210-$F$210)</f>
        <v>12.017001545595054</v>
      </c>
      <c r="F214" s="5">
        <v>7438</v>
      </c>
      <c r="G214" s="5">
        <v>7128</v>
      </c>
    </row>
    <row r="215" spans="1:7" ht="20.100000000000001" customHeight="1" x14ac:dyDescent="0.25">
      <c r="A215" s="5" t="s">
        <v>17</v>
      </c>
      <c r="B215" s="5">
        <v>144</v>
      </c>
      <c r="C215" s="5">
        <v>12486</v>
      </c>
      <c r="D215" s="5">
        <f>$F215-$F$210</f>
        <v>1011</v>
      </c>
      <c r="E215" s="5">
        <f>100*($F215-$F$210)/($G$210-$F$210)</f>
        <v>9.7662287480680057</v>
      </c>
      <c r="F215" s="5">
        <v>7205</v>
      </c>
      <c r="G215" s="5">
        <v>6964</v>
      </c>
    </row>
    <row r="216" spans="1:7" ht="20.100000000000001" customHeight="1" x14ac:dyDescent="0.25">
      <c r="A216" s="6" t="s">
        <v>18</v>
      </c>
      <c r="B216" s="6">
        <v>510</v>
      </c>
      <c r="C216" s="6">
        <v>20797</v>
      </c>
      <c r="D216" s="6">
        <f>$F216-$F$210</f>
        <v>808</v>
      </c>
      <c r="E216" s="6">
        <f>100*($F216-$F$210)/($G$210-$F$210)</f>
        <v>7.8052550231839257</v>
      </c>
      <c r="F216" s="6">
        <v>7002</v>
      </c>
      <c r="G216" s="6">
        <v>6600</v>
      </c>
    </row>
    <row r="217" spans="1:7" ht="20.100000000000001" customHeight="1" x14ac:dyDescent="0.25">
      <c r="A217" s="5" t="s">
        <v>19</v>
      </c>
      <c r="B217" s="5">
        <v>1690</v>
      </c>
      <c r="C217" s="5">
        <v>41366</v>
      </c>
      <c r="D217" s="5">
        <f>$F217-$F$210</f>
        <v>894</v>
      </c>
      <c r="E217" s="5">
        <f>100*($F217-$F$210)/($G$210-$F$210)</f>
        <v>8.6360123647604325</v>
      </c>
      <c r="F217" s="5">
        <v>7088</v>
      </c>
      <c r="G217" s="5">
        <v>6820</v>
      </c>
    </row>
    <row r="220" spans="1:7" ht="20.100000000000001" customHeight="1" x14ac:dyDescent="0.25">
      <c r="A220" s="4" t="s">
        <v>20</v>
      </c>
      <c r="B220" s="4" t="s">
        <v>59</v>
      </c>
      <c r="C220" s="4" t="s">
        <v>60</v>
      </c>
      <c r="D220" s="4" t="s">
        <v>33</v>
      </c>
      <c r="E220" s="4" t="s">
        <v>24</v>
      </c>
      <c r="F220" s="4">
        <v>3796</v>
      </c>
      <c r="G220" s="4">
        <v>21374</v>
      </c>
    </row>
    <row r="221" spans="1:7" ht="20.100000000000001" customHeight="1" x14ac:dyDescent="0.25">
      <c r="A221" s="4" t="s">
        <v>25</v>
      </c>
      <c r="B221" s="4" t="s">
        <v>26</v>
      </c>
      <c r="C221" s="4" t="s">
        <v>27</v>
      </c>
      <c r="D221" s="4" t="s">
        <v>28</v>
      </c>
      <c r="E221" s="4" t="s">
        <v>29</v>
      </c>
      <c r="F221" s="4" t="s">
        <v>30</v>
      </c>
      <c r="G221" s="4" t="s">
        <v>31</v>
      </c>
    </row>
    <row r="222" spans="1:7" ht="20.100000000000001" customHeight="1" x14ac:dyDescent="0.25">
      <c r="A222" s="5" t="s">
        <v>13</v>
      </c>
      <c r="B222" s="5">
        <v>14</v>
      </c>
      <c r="C222" s="5">
        <v>2073</v>
      </c>
      <c r="D222" s="5">
        <f>$F222-$F$220</f>
        <v>5030</v>
      </c>
      <c r="E222" s="5">
        <f>100*($F222-$F$220)/($G$220-$F$220)</f>
        <v>28.615314597792697</v>
      </c>
      <c r="F222" s="5">
        <v>8826</v>
      </c>
      <c r="G222" s="5">
        <v>7046</v>
      </c>
    </row>
    <row r="223" spans="1:7" ht="20.100000000000001" customHeight="1" x14ac:dyDescent="0.25">
      <c r="A223" s="5" t="s">
        <v>15</v>
      </c>
      <c r="B223" s="5">
        <v>31</v>
      </c>
      <c r="C223" s="5">
        <v>4142</v>
      </c>
      <c r="D223" s="5">
        <f>$F223-$F$220</f>
        <v>4218</v>
      </c>
      <c r="E223" s="5">
        <f>100*($F223-$F$220)/($G$220-$F$220)</f>
        <v>23.995903970872682</v>
      </c>
      <c r="F223" s="5">
        <v>8014</v>
      </c>
      <c r="G223" s="5">
        <v>7566</v>
      </c>
    </row>
    <row r="224" spans="1:7" ht="20.100000000000001" customHeight="1" x14ac:dyDescent="0.25">
      <c r="A224" s="5" t="s">
        <v>16</v>
      </c>
      <c r="B224" s="5">
        <v>90</v>
      </c>
      <c r="C224" s="5">
        <v>8332</v>
      </c>
      <c r="D224" s="5">
        <f>$F224-$F$220</f>
        <v>3014</v>
      </c>
      <c r="E224" s="5">
        <f>100*($F224-$F$220)/($G$220-$F$220)</f>
        <v>17.146433041301627</v>
      </c>
      <c r="F224" s="5">
        <v>6810</v>
      </c>
      <c r="G224" s="5">
        <v>5984</v>
      </c>
    </row>
    <row r="225" spans="1:7" ht="20.100000000000001" customHeight="1" x14ac:dyDescent="0.25">
      <c r="A225" s="5" t="s">
        <v>17</v>
      </c>
      <c r="B225" s="5">
        <v>166</v>
      </c>
      <c r="C225" s="5">
        <v>12545</v>
      </c>
      <c r="D225" s="5">
        <f>$F225-$F$220</f>
        <v>3077</v>
      </c>
      <c r="E225" s="5">
        <f>100*($F225-$F$220)/($G$220-$F$220)</f>
        <v>17.504835589941973</v>
      </c>
      <c r="F225" s="5">
        <v>6873</v>
      </c>
      <c r="G225" s="5">
        <v>5896</v>
      </c>
    </row>
    <row r="226" spans="1:7" ht="20.100000000000001" customHeight="1" x14ac:dyDescent="0.25">
      <c r="A226" s="5" t="s">
        <v>18</v>
      </c>
      <c r="B226" s="5">
        <v>612</v>
      </c>
      <c r="C226" s="5">
        <v>20807</v>
      </c>
      <c r="D226" s="5">
        <f>$F226-$F$220</f>
        <v>2562</v>
      </c>
      <c r="E226" s="5">
        <f>100*($F226-$F$220)/($G$220-$F$220)</f>
        <v>14.575036978040734</v>
      </c>
      <c r="F226" s="5">
        <v>6358</v>
      </c>
      <c r="G226" s="5">
        <v>5660</v>
      </c>
    </row>
    <row r="227" spans="1:7" ht="20.100000000000001" customHeight="1" x14ac:dyDescent="0.25">
      <c r="A227" s="6" t="s">
        <v>19</v>
      </c>
      <c r="B227" s="6">
        <v>1926</v>
      </c>
      <c r="C227" s="6">
        <v>41577</v>
      </c>
      <c r="D227" s="6">
        <f>$F227-$F$220</f>
        <v>2137</v>
      </c>
      <c r="E227" s="6">
        <f>100*($F227-$F$220)/($G$220-$F$220)</f>
        <v>12.157242007054272</v>
      </c>
      <c r="F227" s="6">
        <v>5933</v>
      </c>
      <c r="G227" s="6">
        <v>4944</v>
      </c>
    </row>
    <row r="230" spans="1:7" ht="20.100000000000001" customHeight="1" x14ac:dyDescent="0.25">
      <c r="A230" s="4" t="s">
        <v>20</v>
      </c>
      <c r="B230" s="4" t="s">
        <v>61</v>
      </c>
      <c r="C230" s="4" t="s">
        <v>62</v>
      </c>
      <c r="D230" s="4" t="s">
        <v>33</v>
      </c>
      <c r="E230" s="4" t="s">
        <v>24</v>
      </c>
      <c r="F230" s="4">
        <v>17212548</v>
      </c>
      <c r="G230" s="4">
        <v>60680856</v>
      </c>
    </row>
    <row r="231" spans="1:7" ht="20.100000000000001" customHeight="1" x14ac:dyDescent="0.25">
      <c r="A231" s="4" t="s">
        <v>25</v>
      </c>
      <c r="B231" s="4" t="s">
        <v>26</v>
      </c>
      <c r="C231" s="4" t="s">
        <v>27</v>
      </c>
      <c r="D231" s="4" t="s">
        <v>28</v>
      </c>
      <c r="E231" s="4" t="s">
        <v>29</v>
      </c>
      <c r="F231" s="4" t="s">
        <v>30</v>
      </c>
      <c r="G231" s="4" t="s">
        <v>31</v>
      </c>
    </row>
    <row r="232" spans="1:7" ht="20.100000000000001" customHeight="1" x14ac:dyDescent="0.25">
      <c r="A232" s="5" t="s">
        <v>13</v>
      </c>
      <c r="B232" s="5">
        <v>10</v>
      </c>
      <c r="C232" s="5">
        <v>2084</v>
      </c>
      <c r="D232" s="5">
        <f>$F232-$F$230</f>
        <v>5021824</v>
      </c>
      <c r="E232" s="5">
        <f>100*($F232-$F$230)/($G$230-$F$230)</f>
        <v>11.552839829882497</v>
      </c>
      <c r="F232" s="5">
        <v>22234372</v>
      </c>
      <c r="G232" s="5">
        <v>18813102</v>
      </c>
    </row>
    <row r="233" spans="1:7" ht="20.100000000000001" customHeight="1" x14ac:dyDescent="0.25">
      <c r="A233" s="5" t="s">
        <v>15</v>
      </c>
      <c r="B233" s="5">
        <v>24</v>
      </c>
      <c r="C233" s="5">
        <v>4188</v>
      </c>
      <c r="D233" s="5">
        <f>$F233-$F$230</f>
        <v>3722904</v>
      </c>
      <c r="E233" s="5">
        <f>100*($F233-$F$230)/($G$230-$F$230)</f>
        <v>8.5646397830805832</v>
      </c>
      <c r="F233" s="5">
        <v>20935452</v>
      </c>
      <c r="G233" s="5">
        <v>18744658</v>
      </c>
    </row>
    <row r="234" spans="1:7" ht="20.100000000000001" customHeight="1" x14ac:dyDescent="0.25">
      <c r="A234" s="5" t="s">
        <v>16</v>
      </c>
      <c r="B234" s="5">
        <v>78</v>
      </c>
      <c r="C234" s="5">
        <v>8384</v>
      </c>
      <c r="D234" s="5">
        <f>$F234-$F$230</f>
        <v>2779228</v>
      </c>
      <c r="E234" s="5">
        <f>100*($F234-$F$230)/($G$230-$F$230)</f>
        <v>6.3936880174862107</v>
      </c>
      <c r="F234" s="5">
        <v>19991776</v>
      </c>
      <c r="G234" s="5">
        <v>18353264</v>
      </c>
    </row>
    <row r="235" spans="1:7" ht="20.100000000000001" customHeight="1" x14ac:dyDescent="0.25">
      <c r="A235" s="5" t="s">
        <v>17</v>
      </c>
      <c r="B235" s="5">
        <v>160</v>
      </c>
      <c r="C235" s="5">
        <v>12644</v>
      </c>
      <c r="D235" s="5">
        <f>$F235-$F$230</f>
        <v>962936</v>
      </c>
      <c r="E235" s="5">
        <f>100*($F235-$F$230)/($G$230-$F$230)</f>
        <v>2.2152599084371998</v>
      </c>
      <c r="F235" s="5">
        <v>18175484</v>
      </c>
      <c r="G235" s="5">
        <v>17585384</v>
      </c>
    </row>
    <row r="236" spans="1:7" ht="20.100000000000001" customHeight="1" x14ac:dyDescent="0.25">
      <c r="A236" s="5" t="s">
        <v>18</v>
      </c>
      <c r="B236" s="5">
        <v>482</v>
      </c>
      <c r="C236" s="5">
        <v>21027</v>
      </c>
      <c r="D236" s="5">
        <f>$F236-$F$230</f>
        <v>795774</v>
      </c>
      <c r="E236" s="5">
        <f>100*($F236-$F$230)/($G$230-$F$230)</f>
        <v>1.8306992763555463</v>
      </c>
      <c r="F236" s="5">
        <v>18008322</v>
      </c>
      <c r="G236" s="5">
        <v>17218370</v>
      </c>
    </row>
    <row r="237" spans="1:7" ht="20.100000000000001" customHeight="1" x14ac:dyDescent="0.25">
      <c r="A237" s="6" t="s">
        <v>19</v>
      </c>
      <c r="B237" s="6">
        <v>1574</v>
      </c>
      <c r="C237" s="6">
        <v>41767</v>
      </c>
      <c r="D237" s="6">
        <f>$F237-$F$230</f>
        <v>746955</v>
      </c>
      <c r="E237" s="6">
        <f>100*($F237-$F$230)/($G$230-$F$230)</f>
        <v>1.7183898669347792</v>
      </c>
      <c r="F237" s="6">
        <v>17959503</v>
      </c>
      <c r="G237" s="6">
        <v>17585384</v>
      </c>
    </row>
    <row r="240" spans="1:7" ht="20.100000000000001" customHeight="1" x14ac:dyDescent="0.25">
      <c r="A240" s="4" t="s">
        <v>20</v>
      </c>
      <c r="B240" s="4" t="s">
        <v>63</v>
      </c>
      <c r="C240" s="4" t="s">
        <v>64</v>
      </c>
      <c r="D240" s="4" t="s">
        <v>65</v>
      </c>
      <c r="E240" s="4" t="s">
        <v>24</v>
      </c>
      <c r="F240" s="4">
        <v>64</v>
      </c>
      <c r="G240" s="4">
        <v>338</v>
      </c>
    </row>
    <row r="241" spans="1:7" ht="20.100000000000001" customHeight="1" x14ac:dyDescent="0.25">
      <c r="A241" s="4" t="s">
        <v>25</v>
      </c>
      <c r="B241" s="4" t="s">
        <v>26</v>
      </c>
      <c r="C241" s="4" t="s">
        <v>27</v>
      </c>
      <c r="D241" s="4" t="s">
        <v>28</v>
      </c>
      <c r="E241" s="4" t="s">
        <v>29</v>
      </c>
      <c r="F241" s="4" t="s">
        <v>30</v>
      </c>
      <c r="G241" s="4" t="s">
        <v>31</v>
      </c>
    </row>
    <row r="242" spans="1:7" ht="20.100000000000001" customHeight="1" x14ac:dyDescent="0.25">
      <c r="A242" s="5" t="s">
        <v>13</v>
      </c>
      <c r="B242" s="5">
        <v>172</v>
      </c>
      <c r="C242" s="5">
        <v>2106</v>
      </c>
      <c r="D242" s="5">
        <f>$F242-$F$240</f>
        <v>77</v>
      </c>
      <c r="E242" s="5">
        <f>100*($F242-$F$240)/($G$240-$F$240)</f>
        <v>28.102189781021899</v>
      </c>
      <c r="F242" s="5">
        <v>141</v>
      </c>
      <c r="G242" s="5">
        <v>124</v>
      </c>
    </row>
    <row r="243" spans="1:7" ht="20.100000000000001" customHeight="1" x14ac:dyDescent="0.25">
      <c r="A243" s="5" t="s">
        <v>15</v>
      </c>
      <c r="B243" s="5">
        <v>359</v>
      </c>
      <c r="C243" s="5">
        <v>4219</v>
      </c>
      <c r="D243" s="5">
        <f>$F243-$F$240</f>
        <v>53</v>
      </c>
      <c r="E243" s="5">
        <f>100*($F243-$F$240)/($G$240-$F$240)</f>
        <v>19.343065693430656</v>
      </c>
      <c r="F243" s="5">
        <v>117</v>
      </c>
      <c r="G243" s="5">
        <v>104</v>
      </c>
    </row>
    <row r="244" spans="1:7" ht="20.100000000000001" customHeight="1" x14ac:dyDescent="0.25">
      <c r="A244" s="5" t="s">
        <v>16</v>
      </c>
      <c r="B244" s="5">
        <v>814</v>
      </c>
      <c r="C244" s="5">
        <v>8448</v>
      </c>
      <c r="D244" s="5">
        <f>$F244-$F$240</f>
        <v>36</v>
      </c>
      <c r="E244" s="5">
        <f>100*($F244-$F$240)/($G$240-$F$240)</f>
        <v>13.138686131386862</v>
      </c>
      <c r="F244" s="5">
        <v>100</v>
      </c>
      <c r="G244" s="5">
        <v>86</v>
      </c>
    </row>
    <row r="245" spans="1:7" ht="20.100000000000001" customHeight="1" x14ac:dyDescent="0.25">
      <c r="A245" s="5" t="s">
        <v>17</v>
      </c>
      <c r="B245" s="5">
        <v>1308</v>
      </c>
      <c r="C245" s="5">
        <v>12707</v>
      </c>
      <c r="D245" s="5">
        <f>$F245-$F$240</f>
        <v>32</v>
      </c>
      <c r="E245" s="5">
        <f>100*($F245-$F$240)/($G$240-$F$240)</f>
        <v>11.678832116788321</v>
      </c>
      <c r="F245" s="5">
        <v>96</v>
      </c>
      <c r="G245" s="5">
        <v>82</v>
      </c>
    </row>
    <row r="246" spans="1:7" ht="20.100000000000001" customHeight="1" x14ac:dyDescent="0.25">
      <c r="A246" s="6" t="s">
        <v>18</v>
      </c>
      <c r="B246" s="6">
        <v>2747</v>
      </c>
      <c r="C246" s="6">
        <v>21131</v>
      </c>
      <c r="D246" s="6">
        <f>$F246-$F$240</f>
        <v>21</v>
      </c>
      <c r="E246" s="6">
        <f>100*($F246-$F$240)/($G$240-$F$240)</f>
        <v>7.664233576642336</v>
      </c>
      <c r="F246" s="6">
        <v>85</v>
      </c>
      <c r="G246" s="6">
        <v>76</v>
      </c>
    </row>
    <row r="247" spans="1:7" ht="20.100000000000001" customHeight="1" x14ac:dyDescent="0.25">
      <c r="A247" s="5" t="s">
        <v>19</v>
      </c>
      <c r="B247" s="5">
        <v>6869</v>
      </c>
      <c r="C247" s="5">
        <v>41913</v>
      </c>
      <c r="D247" s="5">
        <f>$F247-$F$240</f>
        <v>22</v>
      </c>
      <c r="E247" s="5">
        <f>100*($F247-$F$240)/($G$240-$F$240)</f>
        <v>8.0291970802919703</v>
      </c>
      <c r="F247" s="5">
        <v>86</v>
      </c>
      <c r="G247" s="5">
        <v>76</v>
      </c>
    </row>
    <row r="250" spans="1:7" ht="20.100000000000001" customHeight="1" x14ac:dyDescent="0.25">
      <c r="A250" s="4" t="s">
        <v>20</v>
      </c>
      <c r="B250" s="4" t="s">
        <v>66</v>
      </c>
      <c r="C250" s="4" t="s">
        <v>67</v>
      </c>
      <c r="D250" s="4" t="s">
        <v>33</v>
      </c>
      <c r="E250" s="4" t="s">
        <v>24</v>
      </c>
      <c r="F250" s="4">
        <v>68</v>
      </c>
      <c r="G250" s="4">
        <v>114</v>
      </c>
    </row>
    <row r="251" spans="1:7" ht="20.100000000000001" customHeight="1" x14ac:dyDescent="0.25">
      <c r="A251" s="4" t="s">
        <v>25</v>
      </c>
      <c r="B251" s="4" t="s">
        <v>26</v>
      </c>
      <c r="C251" s="4" t="s">
        <v>27</v>
      </c>
      <c r="D251" s="4" t="s">
        <v>28</v>
      </c>
      <c r="E251" s="4" t="s">
        <v>29</v>
      </c>
      <c r="F251" s="4" t="s">
        <v>30</v>
      </c>
      <c r="G251" s="4" t="s">
        <v>31</v>
      </c>
    </row>
    <row r="252" spans="1:7" ht="20.100000000000001" customHeight="1" x14ac:dyDescent="0.25">
      <c r="A252" s="5" t="s">
        <v>13</v>
      </c>
      <c r="B252" s="5">
        <v>12</v>
      </c>
      <c r="C252" s="5">
        <v>2050</v>
      </c>
      <c r="D252" s="5">
        <f>$F252-$F$250</f>
        <v>3</v>
      </c>
      <c r="E252" s="5">
        <f>100*($F252-$F$250)/($G$250-$F$250)</f>
        <v>6.5217391304347823</v>
      </c>
      <c r="F252" s="5">
        <v>71</v>
      </c>
      <c r="G252" s="5">
        <v>68</v>
      </c>
    </row>
    <row r="253" spans="1:7" ht="20.100000000000001" customHeight="1" x14ac:dyDescent="0.25">
      <c r="A253" s="6" t="s">
        <v>15</v>
      </c>
      <c r="B253" s="6">
        <v>21</v>
      </c>
      <c r="C253" s="6">
        <v>4097</v>
      </c>
      <c r="D253" s="6">
        <f>$F253-$F$250</f>
        <v>0</v>
      </c>
      <c r="E253" s="6">
        <f>100*($F253-$F$250)/($G$250-$F$250)</f>
        <v>0</v>
      </c>
      <c r="F253" s="6">
        <v>68</v>
      </c>
      <c r="G253" s="6">
        <v>68</v>
      </c>
    </row>
    <row r="254" spans="1:7" ht="20.100000000000001" customHeight="1" x14ac:dyDescent="0.25">
      <c r="A254" s="5" t="s">
        <v>16</v>
      </c>
      <c r="B254" s="5">
        <v>73</v>
      </c>
      <c r="C254" s="5">
        <v>8198</v>
      </c>
      <c r="D254" s="5">
        <f>$F254-$F$250</f>
        <v>0</v>
      </c>
      <c r="E254" s="5">
        <f>100*($F254-$F$250)/($G$250-$F$250)</f>
        <v>0</v>
      </c>
      <c r="F254" s="5">
        <v>68</v>
      </c>
      <c r="G254" s="5">
        <v>68</v>
      </c>
    </row>
    <row r="255" spans="1:7" ht="20.100000000000001" customHeight="1" x14ac:dyDescent="0.25">
      <c r="A255" s="5" t="s">
        <v>17</v>
      </c>
      <c r="B255" s="5">
        <v>152</v>
      </c>
      <c r="C255" s="5">
        <v>12288</v>
      </c>
      <c r="D255" s="5">
        <f>$F255-$F$250</f>
        <v>0</v>
      </c>
      <c r="E255" s="5">
        <f>100*($F255-$F$250)/($G$250-$F$250)</f>
        <v>0</v>
      </c>
      <c r="F255" s="5">
        <v>68</v>
      </c>
      <c r="G255" s="5">
        <v>68</v>
      </c>
    </row>
    <row r="256" spans="1:7" ht="20.100000000000001" customHeight="1" x14ac:dyDescent="0.25">
      <c r="A256" s="5" t="s">
        <v>18</v>
      </c>
      <c r="B256" s="5">
        <v>502</v>
      </c>
      <c r="C256" s="5">
        <v>20463</v>
      </c>
      <c r="D256" s="5">
        <f>$F256-$F$250</f>
        <v>0</v>
      </c>
      <c r="E256" s="5">
        <f>100*($F256-$F$250)/($G$250-$F$250)</f>
        <v>0</v>
      </c>
      <c r="F256" s="5">
        <v>68</v>
      </c>
      <c r="G256" s="5">
        <v>68</v>
      </c>
    </row>
    <row r="257" spans="1:7" ht="20.100000000000001" customHeight="1" x14ac:dyDescent="0.25">
      <c r="A257" s="5" t="s">
        <v>19</v>
      </c>
      <c r="B257" s="5">
        <v>1813</v>
      </c>
      <c r="C257" s="5">
        <v>40849</v>
      </c>
      <c r="D257" s="5">
        <f>$F257-$F$250</f>
        <v>0</v>
      </c>
      <c r="E257" s="5">
        <f>100*($F257-$F$250)/($G$250-$F$250)</f>
        <v>0</v>
      </c>
      <c r="F257" s="5">
        <v>68</v>
      </c>
      <c r="G257" s="5">
        <v>68</v>
      </c>
    </row>
    <row r="260" spans="1:7" ht="20.100000000000001" customHeight="1" x14ac:dyDescent="0.25">
      <c r="A260" s="4" t="s">
        <v>20</v>
      </c>
      <c r="B260" s="4" t="s">
        <v>68</v>
      </c>
      <c r="C260" s="4" t="s">
        <v>67</v>
      </c>
      <c r="D260" s="4" t="s">
        <v>33</v>
      </c>
      <c r="E260" s="4" t="s">
        <v>24</v>
      </c>
      <c r="F260" s="4">
        <v>292</v>
      </c>
      <c r="G260" s="4">
        <v>318</v>
      </c>
    </row>
    <row r="261" spans="1:7" ht="20.100000000000001" customHeight="1" x14ac:dyDescent="0.25">
      <c r="A261" s="4" t="s">
        <v>25</v>
      </c>
      <c r="B261" s="4" t="s">
        <v>26</v>
      </c>
      <c r="C261" s="4" t="s">
        <v>27</v>
      </c>
      <c r="D261" s="4" t="s">
        <v>28</v>
      </c>
      <c r="E261" s="4" t="s">
        <v>29</v>
      </c>
      <c r="F261" s="4" t="s">
        <v>30</v>
      </c>
      <c r="G261" s="4" t="s">
        <v>31</v>
      </c>
    </row>
    <row r="262" spans="1:7" ht="20.100000000000001" customHeight="1" x14ac:dyDescent="0.25">
      <c r="A262" s="6" t="s">
        <v>13</v>
      </c>
      <c r="B262" s="6">
        <v>9</v>
      </c>
      <c r="C262" s="6">
        <v>2043</v>
      </c>
      <c r="D262" s="6">
        <f>$F262-$F$260</f>
        <v>0</v>
      </c>
      <c r="E262" s="6">
        <f>100*($F262-$F$260)/($G$260-$F$260)</f>
        <v>0</v>
      </c>
      <c r="F262" s="6">
        <v>292</v>
      </c>
      <c r="G262" s="6">
        <v>292</v>
      </c>
    </row>
    <row r="263" spans="1:7" ht="20.100000000000001" customHeight="1" x14ac:dyDescent="0.25">
      <c r="A263" s="5" t="s">
        <v>15</v>
      </c>
      <c r="B263" s="5">
        <v>20</v>
      </c>
      <c r="C263" s="5">
        <v>4082</v>
      </c>
      <c r="D263" s="5">
        <f>$F263-$F$260</f>
        <v>0</v>
      </c>
      <c r="E263" s="5">
        <f>100*($F263-$F$260)/($G$260-$F$260)</f>
        <v>0</v>
      </c>
      <c r="F263" s="5">
        <v>292</v>
      </c>
      <c r="G263" s="5">
        <v>292</v>
      </c>
    </row>
    <row r="264" spans="1:7" ht="20.100000000000001" customHeight="1" x14ac:dyDescent="0.25">
      <c r="A264" s="5" t="s">
        <v>16</v>
      </c>
      <c r="B264" s="5">
        <v>68</v>
      </c>
      <c r="C264" s="5">
        <v>8159</v>
      </c>
      <c r="D264" s="5">
        <f>$F264-$F$260</f>
        <v>0</v>
      </c>
      <c r="E264" s="5">
        <f>100*($F264-$F$260)/($G$260-$F$260)</f>
        <v>0</v>
      </c>
      <c r="F264" s="5">
        <v>292</v>
      </c>
      <c r="G264" s="5">
        <v>292</v>
      </c>
    </row>
    <row r="265" spans="1:7" ht="20.100000000000001" customHeight="1" x14ac:dyDescent="0.25">
      <c r="A265" s="5" t="s">
        <v>17</v>
      </c>
      <c r="B265" s="5">
        <v>141</v>
      </c>
      <c r="C265" s="5">
        <v>12231</v>
      </c>
      <c r="D265" s="5">
        <f>$F265-$F$260</f>
        <v>0</v>
      </c>
      <c r="E265" s="5">
        <f>100*($F265-$F$260)/($G$260-$F$260)</f>
        <v>0</v>
      </c>
      <c r="F265" s="5">
        <v>292</v>
      </c>
      <c r="G265" s="5">
        <v>292</v>
      </c>
    </row>
    <row r="266" spans="1:7" ht="20.100000000000001" customHeight="1" x14ac:dyDescent="0.25">
      <c r="A266" s="5" t="s">
        <v>18</v>
      </c>
      <c r="B266" s="5">
        <v>523</v>
      </c>
      <c r="C266" s="5">
        <v>20375</v>
      </c>
      <c r="D266" s="5">
        <f>$F266-$F$260</f>
        <v>0</v>
      </c>
      <c r="E266" s="5">
        <f>100*($F266-$F$260)/($G$260-$F$260)</f>
        <v>0</v>
      </c>
      <c r="F266" s="5">
        <v>292</v>
      </c>
      <c r="G266" s="5">
        <v>292</v>
      </c>
    </row>
    <row r="267" spans="1:7" ht="20.100000000000001" customHeight="1" x14ac:dyDescent="0.25">
      <c r="A267" s="5" t="s">
        <v>19</v>
      </c>
      <c r="B267" s="5">
        <v>2089</v>
      </c>
      <c r="C267" s="5">
        <v>40705</v>
      </c>
      <c r="D267" s="5">
        <f>$F267-$F$260</f>
        <v>0</v>
      </c>
      <c r="E267" s="5">
        <f>100*($F267-$F$260)/($G$260-$F$260)</f>
        <v>0</v>
      </c>
      <c r="F267" s="5">
        <v>292</v>
      </c>
      <c r="G267" s="5">
        <v>292</v>
      </c>
    </row>
    <row r="270" spans="1:7" ht="20.100000000000001" customHeight="1" x14ac:dyDescent="0.25">
      <c r="A270" s="4" t="s">
        <v>20</v>
      </c>
      <c r="B270" s="4" t="s">
        <v>69</v>
      </c>
      <c r="C270" s="4" t="s">
        <v>67</v>
      </c>
      <c r="D270" s="4" t="s">
        <v>33</v>
      </c>
      <c r="E270" s="4" t="s">
        <v>24</v>
      </c>
      <c r="F270" s="4">
        <v>160</v>
      </c>
      <c r="G270" s="4">
        <v>258</v>
      </c>
    </row>
    <row r="271" spans="1:7" ht="20.100000000000001" customHeight="1" x14ac:dyDescent="0.25">
      <c r="A271" s="4" t="s">
        <v>25</v>
      </c>
      <c r="B271" s="4" t="s">
        <v>26</v>
      </c>
      <c r="C271" s="4" t="s">
        <v>27</v>
      </c>
      <c r="D271" s="4" t="s">
        <v>28</v>
      </c>
      <c r="E271" s="4" t="s">
        <v>29</v>
      </c>
      <c r="F271" s="4" t="s">
        <v>30</v>
      </c>
      <c r="G271" s="4" t="s">
        <v>31</v>
      </c>
    </row>
    <row r="272" spans="1:7" ht="20.100000000000001" customHeight="1" x14ac:dyDescent="0.25">
      <c r="A272" s="5" t="s">
        <v>13</v>
      </c>
      <c r="B272" s="5">
        <v>9</v>
      </c>
      <c r="C272" s="5">
        <v>2056</v>
      </c>
      <c r="D272" s="5">
        <f>$F272-$F$270</f>
        <v>3</v>
      </c>
      <c r="E272" s="5">
        <f>100*($F272-$F$270)/($G$270-$F$270)</f>
        <v>3.0612244897959182</v>
      </c>
      <c r="F272" s="5">
        <v>163</v>
      </c>
      <c r="G272" s="5">
        <v>162</v>
      </c>
    </row>
    <row r="273" spans="1:7" ht="20.100000000000001" customHeight="1" x14ac:dyDescent="0.25">
      <c r="A273" s="5" t="s">
        <v>15</v>
      </c>
      <c r="B273" s="5">
        <v>19</v>
      </c>
      <c r="C273" s="5">
        <v>4102</v>
      </c>
      <c r="D273" s="5">
        <f>$F273-$F$270</f>
        <v>1</v>
      </c>
      <c r="E273" s="5">
        <f>100*($F273-$F$270)/($G$270-$F$270)</f>
        <v>1.0204081632653061</v>
      </c>
      <c r="F273" s="5">
        <v>161</v>
      </c>
      <c r="G273" s="5">
        <v>160</v>
      </c>
    </row>
    <row r="274" spans="1:7" ht="20.100000000000001" customHeight="1" x14ac:dyDescent="0.25">
      <c r="A274" s="6" t="s">
        <v>16</v>
      </c>
      <c r="B274" s="6">
        <v>63</v>
      </c>
      <c r="C274" s="6">
        <v>8236</v>
      </c>
      <c r="D274" s="6">
        <f>$F274-$F$270</f>
        <v>0</v>
      </c>
      <c r="E274" s="6">
        <f>100*($F274-$F$270)/($G$270-$F$270)</f>
        <v>0</v>
      </c>
      <c r="F274" s="6">
        <v>160</v>
      </c>
      <c r="G274" s="6">
        <v>160</v>
      </c>
    </row>
    <row r="275" spans="1:7" ht="20.100000000000001" customHeight="1" x14ac:dyDescent="0.25">
      <c r="A275" s="5" t="s">
        <v>17</v>
      </c>
      <c r="B275" s="5">
        <v>130</v>
      </c>
      <c r="C275" s="5">
        <v>12334</v>
      </c>
      <c r="D275" s="5">
        <f>$F275-$F$270</f>
        <v>0</v>
      </c>
      <c r="E275" s="5">
        <f>100*($F275-$F$270)/($G$270-$F$270)</f>
        <v>0</v>
      </c>
      <c r="F275" s="5">
        <v>160</v>
      </c>
      <c r="G275" s="5">
        <v>160</v>
      </c>
    </row>
    <row r="276" spans="1:7" ht="20.100000000000001" customHeight="1" x14ac:dyDescent="0.25">
      <c r="A276" s="5" t="s">
        <v>18</v>
      </c>
      <c r="B276" s="5">
        <v>460</v>
      </c>
      <c r="C276" s="5">
        <v>20548</v>
      </c>
      <c r="D276" s="5">
        <f>$F276-$F$270</f>
        <v>0</v>
      </c>
      <c r="E276" s="5">
        <f>100*($F276-$F$270)/($G$270-$F$270)</f>
        <v>0</v>
      </c>
      <c r="F276" s="5">
        <v>160</v>
      </c>
      <c r="G276" s="5">
        <v>160</v>
      </c>
    </row>
    <row r="277" spans="1:7" ht="20.100000000000001" customHeight="1" x14ac:dyDescent="0.25">
      <c r="A277" s="5" t="s">
        <v>19</v>
      </c>
      <c r="B277" s="5">
        <v>1775</v>
      </c>
      <c r="C277" s="5">
        <v>40908</v>
      </c>
      <c r="D277" s="5">
        <f>$F277-$F$270</f>
        <v>0</v>
      </c>
      <c r="E277" s="5">
        <f>100*($F277-$F$270)/($G$270-$F$270)</f>
        <v>0</v>
      </c>
      <c r="F277" s="5">
        <v>160</v>
      </c>
      <c r="G277" s="5">
        <v>160</v>
      </c>
    </row>
    <row r="280" spans="1:7" ht="20.100000000000001" customHeight="1" x14ac:dyDescent="0.25">
      <c r="A280" s="4" t="s">
        <v>20</v>
      </c>
      <c r="B280" s="4" t="s">
        <v>70</v>
      </c>
      <c r="C280" s="4" t="s">
        <v>67</v>
      </c>
      <c r="D280" s="4" t="s">
        <v>33</v>
      </c>
      <c r="E280" s="4" t="s">
        <v>24</v>
      </c>
      <c r="F280" s="4">
        <v>16</v>
      </c>
      <c r="G280" s="4">
        <v>54</v>
      </c>
    </row>
    <row r="281" spans="1:7" ht="20.100000000000001" customHeight="1" x14ac:dyDescent="0.25">
      <c r="A281" s="4" t="s">
        <v>25</v>
      </c>
      <c r="B281" s="4" t="s">
        <v>26</v>
      </c>
      <c r="C281" s="4" t="s">
        <v>27</v>
      </c>
      <c r="D281" s="4" t="s">
        <v>28</v>
      </c>
      <c r="E281" s="4" t="s">
        <v>29</v>
      </c>
      <c r="F281" s="4" t="s">
        <v>30</v>
      </c>
      <c r="G281" s="4" t="s">
        <v>31</v>
      </c>
    </row>
    <row r="282" spans="1:7" ht="20.100000000000001" customHeight="1" x14ac:dyDescent="0.25">
      <c r="A282" s="5" t="s">
        <v>13</v>
      </c>
      <c r="B282" s="5">
        <v>8</v>
      </c>
      <c r="C282" s="5">
        <v>2047</v>
      </c>
      <c r="D282" s="5">
        <f>$F282-$F$280</f>
        <v>4</v>
      </c>
      <c r="E282" s="5">
        <f>100*($F282-$F$280)/($G$280-$F$280)</f>
        <v>10.526315789473685</v>
      </c>
      <c r="F282" s="5">
        <v>20</v>
      </c>
      <c r="G282" s="5">
        <v>16</v>
      </c>
    </row>
    <row r="283" spans="1:7" ht="20.100000000000001" customHeight="1" x14ac:dyDescent="0.25">
      <c r="A283" s="5" t="s">
        <v>15</v>
      </c>
      <c r="B283" s="5">
        <v>19</v>
      </c>
      <c r="C283" s="5">
        <v>4093</v>
      </c>
      <c r="D283" s="5">
        <f>$F283-$F$280</f>
        <v>1</v>
      </c>
      <c r="E283" s="5">
        <f>100*($F283-$F$280)/($G$280-$F$280)</f>
        <v>2.6315789473684212</v>
      </c>
      <c r="F283" s="5">
        <v>17</v>
      </c>
      <c r="G283" s="5">
        <v>16</v>
      </c>
    </row>
    <row r="284" spans="1:7" ht="20.100000000000001" customHeight="1" x14ac:dyDescent="0.25">
      <c r="A284" s="6" t="s">
        <v>16</v>
      </c>
      <c r="B284" s="6">
        <v>70</v>
      </c>
      <c r="C284" s="6">
        <v>8180</v>
      </c>
      <c r="D284" s="6">
        <f>$F284-$F$280</f>
        <v>0</v>
      </c>
      <c r="E284" s="6">
        <f>100*($F284-$F$280)/($G$280-$F$280)</f>
        <v>0</v>
      </c>
      <c r="F284" s="6">
        <v>16</v>
      </c>
      <c r="G284" s="6">
        <v>16</v>
      </c>
    </row>
    <row r="285" spans="1:7" ht="20.100000000000001" customHeight="1" x14ac:dyDescent="0.25">
      <c r="A285" s="5" t="s">
        <v>17</v>
      </c>
      <c r="B285" s="5">
        <v>131</v>
      </c>
      <c r="C285" s="5">
        <v>12273</v>
      </c>
      <c r="D285" s="5">
        <f>$F285-$F$280</f>
        <v>0</v>
      </c>
      <c r="E285" s="5">
        <f>100*($F285-$F$280)/($G$280-$F$280)</f>
        <v>0</v>
      </c>
      <c r="F285" s="5">
        <v>16</v>
      </c>
      <c r="G285" s="5">
        <v>16</v>
      </c>
    </row>
    <row r="286" spans="1:7" ht="20.100000000000001" customHeight="1" x14ac:dyDescent="0.25">
      <c r="A286" s="5" t="s">
        <v>18</v>
      </c>
      <c r="B286" s="5">
        <v>478</v>
      </c>
      <c r="C286" s="5">
        <v>20447</v>
      </c>
      <c r="D286" s="5">
        <f>$F286-$F$280</f>
        <v>0</v>
      </c>
      <c r="E286" s="5">
        <f>100*($F286-$F$280)/($G$280-$F$280)</f>
        <v>0</v>
      </c>
      <c r="F286" s="5">
        <v>16</v>
      </c>
      <c r="G286" s="5">
        <v>16</v>
      </c>
    </row>
    <row r="287" spans="1:7" ht="20.100000000000001" customHeight="1" x14ac:dyDescent="0.25">
      <c r="A287" s="5" t="s">
        <v>19</v>
      </c>
      <c r="B287" s="5">
        <v>1671</v>
      </c>
      <c r="C287" s="5">
        <v>40847</v>
      </c>
      <c r="D287" s="5">
        <f>$F287-$F$280</f>
        <v>0</v>
      </c>
      <c r="E287" s="5">
        <f>100*($F287-$F$280)/($G$280-$F$280)</f>
        <v>0</v>
      </c>
      <c r="F287" s="5">
        <v>16</v>
      </c>
      <c r="G287" s="5">
        <v>16</v>
      </c>
    </row>
    <row r="290" spans="1:7" ht="20.100000000000001" customHeight="1" x14ac:dyDescent="0.25">
      <c r="A290" s="4" t="s">
        <v>20</v>
      </c>
      <c r="B290" s="4" t="s">
        <v>71</v>
      </c>
      <c r="C290" s="4" t="s">
        <v>67</v>
      </c>
      <c r="D290" s="4" t="s">
        <v>33</v>
      </c>
      <c r="E290" s="4" t="s">
        <v>24</v>
      </c>
      <c r="F290" s="4">
        <v>28</v>
      </c>
      <c r="G290" s="4">
        <v>64</v>
      </c>
    </row>
    <row r="291" spans="1:7" ht="20.100000000000001" customHeight="1" x14ac:dyDescent="0.25">
      <c r="A291" s="4" t="s">
        <v>25</v>
      </c>
      <c r="B291" s="4" t="s">
        <v>26</v>
      </c>
      <c r="C291" s="4" t="s">
        <v>27</v>
      </c>
      <c r="D291" s="4" t="s">
        <v>28</v>
      </c>
      <c r="E291" s="4" t="s">
        <v>29</v>
      </c>
      <c r="F291" s="4" t="s">
        <v>30</v>
      </c>
      <c r="G291" s="4" t="s">
        <v>31</v>
      </c>
    </row>
    <row r="292" spans="1:7" ht="20.100000000000001" customHeight="1" x14ac:dyDescent="0.25">
      <c r="A292" s="5" t="s">
        <v>13</v>
      </c>
      <c r="B292" s="5">
        <v>9</v>
      </c>
      <c r="C292" s="5">
        <v>2047</v>
      </c>
      <c r="D292" s="5">
        <f>$F292-$F$290</f>
        <v>2</v>
      </c>
      <c r="E292" s="5">
        <f>100*($F292-$F$290)/($G$290-$F$290)</f>
        <v>5.5555555555555554</v>
      </c>
      <c r="F292" s="5">
        <v>30</v>
      </c>
      <c r="G292" s="5">
        <v>28</v>
      </c>
    </row>
    <row r="293" spans="1:7" ht="20.100000000000001" customHeight="1" x14ac:dyDescent="0.25">
      <c r="A293" s="5" t="s">
        <v>15</v>
      </c>
      <c r="B293" s="5">
        <v>20</v>
      </c>
      <c r="C293" s="5">
        <v>4093</v>
      </c>
      <c r="D293" s="5">
        <f>$F293-$F$290</f>
        <v>1</v>
      </c>
      <c r="E293" s="5">
        <f>100*($F293-$F$290)/($G$290-$F$290)</f>
        <v>2.7777777777777777</v>
      </c>
      <c r="F293" s="5">
        <v>29</v>
      </c>
      <c r="G293" s="5">
        <v>28</v>
      </c>
    </row>
    <row r="294" spans="1:7" ht="20.100000000000001" customHeight="1" x14ac:dyDescent="0.25">
      <c r="A294" s="5" t="s">
        <v>16</v>
      </c>
      <c r="B294" s="5">
        <v>66</v>
      </c>
      <c r="C294" s="5">
        <v>8173</v>
      </c>
      <c r="D294" s="5">
        <f>$F294-$F$290</f>
        <v>1</v>
      </c>
      <c r="E294" s="5">
        <f>100*($F294-$F$290)/($G$290-$F$290)</f>
        <v>2.7777777777777777</v>
      </c>
      <c r="F294" s="5">
        <v>29</v>
      </c>
      <c r="G294" s="5">
        <v>28</v>
      </c>
    </row>
    <row r="295" spans="1:7" ht="20.100000000000001" customHeight="1" x14ac:dyDescent="0.25">
      <c r="A295" s="6" t="s">
        <v>17</v>
      </c>
      <c r="B295" s="6">
        <v>139</v>
      </c>
      <c r="C295" s="6">
        <v>12266</v>
      </c>
      <c r="D295" s="6">
        <f>$F295-$F$290</f>
        <v>0</v>
      </c>
      <c r="E295" s="6">
        <f>100*($F295-$F$290)/($G$290-$F$290)</f>
        <v>0</v>
      </c>
      <c r="F295" s="6">
        <v>28</v>
      </c>
      <c r="G295" s="6">
        <v>28</v>
      </c>
    </row>
    <row r="296" spans="1:7" ht="20.100000000000001" customHeight="1" x14ac:dyDescent="0.25">
      <c r="A296" s="5" t="s">
        <v>18</v>
      </c>
      <c r="B296" s="5">
        <v>540</v>
      </c>
      <c r="C296" s="5">
        <v>20425</v>
      </c>
      <c r="D296" s="5">
        <f>$F296-$F$290</f>
        <v>0</v>
      </c>
      <c r="E296" s="5">
        <f>100*($F296-$F$290)/($G$290-$F$290)</f>
        <v>0</v>
      </c>
      <c r="F296" s="5">
        <v>28</v>
      </c>
      <c r="G296" s="5">
        <v>28</v>
      </c>
    </row>
    <row r="297" spans="1:7" ht="20.100000000000001" customHeight="1" x14ac:dyDescent="0.25">
      <c r="A297" s="5" t="s">
        <v>19</v>
      </c>
      <c r="B297" s="5">
        <v>2028</v>
      </c>
      <c r="C297" s="5">
        <v>40788</v>
      </c>
      <c r="D297" s="5">
        <f>$F297-$F$290</f>
        <v>0</v>
      </c>
      <c r="E297" s="5">
        <f>100*($F297-$F$290)/($G$290-$F$290)</f>
        <v>0</v>
      </c>
      <c r="F297" s="5">
        <v>28</v>
      </c>
      <c r="G297" s="5">
        <v>28</v>
      </c>
    </row>
    <row r="300" spans="1:7" ht="20.100000000000001" customHeight="1" x14ac:dyDescent="0.25">
      <c r="A300" s="4" t="s">
        <v>20</v>
      </c>
      <c r="B300" s="4" t="s">
        <v>72</v>
      </c>
      <c r="C300" s="4" t="s">
        <v>67</v>
      </c>
      <c r="D300" s="4" t="s">
        <v>33</v>
      </c>
      <c r="E300" s="4" t="s">
        <v>24</v>
      </c>
      <c r="F300" s="4">
        <v>0</v>
      </c>
      <c r="G300" s="4">
        <v>0</v>
      </c>
    </row>
    <row r="301" spans="1:7" ht="20.100000000000001" customHeight="1" x14ac:dyDescent="0.25">
      <c r="A301" s="4" t="s">
        <v>25</v>
      </c>
      <c r="B301" s="4" t="s">
        <v>26</v>
      </c>
      <c r="C301" s="4" t="s">
        <v>27</v>
      </c>
      <c r="D301" s="4" t="s">
        <v>28</v>
      </c>
      <c r="E301" s="4" t="s">
        <v>29</v>
      </c>
      <c r="F301" s="4" t="s">
        <v>30</v>
      </c>
      <c r="G301" s="4" t="s">
        <v>31</v>
      </c>
    </row>
    <row r="302" spans="1:7" ht="20.100000000000001" customHeight="1" x14ac:dyDescent="0.25">
      <c r="A302" s="6" t="s">
        <v>13</v>
      </c>
      <c r="B302" s="6">
        <v>9</v>
      </c>
      <c r="C302" s="6">
        <v>2031</v>
      </c>
      <c r="D302" s="6">
        <f>$F302-$F$300</f>
        <v>0</v>
      </c>
      <c r="E302" s="6">
        <f>IF(AND($F$300 = 0, $F302 = 0), 0, 100*($F302-$F$300)/($G$300-$F$300))</f>
        <v>0</v>
      </c>
      <c r="F302" s="6">
        <v>0</v>
      </c>
      <c r="G302" s="6">
        <v>0</v>
      </c>
    </row>
    <row r="303" spans="1:7" ht="20.100000000000001" customHeight="1" x14ac:dyDescent="0.25">
      <c r="A303" s="5" t="s">
        <v>15</v>
      </c>
      <c r="B303" s="5">
        <v>23</v>
      </c>
      <c r="C303" s="5">
        <v>4061</v>
      </c>
      <c r="D303" s="5">
        <f>$F303-$F$300</f>
        <v>0</v>
      </c>
      <c r="E303" s="10">
        <f t="shared" ref="E303:E307" si="0">IF(AND($F$300 = 0, $F303 = 0), 0, 100*($F303-$F$300)/($G$300-$F$300))</f>
        <v>0</v>
      </c>
      <c r="F303" s="5">
        <v>0</v>
      </c>
      <c r="G303" s="5">
        <v>0</v>
      </c>
    </row>
    <row r="304" spans="1:7" ht="20.100000000000001" customHeight="1" x14ac:dyDescent="0.25">
      <c r="A304" s="5" t="s">
        <v>16</v>
      </c>
      <c r="B304" s="5">
        <v>74</v>
      </c>
      <c r="C304" s="5">
        <v>8121</v>
      </c>
      <c r="D304" s="5">
        <f>$F304-$F$300</f>
        <v>0</v>
      </c>
      <c r="E304" s="10">
        <f t="shared" si="0"/>
        <v>0</v>
      </c>
      <c r="F304" s="5">
        <v>0</v>
      </c>
      <c r="G304" s="5">
        <v>0</v>
      </c>
    </row>
    <row r="305" spans="1:7" ht="20.100000000000001" customHeight="1" x14ac:dyDescent="0.25">
      <c r="A305" s="5" t="s">
        <v>17</v>
      </c>
      <c r="B305" s="5">
        <v>157</v>
      </c>
      <c r="C305" s="5">
        <v>12181</v>
      </c>
      <c r="D305" s="5">
        <f>$F305-$F$300</f>
        <v>0</v>
      </c>
      <c r="E305" s="10">
        <f t="shared" si="0"/>
        <v>0</v>
      </c>
      <c r="F305" s="5">
        <v>0</v>
      </c>
      <c r="G305" s="5">
        <v>0</v>
      </c>
    </row>
    <row r="306" spans="1:7" ht="20.100000000000001" customHeight="1" x14ac:dyDescent="0.25">
      <c r="A306" s="5" t="s">
        <v>18</v>
      </c>
      <c r="B306" s="5">
        <v>559</v>
      </c>
      <c r="C306" s="5">
        <v>20301</v>
      </c>
      <c r="D306" s="5">
        <f>$F306-$F$300</f>
        <v>0</v>
      </c>
      <c r="E306" s="10">
        <f t="shared" si="0"/>
        <v>0</v>
      </c>
      <c r="F306" s="5">
        <v>0</v>
      </c>
      <c r="G306" s="5">
        <v>0</v>
      </c>
    </row>
    <row r="307" spans="1:7" ht="20.100000000000001" customHeight="1" x14ac:dyDescent="0.25">
      <c r="A307" s="5" t="s">
        <v>19</v>
      </c>
      <c r="B307" s="5">
        <v>2175</v>
      </c>
      <c r="C307" s="5">
        <v>40601</v>
      </c>
      <c r="D307" s="5">
        <f>$F307-$F$300</f>
        <v>0</v>
      </c>
      <c r="E307" s="10">
        <f t="shared" si="0"/>
        <v>0</v>
      </c>
      <c r="F307" s="5">
        <v>0</v>
      </c>
      <c r="G307" s="5">
        <v>0</v>
      </c>
    </row>
    <row r="310" spans="1:7" ht="20.100000000000001" customHeight="1" x14ac:dyDescent="0.25">
      <c r="A310" s="4" t="s">
        <v>20</v>
      </c>
      <c r="B310" s="4" t="s">
        <v>73</v>
      </c>
      <c r="C310" s="4" t="s">
        <v>67</v>
      </c>
      <c r="D310" s="4" t="s">
        <v>33</v>
      </c>
      <c r="E310" s="4" t="s">
        <v>24</v>
      </c>
      <c r="F310" s="4">
        <v>26</v>
      </c>
      <c r="G310" s="4">
        <v>68</v>
      </c>
    </row>
    <row r="311" spans="1:7" ht="20.100000000000001" customHeight="1" x14ac:dyDescent="0.25">
      <c r="A311" s="4" t="s">
        <v>25</v>
      </c>
      <c r="B311" s="4" t="s">
        <v>26</v>
      </c>
      <c r="C311" s="4" t="s">
        <v>27</v>
      </c>
      <c r="D311" s="4" t="s">
        <v>28</v>
      </c>
      <c r="E311" s="4" t="s">
        <v>29</v>
      </c>
      <c r="F311" s="4" t="s">
        <v>30</v>
      </c>
      <c r="G311" s="4" t="s">
        <v>31</v>
      </c>
    </row>
    <row r="312" spans="1:7" ht="20.100000000000001" customHeight="1" x14ac:dyDescent="0.25">
      <c r="A312" s="5" t="s">
        <v>13</v>
      </c>
      <c r="B312" s="5">
        <v>9</v>
      </c>
      <c r="C312" s="5">
        <v>2048</v>
      </c>
      <c r="D312" s="5">
        <f>$F312-$F$310</f>
        <v>1</v>
      </c>
      <c r="E312" s="5">
        <f>100*($F312-$F$310)/($G$310-$F$310)</f>
        <v>2.3809523809523809</v>
      </c>
      <c r="F312" s="5">
        <v>27</v>
      </c>
      <c r="G312" s="5">
        <v>26</v>
      </c>
    </row>
    <row r="313" spans="1:7" ht="20.100000000000001" customHeight="1" x14ac:dyDescent="0.25">
      <c r="A313" s="6" t="s">
        <v>15</v>
      </c>
      <c r="B313" s="6">
        <v>20</v>
      </c>
      <c r="C313" s="6">
        <v>4086</v>
      </c>
      <c r="D313" s="6">
        <f>$F313-$F$310</f>
        <v>0</v>
      </c>
      <c r="E313" s="6">
        <f>100*($F313-$F$310)/($G$310-$F$310)</f>
        <v>0</v>
      </c>
      <c r="F313" s="6">
        <v>26</v>
      </c>
      <c r="G313" s="6">
        <v>26</v>
      </c>
    </row>
    <row r="314" spans="1:7" ht="20.100000000000001" customHeight="1" x14ac:dyDescent="0.25">
      <c r="A314" s="5" t="s">
        <v>16</v>
      </c>
      <c r="B314" s="5">
        <v>66</v>
      </c>
      <c r="C314" s="5">
        <v>8172</v>
      </c>
      <c r="D314" s="5">
        <f>$F314-$F$310</f>
        <v>0</v>
      </c>
      <c r="E314" s="5">
        <f>100*($F314-$F$310)/($G$310-$F$310)</f>
        <v>0</v>
      </c>
      <c r="F314" s="5">
        <v>26</v>
      </c>
      <c r="G314" s="5">
        <v>26</v>
      </c>
    </row>
    <row r="315" spans="1:7" ht="20.100000000000001" customHeight="1" x14ac:dyDescent="0.25">
      <c r="A315" s="5" t="s">
        <v>17</v>
      </c>
      <c r="B315" s="5">
        <v>137</v>
      </c>
      <c r="C315" s="5">
        <v>12289</v>
      </c>
      <c r="D315" s="5">
        <f>$F315-$F$310</f>
        <v>0</v>
      </c>
      <c r="E315" s="5">
        <f>100*($F315-$F$310)/($G$310-$F$310)</f>
        <v>0</v>
      </c>
      <c r="F315" s="5">
        <v>26</v>
      </c>
      <c r="G315" s="5">
        <v>26</v>
      </c>
    </row>
    <row r="316" spans="1:7" ht="20.100000000000001" customHeight="1" x14ac:dyDescent="0.25">
      <c r="A316" s="5" t="s">
        <v>18</v>
      </c>
      <c r="B316" s="5">
        <v>506</v>
      </c>
      <c r="C316" s="5">
        <v>20452</v>
      </c>
      <c r="D316" s="5">
        <f>$F316-$F$310</f>
        <v>0</v>
      </c>
      <c r="E316" s="5">
        <f>100*($F316-$F$310)/($G$310-$F$310)</f>
        <v>0</v>
      </c>
      <c r="F316" s="5">
        <v>26</v>
      </c>
      <c r="G316" s="5">
        <v>26</v>
      </c>
    </row>
    <row r="317" spans="1:7" ht="20.100000000000001" customHeight="1" x14ac:dyDescent="0.25">
      <c r="A317" s="5" t="s">
        <v>19</v>
      </c>
      <c r="B317" s="5">
        <v>2031</v>
      </c>
      <c r="C317" s="5">
        <v>40824</v>
      </c>
      <c r="D317" s="5">
        <f>$F317-$F$310</f>
        <v>0</v>
      </c>
      <c r="E317" s="5">
        <f>100*($F317-$F$310)/($G$310-$F$310)</f>
        <v>0</v>
      </c>
      <c r="F317" s="5">
        <v>26</v>
      </c>
      <c r="G317" s="5">
        <v>26</v>
      </c>
    </row>
    <row r="320" spans="1:7" ht="20.100000000000001" customHeight="1" x14ac:dyDescent="0.25">
      <c r="A320" s="4" t="s">
        <v>20</v>
      </c>
      <c r="B320" s="4" t="s">
        <v>74</v>
      </c>
      <c r="C320" s="4" t="s">
        <v>67</v>
      </c>
      <c r="D320" s="4" t="s">
        <v>33</v>
      </c>
      <c r="E320" s="4" t="s">
        <v>24</v>
      </c>
      <c r="F320" s="4">
        <v>996</v>
      </c>
      <c r="G320" s="4">
        <v>1450</v>
      </c>
    </row>
    <row r="321" spans="1:7" ht="20.100000000000001" customHeight="1" x14ac:dyDescent="0.25">
      <c r="A321" s="4" t="s">
        <v>25</v>
      </c>
      <c r="B321" s="4" t="s">
        <v>26</v>
      </c>
      <c r="C321" s="4" t="s">
        <v>27</v>
      </c>
      <c r="D321" s="4" t="s">
        <v>28</v>
      </c>
      <c r="E321" s="4" t="s">
        <v>29</v>
      </c>
      <c r="F321" s="4" t="s">
        <v>30</v>
      </c>
      <c r="G321" s="4" t="s">
        <v>31</v>
      </c>
    </row>
    <row r="322" spans="1:7" ht="20.100000000000001" customHeight="1" x14ac:dyDescent="0.25">
      <c r="A322" s="5" t="s">
        <v>13</v>
      </c>
      <c r="B322" s="5">
        <v>9</v>
      </c>
      <c r="C322" s="5">
        <v>2049</v>
      </c>
      <c r="D322" s="5">
        <f>$F322-$F$320</f>
        <v>1</v>
      </c>
      <c r="E322" s="5">
        <f>100*($F322-$F$320)/($G$320-$F$320)</f>
        <v>0.22026431718061673</v>
      </c>
      <c r="F322" s="5">
        <v>997</v>
      </c>
      <c r="G322" s="5">
        <v>996</v>
      </c>
    </row>
    <row r="323" spans="1:7" ht="20.100000000000001" customHeight="1" x14ac:dyDescent="0.25">
      <c r="A323" s="6" t="s">
        <v>15</v>
      </c>
      <c r="B323" s="6">
        <v>20</v>
      </c>
      <c r="C323" s="6">
        <v>4095</v>
      </c>
      <c r="D323" s="6">
        <f>$F323-$F$320</f>
        <v>0</v>
      </c>
      <c r="E323" s="6">
        <f>100*($F323-$F$320)/($G$320-$F$320)</f>
        <v>0</v>
      </c>
      <c r="F323" s="6">
        <v>996</v>
      </c>
      <c r="G323" s="6">
        <v>996</v>
      </c>
    </row>
    <row r="324" spans="1:7" ht="20.100000000000001" customHeight="1" x14ac:dyDescent="0.25">
      <c r="A324" s="5" t="s">
        <v>16</v>
      </c>
      <c r="B324" s="5">
        <v>68</v>
      </c>
      <c r="C324" s="5">
        <v>8175</v>
      </c>
      <c r="D324" s="5">
        <f>$F324-$F$320</f>
        <v>0</v>
      </c>
      <c r="E324" s="5">
        <f>100*($F324-$F$320)/($G$320-$F$320)</f>
        <v>0</v>
      </c>
      <c r="F324" s="5">
        <v>996</v>
      </c>
      <c r="G324" s="5">
        <v>996</v>
      </c>
    </row>
    <row r="325" spans="1:7" ht="20.100000000000001" customHeight="1" x14ac:dyDescent="0.25">
      <c r="A325" s="5" t="s">
        <v>17</v>
      </c>
      <c r="B325" s="5">
        <v>143</v>
      </c>
      <c r="C325" s="5">
        <v>12257</v>
      </c>
      <c r="D325" s="5">
        <f>$F325-$F$320</f>
        <v>0</v>
      </c>
      <c r="E325" s="5">
        <f>100*($F325-$F$320)/($G$320-$F$320)</f>
        <v>0</v>
      </c>
      <c r="F325" s="5">
        <v>996</v>
      </c>
      <c r="G325" s="5">
        <v>996</v>
      </c>
    </row>
    <row r="326" spans="1:7" ht="20.100000000000001" customHeight="1" x14ac:dyDescent="0.25">
      <c r="A326" s="5" t="s">
        <v>18</v>
      </c>
      <c r="B326" s="5">
        <v>518</v>
      </c>
      <c r="C326" s="5">
        <v>20459</v>
      </c>
      <c r="D326" s="5">
        <f>$F326-$F$320</f>
        <v>0</v>
      </c>
      <c r="E326" s="5">
        <f>100*($F326-$F$320)/($G$320-$F$320)</f>
        <v>0</v>
      </c>
      <c r="F326" s="5">
        <v>996</v>
      </c>
      <c r="G326" s="5">
        <v>996</v>
      </c>
    </row>
    <row r="327" spans="1:7" ht="20.100000000000001" customHeight="1" x14ac:dyDescent="0.25">
      <c r="A327" s="5" t="s">
        <v>19</v>
      </c>
      <c r="B327" s="5">
        <v>2085</v>
      </c>
      <c r="C327" s="5">
        <v>40798</v>
      </c>
      <c r="D327" s="5">
        <f>$F327-$F$320</f>
        <v>0</v>
      </c>
      <c r="E327" s="5">
        <f>100*($F327-$F$320)/($G$320-$F$320)</f>
        <v>0</v>
      </c>
      <c r="F327" s="5">
        <v>996</v>
      </c>
      <c r="G327" s="5">
        <v>996</v>
      </c>
    </row>
    <row r="330" spans="1:7" ht="20.100000000000001" customHeight="1" x14ac:dyDescent="0.25">
      <c r="A330" s="4" t="s">
        <v>20</v>
      </c>
      <c r="B330" s="4" t="s">
        <v>75</v>
      </c>
      <c r="C330" s="4" t="s">
        <v>67</v>
      </c>
      <c r="D330" s="4" t="s">
        <v>33</v>
      </c>
      <c r="E330" s="4" t="s">
        <v>24</v>
      </c>
      <c r="F330" s="4">
        <v>14</v>
      </c>
      <c r="G330" s="4">
        <v>54</v>
      </c>
    </row>
    <row r="331" spans="1:7" ht="20.100000000000001" customHeight="1" x14ac:dyDescent="0.25">
      <c r="A331" s="4" t="s">
        <v>25</v>
      </c>
      <c r="B331" s="4" t="s">
        <v>26</v>
      </c>
      <c r="C331" s="4" t="s">
        <v>27</v>
      </c>
      <c r="D331" s="4" t="s">
        <v>28</v>
      </c>
      <c r="E331" s="4" t="s">
        <v>29</v>
      </c>
      <c r="F331" s="4" t="s">
        <v>30</v>
      </c>
      <c r="G331" s="4" t="s">
        <v>31</v>
      </c>
    </row>
    <row r="332" spans="1:7" ht="20.100000000000001" customHeight="1" x14ac:dyDescent="0.25">
      <c r="A332" s="6" t="s">
        <v>13</v>
      </c>
      <c r="B332" s="6">
        <v>8</v>
      </c>
      <c r="C332" s="6">
        <v>2049</v>
      </c>
      <c r="D332" s="6">
        <f>$F332-$F$330</f>
        <v>0</v>
      </c>
      <c r="E332" s="6">
        <f>100*($F332-$F$330)/($G$330-$F$330)</f>
        <v>0</v>
      </c>
      <c r="F332" s="6">
        <v>14</v>
      </c>
      <c r="G332" s="6">
        <v>14</v>
      </c>
    </row>
    <row r="333" spans="1:7" ht="20.100000000000001" customHeight="1" x14ac:dyDescent="0.25">
      <c r="A333" s="5" t="s">
        <v>15</v>
      </c>
      <c r="B333" s="5">
        <v>20</v>
      </c>
      <c r="C333" s="5">
        <v>4101</v>
      </c>
      <c r="D333" s="5">
        <f>$F333-$F$330</f>
        <v>0</v>
      </c>
      <c r="E333" s="5">
        <f>100*($F333-$F$330)/($G$330-$F$330)</f>
        <v>0</v>
      </c>
      <c r="F333" s="5">
        <v>14</v>
      </c>
      <c r="G333" s="5">
        <v>14</v>
      </c>
    </row>
    <row r="334" spans="1:7" ht="20.100000000000001" customHeight="1" x14ac:dyDescent="0.25">
      <c r="A334" s="5" t="s">
        <v>16</v>
      </c>
      <c r="B334" s="5">
        <v>62</v>
      </c>
      <c r="C334" s="5">
        <v>8159</v>
      </c>
      <c r="D334" s="5">
        <f>$F334-$F$330</f>
        <v>0</v>
      </c>
      <c r="E334" s="5">
        <f>100*($F334-$F$330)/($G$330-$F$330)</f>
        <v>0</v>
      </c>
      <c r="F334" s="5">
        <v>14</v>
      </c>
      <c r="G334" s="5">
        <v>14</v>
      </c>
    </row>
    <row r="335" spans="1:7" ht="20.100000000000001" customHeight="1" x14ac:dyDescent="0.25">
      <c r="A335" s="5" t="s">
        <v>17</v>
      </c>
      <c r="B335" s="5">
        <v>142</v>
      </c>
      <c r="C335" s="5">
        <v>12266</v>
      </c>
      <c r="D335" s="5">
        <f>$F335-$F$330</f>
        <v>0</v>
      </c>
      <c r="E335" s="5">
        <f>100*($F335-$F$330)/($G$330-$F$330)</f>
        <v>0</v>
      </c>
      <c r="F335" s="5">
        <v>14</v>
      </c>
      <c r="G335" s="5">
        <v>14</v>
      </c>
    </row>
    <row r="336" spans="1:7" ht="20.100000000000001" customHeight="1" x14ac:dyDescent="0.25">
      <c r="A336" s="5" t="s">
        <v>18</v>
      </c>
      <c r="B336" s="5">
        <v>528</v>
      </c>
      <c r="C336" s="5">
        <v>20394</v>
      </c>
      <c r="D336" s="5">
        <f>$F336-$F$330</f>
        <v>0</v>
      </c>
      <c r="E336" s="5">
        <f>100*($F336-$F$330)/($G$330-$F$330)</f>
        <v>0</v>
      </c>
      <c r="F336" s="5">
        <v>14</v>
      </c>
      <c r="G336" s="5">
        <v>14</v>
      </c>
    </row>
    <row r="337" spans="1:7" ht="20.100000000000001" customHeight="1" x14ac:dyDescent="0.25">
      <c r="A337" s="5" t="s">
        <v>19</v>
      </c>
      <c r="B337" s="5">
        <v>2002</v>
      </c>
      <c r="C337" s="5">
        <v>40766</v>
      </c>
      <c r="D337" s="5">
        <f>$F337-$F$330</f>
        <v>0</v>
      </c>
      <c r="E337" s="5">
        <f>100*($F337-$F$330)/($G$330-$F$330)</f>
        <v>0</v>
      </c>
      <c r="F337" s="5">
        <v>14</v>
      </c>
      <c r="G337" s="5">
        <v>14</v>
      </c>
    </row>
    <row r="340" spans="1:7" ht="20.100000000000001" customHeight="1" x14ac:dyDescent="0.25">
      <c r="A340" s="4" t="s">
        <v>20</v>
      </c>
      <c r="B340" s="4" t="s">
        <v>76</v>
      </c>
      <c r="C340" s="4" t="s">
        <v>67</v>
      </c>
      <c r="D340" s="4" t="s">
        <v>33</v>
      </c>
      <c r="E340" s="4" t="s">
        <v>24</v>
      </c>
      <c r="F340" s="4">
        <v>8</v>
      </c>
      <c r="G340" s="4">
        <v>32</v>
      </c>
    </row>
    <row r="341" spans="1:7" ht="20.100000000000001" customHeight="1" x14ac:dyDescent="0.25">
      <c r="A341" s="4" t="s">
        <v>25</v>
      </c>
      <c r="B341" s="4" t="s">
        <v>26</v>
      </c>
      <c r="C341" s="4" t="s">
        <v>27</v>
      </c>
      <c r="D341" s="4" t="s">
        <v>28</v>
      </c>
      <c r="E341" s="4" t="s">
        <v>29</v>
      </c>
      <c r="F341" s="4" t="s">
        <v>30</v>
      </c>
      <c r="G341" s="4" t="s">
        <v>31</v>
      </c>
    </row>
    <row r="342" spans="1:7" ht="20.100000000000001" customHeight="1" x14ac:dyDescent="0.25">
      <c r="A342" s="6" t="s">
        <v>13</v>
      </c>
      <c r="B342" s="6">
        <v>9</v>
      </c>
      <c r="C342" s="6">
        <v>2046</v>
      </c>
      <c r="D342" s="6">
        <f>$F342-$F$340</f>
        <v>0</v>
      </c>
      <c r="E342" s="6">
        <f>100*($F342-$F$340)/($G$340-$F$340)</f>
        <v>0</v>
      </c>
      <c r="F342" s="6">
        <v>8</v>
      </c>
      <c r="G342" s="6">
        <v>8</v>
      </c>
    </row>
    <row r="343" spans="1:7" ht="20.100000000000001" customHeight="1" x14ac:dyDescent="0.25">
      <c r="A343" s="5" t="s">
        <v>15</v>
      </c>
      <c r="B343" s="5">
        <v>20</v>
      </c>
      <c r="C343" s="5">
        <v>4079</v>
      </c>
      <c r="D343" s="5">
        <f>$F343-$F$340</f>
        <v>0</v>
      </c>
      <c r="E343" s="5">
        <f>100*($F343-$F$340)/($G$340-$F$340)</f>
        <v>0</v>
      </c>
      <c r="F343" s="5">
        <v>8</v>
      </c>
      <c r="G343" s="5">
        <v>8</v>
      </c>
    </row>
    <row r="344" spans="1:7" ht="20.100000000000001" customHeight="1" x14ac:dyDescent="0.25">
      <c r="A344" s="5" t="s">
        <v>16</v>
      </c>
      <c r="B344" s="5">
        <v>66</v>
      </c>
      <c r="C344" s="5">
        <v>8165</v>
      </c>
      <c r="D344" s="5">
        <f>$F344-$F$340</f>
        <v>0</v>
      </c>
      <c r="E344" s="5">
        <f>100*($F344-$F$340)/($G$340-$F$340)</f>
        <v>0</v>
      </c>
      <c r="F344" s="5">
        <v>8</v>
      </c>
      <c r="G344" s="5">
        <v>8</v>
      </c>
    </row>
    <row r="345" spans="1:7" ht="20.100000000000001" customHeight="1" x14ac:dyDescent="0.25">
      <c r="A345" s="5" t="s">
        <v>17</v>
      </c>
      <c r="B345" s="5">
        <v>147</v>
      </c>
      <c r="C345" s="5">
        <v>12247</v>
      </c>
      <c r="D345" s="5">
        <f>$F345-$F$340</f>
        <v>0</v>
      </c>
      <c r="E345" s="5">
        <f>100*($F345-$F$340)/($G$340-$F$340)</f>
        <v>0</v>
      </c>
      <c r="F345" s="5">
        <v>8</v>
      </c>
      <c r="G345" s="5">
        <v>8</v>
      </c>
    </row>
    <row r="346" spans="1:7" ht="20.100000000000001" customHeight="1" x14ac:dyDescent="0.25">
      <c r="A346" s="5" t="s">
        <v>18</v>
      </c>
      <c r="B346" s="5">
        <v>527</v>
      </c>
      <c r="C346" s="5">
        <v>20366</v>
      </c>
      <c r="D346" s="5">
        <f>$F346-$F$340</f>
        <v>0</v>
      </c>
      <c r="E346" s="5">
        <f>100*($F346-$F$340)/($G$340-$F$340)</f>
        <v>0</v>
      </c>
      <c r="F346" s="5">
        <v>8</v>
      </c>
      <c r="G346" s="5">
        <v>8</v>
      </c>
    </row>
    <row r="347" spans="1:7" ht="20.100000000000001" customHeight="1" x14ac:dyDescent="0.25">
      <c r="A347" s="5" t="s">
        <v>19</v>
      </c>
      <c r="B347" s="5">
        <v>2091</v>
      </c>
      <c r="C347" s="5">
        <v>40750</v>
      </c>
      <c r="D347" s="5">
        <f>$F347-$F$340</f>
        <v>0</v>
      </c>
      <c r="E347" s="5">
        <f>100*($F347-$F$340)/($G$340-$F$340)</f>
        <v>0</v>
      </c>
      <c r="F347" s="5">
        <v>8</v>
      </c>
      <c r="G347" s="5">
        <v>8</v>
      </c>
    </row>
    <row r="350" spans="1:7" ht="20.100000000000001" customHeight="1" x14ac:dyDescent="0.25">
      <c r="A350" s="4" t="s">
        <v>20</v>
      </c>
      <c r="B350" s="4" t="s">
        <v>77</v>
      </c>
      <c r="C350" s="4" t="s">
        <v>78</v>
      </c>
      <c r="D350" s="4" t="s">
        <v>33</v>
      </c>
      <c r="E350" s="4" t="s">
        <v>24</v>
      </c>
      <c r="F350" s="4">
        <v>130</v>
      </c>
      <c r="G350" s="4">
        <v>460</v>
      </c>
    </row>
    <row r="351" spans="1:7" ht="20.100000000000001" customHeight="1" x14ac:dyDescent="0.25">
      <c r="A351" s="4" t="s">
        <v>25</v>
      </c>
      <c r="B351" s="4" t="s">
        <v>26</v>
      </c>
      <c r="C351" s="4" t="s">
        <v>27</v>
      </c>
      <c r="D351" s="4" t="s">
        <v>28</v>
      </c>
      <c r="E351" s="4" t="s">
        <v>29</v>
      </c>
      <c r="F351" s="4" t="s">
        <v>30</v>
      </c>
      <c r="G351" s="4" t="s">
        <v>31</v>
      </c>
    </row>
    <row r="352" spans="1:7" ht="20.100000000000001" customHeight="1" x14ac:dyDescent="0.25">
      <c r="A352" s="5" t="s">
        <v>13</v>
      </c>
      <c r="B352" s="5">
        <v>17</v>
      </c>
      <c r="C352" s="5">
        <v>2074</v>
      </c>
      <c r="D352" s="5">
        <f>$F352-$F$350</f>
        <v>91</v>
      </c>
      <c r="E352" s="5">
        <f>100*($F352-$F$350)/($G$350-$F$350)</f>
        <v>27.575757575757574</v>
      </c>
      <c r="F352" s="5">
        <v>221</v>
      </c>
      <c r="G352" s="5">
        <v>204</v>
      </c>
    </row>
    <row r="353" spans="1:7" ht="20.100000000000001" customHeight="1" x14ac:dyDescent="0.25">
      <c r="A353" s="5" t="s">
        <v>15</v>
      </c>
      <c r="B353" s="5">
        <v>39</v>
      </c>
      <c r="C353" s="5">
        <v>4150</v>
      </c>
      <c r="D353" s="5">
        <f>$F353-$F$350</f>
        <v>69</v>
      </c>
      <c r="E353" s="5">
        <f>100*($F353-$F$350)/($G$350-$F$350)</f>
        <v>20.90909090909091</v>
      </c>
      <c r="F353" s="5">
        <v>199</v>
      </c>
      <c r="G353" s="5">
        <v>184</v>
      </c>
    </row>
    <row r="354" spans="1:7" ht="20.100000000000001" customHeight="1" x14ac:dyDescent="0.25">
      <c r="A354" s="5" t="s">
        <v>16</v>
      </c>
      <c r="B354" s="5">
        <v>117</v>
      </c>
      <c r="C354" s="5">
        <v>8310</v>
      </c>
      <c r="D354" s="5">
        <f>$F354-$F$350</f>
        <v>59</v>
      </c>
      <c r="E354" s="5">
        <f>100*($F354-$F$350)/($G$350-$F$350)</f>
        <v>17.878787878787879</v>
      </c>
      <c r="F354" s="5">
        <v>189</v>
      </c>
      <c r="G354" s="5">
        <v>168</v>
      </c>
    </row>
    <row r="355" spans="1:7" ht="20.100000000000001" customHeight="1" x14ac:dyDescent="0.25">
      <c r="A355" s="5" t="s">
        <v>17</v>
      </c>
      <c r="B355" s="5">
        <v>206</v>
      </c>
      <c r="C355" s="5">
        <v>12518</v>
      </c>
      <c r="D355" s="5">
        <f>$F355-$F$350</f>
        <v>41</v>
      </c>
      <c r="E355" s="5">
        <f>100*($F355-$F$350)/($G$350-$F$350)</f>
        <v>12.424242424242424</v>
      </c>
      <c r="F355" s="5">
        <v>171</v>
      </c>
      <c r="G355" s="5">
        <v>162</v>
      </c>
    </row>
    <row r="356" spans="1:7" ht="20.100000000000001" customHeight="1" x14ac:dyDescent="0.25">
      <c r="A356" s="5" t="s">
        <v>18</v>
      </c>
      <c r="B356" s="5">
        <v>640</v>
      </c>
      <c r="C356" s="5">
        <v>20852</v>
      </c>
      <c r="D356" s="5">
        <f>$F356-$F$350</f>
        <v>43</v>
      </c>
      <c r="E356" s="5">
        <f>100*($F356-$F$350)/($G$350-$F$350)</f>
        <v>13.030303030303031</v>
      </c>
      <c r="F356" s="5">
        <v>173</v>
      </c>
      <c r="G356" s="5">
        <v>160</v>
      </c>
    </row>
    <row r="357" spans="1:7" ht="20.100000000000001" customHeight="1" x14ac:dyDescent="0.25">
      <c r="A357" s="6" t="s">
        <v>19</v>
      </c>
      <c r="B357" s="6">
        <v>2024</v>
      </c>
      <c r="C357" s="6">
        <v>41410</v>
      </c>
      <c r="D357" s="6">
        <f>$F357-$F$350</f>
        <v>37</v>
      </c>
      <c r="E357" s="6">
        <f>100*($F357-$F$350)/($G$350-$F$350)</f>
        <v>11.212121212121213</v>
      </c>
      <c r="F357" s="6">
        <v>167</v>
      </c>
      <c r="G357" s="6">
        <v>152</v>
      </c>
    </row>
    <row r="360" spans="1:7" ht="20.100000000000001" customHeight="1" x14ac:dyDescent="0.25">
      <c r="A360" s="4" t="s">
        <v>20</v>
      </c>
      <c r="B360" s="4" t="s">
        <v>79</v>
      </c>
      <c r="C360" s="4" t="s">
        <v>78</v>
      </c>
      <c r="D360" s="4" t="s">
        <v>33</v>
      </c>
      <c r="E360" s="4" t="s">
        <v>24</v>
      </c>
      <c r="F360" s="4">
        <v>168</v>
      </c>
      <c r="G360" s="4">
        <v>472</v>
      </c>
    </row>
    <row r="361" spans="1:7" ht="20.100000000000001" customHeight="1" x14ac:dyDescent="0.25">
      <c r="A361" s="4" t="s">
        <v>25</v>
      </c>
      <c r="B361" s="4" t="s">
        <v>26</v>
      </c>
      <c r="C361" s="4" t="s">
        <v>27</v>
      </c>
      <c r="D361" s="4" t="s">
        <v>28</v>
      </c>
      <c r="E361" s="4" t="s">
        <v>29</v>
      </c>
      <c r="F361" s="4" t="s">
        <v>30</v>
      </c>
      <c r="G361" s="4" t="s">
        <v>31</v>
      </c>
    </row>
    <row r="362" spans="1:7" ht="20.100000000000001" customHeight="1" x14ac:dyDescent="0.25">
      <c r="A362" s="5" t="s">
        <v>13</v>
      </c>
      <c r="B362" s="5">
        <v>18</v>
      </c>
      <c r="C362" s="5">
        <v>2068</v>
      </c>
      <c r="D362" s="5">
        <f>$F362-$F$360</f>
        <v>117</v>
      </c>
      <c r="E362" s="5">
        <f>100*($F362-$F$360)/($G$360-$F$360)</f>
        <v>38.486842105263158</v>
      </c>
      <c r="F362" s="5">
        <v>285</v>
      </c>
      <c r="G362" s="5">
        <v>264</v>
      </c>
    </row>
    <row r="363" spans="1:7" ht="20.100000000000001" customHeight="1" x14ac:dyDescent="0.25">
      <c r="A363" s="5" t="s">
        <v>15</v>
      </c>
      <c r="B363" s="5">
        <v>38</v>
      </c>
      <c r="C363" s="5">
        <v>4137</v>
      </c>
      <c r="D363" s="5">
        <f>$F363-$F$360</f>
        <v>102</v>
      </c>
      <c r="E363" s="5">
        <f>100*($F363-$F$360)/($G$360-$F$360)</f>
        <v>33.55263157894737</v>
      </c>
      <c r="F363" s="5">
        <v>270</v>
      </c>
      <c r="G363" s="5">
        <v>248</v>
      </c>
    </row>
    <row r="364" spans="1:7" ht="20.100000000000001" customHeight="1" x14ac:dyDescent="0.25">
      <c r="A364" s="5" t="s">
        <v>16</v>
      </c>
      <c r="B364" s="5">
        <v>112</v>
      </c>
      <c r="C364" s="5">
        <v>8311</v>
      </c>
      <c r="D364" s="5">
        <f>$F364-$F$360</f>
        <v>86</v>
      </c>
      <c r="E364" s="5">
        <f>100*($F364-$F$360)/($G$360-$F$360)</f>
        <v>28.289473684210527</v>
      </c>
      <c r="F364" s="5">
        <v>254</v>
      </c>
      <c r="G364" s="5">
        <v>236</v>
      </c>
    </row>
    <row r="365" spans="1:7" ht="20.100000000000001" customHeight="1" x14ac:dyDescent="0.25">
      <c r="A365" s="5" t="s">
        <v>17</v>
      </c>
      <c r="B365" s="5">
        <v>210</v>
      </c>
      <c r="C365" s="5">
        <v>12470</v>
      </c>
      <c r="D365" s="5">
        <f>$F365-$F$360</f>
        <v>68</v>
      </c>
      <c r="E365" s="5">
        <f>100*($F365-$F$360)/($G$360-$F$360)</f>
        <v>22.368421052631579</v>
      </c>
      <c r="F365" s="5">
        <v>236</v>
      </c>
      <c r="G365" s="5">
        <v>212</v>
      </c>
    </row>
    <row r="366" spans="1:7" ht="20.100000000000001" customHeight="1" x14ac:dyDescent="0.25">
      <c r="A366" s="5" t="s">
        <v>18</v>
      </c>
      <c r="B366" s="5">
        <v>662</v>
      </c>
      <c r="C366" s="5">
        <v>20740</v>
      </c>
      <c r="D366" s="5">
        <f>$F366-$F$360</f>
        <v>60</v>
      </c>
      <c r="E366" s="5">
        <f>100*($F366-$F$360)/($G$360-$F$360)</f>
        <v>19.736842105263158</v>
      </c>
      <c r="F366" s="5">
        <v>228</v>
      </c>
      <c r="G366" s="5">
        <v>204</v>
      </c>
    </row>
    <row r="367" spans="1:7" ht="20.100000000000001" customHeight="1" x14ac:dyDescent="0.25">
      <c r="A367" s="6" t="s">
        <v>19</v>
      </c>
      <c r="B367" s="6">
        <v>2067</v>
      </c>
      <c r="C367" s="6">
        <v>41478</v>
      </c>
      <c r="D367" s="6">
        <f>$F367-$F$360</f>
        <v>59</v>
      </c>
      <c r="E367" s="6">
        <f>100*($F367-$F$360)/($G$360-$F$360)</f>
        <v>19.407894736842106</v>
      </c>
      <c r="F367" s="6">
        <v>227</v>
      </c>
      <c r="G367" s="6">
        <v>208</v>
      </c>
    </row>
    <row r="370" spans="1:7" ht="20.100000000000001" customHeight="1" x14ac:dyDescent="0.25">
      <c r="A370" s="4" t="s">
        <v>20</v>
      </c>
      <c r="B370" s="4" t="s">
        <v>80</v>
      </c>
      <c r="C370" s="4" t="s">
        <v>78</v>
      </c>
      <c r="D370" s="4" t="s">
        <v>33</v>
      </c>
      <c r="E370" s="4" t="s">
        <v>24</v>
      </c>
      <c r="F370" s="4">
        <v>642</v>
      </c>
      <c r="G370" s="4">
        <v>958</v>
      </c>
    </row>
    <row r="371" spans="1:7" ht="20.100000000000001" customHeight="1" x14ac:dyDescent="0.25">
      <c r="A371" s="4" t="s">
        <v>25</v>
      </c>
      <c r="B371" s="4" t="s">
        <v>26</v>
      </c>
      <c r="C371" s="4" t="s">
        <v>27</v>
      </c>
      <c r="D371" s="4" t="s">
        <v>28</v>
      </c>
      <c r="E371" s="4" t="s">
        <v>29</v>
      </c>
      <c r="F371" s="4" t="s">
        <v>30</v>
      </c>
      <c r="G371" s="4" t="s">
        <v>31</v>
      </c>
    </row>
    <row r="372" spans="1:7" ht="20.100000000000001" customHeight="1" x14ac:dyDescent="0.25">
      <c r="A372" s="5" t="s">
        <v>13</v>
      </c>
      <c r="B372" s="5">
        <v>17</v>
      </c>
      <c r="C372" s="5">
        <v>2069</v>
      </c>
      <c r="D372" s="5">
        <f>$F372-$F$370</f>
        <v>30</v>
      </c>
      <c r="E372" s="5">
        <f>100*($F372-$F$370)/($G$370-$F$370)</f>
        <v>9.4936708860759502</v>
      </c>
      <c r="F372" s="5">
        <v>672</v>
      </c>
      <c r="G372" s="5">
        <v>646</v>
      </c>
    </row>
    <row r="373" spans="1:7" ht="20.100000000000001" customHeight="1" x14ac:dyDescent="0.25">
      <c r="A373" s="5" t="s">
        <v>15</v>
      </c>
      <c r="B373" s="5">
        <v>39</v>
      </c>
      <c r="C373" s="5">
        <v>4154</v>
      </c>
      <c r="D373" s="5">
        <f>$F373-$F$370</f>
        <v>11</v>
      </c>
      <c r="E373" s="5">
        <f>100*($F373-$F$370)/($G$370-$F$370)</f>
        <v>3.481012658227848</v>
      </c>
      <c r="F373" s="5">
        <v>653</v>
      </c>
      <c r="G373" s="5">
        <v>646</v>
      </c>
    </row>
    <row r="374" spans="1:7" ht="20.100000000000001" customHeight="1" x14ac:dyDescent="0.25">
      <c r="A374" s="5" t="s">
        <v>16</v>
      </c>
      <c r="B374" s="5">
        <v>121</v>
      </c>
      <c r="C374" s="5">
        <v>8347</v>
      </c>
      <c r="D374" s="5">
        <f>$F374-$F$370</f>
        <v>7</v>
      </c>
      <c r="E374" s="5">
        <f>100*($F374-$F$370)/($G$370-$F$370)</f>
        <v>2.2151898734177213</v>
      </c>
      <c r="F374" s="5">
        <v>649</v>
      </c>
      <c r="G374" s="5">
        <v>642</v>
      </c>
    </row>
    <row r="375" spans="1:7" ht="20.100000000000001" customHeight="1" x14ac:dyDescent="0.25">
      <c r="A375" s="5" t="s">
        <v>17</v>
      </c>
      <c r="B375" s="5">
        <v>232</v>
      </c>
      <c r="C375" s="5">
        <v>12447</v>
      </c>
      <c r="D375" s="5">
        <f>$F375-$F$370</f>
        <v>3</v>
      </c>
      <c r="E375" s="5">
        <f>100*($F375-$F$370)/($G$370-$F$370)</f>
        <v>0.94936708860759489</v>
      </c>
      <c r="F375" s="5">
        <v>645</v>
      </c>
      <c r="G375" s="5">
        <v>642</v>
      </c>
    </row>
    <row r="376" spans="1:7" ht="20.100000000000001" customHeight="1" x14ac:dyDescent="0.25">
      <c r="A376" s="5" t="s">
        <v>18</v>
      </c>
      <c r="B376" s="5">
        <v>689</v>
      </c>
      <c r="C376" s="5">
        <v>20788</v>
      </c>
      <c r="D376" s="5">
        <f>$F376-$F$370</f>
        <v>1</v>
      </c>
      <c r="E376" s="5">
        <f>100*($F376-$F$370)/($G$370-$F$370)</f>
        <v>0.31645569620253167</v>
      </c>
      <c r="F376" s="5">
        <v>643</v>
      </c>
      <c r="G376" s="5">
        <v>642</v>
      </c>
    </row>
    <row r="377" spans="1:7" ht="20.100000000000001" customHeight="1" x14ac:dyDescent="0.25">
      <c r="A377" s="6" t="s">
        <v>19</v>
      </c>
      <c r="B377" s="6">
        <v>2525</v>
      </c>
      <c r="C377" s="6">
        <v>41243</v>
      </c>
      <c r="D377" s="6">
        <f>$F377-$F$370</f>
        <v>0</v>
      </c>
      <c r="E377" s="6">
        <f>100*($F377-$F$370)/($G$370-$F$370)</f>
        <v>0</v>
      </c>
      <c r="F377" s="6">
        <v>642</v>
      </c>
      <c r="G377" s="6">
        <v>642</v>
      </c>
    </row>
    <row r="380" spans="1:7" ht="20.100000000000001" customHeight="1" x14ac:dyDescent="0.25">
      <c r="A380" s="4" t="s">
        <v>20</v>
      </c>
      <c r="B380" s="4" t="s">
        <v>81</v>
      </c>
      <c r="C380" s="4" t="s">
        <v>78</v>
      </c>
      <c r="D380" s="4" t="s">
        <v>33</v>
      </c>
      <c r="E380" s="4" t="s">
        <v>24</v>
      </c>
      <c r="F380" s="4">
        <v>200</v>
      </c>
      <c r="G380" s="4">
        <v>374</v>
      </c>
    </row>
    <row r="381" spans="1:7" ht="20.100000000000001" customHeight="1" x14ac:dyDescent="0.25">
      <c r="A381" s="4" t="s">
        <v>25</v>
      </c>
      <c r="B381" s="4" t="s">
        <v>26</v>
      </c>
      <c r="C381" s="4" t="s">
        <v>27</v>
      </c>
      <c r="D381" s="4" t="s">
        <v>28</v>
      </c>
      <c r="E381" s="4" t="s">
        <v>29</v>
      </c>
      <c r="F381" s="4" t="s">
        <v>30</v>
      </c>
      <c r="G381" s="4" t="s">
        <v>31</v>
      </c>
    </row>
    <row r="382" spans="1:7" ht="20.100000000000001" customHeight="1" x14ac:dyDescent="0.25">
      <c r="A382" s="5" t="s">
        <v>13</v>
      </c>
      <c r="B382" s="5">
        <v>17</v>
      </c>
      <c r="C382" s="5">
        <v>2068</v>
      </c>
      <c r="D382" s="5">
        <f>$F382-$F$380</f>
        <v>35</v>
      </c>
      <c r="E382" s="5">
        <f>100*($F382-$F$380)/($G$380-$F$380)</f>
        <v>20.114942528735632</v>
      </c>
      <c r="F382" s="5">
        <v>235</v>
      </c>
      <c r="G382" s="5">
        <v>228</v>
      </c>
    </row>
    <row r="383" spans="1:7" ht="20.100000000000001" customHeight="1" x14ac:dyDescent="0.25">
      <c r="A383" s="5" t="s">
        <v>15</v>
      </c>
      <c r="B383" s="5">
        <v>37</v>
      </c>
      <c r="C383" s="5">
        <v>4152</v>
      </c>
      <c r="D383" s="5">
        <f>$F383-$F$380</f>
        <v>26</v>
      </c>
      <c r="E383" s="5">
        <f>100*($F383-$F$380)/($G$380-$F$380)</f>
        <v>14.942528735632184</v>
      </c>
      <c r="F383" s="5">
        <v>226</v>
      </c>
      <c r="G383" s="5">
        <v>218</v>
      </c>
    </row>
    <row r="384" spans="1:7" ht="20.100000000000001" customHeight="1" x14ac:dyDescent="0.25">
      <c r="A384" s="5" t="s">
        <v>16</v>
      </c>
      <c r="B384" s="5">
        <v>109</v>
      </c>
      <c r="C384" s="5">
        <v>8282</v>
      </c>
      <c r="D384" s="5">
        <f>$F384-$F$380</f>
        <v>13</v>
      </c>
      <c r="E384" s="5">
        <f>100*($F384-$F$380)/($G$380-$F$380)</f>
        <v>7.4712643678160919</v>
      </c>
      <c r="F384" s="5">
        <v>213</v>
      </c>
      <c r="G384" s="5">
        <v>204</v>
      </c>
    </row>
    <row r="385" spans="1:7" ht="20.100000000000001" customHeight="1" x14ac:dyDescent="0.25">
      <c r="A385" s="5" t="s">
        <v>17</v>
      </c>
      <c r="B385" s="5">
        <v>218</v>
      </c>
      <c r="C385" s="5">
        <v>12425</v>
      </c>
      <c r="D385" s="5">
        <f>$F385-$F$380</f>
        <v>13</v>
      </c>
      <c r="E385" s="5">
        <f>100*($F385-$F$380)/($G$380-$F$380)</f>
        <v>7.4712643678160919</v>
      </c>
      <c r="F385" s="5">
        <v>213</v>
      </c>
      <c r="G385" s="5">
        <v>208</v>
      </c>
    </row>
    <row r="386" spans="1:7" ht="20.100000000000001" customHeight="1" x14ac:dyDescent="0.25">
      <c r="A386" s="5" t="s">
        <v>18</v>
      </c>
      <c r="B386" s="5">
        <v>718</v>
      </c>
      <c r="C386" s="5">
        <v>20678</v>
      </c>
      <c r="D386" s="5">
        <f>$F386-$F$380</f>
        <v>14</v>
      </c>
      <c r="E386" s="5">
        <f>100*($F386-$F$380)/($G$380-$F$380)</f>
        <v>8.0459770114942533</v>
      </c>
      <c r="F386" s="5">
        <v>214</v>
      </c>
      <c r="G386" s="5">
        <v>208</v>
      </c>
    </row>
    <row r="387" spans="1:7" ht="20.100000000000001" customHeight="1" x14ac:dyDescent="0.25">
      <c r="A387" s="6" t="s">
        <v>19</v>
      </c>
      <c r="B387" s="6">
        <v>2586</v>
      </c>
      <c r="C387" s="6">
        <v>41291</v>
      </c>
      <c r="D387" s="6">
        <f>$F387-$F$380</f>
        <v>12</v>
      </c>
      <c r="E387" s="6">
        <f>100*($F387-$F$380)/($G$380-$F$380)</f>
        <v>6.8965517241379306</v>
      </c>
      <c r="F387" s="6">
        <v>212</v>
      </c>
      <c r="G387" s="6">
        <v>204</v>
      </c>
    </row>
    <row r="390" spans="1:7" ht="20.100000000000001" customHeight="1" x14ac:dyDescent="0.25">
      <c r="A390" s="4" t="s">
        <v>20</v>
      </c>
      <c r="B390" s="4" t="s">
        <v>82</v>
      </c>
      <c r="C390" s="4" t="s">
        <v>78</v>
      </c>
      <c r="D390" s="4" t="s">
        <v>33</v>
      </c>
      <c r="E390" s="4" t="s">
        <v>24</v>
      </c>
      <c r="F390" s="4">
        <v>2</v>
      </c>
      <c r="G390" s="4">
        <v>68</v>
      </c>
    </row>
    <row r="391" spans="1:7" ht="20.100000000000001" customHeight="1" x14ac:dyDescent="0.25">
      <c r="A391" s="4" t="s">
        <v>25</v>
      </c>
      <c r="B391" s="4" t="s">
        <v>26</v>
      </c>
      <c r="C391" s="4" t="s">
        <v>27</v>
      </c>
      <c r="D391" s="4" t="s">
        <v>28</v>
      </c>
      <c r="E391" s="4" t="s">
        <v>29</v>
      </c>
      <c r="F391" s="4" t="s">
        <v>30</v>
      </c>
      <c r="G391" s="4" t="s">
        <v>31</v>
      </c>
    </row>
    <row r="392" spans="1:7" ht="20.100000000000001" customHeight="1" x14ac:dyDescent="0.25">
      <c r="A392" s="6" t="s">
        <v>13</v>
      </c>
      <c r="B392" s="6">
        <v>18</v>
      </c>
      <c r="C392" s="6">
        <v>2044</v>
      </c>
      <c r="D392" s="6">
        <f>$F392-$F$390</f>
        <v>0</v>
      </c>
      <c r="E392" s="6">
        <f>100*($F392-$F$390)/($G$390-$F$390)</f>
        <v>0</v>
      </c>
      <c r="F392" s="6">
        <v>2</v>
      </c>
      <c r="G392" s="6">
        <v>2</v>
      </c>
    </row>
    <row r="393" spans="1:7" ht="20.100000000000001" customHeight="1" x14ac:dyDescent="0.25">
      <c r="A393" s="5" t="s">
        <v>15</v>
      </c>
      <c r="B393" s="5">
        <v>41</v>
      </c>
      <c r="C393" s="5">
        <v>4091</v>
      </c>
      <c r="D393" s="5">
        <f>$F393-$F$390</f>
        <v>0</v>
      </c>
      <c r="E393" s="5">
        <f>100*($F393-$F$390)/($G$390-$F$390)</f>
        <v>0</v>
      </c>
      <c r="F393" s="5">
        <v>2</v>
      </c>
      <c r="G393" s="5">
        <v>2</v>
      </c>
    </row>
    <row r="394" spans="1:7" ht="20.100000000000001" customHeight="1" x14ac:dyDescent="0.25">
      <c r="A394" s="5" t="s">
        <v>16</v>
      </c>
      <c r="B394" s="5">
        <v>122</v>
      </c>
      <c r="C394" s="5">
        <v>8152</v>
      </c>
      <c r="D394" s="5">
        <f>$F394-$F$390</f>
        <v>0</v>
      </c>
      <c r="E394" s="5">
        <f>100*($F394-$F$390)/($G$390-$F$390)</f>
        <v>0</v>
      </c>
      <c r="F394" s="5">
        <v>2</v>
      </c>
      <c r="G394" s="5">
        <v>2</v>
      </c>
    </row>
    <row r="395" spans="1:7" ht="20.100000000000001" customHeight="1" x14ac:dyDescent="0.25">
      <c r="A395" s="5" t="s">
        <v>17</v>
      </c>
      <c r="B395" s="5">
        <v>256</v>
      </c>
      <c r="C395" s="5">
        <v>12232</v>
      </c>
      <c r="D395" s="5">
        <f>$F395-$F$390</f>
        <v>0</v>
      </c>
      <c r="E395" s="5">
        <f>100*($F395-$F$390)/($G$390-$F$390)</f>
        <v>0</v>
      </c>
      <c r="F395" s="5">
        <v>2</v>
      </c>
      <c r="G395" s="5">
        <v>2</v>
      </c>
    </row>
    <row r="396" spans="1:7" ht="20.100000000000001" customHeight="1" x14ac:dyDescent="0.25">
      <c r="A396" s="5" t="s">
        <v>18</v>
      </c>
      <c r="B396" s="5">
        <v>743</v>
      </c>
      <c r="C396" s="5">
        <v>20360</v>
      </c>
      <c r="D396" s="5">
        <f>$F396-$F$390</f>
        <v>0</v>
      </c>
      <c r="E396" s="5">
        <f>100*($F396-$F$390)/($G$390-$F$390)</f>
        <v>0</v>
      </c>
      <c r="F396" s="5">
        <v>2</v>
      </c>
      <c r="G396" s="5">
        <v>2</v>
      </c>
    </row>
    <row r="397" spans="1:7" ht="20.100000000000001" customHeight="1" x14ac:dyDescent="0.25">
      <c r="A397" s="5" t="s">
        <v>19</v>
      </c>
      <c r="B397" s="5">
        <v>2568</v>
      </c>
      <c r="C397" s="5">
        <v>40688</v>
      </c>
      <c r="D397" s="5">
        <f>$F397-$F$390</f>
        <v>0</v>
      </c>
      <c r="E397" s="5">
        <f>100*($F397-$F$390)/($G$390-$F$390)</f>
        <v>0</v>
      </c>
      <c r="F397" s="5">
        <v>2</v>
      </c>
      <c r="G397" s="5">
        <v>2</v>
      </c>
    </row>
    <row r="400" spans="1:7" ht="20.100000000000001" customHeight="1" x14ac:dyDescent="0.25">
      <c r="A400" s="4" t="s">
        <v>20</v>
      </c>
      <c r="B400" s="4" t="s">
        <v>83</v>
      </c>
      <c r="C400" s="4" t="s">
        <v>78</v>
      </c>
      <c r="D400" s="4" t="s">
        <v>33</v>
      </c>
      <c r="E400" s="4" t="s">
        <v>24</v>
      </c>
      <c r="F400" s="4">
        <v>6</v>
      </c>
      <c r="G400" s="4">
        <v>48</v>
      </c>
    </row>
    <row r="401" spans="1:7" ht="20.100000000000001" customHeight="1" x14ac:dyDescent="0.25">
      <c r="A401" s="4" t="s">
        <v>25</v>
      </c>
      <c r="B401" s="4" t="s">
        <v>26</v>
      </c>
      <c r="C401" s="4" t="s">
        <v>27</v>
      </c>
      <c r="D401" s="4" t="s">
        <v>28</v>
      </c>
      <c r="E401" s="4" t="s">
        <v>29</v>
      </c>
      <c r="F401" s="4" t="s">
        <v>30</v>
      </c>
      <c r="G401" s="4" t="s">
        <v>31</v>
      </c>
    </row>
    <row r="402" spans="1:7" ht="20.100000000000001" customHeight="1" x14ac:dyDescent="0.25">
      <c r="A402" s="5" t="s">
        <v>13</v>
      </c>
      <c r="B402" s="5">
        <v>18</v>
      </c>
      <c r="C402" s="5">
        <v>2047</v>
      </c>
      <c r="D402" s="5">
        <f>$F402-$F$400</f>
        <v>1</v>
      </c>
      <c r="E402" s="5">
        <f>100*($F402-$F$400)/($G$400-$F$400)</f>
        <v>2.3809523809523809</v>
      </c>
      <c r="F402" s="5">
        <v>7</v>
      </c>
      <c r="G402" s="5">
        <v>6</v>
      </c>
    </row>
    <row r="403" spans="1:7" ht="20.100000000000001" customHeight="1" x14ac:dyDescent="0.25">
      <c r="A403" s="6" t="s">
        <v>15</v>
      </c>
      <c r="B403" s="6">
        <v>41</v>
      </c>
      <c r="C403" s="6">
        <v>4093</v>
      </c>
      <c r="D403" s="6">
        <f>$F403-$F$400</f>
        <v>0</v>
      </c>
      <c r="E403" s="6">
        <f>100*($F403-$F$400)/($G$400-$F$400)</f>
        <v>0</v>
      </c>
      <c r="F403" s="6">
        <v>6</v>
      </c>
      <c r="G403" s="6">
        <v>6</v>
      </c>
    </row>
    <row r="404" spans="1:7" ht="20.100000000000001" customHeight="1" x14ac:dyDescent="0.25">
      <c r="A404" s="5" t="s">
        <v>16</v>
      </c>
      <c r="B404" s="5">
        <v>121</v>
      </c>
      <c r="C404" s="5">
        <v>8159</v>
      </c>
      <c r="D404" s="5">
        <f>$F404-$F$400</f>
        <v>0</v>
      </c>
      <c r="E404" s="5">
        <f>100*($F404-$F$400)/($G$400-$F$400)</f>
        <v>0</v>
      </c>
      <c r="F404" s="5">
        <v>6</v>
      </c>
      <c r="G404" s="5">
        <v>6</v>
      </c>
    </row>
    <row r="405" spans="1:7" ht="20.100000000000001" customHeight="1" x14ac:dyDescent="0.25">
      <c r="A405" s="5" t="s">
        <v>17</v>
      </c>
      <c r="B405" s="5">
        <v>233</v>
      </c>
      <c r="C405" s="5">
        <v>12259</v>
      </c>
      <c r="D405" s="5">
        <f>$F405-$F$400</f>
        <v>0</v>
      </c>
      <c r="E405" s="5">
        <f>100*($F405-$F$400)/($G$400-$F$400)</f>
        <v>0</v>
      </c>
      <c r="F405" s="5">
        <v>6</v>
      </c>
      <c r="G405" s="5">
        <v>6</v>
      </c>
    </row>
    <row r="406" spans="1:7" ht="20.100000000000001" customHeight="1" x14ac:dyDescent="0.25">
      <c r="A406" s="5" t="s">
        <v>18</v>
      </c>
      <c r="B406" s="5">
        <v>722</v>
      </c>
      <c r="C406" s="5">
        <v>20406</v>
      </c>
      <c r="D406" s="5">
        <f>$F406-$F$400</f>
        <v>0</v>
      </c>
      <c r="E406" s="5">
        <f>100*($F406-$F$400)/($G$400-$F$400)</f>
        <v>0</v>
      </c>
      <c r="F406" s="5">
        <v>6</v>
      </c>
      <c r="G406" s="5">
        <v>6</v>
      </c>
    </row>
    <row r="407" spans="1:7" ht="20.100000000000001" customHeight="1" x14ac:dyDescent="0.25">
      <c r="A407" s="5" t="s">
        <v>19</v>
      </c>
      <c r="B407" s="5">
        <v>2654</v>
      </c>
      <c r="C407" s="5">
        <v>40760</v>
      </c>
      <c r="D407" s="5">
        <f>$F407-$F$400</f>
        <v>0</v>
      </c>
      <c r="E407" s="5">
        <f>100*($F407-$F$400)/($G$400-$F$400)</f>
        <v>0</v>
      </c>
      <c r="F407" s="5">
        <v>6</v>
      </c>
      <c r="G407" s="5">
        <v>6</v>
      </c>
    </row>
    <row r="410" spans="1:7" ht="20.100000000000001" customHeight="1" x14ac:dyDescent="0.25">
      <c r="A410" s="4" t="s">
        <v>20</v>
      </c>
      <c r="B410" s="4" t="s">
        <v>84</v>
      </c>
      <c r="C410" s="4" t="s">
        <v>78</v>
      </c>
      <c r="D410" s="4" t="s">
        <v>33</v>
      </c>
      <c r="E410" s="4" t="s">
        <v>24</v>
      </c>
      <c r="F410" s="4">
        <v>438</v>
      </c>
      <c r="G410" s="4">
        <v>682</v>
      </c>
    </row>
    <row r="411" spans="1:7" ht="20.100000000000001" customHeight="1" x14ac:dyDescent="0.25">
      <c r="A411" s="4" t="s">
        <v>25</v>
      </c>
      <c r="B411" s="4" t="s">
        <v>26</v>
      </c>
      <c r="C411" s="4" t="s">
        <v>27</v>
      </c>
      <c r="D411" s="4" t="s">
        <v>28</v>
      </c>
      <c r="E411" s="4" t="s">
        <v>29</v>
      </c>
      <c r="F411" s="4" t="s">
        <v>30</v>
      </c>
      <c r="G411" s="4" t="s">
        <v>31</v>
      </c>
    </row>
    <row r="412" spans="1:7" ht="20.100000000000001" customHeight="1" x14ac:dyDescent="0.25">
      <c r="A412" s="5" t="s">
        <v>13</v>
      </c>
      <c r="B412" s="5">
        <v>17</v>
      </c>
      <c r="C412" s="5">
        <v>2080</v>
      </c>
      <c r="D412" s="5">
        <f>$F412-$F$410</f>
        <v>49</v>
      </c>
      <c r="E412" s="5">
        <f>100*($F412-$F$410)/($G$410-$F$410)</f>
        <v>20.081967213114755</v>
      </c>
      <c r="F412" s="5">
        <v>487</v>
      </c>
      <c r="G412" s="5">
        <v>474</v>
      </c>
    </row>
    <row r="413" spans="1:7" ht="20.100000000000001" customHeight="1" x14ac:dyDescent="0.25">
      <c r="A413" s="5" t="s">
        <v>15</v>
      </c>
      <c r="B413" s="5">
        <v>38</v>
      </c>
      <c r="C413" s="5">
        <v>4143</v>
      </c>
      <c r="D413" s="5">
        <f>$F413-$F$410</f>
        <v>33</v>
      </c>
      <c r="E413" s="5">
        <f>100*($F413-$F$410)/($G$410-$F$410)</f>
        <v>13.524590163934427</v>
      </c>
      <c r="F413" s="5">
        <v>471</v>
      </c>
      <c r="G413" s="5">
        <v>454</v>
      </c>
    </row>
    <row r="414" spans="1:7" ht="20.100000000000001" customHeight="1" x14ac:dyDescent="0.25">
      <c r="A414" s="5" t="s">
        <v>16</v>
      </c>
      <c r="B414" s="5">
        <v>111</v>
      </c>
      <c r="C414" s="5">
        <v>8300</v>
      </c>
      <c r="D414" s="5">
        <f>$F414-$F$410</f>
        <v>25</v>
      </c>
      <c r="E414" s="5">
        <f>100*($F414-$F$410)/($G$410-$F$410)</f>
        <v>10.245901639344263</v>
      </c>
      <c r="F414" s="5">
        <v>463</v>
      </c>
      <c r="G414" s="5">
        <v>446</v>
      </c>
    </row>
    <row r="415" spans="1:7" ht="20.100000000000001" customHeight="1" x14ac:dyDescent="0.25">
      <c r="A415" s="5" t="s">
        <v>17</v>
      </c>
      <c r="B415" s="5">
        <v>209</v>
      </c>
      <c r="C415" s="5">
        <v>12446</v>
      </c>
      <c r="D415" s="5">
        <f>$F415-$F$410</f>
        <v>19</v>
      </c>
      <c r="E415" s="5">
        <f>100*($F415-$F$410)/($G$410-$F$410)</f>
        <v>7.7868852459016393</v>
      </c>
      <c r="F415" s="5">
        <v>457</v>
      </c>
      <c r="G415" s="5">
        <v>444</v>
      </c>
    </row>
    <row r="416" spans="1:7" ht="20.100000000000001" customHeight="1" x14ac:dyDescent="0.25">
      <c r="A416" s="6" t="s">
        <v>18</v>
      </c>
      <c r="B416" s="6">
        <v>669</v>
      </c>
      <c r="C416" s="6">
        <v>20781</v>
      </c>
      <c r="D416" s="6">
        <f>$F416-$F$410</f>
        <v>15</v>
      </c>
      <c r="E416" s="6">
        <f>100*($F416-$F$410)/($G$410-$F$410)</f>
        <v>6.1475409836065573</v>
      </c>
      <c r="F416" s="6">
        <v>453</v>
      </c>
      <c r="G416" s="6">
        <v>440</v>
      </c>
    </row>
    <row r="417" spans="1:7" ht="20.100000000000001" customHeight="1" x14ac:dyDescent="0.25">
      <c r="A417" s="5" t="s">
        <v>19</v>
      </c>
      <c r="B417" s="5">
        <v>2303</v>
      </c>
      <c r="C417" s="5">
        <v>41324</v>
      </c>
      <c r="D417" s="5">
        <f>$F417-$F$410</f>
        <v>15</v>
      </c>
      <c r="E417" s="5">
        <f>100*($F417-$F$410)/($G$410-$F$410)</f>
        <v>6.1475409836065573</v>
      </c>
      <c r="F417" s="5">
        <v>453</v>
      </c>
      <c r="G417" s="5">
        <v>442</v>
      </c>
    </row>
    <row r="420" spans="1:7" ht="20.100000000000001" customHeight="1" x14ac:dyDescent="0.25">
      <c r="A420" s="4" t="s">
        <v>20</v>
      </c>
      <c r="B420" s="4" t="s">
        <v>85</v>
      </c>
      <c r="C420" s="4" t="s">
        <v>86</v>
      </c>
      <c r="D420" s="4" t="s">
        <v>87</v>
      </c>
      <c r="E420" s="4" t="s">
        <v>24</v>
      </c>
      <c r="F420" s="4">
        <v>116</v>
      </c>
      <c r="G420" s="4">
        <v>292</v>
      </c>
    </row>
    <row r="421" spans="1:7" ht="20.100000000000001" customHeight="1" x14ac:dyDescent="0.25">
      <c r="A421" s="4" t="s">
        <v>25</v>
      </c>
      <c r="B421" s="4" t="s">
        <v>26</v>
      </c>
      <c r="C421" s="4" t="s">
        <v>27</v>
      </c>
      <c r="D421" s="4" t="s">
        <v>28</v>
      </c>
      <c r="E421" s="4" t="s">
        <v>29</v>
      </c>
      <c r="F421" s="4" t="s">
        <v>30</v>
      </c>
      <c r="G421" s="4" t="s">
        <v>31</v>
      </c>
    </row>
    <row r="422" spans="1:7" ht="20.100000000000001" customHeight="1" x14ac:dyDescent="0.25">
      <c r="A422" s="5" t="s">
        <v>13</v>
      </c>
      <c r="B422" s="5">
        <v>47</v>
      </c>
      <c r="C422" s="5">
        <v>2081</v>
      </c>
      <c r="D422" s="5">
        <f>$F422-$F$420</f>
        <v>18</v>
      </c>
      <c r="E422" s="5">
        <f>100*($F422-$F$420)/($G$420-$F$420)</f>
        <v>10.227272727272727</v>
      </c>
      <c r="F422" s="5">
        <v>134</v>
      </c>
      <c r="G422" s="5">
        <v>126</v>
      </c>
    </row>
    <row r="423" spans="1:7" ht="20.100000000000001" customHeight="1" x14ac:dyDescent="0.25">
      <c r="A423" s="5" t="s">
        <v>15</v>
      </c>
      <c r="B423" s="5">
        <v>110</v>
      </c>
      <c r="C423" s="5">
        <v>4165</v>
      </c>
      <c r="D423" s="5">
        <f>$F423-$F$420</f>
        <v>12</v>
      </c>
      <c r="E423" s="5">
        <f>100*($F423-$F$420)/($G$420-$F$420)</f>
        <v>6.8181818181818183</v>
      </c>
      <c r="F423" s="5">
        <v>128</v>
      </c>
      <c r="G423" s="5">
        <v>122</v>
      </c>
    </row>
    <row r="424" spans="1:7" ht="20.100000000000001" customHeight="1" x14ac:dyDescent="0.25">
      <c r="A424" s="5" t="s">
        <v>16</v>
      </c>
      <c r="B424" s="5">
        <v>278</v>
      </c>
      <c r="C424" s="5">
        <v>8307</v>
      </c>
      <c r="D424" s="5">
        <f>$F424-$F$420</f>
        <v>5</v>
      </c>
      <c r="E424" s="5">
        <f>100*($F424-$F$420)/($G$420-$F$420)</f>
        <v>2.8409090909090908</v>
      </c>
      <c r="F424" s="5">
        <v>121</v>
      </c>
      <c r="G424" s="5">
        <v>120</v>
      </c>
    </row>
    <row r="425" spans="1:7" ht="20.100000000000001" customHeight="1" x14ac:dyDescent="0.25">
      <c r="A425" s="5" t="s">
        <v>17</v>
      </c>
      <c r="B425" s="5">
        <v>495</v>
      </c>
      <c r="C425" s="5">
        <v>12499</v>
      </c>
      <c r="D425" s="5">
        <f>$F425-$F$420</f>
        <v>4</v>
      </c>
      <c r="E425" s="5">
        <f>100*($F425-$F$420)/($G$420-$F$420)</f>
        <v>2.2727272727272729</v>
      </c>
      <c r="F425" s="5">
        <v>120</v>
      </c>
      <c r="G425" s="5">
        <v>116</v>
      </c>
    </row>
    <row r="426" spans="1:7" ht="20.100000000000001" customHeight="1" x14ac:dyDescent="0.25">
      <c r="A426" s="6" t="s">
        <v>18</v>
      </c>
      <c r="B426" s="6">
        <v>1239</v>
      </c>
      <c r="C426" s="6">
        <v>20750</v>
      </c>
      <c r="D426" s="6">
        <f>$F426-$F$420</f>
        <v>2</v>
      </c>
      <c r="E426" s="6">
        <f>100*($F426-$F$420)/($G$420-$F$420)</f>
        <v>1.1363636363636365</v>
      </c>
      <c r="F426" s="6">
        <v>118</v>
      </c>
      <c r="G426" s="6">
        <v>116</v>
      </c>
    </row>
    <row r="427" spans="1:7" ht="20.100000000000001" customHeight="1" x14ac:dyDescent="0.25">
      <c r="A427" s="5" t="s">
        <v>19</v>
      </c>
      <c r="B427" s="5">
        <v>3787</v>
      </c>
      <c r="C427" s="5">
        <v>41392</v>
      </c>
      <c r="D427" s="5">
        <f>$F427-$F$420</f>
        <v>2</v>
      </c>
      <c r="E427" s="5">
        <f>100*($F427-$F$420)/($G$420-$F$420)</f>
        <v>1.1363636363636365</v>
      </c>
      <c r="F427" s="5">
        <v>118</v>
      </c>
      <c r="G427" s="5">
        <v>116</v>
      </c>
    </row>
    <row r="430" spans="1:7" ht="20.100000000000001" customHeight="1" x14ac:dyDescent="0.25">
      <c r="A430" s="4" t="s">
        <v>20</v>
      </c>
      <c r="B430" s="4" t="s">
        <v>88</v>
      </c>
      <c r="C430" s="4" t="s">
        <v>42</v>
      </c>
      <c r="D430" s="4" t="s">
        <v>35</v>
      </c>
      <c r="E430" s="4" t="s">
        <v>24</v>
      </c>
      <c r="F430" s="4">
        <v>1652</v>
      </c>
      <c r="G430" s="4">
        <v>1902</v>
      </c>
    </row>
    <row r="431" spans="1:7" ht="20.100000000000001" customHeight="1" x14ac:dyDescent="0.25">
      <c r="A431" s="4" t="s">
        <v>25</v>
      </c>
      <c r="B431" s="4" t="s">
        <v>26</v>
      </c>
      <c r="C431" s="4" t="s">
        <v>27</v>
      </c>
      <c r="D431" s="4" t="s">
        <v>28</v>
      </c>
      <c r="E431" s="4" t="s">
        <v>29</v>
      </c>
      <c r="F431" s="4" t="s">
        <v>30</v>
      </c>
      <c r="G431" s="4" t="s">
        <v>31</v>
      </c>
    </row>
    <row r="432" spans="1:7" ht="20.100000000000001" customHeight="1" x14ac:dyDescent="0.25">
      <c r="A432" s="5" t="s">
        <v>13</v>
      </c>
      <c r="B432" s="5">
        <v>7</v>
      </c>
      <c r="C432" s="5">
        <v>2058</v>
      </c>
      <c r="D432" s="5">
        <f>$F432-$F$430</f>
        <v>39</v>
      </c>
      <c r="E432" s="5">
        <f>100*($F432-$F$430)/($G$430-$F$430)</f>
        <v>15.6</v>
      </c>
      <c r="F432" s="5">
        <v>1691</v>
      </c>
      <c r="G432" s="5">
        <v>1664</v>
      </c>
    </row>
    <row r="433" spans="1:7" ht="20.100000000000001" customHeight="1" x14ac:dyDescent="0.25">
      <c r="A433" s="5" t="s">
        <v>15</v>
      </c>
      <c r="B433" s="5">
        <v>15</v>
      </c>
      <c r="C433" s="5">
        <v>4112</v>
      </c>
      <c r="D433" s="5">
        <f>$F433-$F$430</f>
        <v>19</v>
      </c>
      <c r="E433" s="5">
        <f>100*($F433-$F$430)/($G$430-$F$430)</f>
        <v>7.6</v>
      </c>
      <c r="F433" s="5">
        <v>1671</v>
      </c>
      <c r="G433" s="5">
        <v>1660</v>
      </c>
    </row>
    <row r="434" spans="1:7" ht="20.100000000000001" customHeight="1" x14ac:dyDescent="0.25">
      <c r="A434" s="5" t="s">
        <v>16</v>
      </c>
      <c r="B434" s="5">
        <v>57</v>
      </c>
      <c r="C434" s="5">
        <v>8246</v>
      </c>
      <c r="D434" s="5">
        <f>$F434-$F$430</f>
        <v>13</v>
      </c>
      <c r="E434" s="5">
        <f>100*($F434-$F$430)/($G$430-$F$430)</f>
        <v>5.2</v>
      </c>
      <c r="F434" s="5">
        <v>1665</v>
      </c>
      <c r="G434" s="5">
        <v>1652</v>
      </c>
    </row>
    <row r="435" spans="1:7" ht="20.100000000000001" customHeight="1" x14ac:dyDescent="0.25">
      <c r="A435" s="5" t="s">
        <v>17</v>
      </c>
      <c r="B435" s="5">
        <v>128</v>
      </c>
      <c r="C435" s="5">
        <v>12346</v>
      </c>
      <c r="D435" s="5">
        <f>$F435-$F$430</f>
        <v>4</v>
      </c>
      <c r="E435" s="5">
        <f>100*($F435-$F$430)/($G$430-$F$430)</f>
        <v>1.6</v>
      </c>
      <c r="F435" s="5">
        <v>1656</v>
      </c>
      <c r="G435" s="5">
        <v>1652</v>
      </c>
    </row>
    <row r="436" spans="1:7" ht="20.100000000000001" customHeight="1" x14ac:dyDescent="0.25">
      <c r="A436" s="6" t="s">
        <v>18</v>
      </c>
      <c r="B436" s="6">
        <v>396</v>
      </c>
      <c r="C436" s="6">
        <v>20591</v>
      </c>
      <c r="D436" s="6">
        <f>$F436-$F$430</f>
        <v>0</v>
      </c>
      <c r="E436" s="6">
        <f>100*($F436-$F$430)/($G$430-$F$430)</f>
        <v>0</v>
      </c>
      <c r="F436" s="6">
        <v>1652</v>
      </c>
      <c r="G436" s="6">
        <v>1652</v>
      </c>
    </row>
    <row r="437" spans="1:7" ht="20.100000000000001" customHeight="1" x14ac:dyDescent="0.25">
      <c r="A437" s="5" t="s">
        <v>19</v>
      </c>
      <c r="B437" s="5">
        <v>1400</v>
      </c>
      <c r="C437" s="5">
        <v>41132</v>
      </c>
      <c r="D437" s="5">
        <f>$F437-$F$430</f>
        <v>1</v>
      </c>
      <c r="E437" s="5">
        <f>100*($F437-$F$430)/($G$430-$F$430)</f>
        <v>0.4</v>
      </c>
      <c r="F437" s="5">
        <v>1653</v>
      </c>
      <c r="G437" s="5">
        <v>1652</v>
      </c>
    </row>
    <row r="440" spans="1:7" ht="20.100000000000001" customHeight="1" x14ac:dyDescent="0.25">
      <c r="A440" s="4" t="s">
        <v>20</v>
      </c>
      <c r="B440" s="4" t="s">
        <v>89</v>
      </c>
      <c r="C440" s="4" t="s">
        <v>90</v>
      </c>
      <c r="D440" s="4" t="s">
        <v>35</v>
      </c>
      <c r="E440" s="4" t="s">
        <v>24</v>
      </c>
      <c r="F440" s="4">
        <v>2724</v>
      </c>
      <c r="G440" s="4">
        <v>3170</v>
      </c>
    </row>
    <row r="441" spans="1:7" ht="20.100000000000001" customHeight="1" x14ac:dyDescent="0.25">
      <c r="A441" s="4" t="s">
        <v>25</v>
      </c>
      <c r="B441" s="4" t="s">
        <v>26</v>
      </c>
      <c r="C441" s="4" t="s">
        <v>27</v>
      </c>
      <c r="D441" s="4" t="s">
        <v>28</v>
      </c>
      <c r="E441" s="4" t="s">
        <v>29</v>
      </c>
      <c r="F441" s="4" t="s">
        <v>30</v>
      </c>
      <c r="G441" s="4" t="s">
        <v>31</v>
      </c>
    </row>
    <row r="442" spans="1:7" ht="20.100000000000001" customHeight="1" x14ac:dyDescent="0.25">
      <c r="A442" s="5" t="s">
        <v>13</v>
      </c>
      <c r="B442" s="5">
        <v>8</v>
      </c>
      <c r="C442" s="5">
        <v>2061</v>
      </c>
      <c r="D442" s="5">
        <f>$F442-$F$440</f>
        <v>55</v>
      </c>
      <c r="E442" s="5">
        <f>100*($F442-$F$440)/($G$440-$F$440)</f>
        <v>12.331838565022421</v>
      </c>
      <c r="F442" s="5">
        <v>2779</v>
      </c>
      <c r="G442" s="5">
        <v>2746</v>
      </c>
    </row>
    <row r="443" spans="1:7" ht="20.100000000000001" customHeight="1" x14ac:dyDescent="0.25">
      <c r="A443" s="5" t="s">
        <v>15</v>
      </c>
      <c r="B443" s="5">
        <v>17</v>
      </c>
      <c r="C443" s="5">
        <v>4140</v>
      </c>
      <c r="D443" s="5">
        <f>$F443-$F$440</f>
        <v>32</v>
      </c>
      <c r="E443" s="5">
        <f>100*($F443-$F$440)/($G$440-$F$440)</f>
        <v>7.1748878923766819</v>
      </c>
      <c r="F443" s="5">
        <v>2756</v>
      </c>
      <c r="G443" s="5">
        <v>2730</v>
      </c>
    </row>
    <row r="444" spans="1:7" ht="20.100000000000001" customHeight="1" x14ac:dyDescent="0.25">
      <c r="A444" s="5" t="s">
        <v>16</v>
      </c>
      <c r="B444" s="5">
        <v>57</v>
      </c>
      <c r="C444" s="5">
        <v>8258</v>
      </c>
      <c r="D444" s="5">
        <f>$F444-$F$440</f>
        <v>25</v>
      </c>
      <c r="E444" s="5">
        <f>100*($F444-$F$440)/($G$440-$F$440)</f>
        <v>5.6053811659192823</v>
      </c>
      <c r="F444" s="5">
        <v>2749</v>
      </c>
      <c r="G444" s="5">
        <v>2730</v>
      </c>
    </row>
    <row r="445" spans="1:7" ht="20.100000000000001" customHeight="1" x14ac:dyDescent="0.25">
      <c r="A445" s="5" t="s">
        <v>17</v>
      </c>
      <c r="B445" s="5">
        <v>124</v>
      </c>
      <c r="C445" s="5">
        <v>12388</v>
      </c>
      <c r="D445" s="5">
        <f>$F445-$F$440</f>
        <v>17</v>
      </c>
      <c r="E445" s="5">
        <f>100*($F445-$F$440)/($G$440-$F$440)</f>
        <v>3.811659192825112</v>
      </c>
      <c r="F445" s="5">
        <v>2741</v>
      </c>
      <c r="G445" s="5">
        <v>2726</v>
      </c>
    </row>
    <row r="446" spans="1:7" ht="20.100000000000001" customHeight="1" x14ac:dyDescent="0.25">
      <c r="A446" s="5" t="s">
        <v>18</v>
      </c>
      <c r="B446" s="5">
        <v>428</v>
      </c>
      <c r="C446" s="5">
        <v>20672</v>
      </c>
      <c r="D446" s="5">
        <f>$F446-$F$440</f>
        <v>5</v>
      </c>
      <c r="E446" s="5">
        <f>100*($F446-$F$440)/($G$440-$F$440)</f>
        <v>1.1210762331838564</v>
      </c>
      <c r="F446" s="5">
        <v>2729</v>
      </c>
      <c r="G446" s="5">
        <v>2724</v>
      </c>
    </row>
    <row r="447" spans="1:7" ht="20.100000000000001" customHeight="1" x14ac:dyDescent="0.25">
      <c r="A447" s="6" t="s">
        <v>19</v>
      </c>
      <c r="B447" s="6">
        <v>1404</v>
      </c>
      <c r="C447" s="6">
        <v>41173</v>
      </c>
      <c r="D447" s="6">
        <f>$F447-$F$440</f>
        <v>3</v>
      </c>
      <c r="E447" s="6">
        <f>100*($F447-$F$440)/($G$440-$F$440)</f>
        <v>0.67264573991031396</v>
      </c>
      <c r="F447" s="6">
        <v>2727</v>
      </c>
      <c r="G447" s="6">
        <v>2724</v>
      </c>
    </row>
    <row r="450" spans="1:7" ht="20.100000000000001" customHeight="1" x14ac:dyDescent="0.25">
      <c r="A450" s="4" t="s">
        <v>20</v>
      </c>
      <c r="B450" s="4" t="s">
        <v>91</v>
      </c>
      <c r="C450" s="4" t="s">
        <v>67</v>
      </c>
      <c r="D450" s="4" t="s">
        <v>35</v>
      </c>
      <c r="E450" s="4" t="s">
        <v>24</v>
      </c>
      <c r="F450" s="4">
        <v>3720</v>
      </c>
      <c r="G450" s="4">
        <v>4266</v>
      </c>
    </row>
    <row r="451" spans="1:7" ht="20.100000000000001" customHeight="1" x14ac:dyDescent="0.25">
      <c r="A451" s="4" t="s">
        <v>25</v>
      </c>
      <c r="B451" s="4" t="s">
        <v>26</v>
      </c>
      <c r="C451" s="4" t="s">
        <v>27</v>
      </c>
      <c r="D451" s="4" t="s">
        <v>28</v>
      </c>
      <c r="E451" s="4" t="s">
        <v>29</v>
      </c>
      <c r="F451" s="4" t="s">
        <v>30</v>
      </c>
      <c r="G451" s="4" t="s">
        <v>31</v>
      </c>
    </row>
    <row r="452" spans="1:7" ht="20.100000000000001" customHeight="1" x14ac:dyDescent="0.25">
      <c r="A452" s="5" t="s">
        <v>13</v>
      </c>
      <c r="B452" s="5">
        <v>9</v>
      </c>
      <c r="C452" s="5">
        <v>2071</v>
      </c>
      <c r="D452" s="5">
        <f>$F452-$F$450</f>
        <v>50</v>
      </c>
      <c r="E452" s="5">
        <f>100*($F452-$F$450)/($G$450-$F$450)</f>
        <v>9.1575091575091569</v>
      </c>
      <c r="F452" s="5">
        <v>3770</v>
      </c>
      <c r="G452" s="5">
        <v>3748</v>
      </c>
    </row>
    <row r="453" spans="1:7" ht="20.100000000000001" customHeight="1" x14ac:dyDescent="0.25">
      <c r="A453" s="5" t="s">
        <v>15</v>
      </c>
      <c r="B453" s="5">
        <v>19</v>
      </c>
      <c r="C453" s="5">
        <v>4141</v>
      </c>
      <c r="D453" s="5">
        <f>$F453-$F$450</f>
        <v>49</v>
      </c>
      <c r="E453" s="5">
        <f>100*($F453-$F$450)/($G$450-$F$450)</f>
        <v>8.9743589743589745</v>
      </c>
      <c r="F453" s="5">
        <v>3769</v>
      </c>
      <c r="G453" s="5">
        <v>3728</v>
      </c>
    </row>
    <row r="454" spans="1:7" ht="20.100000000000001" customHeight="1" x14ac:dyDescent="0.25">
      <c r="A454" s="5" t="s">
        <v>16</v>
      </c>
      <c r="B454" s="5">
        <v>62</v>
      </c>
      <c r="C454" s="5">
        <v>8304</v>
      </c>
      <c r="D454" s="5">
        <f>$F454-$F$450</f>
        <v>27</v>
      </c>
      <c r="E454" s="5">
        <f>100*($F454-$F$450)/($G$450-$F$450)</f>
        <v>4.9450549450549453</v>
      </c>
      <c r="F454" s="5">
        <v>3747</v>
      </c>
      <c r="G454" s="5">
        <v>3726</v>
      </c>
    </row>
    <row r="455" spans="1:7" ht="20.100000000000001" customHeight="1" x14ac:dyDescent="0.25">
      <c r="A455" s="5" t="s">
        <v>17</v>
      </c>
      <c r="B455" s="5">
        <v>123</v>
      </c>
      <c r="C455" s="5">
        <v>12457</v>
      </c>
      <c r="D455" s="5">
        <f>$F455-$F$450</f>
        <v>19</v>
      </c>
      <c r="E455" s="5">
        <f>100*($F455-$F$450)/($G$450-$F$450)</f>
        <v>3.4798534798534799</v>
      </c>
      <c r="F455" s="5">
        <v>3739</v>
      </c>
      <c r="G455" s="5">
        <v>3722</v>
      </c>
    </row>
    <row r="456" spans="1:7" ht="20.100000000000001" customHeight="1" x14ac:dyDescent="0.25">
      <c r="A456" s="5" t="s">
        <v>18</v>
      </c>
      <c r="B456" s="5">
        <v>434</v>
      </c>
      <c r="C456" s="5">
        <v>20784</v>
      </c>
      <c r="D456" s="5">
        <f>$F456-$F$450</f>
        <v>15</v>
      </c>
      <c r="E456" s="5">
        <f>100*($F456-$F$450)/($G$450-$F$450)</f>
        <v>2.7472527472527473</v>
      </c>
      <c r="F456" s="5">
        <v>3735</v>
      </c>
      <c r="G456" s="5">
        <v>3722</v>
      </c>
    </row>
    <row r="457" spans="1:7" ht="20.100000000000001" customHeight="1" x14ac:dyDescent="0.25">
      <c r="A457" s="6" t="s">
        <v>19</v>
      </c>
      <c r="B457" s="6">
        <v>1411</v>
      </c>
      <c r="C457" s="6">
        <v>41360</v>
      </c>
      <c r="D457" s="6">
        <f>$F457-$F$450</f>
        <v>6</v>
      </c>
      <c r="E457" s="6">
        <f>100*($F457-$F$450)/($G$450-$F$450)</f>
        <v>1.098901098901099</v>
      </c>
      <c r="F457" s="6">
        <v>3726</v>
      </c>
      <c r="G457" s="6">
        <v>3726</v>
      </c>
    </row>
    <row r="460" spans="1:7" ht="20.100000000000001" customHeight="1" x14ac:dyDescent="0.25">
      <c r="A460" s="4" t="s">
        <v>20</v>
      </c>
      <c r="B460" s="4" t="s">
        <v>92</v>
      </c>
      <c r="C460" s="4" t="s">
        <v>50</v>
      </c>
      <c r="D460" s="4" t="s">
        <v>35</v>
      </c>
      <c r="E460" s="4" t="s">
        <v>24</v>
      </c>
      <c r="F460" s="4">
        <v>5358</v>
      </c>
      <c r="G460" s="4">
        <v>6030</v>
      </c>
    </row>
    <row r="461" spans="1:7" ht="20.100000000000001" customHeight="1" x14ac:dyDescent="0.25">
      <c r="A461" s="4" t="s">
        <v>25</v>
      </c>
      <c r="B461" s="4" t="s">
        <v>26</v>
      </c>
      <c r="C461" s="4" t="s">
        <v>27</v>
      </c>
      <c r="D461" s="4" t="s">
        <v>28</v>
      </c>
      <c r="E461" s="4" t="s">
        <v>29</v>
      </c>
      <c r="F461" s="4" t="s">
        <v>30</v>
      </c>
      <c r="G461" s="4" t="s">
        <v>31</v>
      </c>
    </row>
    <row r="462" spans="1:7" ht="20.100000000000001" customHeight="1" x14ac:dyDescent="0.25">
      <c r="A462" s="5" t="s">
        <v>13</v>
      </c>
      <c r="B462" s="5">
        <v>9</v>
      </c>
      <c r="C462" s="5">
        <v>2070</v>
      </c>
      <c r="D462" s="5">
        <f>$F462-$F$460</f>
        <v>141</v>
      </c>
      <c r="E462" s="5">
        <f>100*($F462-$F$460)/($G$460-$F$460)</f>
        <v>20.982142857142858</v>
      </c>
      <c r="F462" s="5">
        <v>5499</v>
      </c>
      <c r="G462" s="5">
        <v>5412</v>
      </c>
    </row>
    <row r="463" spans="1:7" ht="20.100000000000001" customHeight="1" x14ac:dyDescent="0.25">
      <c r="A463" s="5" t="s">
        <v>15</v>
      </c>
      <c r="B463" s="5">
        <v>21</v>
      </c>
      <c r="C463" s="5">
        <v>4153</v>
      </c>
      <c r="D463" s="5">
        <f>$F463-$F$460</f>
        <v>78</v>
      </c>
      <c r="E463" s="5">
        <f>100*($F463-$F$460)/($G$460-$F$460)</f>
        <v>11.607142857142858</v>
      </c>
      <c r="F463" s="5">
        <v>5436</v>
      </c>
      <c r="G463" s="5">
        <v>5386</v>
      </c>
    </row>
    <row r="464" spans="1:7" ht="20.100000000000001" customHeight="1" x14ac:dyDescent="0.25">
      <c r="A464" s="5" t="s">
        <v>16</v>
      </c>
      <c r="B464" s="5">
        <v>69</v>
      </c>
      <c r="C464" s="5">
        <v>8335</v>
      </c>
      <c r="D464" s="5">
        <f>$F464-$F$460</f>
        <v>48</v>
      </c>
      <c r="E464" s="5">
        <f>100*($F464-$F$460)/($G$460-$F$460)</f>
        <v>7.1428571428571432</v>
      </c>
      <c r="F464" s="5">
        <v>5406</v>
      </c>
      <c r="G464" s="5">
        <v>5366</v>
      </c>
    </row>
    <row r="465" spans="1:7" ht="20.100000000000001" customHeight="1" x14ac:dyDescent="0.25">
      <c r="A465" s="5" t="s">
        <v>17</v>
      </c>
      <c r="B465" s="5">
        <v>131</v>
      </c>
      <c r="C465" s="5">
        <v>12493</v>
      </c>
      <c r="D465" s="5">
        <f>$F465-$F$460</f>
        <v>51</v>
      </c>
      <c r="E465" s="5">
        <f>100*($F465-$F$460)/($G$460-$F$460)</f>
        <v>7.5892857142857144</v>
      </c>
      <c r="F465" s="5">
        <v>5409</v>
      </c>
      <c r="G465" s="5">
        <v>5360</v>
      </c>
    </row>
    <row r="466" spans="1:7" ht="20.100000000000001" customHeight="1" x14ac:dyDescent="0.25">
      <c r="A466" s="6" t="s">
        <v>18</v>
      </c>
      <c r="B466" s="6">
        <v>452</v>
      </c>
      <c r="C466" s="6">
        <v>20754</v>
      </c>
      <c r="D466" s="6">
        <f>$F466-$F$460</f>
        <v>29</v>
      </c>
      <c r="E466" s="6">
        <f>100*($F466-$F$460)/($G$460-$F$460)</f>
        <v>4.3154761904761907</v>
      </c>
      <c r="F466" s="6">
        <v>5387</v>
      </c>
      <c r="G466" s="6">
        <v>5358</v>
      </c>
    </row>
    <row r="467" spans="1:7" ht="20.100000000000001" customHeight="1" x14ac:dyDescent="0.25">
      <c r="A467" s="5" t="s">
        <v>19</v>
      </c>
      <c r="B467" s="5">
        <v>1533</v>
      </c>
      <c r="C467" s="5">
        <v>41418</v>
      </c>
      <c r="D467" s="5">
        <f>$F467-$F$460</f>
        <v>37</v>
      </c>
      <c r="E467" s="5">
        <f>100*($F467-$F$460)/($G$460-$F$460)</f>
        <v>5.5059523809523814</v>
      </c>
      <c r="F467" s="5">
        <v>5395</v>
      </c>
      <c r="G467" s="5">
        <v>5358</v>
      </c>
    </row>
    <row r="470" spans="1:7" ht="20.100000000000001" customHeight="1" x14ac:dyDescent="0.25">
      <c r="A470" s="4" t="s">
        <v>20</v>
      </c>
      <c r="B470" s="4" t="s">
        <v>93</v>
      </c>
      <c r="C470" s="4" t="s">
        <v>53</v>
      </c>
      <c r="D470" s="4" t="s">
        <v>23</v>
      </c>
      <c r="E470" s="4" t="s">
        <v>24</v>
      </c>
      <c r="F470" s="4">
        <v>6922</v>
      </c>
      <c r="G470" s="4">
        <v>7862</v>
      </c>
    </row>
    <row r="471" spans="1:7" ht="20.100000000000001" customHeight="1" x14ac:dyDescent="0.25">
      <c r="A471" s="4" t="s">
        <v>25</v>
      </c>
      <c r="B471" s="4" t="s">
        <v>26</v>
      </c>
      <c r="C471" s="4" t="s">
        <v>27</v>
      </c>
      <c r="D471" s="4" t="s">
        <v>28</v>
      </c>
      <c r="E471" s="4" t="s">
        <v>29</v>
      </c>
      <c r="F471" s="4" t="s">
        <v>30</v>
      </c>
      <c r="G471" s="4" t="s">
        <v>31</v>
      </c>
    </row>
    <row r="472" spans="1:7" ht="20.100000000000001" customHeight="1" x14ac:dyDescent="0.25">
      <c r="A472" s="5" t="s">
        <v>13</v>
      </c>
      <c r="B472" s="5">
        <v>10</v>
      </c>
      <c r="C472" s="5">
        <v>2073</v>
      </c>
      <c r="D472" s="5">
        <f>$F472-$F$470</f>
        <v>204</v>
      </c>
      <c r="E472" s="5">
        <f>100*($F472-$F$470)/($G$470-$F$470)</f>
        <v>21.702127659574469</v>
      </c>
      <c r="F472" s="5">
        <v>7126</v>
      </c>
      <c r="G472" s="5">
        <v>7024</v>
      </c>
    </row>
    <row r="473" spans="1:7" ht="20.100000000000001" customHeight="1" x14ac:dyDescent="0.25">
      <c r="A473" s="5" t="s">
        <v>15</v>
      </c>
      <c r="B473" s="5">
        <v>23</v>
      </c>
      <c r="C473" s="5">
        <v>4174</v>
      </c>
      <c r="D473" s="5">
        <f>$F473-$F$470</f>
        <v>123</v>
      </c>
      <c r="E473" s="5">
        <f>100*($F473-$F$470)/($G$470-$F$470)</f>
        <v>13.085106382978724</v>
      </c>
      <c r="F473" s="5">
        <v>7045</v>
      </c>
      <c r="G473" s="5">
        <v>6998</v>
      </c>
    </row>
    <row r="474" spans="1:7" ht="20.100000000000001" customHeight="1" x14ac:dyDescent="0.25">
      <c r="A474" s="5" t="s">
        <v>16</v>
      </c>
      <c r="B474" s="5">
        <v>69</v>
      </c>
      <c r="C474" s="5">
        <v>8348</v>
      </c>
      <c r="D474" s="5">
        <f>$F474-$F$470</f>
        <v>100</v>
      </c>
      <c r="E474" s="5">
        <f>100*($F474-$F$470)/($G$470-$F$470)</f>
        <v>10.638297872340425</v>
      </c>
      <c r="F474" s="5">
        <v>7022</v>
      </c>
      <c r="G474" s="5">
        <v>6958</v>
      </c>
    </row>
    <row r="475" spans="1:7" ht="20.100000000000001" customHeight="1" x14ac:dyDescent="0.25">
      <c r="A475" s="5" t="s">
        <v>17</v>
      </c>
      <c r="B475" s="5">
        <v>136</v>
      </c>
      <c r="C475" s="5">
        <v>12573</v>
      </c>
      <c r="D475" s="5">
        <f>$F475-$F$470</f>
        <v>79</v>
      </c>
      <c r="E475" s="5">
        <f>100*($F475-$F$470)/($G$470-$F$470)</f>
        <v>8.4042553191489358</v>
      </c>
      <c r="F475" s="5">
        <v>7001</v>
      </c>
      <c r="G475" s="5">
        <v>6934</v>
      </c>
    </row>
    <row r="476" spans="1:7" ht="20.100000000000001" customHeight="1" x14ac:dyDescent="0.25">
      <c r="A476" s="6" t="s">
        <v>18</v>
      </c>
      <c r="B476" s="6">
        <v>541</v>
      </c>
      <c r="C476" s="6">
        <v>20986</v>
      </c>
      <c r="D476" s="6">
        <f>$F476-$F$470</f>
        <v>51</v>
      </c>
      <c r="E476" s="6">
        <f>100*($F476-$F$470)/($G$470-$F$470)</f>
        <v>5.4255319148936172</v>
      </c>
      <c r="F476" s="6">
        <v>6973</v>
      </c>
      <c r="G476" s="6">
        <v>6936</v>
      </c>
    </row>
    <row r="477" spans="1:7" ht="20.100000000000001" customHeight="1" x14ac:dyDescent="0.25">
      <c r="A477" s="5" t="s">
        <v>19</v>
      </c>
      <c r="B477" s="5">
        <v>1610</v>
      </c>
      <c r="C477" s="5">
        <v>41646</v>
      </c>
      <c r="D477" s="5">
        <f>$F477-$F$470</f>
        <v>60</v>
      </c>
      <c r="E477" s="5">
        <f>100*($F477-$F$470)/($G$470-$F$470)</f>
        <v>6.3829787234042552</v>
      </c>
      <c r="F477" s="5">
        <v>6982</v>
      </c>
      <c r="G477" s="5">
        <v>6962</v>
      </c>
    </row>
    <row r="480" spans="1:7" ht="20.100000000000001" customHeight="1" x14ac:dyDescent="0.25">
      <c r="A480" s="4" t="s">
        <v>20</v>
      </c>
      <c r="B480" s="4" t="s">
        <v>94</v>
      </c>
      <c r="C480" s="4" t="s">
        <v>95</v>
      </c>
      <c r="D480" s="4" t="s">
        <v>96</v>
      </c>
      <c r="E480" s="4" t="s">
        <v>24</v>
      </c>
      <c r="F480" s="4">
        <v>88900</v>
      </c>
      <c r="G480" s="4">
        <v>137990</v>
      </c>
    </row>
    <row r="481" spans="1:7" ht="20.100000000000001" customHeight="1" x14ac:dyDescent="0.25">
      <c r="A481" s="4" t="s">
        <v>25</v>
      </c>
      <c r="B481" s="4" t="s">
        <v>26</v>
      </c>
      <c r="C481" s="4" t="s">
        <v>27</v>
      </c>
      <c r="D481" s="4" t="s">
        <v>28</v>
      </c>
      <c r="E481" s="4" t="s">
        <v>29</v>
      </c>
      <c r="F481" s="4" t="s">
        <v>30</v>
      </c>
      <c r="G481" s="4" t="s">
        <v>31</v>
      </c>
    </row>
    <row r="482" spans="1:7" ht="20.100000000000001" customHeight="1" x14ac:dyDescent="0.25">
      <c r="A482" s="5" t="s">
        <v>13</v>
      </c>
      <c r="B482" s="5">
        <v>16</v>
      </c>
      <c r="C482" s="5">
        <v>2078</v>
      </c>
      <c r="D482" s="5">
        <f>$F482-$F$480</f>
        <v>17419</v>
      </c>
      <c r="E482" s="5">
        <f>100*($F482-$F$480)/($G$480-$F$480)</f>
        <v>35.483805255652882</v>
      </c>
      <c r="F482" s="5">
        <v>106319</v>
      </c>
      <c r="G482" s="5">
        <v>103260</v>
      </c>
    </row>
    <row r="483" spans="1:7" ht="20.100000000000001" customHeight="1" x14ac:dyDescent="0.25">
      <c r="A483" s="5" t="s">
        <v>15</v>
      </c>
      <c r="B483" s="5">
        <v>35</v>
      </c>
      <c r="C483" s="5">
        <v>4178</v>
      </c>
      <c r="D483" s="5">
        <f>$F483-$F$480</f>
        <v>14169</v>
      </c>
      <c r="E483" s="5">
        <f>100*($F483-$F$480)/($G$480-$F$480)</f>
        <v>28.863312283560806</v>
      </c>
      <c r="F483" s="5">
        <v>103069</v>
      </c>
      <c r="G483" s="5">
        <v>101010</v>
      </c>
    </row>
    <row r="484" spans="1:7" ht="20.100000000000001" customHeight="1" x14ac:dyDescent="0.25">
      <c r="A484" s="5" t="s">
        <v>16</v>
      </c>
      <c r="B484" s="5">
        <v>102</v>
      </c>
      <c r="C484" s="5">
        <v>8396</v>
      </c>
      <c r="D484" s="5">
        <f>$F484-$F$480</f>
        <v>10823</v>
      </c>
      <c r="E484" s="5">
        <f>100*($F484-$F$480)/($G$480-$F$480)</f>
        <v>22.047260134446933</v>
      </c>
      <c r="F484" s="5">
        <v>99723</v>
      </c>
      <c r="G484" s="5">
        <v>96520</v>
      </c>
    </row>
    <row r="485" spans="1:7" ht="20.100000000000001" customHeight="1" x14ac:dyDescent="0.25">
      <c r="A485" s="5" t="s">
        <v>17</v>
      </c>
      <c r="B485" s="5">
        <v>196</v>
      </c>
      <c r="C485" s="5">
        <v>12625</v>
      </c>
      <c r="D485" s="5">
        <f>$F485-$F$480</f>
        <v>10863</v>
      </c>
      <c r="E485" s="5">
        <f>100*($F485-$F$480)/($G$480-$F$480)</f>
        <v>22.128743124872681</v>
      </c>
      <c r="F485" s="5">
        <v>99763</v>
      </c>
      <c r="G485" s="5">
        <v>97600</v>
      </c>
    </row>
    <row r="486" spans="1:7" ht="20.100000000000001" customHeight="1" x14ac:dyDescent="0.25">
      <c r="A486" s="5" t="s">
        <v>18</v>
      </c>
      <c r="B486" s="5">
        <v>594</v>
      </c>
      <c r="C486" s="5">
        <v>21164</v>
      </c>
      <c r="D486" s="5">
        <f>$F486-$F$480</f>
        <v>9200</v>
      </c>
      <c r="E486" s="5">
        <f>100*($F486-$F$480)/($G$480-$F$480)</f>
        <v>18.741087797922184</v>
      </c>
      <c r="F486" s="5">
        <v>98100</v>
      </c>
      <c r="G486" s="5">
        <v>96170</v>
      </c>
    </row>
    <row r="487" spans="1:7" ht="20.100000000000001" customHeight="1" x14ac:dyDescent="0.25">
      <c r="A487" s="6" t="s">
        <v>19</v>
      </c>
      <c r="B487" s="6">
        <v>2019</v>
      </c>
      <c r="C487" s="6">
        <v>41764</v>
      </c>
      <c r="D487" s="6">
        <f>$F487-$F$480</f>
        <v>7962</v>
      </c>
      <c r="E487" s="6">
        <f>100*($F487-$F$480)/($G$480-$F$480)</f>
        <v>16.219189244245264</v>
      </c>
      <c r="F487" s="6">
        <v>96862</v>
      </c>
      <c r="G487" s="6">
        <v>94550</v>
      </c>
    </row>
    <row r="490" spans="1:7" ht="20.100000000000001" customHeight="1" x14ac:dyDescent="0.25">
      <c r="A490" s="4" t="s">
        <v>20</v>
      </c>
      <c r="B490" s="4" t="s">
        <v>97</v>
      </c>
      <c r="C490" s="4" t="s">
        <v>95</v>
      </c>
      <c r="D490" s="4" t="s">
        <v>98</v>
      </c>
      <c r="E490" s="4" t="s">
        <v>24</v>
      </c>
      <c r="F490" s="4">
        <v>91420</v>
      </c>
      <c r="G490" s="4">
        <v>139970</v>
      </c>
    </row>
    <row r="491" spans="1:7" ht="20.100000000000001" customHeight="1" x14ac:dyDescent="0.25">
      <c r="A491" s="4" t="s">
        <v>25</v>
      </c>
      <c r="B491" s="4" t="s">
        <v>26</v>
      </c>
      <c r="C491" s="4" t="s">
        <v>27</v>
      </c>
      <c r="D491" s="4" t="s">
        <v>28</v>
      </c>
      <c r="E491" s="4" t="s">
        <v>29</v>
      </c>
      <c r="F491" s="4" t="s">
        <v>30</v>
      </c>
      <c r="G491" s="4" t="s">
        <v>31</v>
      </c>
    </row>
    <row r="492" spans="1:7" ht="20.100000000000001" customHeight="1" x14ac:dyDescent="0.25">
      <c r="A492" s="5" t="s">
        <v>13</v>
      </c>
      <c r="B492" s="5">
        <v>16</v>
      </c>
      <c r="C492" s="5">
        <v>2079</v>
      </c>
      <c r="D492" s="5">
        <f>$F492-$F$490</f>
        <v>16388</v>
      </c>
      <c r="E492" s="5">
        <f>100*($F492-$F$490)/($G$490-$F$490)</f>
        <v>33.754891864057676</v>
      </c>
      <c r="F492" s="5">
        <v>107808</v>
      </c>
      <c r="G492" s="5">
        <v>103120</v>
      </c>
    </row>
    <row r="493" spans="1:7" ht="20.100000000000001" customHeight="1" x14ac:dyDescent="0.25">
      <c r="A493" s="5" t="s">
        <v>15</v>
      </c>
      <c r="B493" s="5">
        <v>35</v>
      </c>
      <c r="C493" s="5">
        <v>4165</v>
      </c>
      <c r="D493" s="5">
        <f>$F493-$F$490</f>
        <v>13006</v>
      </c>
      <c r="E493" s="5">
        <f>100*($F493-$F$490)/($G$490-$F$490)</f>
        <v>26.78887744593203</v>
      </c>
      <c r="F493" s="5">
        <v>104426</v>
      </c>
      <c r="G493" s="5">
        <v>101510</v>
      </c>
    </row>
    <row r="494" spans="1:7" ht="20.100000000000001" customHeight="1" x14ac:dyDescent="0.25">
      <c r="A494" s="5" t="s">
        <v>16</v>
      </c>
      <c r="B494" s="5">
        <v>102</v>
      </c>
      <c r="C494" s="5">
        <v>8366</v>
      </c>
      <c r="D494" s="5">
        <f>$F494-$F$490</f>
        <v>10539</v>
      </c>
      <c r="E494" s="5">
        <f>100*($F494-$F$490)/($G$490-$F$490)</f>
        <v>21.707518022657055</v>
      </c>
      <c r="F494" s="5">
        <v>101959</v>
      </c>
      <c r="G494" s="5">
        <v>97720</v>
      </c>
    </row>
    <row r="495" spans="1:7" ht="20.100000000000001" customHeight="1" x14ac:dyDescent="0.25">
      <c r="A495" s="5" t="s">
        <v>17</v>
      </c>
      <c r="B495" s="5">
        <v>198</v>
      </c>
      <c r="C495" s="5">
        <v>12603</v>
      </c>
      <c r="D495" s="5">
        <f>$F495-$F$490</f>
        <v>9261</v>
      </c>
      <c r="E495" s="5">
        <f>100*($F495-$F$490)/($G$490-$F$490)</f>
        <v>19.075180226570545</v>
      </c>
      <c r="F495" s="5">
        <v>100681</v>
      </c>
      <c r="G495" s="5">
        <v>97870</v>
      </c>
    </row>
    <row r="496" spans="1:7" ht="20.100000000000001" customHeight="1" x14ac:dyDescent="0.25">
      <c r="A496" s="6" t="s">
        <v>18</v>
      </c>
      <c r="B496" s="6">
        <v>617</v>
      </c>
      <c r="C496" s="6">
        <v>21009</v>
      </c>
      <c r="D496" s="6">
        <f>$F496-$F$490</f>
        <v>6760</v>
      </c>
      <c r="E496" s="6">
        <f>100*($F496-$F$490)/($G$490-$F$490)</f>
        <v>13.923789907312049</v>
      </c>
      <c r="F496" s="6">
        <v>98180</v>
      </c>
      <c r="G496" s="6">
        <v>94240</v>
      </c>
    </row>
    <row r="497" spans="1:7" ht="20.100000000000001" customHeight="1" x14ac:dyDescent="0.25">
      <c r="A497" s="5" t="s">
        <v>19</v>
      </c>
      <c r="B497" s="5">
        <v>1922</v>
      </c>
      <c r="C497" s="5">
        <v>41679</v>
      </c>
      <c r="D497" s="5">
        <f>$F497-$F$490</f>
        <v>7278</v>
      </c>
      <c r="E497" s="5">
        <f>100*($F497-$F$490)/($G$490-$F$490)</f>
        <v>14.990731204943357</v>
      </c>
      <c r="F497" s="5">
        <v>98698</v>
      </c>
      <c r="G497" s="5">
        <v>96360</v>
      </c>
    </row>
    <row r="500" spans="1:7" ht="20.100000000000001" customHeight="1" x14ac:dyDescent="0.25">
      <c r="A500" s="4" t="s">
        <v>20</v>
      </c>
      <c r="B500" s="4" t="s">
        <v>99</v>
      </c>
      <c r="C500" s="4" t="s">
        <v>78</v>
      </c>
      <c r="D500" s="4" t="s">
        <v>23</v>
      </c>
      <c r="E500" s="4" t="s">
        <v>24</v>
      </c>
      <c r="F500" s="4">
        <v>88900</v>
      </c>
      <c r="G500" s="4">
        <v>138970</v>
      </c>
    </row>
    <row r="501" spans="1:7" ht="20.100000000000001" customHeight="1" x14ac:dyDescent="0.25">
      <c r="A501" s="4" t="s">
        <v>25</v>
      </c>
      <c r="B501" s="4" t="s">
        <v>26</v>
      </c>
      <c r="C501" s="4" t="s">
        <v>27</v>
      </c>
      <c r="D501" s="4" t="s">
        <v>28</v>
      </c>
      <c r="E501" s="4" t="s">
        <v>29</v>
      </c>
      <c r="F501" s="4" t="s">
        <v>30</v>
      </c>
      <c r="G501" s="4" t="s">
        <v>31</v>
      </c>
    </row>
    <row r="502" spans="1:7" ht="20.100000000000001" customHeight="1" x14ac:dyDescent="0.25">
      <c r="A502" s="5" t="s">
        <v>13</v>
      </c>
      <c r="B502" s="5">
        <v>17</v>
      </c>
      <c r="C502" s="5">
        <v>2075</v>
      </c>
      <c r="D502" s="5">
        <f>$F502-$F$500</f>
        <v>18733</v>
      </c>
      <c r="E502" s="5">
        <f>100*($F502-$F$500)/($G$500-$F$500)</f>
        <v>37.413620930697022</v>
      </c>
      <c r="F502" s="5">
        <v>107633</v>
      </c>
      <c r="G502" s="5">
        <v>100700</v>
      </c>
    </row>
    <row r="503" spans="1:7" ht="20.100000000000001" customHeight="1" x14ac:dyDescent="0.25">
      <c r="A503" s="5" t="s">
        <v>15</v>
      </c>
      <c r="B503" s="5">
        <v>38</v>
      </c>
      <c r="C503" s="5">
        <v>4174</v>
      </c>
      <c r="D503" s="5">
        <f>$F503-$F$500</f>
        <v>14692</v>
      </c>
      <c r="E503" s="5">
        <f>100*($F503-$F$500)/($G$500-$F$500)</f>
        <v>29.342919912123026</v>
      </c>
      <c r="F503" s="5">
        <v>103592</v>
      </c>
      <c r="G503" s="5">
        <v>100060</v>
      </c>
    </row>
    <row r="504" spans="1:7" ht="20.100000000000001" customHeight="1" x14ac:dyDescent="0.25">
      <c r="A504" s="5" t="s">
        <v>16</v>
      </c>
      <c r="B504" s="5">
        <v>107</v>
      </c>
      <c r="C504" s="5">
        <v>8376</v>
      </c>
      <c r="D504" s="5">
        <f>$F504-$F$500</f>
        <v>11797</v>
      </c>
      <c r="E504" s="5">
        <f>100*($F504-$F$500)/($G$500-$F$500)</f>
        <v>23.561014579588576</v>
      </c>
      <c r="F504" s="5">
        <v>100697</v>
      </c>
      <c r="G504" s="5">
        <v>98000</v>
      </c>
    </row>
    <row r="505" spans="1:7" ht="20.100000000000001" customHeight="1" x14ac:dyDescent="0.25">
      <c r="A505" s="5" t="s">
        <v>17</v>
      </c>
      <c r="B505" s="5">
        <v>203</v>
      </c>
      <c r="C505" s="5">
        <v>12634</v>
      </c>
      <c r="D505" s="5">
        <f>$F505-$F$500</f>
        <v>10257</v>
      </c>
      <c r="E505" s="5">
        <f>100*($F505-$F$500)/($G$500-$F$500)</f>
        <v>20.485320551228281</v>
      </c>
      <c r="F505" s="5">
        <v>99157</v>
      </c>
      <c r="G505" s="5">
        <v>96880</v>
      </c>
    </row>
    <row r="506" spans="1:7" ht="20.100000000000001" customHeight="1" x14ac:dyDescent="0.25">
      <c r="A506" s="5" t="s">
        <v>18</v>
      </c>
      <c r="B506" s="5">
        <v>631</v>
      </c>
      <c r="C506" s="5">
        <v>21084</v>
      </c>
      <c r="D506" s="5">
        <f>$F506-$F$500</f>
        <v>8459</v>
      </c>
      <c r="E506" s="5">
        <f>100*($F506-$F$500)/($G$500-$F$500)</f>
        <v>16.894347912921909</v>
      </c>
      <c r="F506" s="5">
        <v>97359</v>
      </c>
      <c r="G506" s="5">
        <v>94490</v>
      </c>
    </row>
    <row r="507" spans="1:7" ht="20.100000000000001" customHeight="1" x14ac:dyDescent="0.25">
      <c r="A507" s="6" t="s">
        <v>19</v>
      </c>
      <c r="B507" s="6">
        <v>1939</v>
      </c>
      <c r="C507" s="6">
        <v>41706</v>
      </c>
      <c r="D507" s="6">
        <f>$F507-$F$500</f>
        <v>7366</v>
      </c>
      <c r="E507" s="6">
        <f>100*($F507-$F$500)/($G$500-$F$500)</f>
        <v>14.711404034351908</v>
      </c>
      <c r="F507" s="6">
        <v>96266</v>
      </c>
      <c r="G507" s="6">
        <v>94020</v>
      </c>
    </row>
    <row r="510" spans="1:7" ht="20.100000000000001" customHeight="1" x14ac:dyDescent="0.25">
      <c r="A510" s="4" t="s">
        <v>20</v>
      </c>
      <c r="B510" s="4" t="s">
        <v>100</v>
      </c>
      <c r="C510" s="4" t="s">
        <v>53</v>
      </c>
      <c r="D510" s="4" t="s">
        <v>101</v>
      </c>
      <c r="E510" s="4" t="s">
        <v>24</v>
      </c>
      <c r="F510" s="4">
        <v>3683</v>
      </c>
      <c r="G510" s="4">
        <v>3948</v>
      </c>
    </row>
    <row r="511" spans="1:7" ht="20.100000000000001" customHeight="1" x14ac:dyDescent="0.25">
      <c r="A511" s="4" t="s">
        <v>25</v>
      </c>
      <c r="B511" s="4" t="s">
        <v>26</v>
      </c>
      <c r="C511" s="4" t="s">
        <v>27</v>
      </c>
      <c r="D511" s="4" t="s">
        <v>28</v>
      </c>
      <c r="E511" s="4" t="s">
        <v>29</v>
      </c>
      <c r="F511" s="4" t="s">
        <v>30</v>
      </c>
      <c r="G511" s="4" t="s">
        <v>31</v>
      </c>
    </row>
    <row r="512" spans="1:7" ht="20.100000000000001" customHeight="1" x14ac:dyDescent="0.25">
      <c r="A512" s="5" t="s">
        <v>13</v>
      </c>
      <c r="B512" s="5">
        <v>10</v>
      </c>
      <c r="C512" s="5">
        <v>2061</v>
      </c>
      <c r="D512" s="5">
        <f>$F512-$F$510</f>
        <v>133</v>
      </c>
      <c r="E512" s="5">
        <f>100*($F512-$F$510)/($G$510-$F$510)</f>
        <v>50.188679245283019</v>
      </c>
      <c r="F512" s="5">
        <v>3816</v>
      </c>
      <c r="G512" s="5">
        <v>3796</v>
      </c>
    </row>
    <row r="513" spans="1:7" ht="20.100000000000001" customHeight="1" x14ac:dyDescent="0.25">
      <c r="A513" s="5" t="s">
        <v>15</v>
      </c>
      <c r="B513" s="5">
        <v>23</v>
      </c>
      <c r="C513" s="5">
        <v>4136</v>
      </c>
      <c r="D513" s="5">
        <f>$F513-$F$510</f>
        <v>123</v>
      </c>
      <c r="E513" s="5">
        <f>100*($F513-$F$510)/($G$510-$F$510)</f>
        <v>46.415094339622641</v>
      </c>
      <c r="F513" s="5">
        <v>3806</v>
      </c>
      <c r="G513" s="5">
        <v>3790</v>
      </c>
    </row>
    <row r="514" spans="1:7" ht="20.100000000000001" customHeight="1" x14ac:dyDescent="0.25">
      <c r="A514" s="5" t="s">
        <v>16</v>
      </c>
      <c r="B514" s="5">
        <v>74</v>
      </c>
      <c r="C514" s="5">
        <v>8262</v>
      </c>
      <c r="D514" s="5">
        <f>$F514-$F$510</f>
        <v>101</v>
      </c>
      <c r="E514" s="5">
        <f>100*($F514-$F$510)/($G$510-$F$510)</f>
        <v>38.113207547169814</v>
      </c>
      <c r="F514" s="5">
        <v>3784</v>
      </c>
      <c r="G514" s="5">
        <v>3773</v>
      </c>
    </row>
    <row r="515" spans="1:7" ht="20.100000000000001" customHeight="1" x14ac:dyDescent="0.25">
      <c r="A515" s="5" t="s">
        <v>17</v>
      </c>
      <c r="B515" s="5">
        <v>138</v>
      </c>
      <c r="C515" s="5">
        <v>12413</v>
      </c>
      <c r="D515" s="5">
        <f>$F515-$F$510</f>
        <v>103</v>
      </c>
      <c r="E515" s="5">
        <f>100*($F515-$F$510)/($G$510-$F$510)</f>
        <v>38.867924528301884</v>
      </c>
      <c r="F515" s="5">
        <v>3786</v>
      </c>
      <c r="G515" s="5">
        <v>3780</v>
      </c>
    </row>
    <row r="516" spans="1:7" ht="20.100000000000001" customHeight="1" x14ac:dyDescent="0.25">
      <c r="A516" s="6" t="s">
        <v>18</v>
      </c>
      <c r="B516" s="6">
        <v>486</v>
      </c>
      <c r="C516" s="6">
        <v>20690</v>
      </c>
      <c r="D516" s="6">
        <f>$F516-$F$510</f>
        <v>94</v>
      </c>
      <c r="E516" s="6">
        <f>100*($F516-$F$510)/($G$510-$F$510)</f>
        <v>35.471698113207545</v>
      </c>
      <c r="F516" s="6">
        <v>3777</v>
      </c>
      <c r="G516" s="6">
        <v>3769</v>
      </c>
    </row>
    <row r="517" spans="1:7" ht="20.100000000000001" customHeight="1" x14ac:dyDescent="0.25">
      <c r="A517" s="5" t="s">
        <v>19</v>
      </c>
      <c r="B517" s="5">
        <v>1613</v>
      </c>
      <c r="C517" s="5">
        <v>41450</v>
      </c>
      <c r="D517" s="5">
        <f>$F517-$F$510</f>
        <v>96</v>
      </c>
      <c r="E517" s="5">
        <f>100*($F517-$F$510)/($G$510-$F$510)</f>
        <v>36.226415094339622</v>
      </c>
      <c r="F517" s="5">
        <v>3779</v>
      </c>
      <c r="G517" s="5">
        <v>3766</v>
      </c>
    </row>
    <row r="520" spans="1:7" ht="20.100000000000001" customHeight="1" x14ac:dyDescent="0.25">
      <c r="A520" s="4" t="s">
        <v>20</v>
      </c>
      <c r="B520" s="4" t="s">
        <v>102</v>
      </c>
      <c r="C520" s="4" t="s">
        <v>53</v>
      </c>
      <c r="D520" s="4" t="s">
        <v>35</v>
      </c>
      <c r="E520" s="4" t="s">
        <v>24</v>
      </c>
      <c r="F520" s="4">
        <v>27076</v>
      </c>
      <c r="G520" s="4">
        <v>35796</v>
      </c>
    </row>
    <row r="521" spans="1:7" ht="20.100000000000001" customHeight="1" x14ac:dyDescent="0.25">
      <c r="A521" s="4" t="s">
        <v>25</v>
      </c>
      <c r="B521" s="4" t="s">
        <v>26</v>
      </c>
      <c r="C521" s="4" t="s">
        <v>27</v>
      </c>
      <c r="D521" s="4" t="s">
        <v>28</v>
      </c>
      <c r="E521" s="4" t="s">
        <v>29</v>
      </c>
      <c r="F521" s="4" t="s">
        <v>30</v>
      </c>
      <c r="G521" s="4" t="s">
        <v>31</v>
      </c>
    </row>
    <row r="522" spans="1:7" ht="20.100000000000001" customHeight="1" x14ac:dyDescent="0.25">
      <c r="A522" s="5" t="s">
        <v>13</v>
      </c>
      <c r="B522" s="5">
        <v>10</v>
      </c>
      <c r="C522" s="5">
        <v>2066</v>
      </c>
      <c r="D522" s="5">
        <f>$F522-$F$520</f>
        <v>5140</v>
      </c>
      <c r="E522" s="5">
        <f>100*($F522-$F$520)/($G$520-$F$520)</f>
        <v>58.944954128440365</v>
      </c>
      <c r="F522" s="5">
        <v>32216</v>
      </c>
      <c r="G522" s="5">
        <v>31849</v>
      </c>
    </row>
    <row r="523" spans="1:7" ht="20.100000000000001" customHeight="1" x14ac:dyDescent="0.25">
      <c r="A523" s="5" t="s">
        <v>15</v>
      </c>
      <c r="B523" s="5">
        <v>24</v>
      </c>
      <c r="C523" s="5">
        <v>4144</v>
      </c>
      <c r="D523" s="5">
        <f>$F523-$F$520</f>
        <v>4743</v>
      </c>
      <c r="E523" s="5">
        <f>100*($F523-$F$520)/($G$520-$F$520)</f>
        <v>54.392201834862384</v>
      </c>
      <c r="F523" s="5">
        <v>31819</v>
      </c>
      <c r="G523" s="5">
        <v>31108</v>
      </c>
    </row>
    <row r="524" spans="1:7" ht="20.100000000000001" customHeight="1" x14ac:dyDescent="0.25">
      <c r="A524" s="5" t="s">
        <v>16</v>
      </c>
      <c r="B524" s="5">
        <v>71</v>
      </c>
      <c r="C524" s="5">
        <v>8291</v>
      </c>
      <c r="D524" s="5">
        <f>$F524-$F$520</f>
        <v>4282</v>
      </c>
      <c r="E524" s="5">
        <f>100*($F524-$F$520)/($G$520-$F$520)</f>
        <v>49.105504587155963</v>
      </c>
      <c r="F524" s="5">
        <v>31358</v>
      </c>
      <c r="G524" s="5">
        <v>30769</v>
      </c>
    </row>
    <row r="525" spans="1:7" ht="20.100000000000001" customHeight="1" x14ac:dyDescent="0.25">
      <c r="A525" s="6" t="s">
        <v>17</v>
      </c>
      <c r="B525" s="6">
        <v>140</v>
      </c>
      <c r="C525" s="6">
        <v>12531</v>
      </c>
      <c r="D525" s="6">
        <f>$F525-$F$520</f>
        <v>3636</v>
      </c>
      <c r="E525" s="6">
        <f>100*($F525-$F$520)/($G$520-$F$520)</f>
        <v>41.697247706422019</v>
      </c>
      <c r="F525" s="6">
        <v>30712</v>
      </c>
      <c r="G525" s="6">
        <v>27977</v>
      </c>
    </row>
    <row r="526" spans="1:7" ht="20.100000000000001" customHeight="1" x14ac:dyDescent="0.25">
      <c r="A526" s="5" t="s">
        <v>18</v>
      </c>
      <c r="B526" s="5">
        <v>463</v>
      </c>
      <c r="C526" s="5">
        <v>20769</v>
      </c>
      <c r="D526" s="5">
        <f>$F526-$F$520</f>
        <v>3992</v>
      </c>
      <c r="E526" s="5">
        <f>100*($F526-$F$520)/($G$520-$F$520)</f>
        <v>45.779816513761467</v>
      </c>
      <c r="F526" s="5">
        <v>31068</v>
      </c>
      <c r="G526" s="5">
        <v>30730</v>
      </c>
    </row>
    <row r="527" spans="1:7" ht="20.100000000000001" customHeight="1" x14ac:dyDescent="0.25">
      <c r="A527" s="5" t="s">
        <v>19</v>
      </c>
      <c r="B527" s="5">
        <v>1593</v>
      </c>
      <c r="C527" s="5">
        <v>41419</v>
      </c>
      <c r="D527" s="5">
        <f>$F527-$F$520</f>
        <v>3654</v>
      </c>
      <c r="E527" s="5">
        <f>100*($F527-$F$520)/($G$520-$F$520)</f>
        <v>41.903669724770644</v>
      </c>
      <c r="F527" s="5">
        <v>30730</v>
      </c>
      <c r="G527" s="5">
        <v>29862</v>
      </c>
    </row>
    <row r="530" spans="1:7" ht="20.100000000000001" customHeight="1" x14ac:dyDescent="0.25">
      <c r="A530" s="4" t="s">
        <v>20</v>
      </c>
      <c r="B530" s="4" t="s">
        <v>103</v>
      </c>
      <c r="C530" s="4" t="s">
        <v>95</v>
      </c>
      <c r="D530" s="4" t="s">
        <v>23</v>
      </c>
      <c r="E530" s="4" t="s">
        <v>24</v>
      </c>
      <c r="F530" s="4">
        <v>13178</v>
      </c>
      <c r="G530" s="4">
        <v>13854</v>
      </c>
    </row>
    <row r="531" spans="1:7" ht="20.100000000000001" customHeight="1" x14ac:dyDescent="0.25">
      <c r="A531" s="4" t="s">
        <v>25</v>
      </c>
      <c r="B531" s="4" t="s">
        <v>26</v>
      </c>
      <c r="C531" s="4" t="s">
        <v>27</v>
      </c>
      <c r="D531" s="4" t="s">
        <v>28</v>
      </c>
      <c r="E531" s="4" t="s">
        <v>29</v>
      </c>
      <c r="F531" s="4" t="s">
        <v>30</v>
      </c>
      <c r="G531" s="4" t="s">
        <v>31</v>
      </c>
    </row>
    <row r="532" spans="1:7" ht="20.100000000000001" customHeight="1" x14ac:dyDescent="0.25">
      <c r="A532" s="5" t="s">
        <v>13</v>
      </c>
      <c r="B532" s="5">
        <v>15</v>
      </c>
      <c r="C532" s="5">
        <v>2074</v>
      </c>
      <c r="D532" s="5">
        <f>$F532-$F$530</f>
        <v>373</v>
      </c>
      <c r="E532" s="5">
        <f>100*($F532-$F$530)/($G$530-$F$530)</f>
        <v>55.177514792899409</v>
      </c>
      <c r="F532" s="5">
        <v>13551</v>
      </c>
      <c r="G532" s="5">
        <v>13514</v>
      </c>
    </row>
    <row r="533" spans="1:7" ht="20.100000000000001" customHeight="1" x14ac:dyDescent="0.25">
      <c r="A533" s="5" t="s">
        <v>15</v>
      </c>
      <c r="B533" s="5">
        <v>35</v>
      </c>
      <c r="C533" s="5">
        <v>4153</v>
      </c>
      <c r="D533" s="5">
        <f>$F533-$F$530</f>
        <v>358</v>
      </c>
      <c r="E533" s="5">
        <f>100*($F533-$F$530)/($G$530-$F$530)</f>
        <v>52.958579881656803</v>
      </c>
      <c r="F533" s="5">
        <v>13536</v>
      </c>
      <c r="G533" s="5">
        <v>13481</v>
      </c>
    </row>
    <row r="534" spans="1:7" ht="20.100000000000001" customHeight="1" x14ac:dyDescent="0.25">
      <c r="A534" s="5" t="s">
        <v>16</v>
      </c>
      <c r="B534" s="5">
        <v>102</v>
      </c>
      <c r="C534" s="5">
        <v>8347</v>
      </c>
      <c r="D534" s="5">
        <f>$F534-$F$530</f>
        <v>311</v>
      </c>
      <c r="E534" s="5">
        <f>100*($F534-$F$530)/($G$530-$F$530)</f>
        <v>46.005917159763314</v>
      </c>
      <c r="F534" s="5">
        <v>13489</v>
      </c>
      <c r="G534" s="5">
        <v>13468</v>
      </c>
    </row>
    <row r="535" spans="1:7" ht="20.100000000000001" customHeight="1" x14ac:dyDescent="0.25">
      <c r="A535" s="5" t="s">
        <v>17</v>
      </c>
      <c r="B535" s="5">
        <v>192</v>
      </c>
      <c r="C535" s="5">
        <v>12498</v>
      </c>
      <c r="D535" s="5">
        <f>$F535-$F$530</f>
        <v>300</v>
      </c>
      <c r="E535" s="5">
        <f>100*($F535-$F$530)/($G$530-$F$530)</f>
        <v>44.378698224852073</v>
      </c>
      <c r="F535" s="5">
        <v>13478</v>
      </c>
      <c r="G535" s="5">
        <v>13442</v>
      </c>
    </row>
    <row r="536" spans="1:7" ht="20.100000000000001" customHeight="1" x14ac:dyDescent="0.25">
      <c r="A536" s="5" t="s">
        <v>18</v>
      </c>
      <c r="B536" s="5">
        <v>591</v>
      </c>
      <c r="C536" s="5">
        <v>21014</v>
      </c>
      <c r="D536" s="5">
        <f>$F536-$F$530</f>
        <v>270</v>
      </c>
      <c r="E536" s="5">
        <f>100*($F536-$F$530)/($G$530-$F$530)</f>
        <v>39.940828402366861</v>
      </c>
      <c r="F536" s="5">
        <v>13448</v>
      </c>
      <c r="G536" s="5">
        <v>13439</v>
      </c>
    </row>
    <row r="537" spans="1:7" ht="20.100000000000001" customHeight="1" x14ac:dyDescent="0.25">
      <c r="A537" s="6" t="s">
        <v>19</v>
      </c>
      <c r="B537" s="6">
        <v>1903</v>
      </c>
      <c r="C537" s="6">
        <v>41439</v>
      </c>
      <c r="D537" s="6">
        <f>$F537-$F$530</f>
        <v>266</v>
      </c>
      <c r="E537" s="6">
        <f>100*($F537-$F$530)/($G$530-$F$530)</f>
        <v>39.349112426035504</v>
      </c>
      <c r="F537" s="6">
        <v>13444</v>
      </c>
      <c r="G537" s="6">
        <v>13404</v>
      </c>
    </row>
    <row r="540" spans="1:7" ht="20.100000000000001" customHeight="1" x14ac:dyDescent="0.25">
      <c r="A540" s="4" t="s">
        <v>20</v>
      </c>
      <c r="B540" s="4" t="s">
        <v>104</v>
      </c>
      <c r="C540" s="4" t="s">
        <v>95</v>
      </c>
      <c r="D540" s="4" t="s">
        <v>23</v>
      </c>
      <c r="E540" s="4" t="s">
        <v>24</v>
      </c>
      <c r="F540" s="4">
        <v>151426</v>
      </c>
      <c r="G540" s="4">
        <v>197323</v>
      </c>
    </row>
    <row r="541" spans="1:7" ht="20.100000000000001" customHeight="1" x14ac:dyDescent="0.25">
      <c r="A541" s="4" t="s">
        <v>25</v>
      </c>
      <c r="B541" s="4" t="s">
        <v>26</v>
      </c>
      <c r="C541" s="4" t="s">
        <v>27</v>
      </c>
      <c r="D541" s="4" t="s">
        <v>28</v>
      </c>
      <c r="E541" s="4" t="s">
        <v>29</v>
      </c>
      <c r="F541" s="4" t="s">
        <v>30</v>
      </c>
      <c r="G541" s="4" t="s">
        <v>31</v>
      </c>
    </row>
    <row r="542" spans="1:7" ht="20.100000000000001" customHeight="1" x14ac:dyDescent="0.25">
      <c r="A542" s="5" t="s">
        <v>13</v>
      </c>
      <c r="B542" s="5">
        <v>16</v>
      </c>
      <c r="C542" s="5">
        <v>2071</v>
      </c>
      <c r="D542" s="5">
        <f>$F542-$F$540</f>
        <v>31267</v>
      </c>
      <c r="E542" s="5">
        <f>100*($F542-$F$540)/($G$540-$F$540)</f>
        <v>68.124278275268537</v>
      </c>
      <c r="F542" s="5">
        <v>182693</v>
      </c>
      <c r="G542" s="5">
        <v>181155</v>
      </c>
    </row>
    <row r="543" spans="1:7" ht="20.100000000000001" customHeight="1" x14ac:dyDescent="0.25">
      <c r="A543" s="5" t="s">
        <v>15</v>
      </c>
      <c r="B543" s="5">
        <v>36</v>
      </c>
      <c r="C543" s="5">
        <v>4155</v>
      </c>
      <c r="D543" s="5">
        <f>$F543-$F$540</f>
        <v>30398</v>
      </c>
      <c r="E543" s="5">
        <f>100*($F543-$F$540)/($G$540-$F$540)</f>
        <v>66.230908338235608</v>
      </c>
      <c r="F543" s="5">
        <v>181824</v>
      </c>
      <c r="G543" s="5">
        <v>179076</v>
      </c>
    </row>
    <row r="544" spans="1:7" ht="20.100000000000001" customHeight="1" x14ac:dyDescent="0.25">
      <c r="A544" s="5" t="s">
        <v>16</v>
      </c>
      <c r="B544" s="5">
        <v>103</v>
      </c>
      <c r="C544" s="5">
        <v>8337</v>
      </c>
      <c r="D544" s="5">
        <f>$F544-$F$540</f>
        <v>28733</v>
      </c>
      <c r="E544" s="5">
        <f>100*($F544-$F$540)/($G$540-$F$540)</f>
        <v>62.603220254047109</v>
      </c>
      <c r="F544" s="5">
        <v>180159</v>
      </c>
      <c r="G544" s="5">
        <v>178271</v>
      </c>
    </row>
    <row r="545" spans="1:7" ht="20.100000000000001" customHeight="1" x14ac:dyDescent="0.25">
      <c r="A545" s="5" t="s">
        <v>17</v>
      </c>
      <c r="B545" s="5">
        <v>189</v>
      </c>
      <c r="C545" s="5">
        <v>12496</v>
      </c>
      <c r="D545" s="5">
        <f>$F545-$F$540</f>
        <v>27062</v>
      </c>
      <c r="E545" s="5">
        <f>100*($F545-$F$540)/($G$540-$F$540)</f>
        <v>58.962459420005665</v>
      </c>
      <c r="F545" s="5">
        <v>178488</v>
      </c>
      <c r="G545" s="5">
        <v>176793</v>
      </c>
    </row>
    <row r="546" spans="1:7" ht="20.100000000000001" customHeight="1" x14ac:dyDescent="0.25">
      <c r="A546" s="5" t="s">
        <v>18</v>
      </c>
      <c r="B546" s="5">
        <v>587</v>
      </c>
      <c r="C546" s="5">
        <v>20981</v>
      </c>
      <c r="D546" s="5">
        <f>$F546-$F$540</f>
        <v>26536</v>
      </c>
      <c r="E546" s="5">
        <f>100*($F546-$F$540)/($G$540-$F$540)</f>
        <v>57.816415016232</v>
      </c>
      <c r="F546" s="5">
        <v>177962</v>
      </c>
      <c r="G546" s="5">
        <v>174625</v>
      </c>
    </row>
    <row r="547" spans="1:7" ht="20.100000000000001" customHeight="1" x14ac:dyDescent="0.25">
      <c r="A547" s="6" t="s">
        <v>19</v>
      </c>
      <c r="B547" s="6">
        <v>1913</v>
      </c>
      <c r="C547" s="6">
        <v>41630</v>
      </c>
      <c r="D547" s="6">
        <f>$F547-$F$540</f>
        <v>26076</v>
      </c>
      <c r="E547" s="6">
        <f>100*($F547-$F$540)/($G$540-$F$540)</f>
        <v>56.814170860840576</v>
      </c>
      <c r="F547" s="6">
        <v>177502</v>
      </c>
      <c r="G547" s="6">
        <v>175310</v>
      </c>
    </row>
    <row r="550" spans="1:7" ht="20.100000000000001" customHeight="1" x14ac:dyDescent="0.25">
      <c r="A550" s="4" t="s">
        <v>20</v>
      </c>
      <c r="B550" s="4" t="s">
        <v>105</v>
      </c>
      <c r="C550" s="4" t="s">
        <v>106</v>
      </c>
      <c r="D550" s="4" t="s">
        <v>23</v>
      </c>
      <c r="E550" s="4" t="s">
        <v>24</v>
      </c>
      <c r="F550" s="4">
        <v>31538</v>
      </c>
      <c r="G550" s="4">
        <v>32756</v>
      </c>
    </row>
    <row r="551" spans="1:7" ht="20.100000000000001" customHeight="1" x14ac:dyDescent="0.25">
      <c r="A551" s="4" t="s">
        <v>25</v>
      </c>
      <c r="B551" s="4" t="s">
        <v>26</v>
      </c>
      <c r="C551" s="4" t="s">
        <v>27</v>
      </c>
      <c r="D551" s="4" t="s">
        <v>28</v>
      </c>
      <c r="E551" s="4" t="s">
        <v>29</v>
      </c>
      <c r="F551" s="4" t="s">
        <v>30</v>
      </c>
      <c r="G551" s="4" t="s">
        <v>31</v>
      </c>
    </row>
    <row r="552" spans="1:7" ht="20.100000000000001" customHeight="1" x14ac:dyDescent="0.25">
      <c r="A552" s="5" t="s">
        <v>13</v>
      </c>
      <c r="B552" s="5">
        <v>23</v>
      </c>
      <c r="C552" s="5">
        <v>2072</v>
      </c>
      <c r="D552" s="5">
        <f>$F552-$F$550</f>
        <v>737</v>
      </c>
      <c r="E552" s="5">
        <f>100*($F552-$F$550)/($G$550-$F$550)</f>
        <v>60.509031198686372</v>
      </c>
      <c r="F552" s="5">
        <v>32275</v>
      </c>
      <c r="G552" s="5">
        <v>32222</v>
      </c>
    </row>
    <row r="553" spans="1:7" ht="20.100000000000001" customHeight="1" x14ac:dyDescent="0.25">
      <c r="A553" s="5" t="s">
        <v>15</v>
      </c>
      <c r="B553" s="5">
        <v>49</v>
      </c>
      <c r="C553" s="5">
        <v>4175</v>
      </c>
      <c r="D553" s="5">
        <f>$F553-$F$550</f>
        <v>689</v>
      </c>
      <c r="E553" s="5">
        <f>100*($F553-$F$550)/($G$550-$F$550)</f>
        <v>56.568144499178985</v>
      </c>
      <c r="F553" s="5">
        <v>32227</v>
      </c>
      <c r="G553" s="5">
        <v>32160</v>
      </c>
    </row>
    <row r="554" spans="1:7" ht="20.100000000000001" customHeight="1" x14ac:dyDescent="0.25">
      <c r="A554" s="5" t="s">
        <v>16</v>
      </c>
      <c r="B554" s="5">
        <v>136</v>
      </c>
      <c r="C554" s="5">
        <v>8374</v>
      </c>
      <c r="D554" s="5">
        <f>$F554-$F$550</f>
        <v>615</v>
      </c>
      <c r="E554" s="5">
        <f>100*($F554-$F$550)/($G$550-$F$550)</f>
        <v>50.492610837438427</v>
      </c>
      <c r="F554" s="5">
        <v>32153</v>
      </c>
      <c r="G554" s="5">
        <v>32099</v>
      </c>
    </row>
    <row r="555" spans="1:7" ht="20.100000000000001" customHeight="1" x14ac:dyDescent="0.25">
      <c r="A555" s="5" t="s">
        <v>17</v>
      </c>
      <c r="B555" s="5">
        <v>254</v>
      </c>
      <c r="C555" s="5">
        <v>12570</v>
      </c>
      <c r="D555" s="5">
        <f>$F555-$F$550</f>
        <v>598</v>
      </c>
      <c r="E555" s="5">
        <f>100*($F555-$F$550)/($G$550-$F$550)</f>
        <v>49.096880131362887</v>
      </c>
      <c r="F555" s="5">
        <v>32136</v>
      </c>
      <c r="G555" s="5">
        <v>32079</v>
      </c>
    </row>
    <row r="556" spans="1:7" ht="20.100000000000001" customHeight="1" x14ac:dyDescent="0.25">
      <c r="A556" s="6" t="s">
        <v>18</v>
      </c>
      <c r="B556" s="6">
        <v>753</v>
      </c>
      <c r="C556" s="6">
        <v>21030</v>
      </c>
      <c r="D556" s="6">
        <f>$F556-$F$550</f>
        <v>566</v>
      </c>
      <c r="E556" s="6">
        <f>100*($F556-$F$550)/($G$550-$F$550)</f>
        <v>46.469622331691298</v>
      </c>
      <c r="F556" s="6">
        <v>32104</v>
      </c>
      <c r="G556" s="6">
        <v>32051</v>
      </c>
    </row>
    <row r="557" spans="1:7" ht="20.100000000000001" customHeight="1" x14ac:dyDescent="0.25">
      <c r="A557" s="5" t="s">
        <v>19</v>
      </c>
      <c r="B557" s="5">
        <v>2223</v>
      </c>
      <c r="C557" s="5">
        <v>41610</v>
      </c>
      <c r="D557" s="5">
        <f>$F557-$F$550</f>
        <v>568</v>
      </c>
      <c r="E557" s="5">
        <f>100*($F557-$F$550)/($G$550-$F$550)</f>
        <v>46.633825944170773</v>
      </c>
      <c r="F557" s="5">
        <v>32106</v>
      </c>
      <c r="G557" s="5">
        <v>32052</v>
      </c>
    </row>
    <row r="560" spans="1:7" ht="20.100000000000001" customHeight="1" x14ac:dyDescent="0.25">
      <c r="A560" s="4" t="s">
        <v>20</v>
      </c>
      <c r="B560" s="4" t="s">
        <v>107</v>
      </c>
      <c r="C560" s="4" t="s">
        <v>106</v>
      </c>
      <c r="D560" s="4" t="s">
        <v>96</v>
      </c>
      <c r="E560" s="4" t="s">
        <v>24</v>
      </c>
      <c r="F560" s="4">
        <v>476581</v>
      </c>
      <c r="G560" s="4">
        <v>626227</v>
      </c>
    </row>
    <row r="561" spans="1:7" ht="20.100000000000001" customHeight="1" x14ac:dyDescent="0.25">
      <c r="A561" s="4" t="s">
        <v>25</v>
      </c>
      <c r="B561" s="4" t="s">
        <v>26</v>
      </c>
      <c r="C561" s="4" t="s">
        <v>27</v>
      </c>
      <c r="D561" s="4" t="s">
        <v>28</v>
      </c>
      <c r="E561" s="4" t="s">
        <v>29</v>
      </c>
      <c r="F561" s="4" t="s">
        <v>30</v>
      </c>
      <c r="G561" s="4" t="s">
        <v>31</v>
      </c>
    </row>
    <row r="562" spans="1:7" ht="20.100000000000001" customHeight="1" x14ac:dyDescent="0.25">
      <c r="A562" s="5" t="s">
        <v>13</v>
      </c>
      <c r="B562" s="5">
        <v>22</v>
      </c>
      <c r="C562" s="5">
        <v>2079</v>
      </c>
      <c r="D562" s="5">
        <f>$F562-$F$560</f>
        <v>111305</v>
      </c>
      <c r="E562" s="5">
        <f>100*($F562-$F$560)/($G$560-$F$560)</f>
        <v>74.378867460540206</v>
      </c>
      <c r="F562" s="5">
        <v>587886</v>
      </c>
      <c r="G562" s="5">
        <v>583322</v>
      </c>
    </row>
    <row r="563" spans="1:7" ht="20.100000000000001" customHeight="1" x14ac:dyDescent="0.25">
      <c r="A563" s="5" t="s">
        <v>15</v>
      </c>
      <c r="B563" s="5">
        <v>48</v>
      </c>
      <c r="C563" s="5">
        <v>4172</v>
      </c>
      <c r="D563" s="5">
        <f>$F563-$F$560</f>
        <v>106722</v>
      </c>
      <c r="E563" s="5">
        <f>100*($F563-$F$560)/($G$560-$F$560)</f>
        <v>71.316306483300593</v>
      </c>
      <c r="F563" s="5">
        <v>583303</v>
      </c>
      <c r="G563" s="5">
        <v>577024</v>
      </c>
    </row>
    <row r="564" spans="1:7" ht="20.100000000000001" customHeight="1" x14ac:dyDescent="0.25">
      <c r="A564" s="5" t="s">
        <v>16</v>
      </c>
      <c r="B564" s="5">
        <v>139</v>
      </c>
      <c r="C564" s="5">
        <v>8431</v>
      </c>
      <c r="D564" s="5">
        <f>$F564-$F$560</f>
        <v>101538</v>
      </c>
      <c r="E564" s="5">
        <f>100*($F564-$F$560)/($G$560-$F$560)</f>
        <v>67.852131029228985</v>
      </c>
      <c r="F564" s="5">
        <v>578119</v>
      </c>
      <c r="G564" s="5">
        <v>575114</v>
      </c>
    </row>
    <row r="565" spans="1:7" ht="20.100000000000001" customHeight="1" x14ac:dyDescent="0.25">
      <c r="A565" s="5" t="s">
        <v>17</v>
      </c>
      <c r="B565" s="5">
        <v>257</v>
      </c>
      <c r="C565" s="5">
        <v>12551</v>
      </c>
      <c r="D565" s="5">
        <f>$F565-$F$560</f>
        <v>100568</v>
      </c>
      <c r="E565" s="5">
        <f>100*($F565-$F$560)/($G$560-$F$560)</f>
        <v>67.203934619034257</v>
      </c>
      <c r="F565" s="5">
        <v>577149</v>
      </c>
      <c r="G565" s="5">
        <v>573733</v>
      </c>
    </row>
    <row r="566" spans="1:7" ht="20.100000000000001" customHeight="1" x14ac:dyDescent="0.25">
      <c r="A566" s="5" t="s">
        <v>18</v>
      </c>
      <c r="B566" s="5">
        <v>740</v>
      </c>
      <c r="C566" s="5">
        <v>20939</v>
      </c>
      <c r="D566" s="5">
        <f>$F566-$F$560</f>
        <v>98368</v>
      </c>
      <c r="E566" s="5">
        <f>100*($F566-$F$560)/($G$560-$F$560)</f>
        <v>65.733798430963745</v>
      </c>
      <c r="F566" s="5">
        <v>574949</v>
      </c>
      <c r="G566" s="5">
        <v>569701</v>
      </c>
    </row>
    <row r="567" spans="1:7" ht="20.100000000000001" customHeight="1" x14ac:dyDescent="0.25">
      <c r="A567" s="6" t="s">
        <v>19</v>
      </c>
      <c r="B567" s="6">
        <v>2222</v>
      </c>
      <c r="C567" s="6">
        <v>41717</v>
      </c>
      <c r="D567" s="6">
        <f>$F567-$F$560</f>
        <v>96030</v>
      </c>
      <c r="E567" s="6">
        <f>100*($F567-$F$560)/($G$560-$F$560)</f>
        <v>64.171444609277899</v>
      </c>
      <c r="F567" s="6">
        <v>572611</v>
      </c>
      <c r="G567" s="6">
        <v>568787</v>
      </c>
    </row>
    <row r="570" spans="1:7" ht="20.100000000000001" customHeight="1" x14ac:dyDescent="0.25">
      <c r="A570" s="4" t="s">
        <v>20</v>
      </c>
      <c r="B570" s="4" t="s">
        <v>108</v>
      </c>
      <c r="C570" s="4" t="s">
        <v>109</v>
      </c>
      <c r="D570" s="4" t="s">
        <v>96</v>
      </c>
      <c r="E570" s="4" t="s">
        <v>24</v>
      </c>
      <c r="F570" s="4">
        <v>62093</v>
      </c>
      <c r="G570" s="4">
        <v>64105</v>
      </c>
    </row>
    <row r="571" spans="1:7" ht="20.100000000000001" customHeight="1" x14ac:dyDescent="0.25">
      <c r="A571" s="4" t="s">
        <v>25</v>
      </c>
      <c r="B571" s="4" t="s">
        <v>26</v>
      </c>
      <c r="C571" s="4" t="s">
        <v>27</v>
      </c>
      <c r="D571" s="4" t="s">
        <v>28</v>
      </c>
      <c r="E571" s="4" t="s">
        <v>29</v>
      </c>
      <c r="F571" s="4" t="s">
        <v>30</v>
      </c>
      <c r="G571" s="4" t="s">
        <v>31</v>
      </c>
    </row>
    <row r="572" spans="1:7" ht="20.100000000000001" customHeight="1" x14ac:dyDescent="0.25">
      <c r="A572" s="5" t="s">
        <v>13</v>
      </c>
      <c r="B572" s="5">
        <v>31</v>
      </c>
      <c r="C572" s="5">
        <v>2091</v>
      </c>
      <c r="D572" s="5">
        <f>$F572-$F$570</f>
        <v>1310</v>
      </c>
      <c r="E572" s="5">
        <f>100*($F572-$F$570)/($G$570-$F$570)</f>
        <v>65.109343936381705</v>
      </c>
      <c r="F572" s="5">
        <v>63403</v>
      </c>
      <c r="G572" s="5">
        <v>63356</v>
      </c>
    </row>
    <row r="573" spans="1:7" ht="20.100000000000001" customHeight="1" x14ac:dyDescent="0.25">
      <c r="A573" s="5" t="s">
        <v>15</v>
      </c>
      <c r="B573" s="5">
        <v>68</v>
      </c>
      <c r="C573" s="5">
        <v>4193</v>
      </c>
      <c r="D573" s="5">
        <f>$F573-$F$570</f>
        <v>1183</v>
      </c>
      <c r="E573" s="5">
        <f>100*($F573-$F$570)/($G$570-$F$570)</f>
        <v>58.79721669980119</v>
      </c>
      <c r="F573" s="5">
        <v>63276</v>
      </c>
      <c r="G573" s="5">
        <v>63230</v>
      </c>
    </row>
    <row r="574" spans="1:7" ht="20.100000000000001" customHeight="1" x14ac:dyDescent="0.25">
      <c r="A574" s="5" t="s">
        <v>16</v>
      </c>
      <c r="B574" s="5">
        <v>175</v>
      </c>
      <c r="C574" s="5">
        <v>8421</v>
      </c>
      <c r="D574" s="5">
        <f>$F574-$F$570</f>
        <v>1110</v>
      </c>
      <c r="E574" s="5">
        <f>100*($F574-$F$570)/($G$570-$F$570)</f>
        <v>55.168986083499007</v>
      </c>
      <c r="F574" s="5">
        <v>63203</v>
      </c>
      <c r="G574" s="5">
        <v>63149</v>
      </c>
    </row>
    <row r="575" spans="1:7" ht="20.100000000000001" customHeight="1" x14ac:dyDescent="0.25">
      <c r="A575" s="5" t="s">
        <v>17</v>
      </c>
      <c r="B575" s="5">
        <v>326</v>
      </c>
      <c r="C575" s="5">
        <v>12647</v>
      </c>
      <c r="D575" s="5">
        <f>$F575-$F$570</f>
        <v>1049</v>
      </c>
      <c r="E575" s="5">
        <f>100*($F575-$F$570)/($G$570-$F$570)</f>
        <v>52.137176938369784</v>
      </c>
      <c r="F575" s="5">
        <v>63142</v>
      </c>
      <c r="G575" s="5">
        <v>63060</v>
      </c>
    </row>
    <row r="576" spans="1:7" ht="20.100000000000001" customHeight="1" x14ac:dyDescent="0.25">
      <c r="A576" s="5" t="s">
        <v>18</v>
      </c>
      <c r="B576" s="5">
        <v>877</v>
      </c>
      <c r="C576" s="5">
        <v>21102</v>
      </c>
      <c r="D576" s="5">
        <f>$F576-$F$570</f>
        <v>1010</v>
      </c>
      <c r="E576" s="5">
        <f>100*($F576-$F$570)/($G$570-$F$570)</f>
        <v>50.198807157057651</v>
      </c>
      <c r="F576" s="5">
        <v>63103</v>
      </c>
      <c r="G576" s="5">
        <v>62994</v>
      </c>
    </row>
    <row r="577" spans="1:7" ht="20.100000000000001" customHeight="1" x14ac:dyDescent="0.25">
      <c r="A577" s="6" t="s">
        <v>19</v>
      </c>
      <c r="B577" s="6">
        <v>2607</v>
      </c>
      <c r="C577" s="6">
        <v>41996</v>
      </c>
      <c r="D577" s="6">
        <f>$F577-$F$570</f>
        <v>980</v>
      </c>
      <c r="E577" s="6">
        <f>100*($F577-$F$570)/($G$570-$F$570)</f>
        <v>48.707753479125252</v>
      </c>
      <c r="F577" s="6">
        <v>63073</v>
      </c>
      <c r="G577" s="6">
        <v>62977</v>
      </c>
    </row>
    <row r="580" spans="1:7" ht="20.100000000000001" customHeight="1" x14ac:dyDescent="0.25">
      <c r="A580" s="4" t="s">
        <v>20</v>
      </c>
      <c r="B580" s="4" t="s">
        <v>110</v>
      </c>
      <c r="C580" s="4" t="s">
        <v>109</v>
      </c>
      <c r="D580" s="4" t="s">
        <v>98</v>
      </c>
      <c r="E580" s="4" t="s">
        <v>24</v>
      </c>
      <c r="F580" s="4">
        <v>1210244</v>
      </c>
      <c r="G580" s="4">
        <v>1564665</v>
      </c>
    </row>
    <row r="581" spans="1:7" ht="20.100000000000001" customHeight="1" x14ac:dyDescent="0.25">
      <c r="A581" s="4" t="s">
        <v>25</v>
      </c>
      <c r="B581" s="4" t="s">
        <v>26</v>
      </c>
      <c r="C581" s="4" t="s">
        <v>27</v>
      </c>
      <c r="D581" s="4" t="s">
        <v>28</v>
      </c>
      <c r="E581" s="4" t="s">
        <v>29</v>
      </c>
      <c r="F581" s="4" t="s">
        <v>30</v>
      </c>
      <c r="G581" s="4" t="s">
        <v>31</v>
      </c>
    </row>
    <row r="582" spans="1:7" ht="20.100000000000001" customHeight="1" x14ac:dyDescent="0.25">
      <c r="A582" s="5" t="s">
        <v>13</v>
      </c>
      <c r="B582" s="5">
        <v>31</v>
      </c>
      <c r="C582" s="5">
        <v>2090</v>
      </c>
      <c r="D582" s="5">
        <f>$F582-$F$580</f>
        <v>282698</v>
      </c>
      <c r="E582" s="5">
        <f>100*($F582-$F$580)/($G$580-$F$580)</f>
        <v>79.763332308187159</v>
      </c>
      <c r="F582" s="5">
        <v>1492942</v>
      </c>
      <c r="G582" s="5">
        <v>1486468</v>
      </c>
    </row>
    <row r="583" spans="1:7" ht="20.100000000000001" customHeight="1" x14ac:dyDescent="0.25">
      <c r="A583" s="5" t="s">
        <v>15</v>
      </c>
      <c r="B583" s="5">
        <v>66</v>
      </c>
      <c r="C583" s="5">
        <v>4188</v>
      </c>
      <c r="D583" s="5">
        <f>$F583-$F$580</f>
        <v>268828</v>
      </c>
      <c r="E583" s="5">
        <f>100*($F583-$F$580)/($G$580-$F$580)</f>
        <v>75.849907313618544</v>
      </c>
      <c r="F583" s="5">
        <v>1479072</v>
      </c>
      <c r="G583" s="5">
        <v>1472201</v>
      </c>
    </row>
    <row r="584" spans="1:7" ht="20.100000000000001" customHeight="1" x14ac:dyDescent="0.25">
      <c r="A584" s="5" t="s">
        <v>16</v>
      </c>
      <c r="B584" s="5">
        <v>185</v>
      </c>
      <c r="C584" s="5">
        <v>8419</v>
      </c>
      <c r="D584" s="5">
        <f>$F584-$F$580</f>
        <v>263086</v>
      </c>
      <c r="E584" s="5">
        <f>100*($F584-$F$580)/($G$580-$F$580)</f>
        <v>74.229800152925478</v>
      </c>
      <c r="F584" s="5">
        <v>1473330</v>
      </c>
      <c r="G584" s="5">
        <v>1469094</v>
      </c>
    </row>
    <row r="585" spans="1:7" ht="20.100000000000001" customHeight="1" x14ac:dyDescent="0.25">
      <c r="A585" s="5" t="s">
        <v>17</v>
      </c>
      <c r="B585" s="5">
        <v>326</v>
      </c>
      <c r="C585" s="5">
        <v>12652</v>
      </c>
      <c r="D585" s="5">
        <f>$F585-$F$580</f>
        <v>257900</v>
      </c>
      <c r="E585" s="5">
        <f>100*($F585-$F$580)/($G$580-$F$580)</f>
        <v>72.766568572404012</v>
      </c>
      <c r="F585" s="5">
        <v>1468144</v>
      </c>
      <c r="G585" s="5">
        <v>1459886</v>
      </c>
    </row>
    <row r="586" spans="1:7" ht="20.100000000000001" customHeight="1" x14ac:dyDescent="0.25">
      <c r="A586" s="5" t="s">
        <v>18</v>
      </c>
      <c r="B586" s="5">
        <v>877</v>
      </c>
      <c r="C586" s="5">
        <v>21143</v>
      </c>
      <c r="D586" s="5">
        <f>$F586-$F$580</f>
        <v>251941</v>
      </c>
      <c r="E586" s="5">
        <f>100*($F586-$F$580)/($G$580-$F$580)</f>
        <v>71.085234791392153</v>
      </c>
      <c r="F586" s="5">
        <v>1462185</v>
      </c>
      <c r="G586" s="5">
        <v>1451184</v>
      </c>
    </row>
    <row r="587" spans="1:7" ht="20.100000000000001" customHeight="1" x14ac:dyDescent="0.25">
      <c r="A587" s="6" t="s">
        <v>19</v>
      </c>
      <c r="B587" s="6">
        <v>2598</v>
      </c>
      <c r="C587" s="6">
        <v>42027</v>
      </c>
      <c r="D587" s="6">
        <f>$F587-$F$580</f>
        <v>244475</v>
      </c>
      <c r="E587" s="6">
        <f>100*($F587-$F$580)/($G$580-$F$580)</f>
        <v>68.978700472037488</v>
      </c>
      <c r="F587" s="6">
        <v>1454719</v>
      </c>
      <c r="G587" s="6">
        <v>1446637</v>
      </c>
    </row>
    <row r="590" spans="1:7" ht="20.100000000000001" customHeight="1" x14ac:dyDescent="0.25">
      <c r="A590" s="4" t="s">
        <v>20</v>
      </c>
      <c r="B590" s="4" t="s">
        <v>111</v>
      </c>
      <c r="C590" s="4" t="s">
        <v>112</v>
      </c>
      <c r="D590" s="4" t="s">
        <v>96</v>
      </c>
      <c r="E590" s="4" t="s">
        <v>24</v>
      </c>
      <c r="F590" s="4">
        <v>107218</v>
      </c>
      <c r="G590" s="4">
        <v>110214</v>
      </c>
    </row>
    <row r="591" spans="1:7" ht="20.100000000000001" customHeight="1" x14ac:dyDescent="0.25">
      <c r="A591" s="4" t="s">
        <v>25</v>
      </c>
      <c r="B591" s="4" t="s">
        <v>26</v>
      </c>
      <c r="C591" s="4" t="s">
        <v>27</v>
      </c>
      <c r="D591" s="4" t="s">
        <v>28</v>
      </c>
      <c r="E591" s="4" t="s">
        <v>29</v>
      </c>
      <c r="F591" s="4" t="s">
        <v>30</v>
      </c>
      <c r="G591" s="4" t="s">
        <v>31</v>
      </c>
    </row>
    <row r="592" spans="1:7" ht="20.100000000000001" customHeight="1" x14ac:dyDescent="0.25">
      <c r="A592" s="5" t="s">
        <v>13</v>
      </c>
      <c r="B592" s="5">
        <v>44</v>
      </c>
      <c r="C592" s="5">
        <v>2101</v>
      </c>
      <c r="D592" s="5">
        <f>$F592-$F$590</f>
        <v>1881</v>
      </c>
      <c r="E592" s="5">
        <f>100*($F592-$F$590)/($G$590-$F$590)</f>
        <v>62.783711615487313</v>
      </c>
      <c r="F592" s="5">
        <v>109099</v>
      </c>
      <c r="G592" s="5">
        <v>109007</v>
      </c>
    </row>
    <row r="593" spans="1:7" ht="20.100000000000001" customHeight="1" x14ac:dyDescent="0.25">
      <c r="A593" s="5" t="s">
        <v>15</v>
      </c>
      <c r="B593" s="5">
        <v>97</v>
      </c>
      <c r="C593" s="5">
        <v>4197</v>
      </c>
      <c r="D593" s="5">
        <f>$F593-$F$590</f>
        <v>1817</v>
      </c>
      <c r="E593" s="5">
        <f>100*($F593-$F$590)/($G$590-$F$590)</f>
        <v>60.647530040053404</v>
      </c>
      <c r="F593" s="5">
        <v>109035</v>
      </c>
      <c r="G593" s="5">
        <v>108951</v>
      </c>
    </row>
    <row r="594" spans="1:7" ht="20.100000000000001" customHeight="1" x14ac:dyDescent="0.25">
      <c r="A594" s="5" t="s">
        <v>16</v>
      </c>
      <c r="B594" s="5">
        <v>238</v>
      </c>
      <c r="C594" s="5">
        <v>8452</v>
      </c>
      <c r="D594" s="5">
        <f>$F594-$F$590</f>
        <v>1667</v>
      </c>
      <c r="E594" s="5">
        <f>100*($F594-$F$590)/($G$590-$F$590)</f>
        <v>55.640854472630174</v>
      </c>
      <c r="F594" s="5">
        <v>108885</v>
      </c>
      <c r="G594" s="5">
        <v>108738</v>
      </c>
    </row>
    <row r="595" spans="1:7" ht="20.100000000000001" customHeight="1" x14ac:dyDescent="0.25">
      <c r="A595" s="5" t="s">
        <v>17</v>
      </c>
      <c r="B595" s="5">
        <v>402</v>
      </c>
      <c r="C595" s="5">
        <v>12718</v>
      </c>
      <c r="D595" s="5">
        <f>$F595-$F$590</f>
        <v>1614</v>
      </c>
      <c r="E595" s="5">
        <f>100*($F595-$F$590)/($G$590-$F$590)</f>
        <v>53.871829105473964</v>
      </c>
      <c r="F595" s="5">
        <v>108832</v>
      </c>
      <c r="G595" s="5">
        <v>108774</v>
      </c>
    </row>
    <row r="596" spans="1:7" ht="20.100000000000001" customHeight="1" x14ac:dyDescent="0.25">
      <c r="A596" s="5" t="s">
        <v>18</v>
      </c>
      <c r="B596" s="5">
        <v>1092</v>
      </c>
      <c r="C596" s="5">
        <v>21233</v>
      </c>
      <c r="D596" s="5">
        <f>$F596-$F$590</f>
        <v>1578</v>
      </c>
      <c r="E596" s="5">
        <f>100*($F596-$F$590)/($G$590-$F$590)</f>
        <v>52.670226969292386</v>
      </c>
      <c r="F596" s="5">
        <v>108796</v>
      </c>
      <c r="G596" s="5">
        <v>108684</v>
      </c>
    </row>
    <row r="597" spans="1:7" ht="20.100000000000001" customHeight="1" x14ac:dyDescent="0.25">
      <c r="A597" s="6" t="s">
        <v>19</v>
      </c>
      <c r="B597" s="6">
        <v>2997</v>
      </c>
      <c r="C597" s="6">
        <v>42027</v>
      </c>
      <c r="D597" s="6">
        <f>$F597-$F$590</f>
        <v>1552</v>
      </c>
      <c r="E597" s="6">
        <f>100*($F597-$F$590)/($G$590-$F$590)</f>
        <v>51.802403204272366</v>
      </c>
      <c r="F597" s="6">
        <v>108770</v>
      </c>
      <c r="G597" s="6">
        <v>108643</v>
      </c>
    </row>
    <row r="600" spans="1:7" ht="20.100000000000001" customHeight="1" x14ac:dyDescent="0.25">
      <c r="A600" s="4" t="s">
        <v>20</v>
      </c>
      <c r="B600" s="4" t="s">
        <v>113</v>
      </c>
      <c r="C600" s="4" t="s">
        <v>112</v>
      </c>
      <c r="D600" s="4" t="s">
        <v>114</v>
      </c>
      <c r="E600" s="4" t="s">
        <v>24</v>
      </c>
      <c r="F600" s="4">
        <v>2520135</v>
      </c>
      <c r="G600" s="4">
        <v>3277952</v>
      </c>
    </row>
    <row r="601" spans="1:7" ht="20.100000000000001" customHeight="1" x14ac:dyDescent="0.25">
      <c r="A601" s="4" t="s">
        <v>25</v>
      </c>
      <c r="B601" s="4" t="s">
        <v>26</v>
      </c>
      <c r="C601" s="4" t="s">
        <v>27</v>
      </c>
      <c r="D601" s="4" t="s">
        <v>28</v>
      </c>
      <c r="E601" s="4" t="s">
        <v>29</v>
      </c>
      <c r="F601" s="4" t="s">
        <v>30</v>
      </c>
      <c r="G601" s="4" t="s">
        <v>31</v>
      </c>
    </row>
    <row r="602" spans="1:7" ht="20.100000000000001" customHeight="1" x14ac:dyDescent="0.25">
      <c r="A602" s="5" t="s">
        <v>13</v>
      </c>
      <c r="B602" s="5">
        <v>39</v>
      </c>
      <c r="C602" s="5">
        <v>2095</v>
      </c>
      <c r="D602" s="5">
        <f>$F602-$F$600</f>
        <v>620838</v>
      </c>
      <c r="E602" s="5">
        <f>100*($F602-$F$600)/($G$600-$F$600)</f>
        <v>81.924527953318545</v>
      </c>
      <c r="F602" s="5">
        <v>3140973</v>
      </c>
      <c r="G602" s="5">
        <v>3124123</v>
      </c>
    </row>
    <row r="603" spans="1:7" ht="20.100000000000001" customHeight="1" x14ac:dyDescent="0.25">
      <c r="A603" s="5" t="s">
        <v>15</v>
      </c>
      <c r="B603" s="5">
        <v>90</v>
      </c>
      <c r="C603" s="5">
        <v>4201</v>
      </c>
      <c r="D603" s="5">
        <f>$F603-$F$600</f>
        <v>608295</v>
      </c>
      <c r="E603" s="5">
        <f>100*($F603-$F$600)/($G$600-$F$600)</f>
        <v>80.269379018945202</v>
      </c>
      <c r="F603" s="5">
        <v>3128430</v>
      </c>
      <c r="G603" s="5">
        <v>3121191</v>
      </c>
    </row>
    <row r="604" spans="1:7" ht="20.100000000000001" customHeight="1" x14ac:dyDescent="0.25">
      <c r="A604" s="5" t="s">
        <v>16</v>
      </c>
      <c r="B604" s="5">
        <v>234</v>
      </c>
      <c r="C604" s="5">
        <v>8474</v>
      </c>
      <c r="D604" s="5">
        <f>$F604-$F$600</f>
        <v>587091</v>
      </c>
      <c r="E604" s="5">
        <f>100*($F604-$F$600)/($G$600-$F$600)</f>
        <v>77.471342025845289</v>
      </c>
      <c r="F604" s="5">
        <v>3107226</v>
      </c>
      <c r="G604" s="5">
        <v>3098365</v>
      </c>
    </row>
    <row r="605" spans="1:7" ht="20.100000000000001" customHeight="1" x14ac:dyDescent="0.25">
      <c r="A605" s="5" t="s">
        <v>17</v>
      </c>
      <c r="B605" s="5">
        <v>409</v>
      </c>
      <c r="C605" s="5">
        <v>12675</v>
      </c>
      <c r="D605" s="5">
        <f>$F605-$F$600</f>
        <v>577575</v>
      </c>
      <c r="E605" s="5">
        <f>100*($F605-$F$600)/($G$600-$F$600)</f>
        <v>76.215629894816288</v>
      </c>
      <c r="F605" s="5">
        <v>3097710</v>
      </c>
      <c r="G605" s="5">
        <v>3076024</v>
      </c>
    </row>
    <row r="606" spans="1:7" ht="20.100000000000001" customHeight="1" x14ac:dyDescent="0.25">
      <c r="A606" s="5" t="s">
        <v>18</v>
      </c>
      <c r="B606" s="5">
        <v>1011</v>
      </c>
      <c r="C606" s="5">
        <v>21257</v>
      </c>
      <c r="D606" s="5">
        <f>$F606-$F$600</f>
        <v>563972</v>
      </c>
      <c r="E606" s="5">
        <f>100*($F606-$F$600)/($G$600-$F$600)</f>
        <v>74.420605502383822</v>
      </c>
      <c r="F606" s="5">
        <v>3084107</v>
      </c>
      <c r="G606" s="5">
        <v>3076802</v>
      </c>
    </row>
    <row r="607" spans="1:7" ht="20.100000000000001" customHeight="1" x14ac:dyDescent="0.25">
      <c r="A607" s="6" t="s">
        <v>19</v>
      </c>
      <c r="B607" s="6">
        <v>2985</v>
      </c>
      <c r="C607" s="6">
        <v>42178</v>
      </c>
      <c r="D607" s="6">
        <f>$F607-$F$600</f>
        <v>557898</v>
      </c>
      <c r="E607" s="6">
        <f>100*($F607-$F$600)/($G$600-$F$600)</f>
        <v>73.61909273610911</v>
      </c>
      <c r="F607" s="6">
        <v>3078033</v>
      </c>
      <c r="G607" s="6">
        <v>3069002</v>
      </c>
    </row>
    <row r="610" spans="1:7" ht="20.100000000000001" customHeight="1" x14ac:dyDescent="0.25">
      <c r="A610" s="4" t="s">
        <v>20</v>
      </c>
      <c r="B610" s="4" t="s">
        <v>115</v>
      </c>
      <c r="C610" s="4" t="s">
        <v>116</v>
      </c>
      <c r="D610" s="4" t="s">
        <v>98</v>
      </c>
      <c r="E610" s="4" t="s">
        <v>24</v>
      </c>
      <c r="F610" s="4">
        <v>169755</v>
      </c>
      <c r="G610" s="4">
        <v>173971</v>
      </c>
    </row>
    <row r="611" spans="1:7" ht="20.100000000000001" customHeight="1" x14ac:dyDescent="0.25">
      <c r="A611" s="4" t="s">
        <v>25</v>
      </c>
      <c r="B611" s="4" t="s">
        <v>26</v>
      </c>
      <c r="C611" s="4" t="s">
        <v>27</v>
      </c>
      <c r="D611" s="4" t="s">
        <v>28</v>
      </c>
      <c r="E611" s="4" t="s">
        <v>29</v>
      </c>
      <c r="F611" s="4" t="s">
        <v>30</v>
      </c>
      <c r="G611" s="4" t="s">
        <v>31</v>
      </c>
    </row>
    <row r="612" spans="1:7" ht="20.100000000000001" customHeight="1" x14ac:dyDescent="0.25">
      <c r="A612" s="5" t="s">
        <v>13</v>
      </c>
      <c r="B612" s="5">
        <v>54</v>
      </c>
      <c r="C612" s="5">
        <v>2104</v>
      </c>
      <c r="D612" s="5">
        <f>$F612-$F$610</f>
        <v>2818</v>
      </c>
      <c r="E612" s="5">
        <f>100*($F612-$F$610)/($G$610-$F$610)</f>
        <v>66.840607210626189</v>
      </c>
      <c r="F612" s="5">
        <v>172573</v>
      </c>
      <c r="G612" s="5">
        <v>172439</v>
      </c>
    </row>
    <row r="613" spans="1:7" ht="20.100000000000001" customHeight="1" x14ac:dyDescent="0.25">
      <c r="A613" s="5" t="s">
        <v>15</v>
      </c>
      <c r="B613" s="5">
        <v>119</v>
      </c>
      <c r="C613" s="5">
        <v>4202</v>
      </c>
      <c r="D613" s="5">
        <f>$F613-$F$610</f>
        <v>2602</v>
      </c>
      <c r="E613" s="5">
        <f>100*($F613-$F$610)/($G$610-$F$610)</f>
        <v>61.717267552182165</v>
      </c>
      <c r="F613" s="5">
        <v>172357</v>
      </c>
      <c r="G613" s="5">
        <v>172229</v>
      </c>
    </row>
    <row r="614" spans="1:7" ht="20.100000000000001" customHeight="1" x14ac:dyDescent="0.25">
      <c r="A614" s="5" t="s">
        <v>16</v>
      </c>
      <c r="B614" s="5">
        <v>295</v>
      </c>
      <c r="C614" s="5">
        <v>8462</v>
      </c>
      <c r="D614" s="5">
        <f>$F614-$F$610</f>
        <v>2397</v>
      </c>
      <c r="E614" s="5">
        <f>100*($F614-$F$610)/($G$610-$F$610)</f>
        <v>56.854838709677416</v>
      </c>
      <c r="F614" s="5">
        <v>172152</v>
      </c>
      <c r="G614" s="5">
        <v>172048</v>
      </c>
    </row>
    <row r="615" spans="1:7" ht="20.100000000000001" customHeight="1" x14ac:dyDescent="0.25">
      <c r="A615" s="5" t="s">
        <v>17</v>
      </c>
      <c r="B615" s="5">
        <v>489</v>
      </c>
      <c r="C615" s="5">
        <v>12776</v>
      </c>
      <c r="D615" s="5">
        <f>$F615-$F$610</f>
        <v>2342</v>
      </c>
      <c r="E615" s="5">
        <f>100*($F615-$F$610)/($G$610-$F$610)</f>
        <v>55.550284629981022</v>
      </c>
      <c r="F615" s="5">
        <v>172097</v>
      </c>
      <c r="G615" s="5">
        <v>171966</v>
      </c>
    </row>
    <row r="616" spans="1:7" ht="20.100000000000001" customHeight="1" x14ac:dyDescent="0.25">
      <c r="A616" s="5" t="s">
        <v>18</v>
      </c>
      <c r="B616" s="5">
        <v>1255</v>
      </c>
      <c r="C616" s="5">
        <v>21298</v>
      </c>
      <c r="D616" s="5">
        <f>$F616-$F$610</f>
        <v>2206</v>
      </c>
      <c r="E616" s="5">
        <f>100*($F616-$F$610)/($G$610-$F$610)</f>
        <v>52.324478178368125</v>
      </c>
      <c r="F616" s="5">
        <v>171961</v>
      </c>
      <c r="G616" s="5">
        <v>171813</v>
      </c>
    </row>
    <row r="617" spans="1:7" ht="20.100000000000001" customHeight="1" x14ac:dyDescent="0.25">
      <c r="A617" s="6" t="s">
        <v>19</v>
      </c>
      <c r="B617" s="6">
        <v>3452</v>
      </c>
      <c r="C617" s="6">
        <v>42423</v>
      </c>
      <c r="D617" s="6">
        <f>$F617-$F$610</f>
        <v>2168</v>
      </c>
      <c r="E617" s="6">
        <f>100*($F617-$F$610)/($G$610-$F$610)</f>
        <v>51.423149905123338</v>
      </c>
      <c r="F617" s="6">
        <v>171923</v>
      </c>
      <c r="G617" s="6">
        <v>171803</v>
      </c>
    </row>
    <row r="620" spans="1:7" ht="20.100000000000001" customHeight="1" x14ac:dyDescent="0.25">
      <c r="A620" s="4" t="s">
        <v>20</v>
      </c>
      <c r="B620" s="4" t="s">
        <v>117</v>
      </c>
      <c r="C620" s="4" t="s">
        <v>116</v>
      </c>
      <c r="D620" s="4" t="s">
        <v>96</v>
      </c>
      <c r="E620" s="4" t="s">
        <v>24</v>
      </c>
      <c r="F620" s="4">
        <v>4603200</v>
      </c>
      <c r="G620" s="4">
        <v>6006145</v>
      </c>
    </row>
    <row r="621" spans="1:7" ht="20.100000000000001" customHeight="1" x14ac:dyDescent="0.25">
      <c r="A621" s="4" t="s">
        <v>25</v>
      </c>
      <c r="B621" s="4" t="s">
        <v>26</v>
      </c>
      <c r="C621" s="4" t="s">
        <v>27</v>
      </c>
      <c r="D621" s="4" t="s">
        <v>28</v>
      </c>
      <c r="E621" s="4" t="s">
        <v>29</v>
      </c>
      <c r="F621" s="4" t="s">
        <v>30</v>
      </c>
      <c r="G621" s="4" t="s">
        <v>31</v>
      </c>
    </row>
    <row r="622" spans="1:7" ht="20.100000000000001" customHeight="1" x14ac:dyDescent="0.25">
      <c r="A622" s="5" t="s">
        <v>13</v>
      </c>
      <c r="B622" s="5">
        <v>53</v>
      </c>
      <c r="C622" s="5">
        <v>2100</v>
      </c>
      <c r="D622" s="5">
        <f>$F622-$F$620</f>
        <v>1177718</v>
      </c>
      <c r="E622" s="5">
        <f>100*($F622-$F$620)/($G$620-$F$620)</f>
        <v>83.946127610134397</v>
      </c>
      <c r="F622" s="5">
        <v>5780918</v>
      </c>
      <c r="G622" s="5">
        <v>5760747</v>
      </c>
    </row>
    <row r="623" spans="1:7" ht="20.100000000000001" customHeight="1" x14ac:dyDescent="0.25">
      <c r="A623" s="5" t="s">
        <v>15</v>
      </c>
      <c r="B623" s="5">
        <v>116</v>
      </c>
      <c r="C623" s="5">
        <v>4201</v>
      </c>
      <c r="D623" s="5">
        <f>$F623-$F$620</f>
        <v>1147385</v>
      </c>
      <c r="E623" s="5">
        <f>100*($F623-$F$620)/($G$620-$F$620)</f>
        <v>81.784032873704959</v>
      </c>
      <c r="F623" s="5">
        <v>5750585</v>
      </c>
      <c r="G623" s="5">
        <v>5734355</v>
      </c>
    </row>
    <row r="624" spans="1:7" ht="20.100000000000001" customHeight="1" x14ac:dyDescent="0.25">
      <c r="A624" s="5" t="s">
        <v>16</v>
      </c>
      <c r="B624" s="5">
        <v>288</v>
      </c>
      <c r="C624" s="5">
        <v>8459</v>
      </c>
      <c r="D624" s="5">
        <f>$F624-$F$620</f>
        <v>1113829</v>
      </c>
      <c r="E624" s="5">
        <f>100*($F624-$F$620)/($G$620-$F$620)</f>
        <v>79.392207107192377</v>
      </c>
      <c r="F624" s="5">
        <v>5717029</v>
      </c>
      <c r="G624" s="5">
        <v>5687965</v>
      </c>
    </row>
    <row r="625" spans="1:7" ht="20.100000000000001" customHeight="1" x14ac:dyDescent="0.25">
      <c r="A625" s="5" t="s">
        <v>17</v>
      </c>
      <c r="B625" s="5">
        <v>498</v>
      </c>
      <c r="C625" s="5">
        <v>12820</v>
      </c>
      <c r="D625" s="5">
        <f>$F625-$F$620</f>
        <v>1096386</v>
      </c>
      <c r="E625" s="5">
        <f>100*($F625-$F$620)/($G$620-$F$620)</f>
        <v>78.148893933832042</v>
      </c>
      <c r="F625" s="5">
        <v>5699586</v>
      </c>
      <c r="G625" s="5">
        <v>5684375</v>
      </c>
    </row>
    <row r="626" spans="1:7" ht="20.100000000000001" customHeight="1" x14ac:dyDescent="0.25">
      <c r="A626" s="5" t="s">
        <v>18</v>
      </c>
      <c r="B626" s="5">
        <v>1239</v>
      </c>
      <c r="C626" s="5">
        <v>21231</v>
      </c>
      <c r="D626" s="5">
        <f>$F626-$F$620</f>
        <v>1075644</v>
      </c>
      <c r="E626" s="5">
        <f>100*($F626-$F$620)/($G$620-$F$620)</f>
        <v>76.670432554376688</v>
      </c>
      <c r="F626" s="5">
        <v>5678844</v>
      </c>
      <c r="G626" s="5">
        <v>5661868</v>
      </c>
    </row>
    <row r="627" spans="1:7" ht="20.100000000000001" customHeight="1" x14ac:dyDescent="0.25">
      <c r="A627" s="6" t="s">
        <v>19</v>
      </c>
      <c r="B627" s="6">
        <v>3465</v>
      </c>
      <c r="C627" s="6">
        <v>42289</v>
      </c>
      <c r="D627" s="6">
        <f>$F627-$F$620</f>
        <v>1066294</v>
      </c>
      <c r="E627" s="6">
        <f>100*($F627-$F$620)/($G$620-$F$620)</f>
        <v>76.003977347650832</v>
      </c>
      <c r="F627" s="6">
        <v>5669494</v>
      </c>
      <c r="G627" s="6">
        <v>5648458</v>
      </c>
    </row>
    <row r="630" spans="1:7" ht="20.100000000000001" customHeight="1" x14ac:dyDescent="0.25">
      <c r="A630" s="4" t="s">
        <v>20</v>
      </c>
      <c r="B630" s="4" t="s">
        <v>118</v>
      </c>
      <c r="C630" s="4" t="s">
        <v>119</v>
      </c>
      <c r="D630" s="4" t="s">
        <v>120</v>
      </c>
      <c r="E630" s="4" t="s">
        <v>24</v>
      </c>
      <c r="F630" s="4">
        <v>253195</v>
      </c>
      <c r="G630" s="4">
        <v>258707</v>
      </c>
    </row>
    <row r="631" spans="1:7" ht="20.100000000000001" customHeight="1" x14ac:dyDescent="0.25">
      <c r="A631" s="4" t="s">
        <v>25</v>
      </c>
      <c r="B631" s="4" t="s">
        <v>26</v>
      </c>
      <c r="C631" s="4" t="s">
        <v>27</v>
      </c>
      <c r="D631" s="4" t="s">
        <v>28</v>
      </c>
      <c r="E631" s="4" t="s">
        <v>29</v>
      </c>
      <c r="F631" s="4" t="s">
        <v>30</v>
      </c>
      <c r="G631" s="4" t="s">
        <v>31</v>
      </c>
    </row>
    <row r="632" spans="1:7" ht="20.100000000000001" customHeight="1" x14ac:dyDescent="0.25">
      <c r="A632" s="5" t="s">
        <v>13</v>
      </c>
      <c r="B632" s="5">
        <v>67</v>
      </c>
      <c r="C632" s="5">
        <v>2109</v>
      </c>
      <c r="D632" s="5">
        <f>$F632-$F$630</f>
        <v>3725</v>
      </c>
      <c r="E632" s="5">
        <f>100*($F632-$F$630)/($G$630-$F$630)</f>
        <v>67.579825834542817</v>
      </c>
      <c r="F632" s="5">
        <v>256920</v>
      </c>
      <c r="G632" s="5">
        <v>256826</v>
      </c>
    </row>
    <row r="633" spans="1:7" ht="20.100000000000001" customHeight="1" x14ac:dyDescent="0.25">
      <c r="A633" s="5" t="s">
        <v>15</v>
      </c>
      <c r="B633" s="5">
        <v>143</v>
      </c>
      <c r="C633" s="5">
        <v>4223</v>
      </c>
      <c r="D633" s="5">
        <f>$F633-$F$630</f>
        <v>3441</v>
      </c>
      <c r="E633" s="5">
        <f>100*($F633-$F$630)/($G$630-$F$630)</f>
        <v>62.427431059506532</v>
      </c>
      <c r="F633" s="5">
        <v>256636</v>
      </c>
      <c r="G633" s="5">
        <v>256380</v>
      </c>
    </row>
    <row r="634" spans="1:7" ht="20.100000000000001" customHeight="1" x14ac:dyDescent="0.25">
      <c r="A634" s="5" t="s">
        <v>16</v>
      </c>
      <c r="B634" s="5">
        <v>360</v>
      </c>
      <c r="C634" s="5">
        <v>8534</v>
      </c>
      <c r="D634" s="5">
        <f>$F634-$F$630</f>
        <v>3268</v>
      </c>
      <c r="E634" s="5">
        <f>100*($F634-$F$630)/($G$630-$F$630)</f>
        <v>59.288824383164005</v>
      </c>
      <c r="F634" s="5">
        <v>256463</v>
      </c>
      <c r="G634" s="5">
        <v>256290</v>
      </c>
    </row>
    <row r="635" spans="1:7" ht="20.100000000000001" customHeight="1" x14ac:dyDescent="0.25">
      <c r="A635" s="5" t="s">
        <v>17</v>
      </c>
      <c r="B635" s="5">
        <v>594</v>
      </c>
      <c r="C635" s="5">
        <v>12775</v>
      </c>
      <c r="D635" s="5">
        <f>$F635-$F$630</f>
        <v>3197</v>
      </c>
      <c r="E635" s="5">
        <f>100*($F635-$F$630)/($G$630-$F$630)</f>
        <v>58.000725689404938</v>
      </c>
      <c r="F635" s="5">
        <v>256392</v>
      </c>
      <c r="G635" s="5">
        <v>256184</v>
      </c>
    </row>
    <row r="636" spans="1:7" ht="20.100000000000001" customHeight="1" x14ac:dyDescent="0.25">
      <c r="A636" s="5" t="s">
        <v>18</v>
      </c>
      <c r="B636" s="5">
        <v>1428</v>
      </c>
      <c r="C636" s="5">
        <v>21375</v>
      </c>
      <c r="D636" s="5">
        <f>$F636-$F$630</f>
        <v>3105</v>
      </c>
      <c r="E636" s="5">
        <f>100*($F636-$F$630)/($G$630-$F$630)</f>
        <v>56.33164005805515</v>
      </c>
      <c r="F636" s="5">
        <v>256300</v>
      </c>
      <c r="G636" s="5">
        <v>256193</v>
      </c>
    </row>
    <row r="637" spans="1:7" ht="20.100000000000001" customHeight="1" x14ac:dyDescent="0.25">
      <c r="A637" s="6" t="s">
        <v>19</v>
      </c>
      <c r="B637" s="6">
        <v>3848</v>
      </c>
      <c r="C637" s="6">
        <v>42428</v>
      </c>
      <c r="D637" s="6">
        <f>$F637-$F$630</f>
        <v>2969</v>
      </c>
      <c r="E637" s="6">
        <f>100*($F637-$F$630)/($G$630-$F$630)</f>
        <v>53.86429608127721</v>
      </c>
      <c r="F637" s="6">
        <v>256164</v>
      </c>
      <c r="G637" s="6">
        <v>256053</v>
      </c>
    </row>
    <row r="640" spans="1:7" ht="20.100000000000001" customHeight="1" x14ac:dyDescent="0.25">
      <c r="A640" s="4" t="s">
        <v>20</v>
      </c>
      <c r="B640" s="4" t="s">
        <v>121</v>
      </c>
      <c r="C640" s="4" t="s">
        <v>119</v>
      </c>
      <c r="D640" s="4" t="s">
        <v>122</v>
      </c>
      <c r="E640" s="4" t="s">
        <v>24</v>
      </c>
      <c r="F640" s="4">
        <v>7763962</v>
      </c>
      <c r="G640" s="4">
        <v>10209457</v>
      </c>
    </row>
    <row r="641" spans="1:7" ht="20.100000000000001" customHeight="1" x14ac:dyDescent="0.25">
      <c r="A641" s="4" t="s">
        <v>25</v>
      </c>
      <c r="B641" s="4" t="s">
        <v>26</v>
      </c>
      <c r="C641" s="4" t="s">
        <v>27</v>
      </c>
      <c r="D641" s="4" t="s">
        <v>28</v>
      </c>
      <c r="E641" s="4" t="s">
        <v>29</v>
      </c>
      <c r="F641" s="4" t="s">
        <v>30</v>
      </c>
      <c r="G641" s="4" t="s">
        <v>31</v>
      </c>
    </row>
    <row r="642" spans="1:7" ht="20.100000000000001" customHeight="1" x14ac:dyDescent="0.25">
      <c r="A642" s="5" t="s">
        <v>13</v>
      </c>
      <c r="B642" s="5">
        <v>68</v>
      </c>
      <c r="C642" s="5">
        <v>2102</v>
      </c>
      <c r="D642" s="5">
        <f>$F642-$F$640</f>
        <v>2045950</v>
      </c>
      <c r="E642" s="5">
        <f>100*($F642-$F$640)/($G$640-$F$640)</f>
        <v>83.66199890001819</v>
      </c>
      <c r="F642" s="5">
        <v>9809912</v>
      </c>
      <c r="G642" s="5">
        <v>9765901</v>
      </c>
    </row>
    <row r="643" spans="1:7" ht="20.100000000000001" customHeight="1" x14ac:dyDescent="0.25">
      <c r="A643" s="5" t="s">
        <v>15</v>
      </c>
      <c r="B643" s="5">
        <v>145</v>
      </c>
      <c r="C643" s="5">
        <v>4227</v>
      </c>
      <c r="D643" s="5">
        <f>$F643-$F$640</f>
        <v>1995737</v>
      </c>
      <c r="E643" s="5">
        <f>100*($F643-$F$640)/($G$640-$F$640)</f>
        <v>81.608713164410474</v>
      </c>
      <c r="F643" s="5">
        <v>9759699</v>
      </c>
      <c r="G643" s="5">
        <v>9724305</v>
      </c>
    </row>
    <row r="644" spans="1:7" ht="20.100000000000001" customHeight="1" x14ac:dyDescent="0.25">
      <c r="A644" s="5" t="s">
        <v>16</v>
      </c>
      <c r="B644" s="5">
        <v>357</v>
      </c>
      <c r="C644" s="5">
        <v>8515</v>
      </c>
      <c r="D644" s="5">
        <f>$F644-$F$640</f>
        <v>1963235</v>
      </c>
      <c r="E644" s="5">
        <f>100*($F644-$F$640)/($G$640-$F$640)</f>
        <v>80.279657083739693</v>
      </c>
      <c r="F644" s="5">
        <v>9727197</v>
      </c>
      <c r="G644" s="5">
        <v>9694307</v>
      </c>
    </row>
    <row r="645" spans="1:7" ht="20.100000000000001" customHeight="1" x14ac:dyDescent="0.25">
      <c r="A645" s="5" t="s">
        <v>17</v>
      </c>
      <c r="B645" s="5">
        <v>596</v>
      </c>
      <c r="C645" s="5">
        <v>12764</v>
      </c>
      <c r="D645" s="5">
        <f>$F645-$F$640</f>
        <v>1945396</v>
      </c>
      <c r="E645" s="5">
        <f>100*($F645-$F$640)/($G$640-$F$640)</f>
        <v>79.550193314645909</v>
      </c>
      <c r="F645" s="5">
        <v>9709358</v>
      </c>
      <c r="G645" s="5">
        <v>9676871</v>
      </c>
    </row>
    <row r="646" spans="1:7" ht="20.100000000000001" customHeight="1" x14ac:dyDescent="0.25">
      <c r="A646" s="5" t="s">
        <v>18</v>
      </c>
      <c r="B646" s="5">
        <v>1419</v>
      </c>
      <c r="C646" s="5">
        <v>21425</v>
      </c>
      <c r="D646" s="5">
        <f>$F646-$F$640</f>
        <v>1894410</v>
      </c>
      <c r="E646" s="5">
        <f>100*($F646-$F$640)/($G$640-$F$640)</f>
        <v>77.465298436512853</v>
      </c>
      <c r="F646" s="5">
        <v>9658372</v>
      </c>
      <c r="G646" s="5">
        <v>9624599</v>
      </c>
    </row>
    <row r="647" spans="1:7" ht="20.100000000000001" customHeight="1" x14ac:dyDescent="0.25">
      <c r="A647" s="6" t="s">
        <v>19</v>
      </c>
      <c r="B647" s="6">
        <v>3782</v>
      </c>
      <c r="C647" s="6">
        <v>42514</v>
      </c>
      <c r="D647" s="6">
        <f>$F647-$F$640</f>
        <v>1884112</v>
      </c>
      <c r="E647" s="6">
        <f>100*($F647-$F$640)/($G$640-$F$640)</f>
        <v>77.044197595987725</v>
      </c>
      <c r="F647" s="6">
        <v>9648074</v>
      </c>
      <c r="G647" s="6">
        <v>9597192</v>
      </c>
    </row>
    <row r="650" spans="1:7" ht="20.100000000000001" customHeight="1" x14ac:dyDescent="0.25">
      <c r="A650" s="4" t="s">
        <v>20</v>
      </c>
      <c r="B650" s="4" t="s">
        <v>123</v>
      </c>
      <c r="C650" s="4" t="s">
        <v>124</v>
      </c>
      <c r="D650" s="4" t="s">
        <v>122</v>
      </c>
      <c r="E650" s="4" t="s">
        <v>24</v>
      </c>
      <c r="F650" s="4">
        <v>360630</v>
      </c>
      <c r="G650" s="4">
        <v>367582</v>
      </c>
    </row>
    <row r="651" spans="1:7" ht="20.100000000000001" customHeight="1" x14ac:dyDescent="0.25">
      <c r="A651" s="4" t="s">
        <v>25</v>
      </c>
      <c r="B651" s="4" t="s">
        <v>26</v>
      </c>
      <c r="C651" s="4" t="s">
        <v>27</v>
      </c>
      <c r="D651" s="4" t="s">
        <v>28</v>
      </c>
      <c r="E651" s="4" t="s">
        <v>29</v>
      </c>
      <c r="F651" s="4" t="s">
        <v>30</v>
      </c>
      <c r="G651" s="4" t="s">
        <v>31</v>
      </c>
    </row>
    <row r="652" spans="1:7" ht="20.100000000000001" customHeight="1" x14ac:dyDescent="0.25">
      <c r="A652" s="5" t="s">
        <v>13</v>
      </c>
      <c r="B652" s="5">
        <v>82</v>
      </c>
      <c r="C652" s="5">
        <v>2117</v>
      </c>
      <c r="D652" s="5">
        <f>$F652-$F$650</f>
        <v>4868</v>
      </c>
      <c r="E652" s="5">
        <f>100*($F652-$F$650)/($G$650-$F$650)</f>
        <v>70.023014959723824</v>
      </c>
      <c r="F652" s="5">
        <v>365498</v>
      </c>
      <c r="G652" s="5">
        <v>365206</v>
      </c>
    </row>
    <row r="653" spans="1:7" ht="20.100000000000001" customHeight="1" x14ac:dyDescent="0.25">
      <c r="A653" s="5" t="s">
        <v>15</v>
      </c>
      <c r="B653" s="5">
        <v>175</v>
      </c>
      <c r="C653" s="5">
        <v>4243</v>
      </c>
      <c r="D653" s="5">
        <f>$F653-$F$650</f>
        <v>4692</v>
      </c>
      <c r="E653" s="5">
        <f>100*($F653-$F$650)/($G$650-$F$650)</f>
        <v>67.491369390103571</v>
      </c>
      <c r="F653" s="5">
        <v>365322</v>
      </c>
      <c r="G653" s="5">
        <v>365088</v>
      </c>
    </row>
    <row r="654" spans="1:7" ht="20.100000000000001" customHeight="1" x14ac:dyDescent="0.25">
      <c r="A654" s="5" t="s">
        <v>16</v>
      </c>
      <c r="B654" s="5">
        <v>414</v>
      </c>
      <c r="C654" s="5">
        <v>8573</v>
      </c>
      <c r="D654" s="5">
        <f>$F654-$F$650</f>
        <v>4390</v>
      </c>
      <c r="E654" s="5">
        <f>100*($F654-$F$650)/($G$650-$F$650)</f>
        <v>63.147295742232451</v>
      </c>
      <c r="F654" s="5">
        <v>365020</v>
      </c>
      <c r="G654" s="5">
        <v>364848</v>
      </c>
    </row>
    <row r="655" spans="1:7" ht="20.100000000000001" customHeight="1" x14ac:dyDescent="0.25">
      <c r="A655" s="5" t="s">
        <v>17</v>
      </c>
      <c r="B655" s="5">
        <v>701</v>
      </c>
      <c r="C655" s="5">
        <v>12765</v>
      </c>
      <c r="D655" s="5">
        <f>$F655-$F$650</f>
        <v>4167</v>
      </c>
      <c r="E655" s="5">
        <f>100*($F655-$F$650)/($G$650-$F$650)</f>
        <v>59.939585730724971</v>
      </c>
      <c r="F655" s="5">
        <v>364797</v>
      </c>
      <c r="G655" s="5">
        <v>364650</v>
      </c>
    </row>
    <row r="656" spans="1:7" ht="20.100000000000001" customHeight="1" x14ac:dyDescent="0.25">
      <c r="A656" s="5" t="s">
        <v>18</v>
      </c>
      <c r="B656" s="5">
        <v>1635</v>
      </c>
      <c r="C656" s="5">
        <v>21461</v>
      </c>
      <c r="D656" s="5">
        <f>$F656-$F$650</f>
        <v>4017</v>
      </c>
      <c r="E656" s="5">
        <f>100*($F656-$F$650)/($G$650-$F$650)</f>
        <v>57.781933256616803</v>
      </c>
      <c r="F656" s="5">
        <v>364647</v>
      </c>
      <c r="G656" s="5">
        <v>364420</v>
      </c>
    </row>
    <row r="657" spans="1:7" ht="20.100000000000001" customHeight="1" x14ac:dyDescent="0.25">
      <c r="A657" s="6" t="s">
        <v>19</v>
      </c>
      <c r="B657" s="6">
        <v>4283</v>
      </c>
      <c r="C657" s="6">
        <v>42349</v>
      </c>
      <c r="D657" s="6">
        <f>$F657-$F$650</f>
        <v>3930</v>
      </c>
      <c r="E657" s="6">
        <f>100*($F657-$F$650)/($G$650-$F$650)</f>
        <v>56.530494821634065</v>
      </c>
      <c r="F657" s="6">
        <v>364560</v>
      </c>
      <c r="G657" s="6">
        <v>364299</v>
      </c>
    </row>
    <row r="660" spans="1:7" ht="20.100000000000001" customHeight="1" x14ac:dyDescent="0.25">
      <c r="A660" s="4" t="s">
        <v>20</v>
      </c>
      <c r="B660" s="4" t="s">
        <v>125</v>
      </c>
      <c r="C660" s="4" t="s">
        <v>124</v>
      </c>
      <c r="D660" s="4" t="s">
        <v>126</v>
      </c>
      <c r="E660" s="4" t="s">
        <v>24</v>
      </c>
      <c r="F660" s="4">
        <v>12490441</v>
      </c>
      <c r="G660" s="4">
        <v>16312968</v>
      </c>
    </row>
    <row r="661" spans="1:7" ht="20.100000000000001" customHeight="1" x14ac:dyDescent="0.25">
      <c r="A661" s="4" t="s">
        <v>25</v>
      </c>
      <c r="B661" s="4" t="s">
        <v>26</v>
      </c>
      <c r="C661" s="4" t="s">
        <v>27</v>
      </c>
      <c r="D661" s="4" t="s">
        <v>28</v>
      </c>
      <c r="E661" s="4" t="s">
        <v>29</v>
      </c>
      <c r="F661" s="4" t="s">
        <v>30</v>
      </c>
      <c r="G661" s="4" t="s">
        <v>31</v>
      </c>
    </row>
    <row r="662" spans="1:7" ht="20.100000000000001" customHeight="1" x14ac:dyDescent="0.25">
      <c r="A662" s="5" t="s">
        <v>13</v>
      </c>
      <c r="B662" s="5">
        <v>83</v>
      </c>
      <c r="C662" s="5">
        <v>2108</v>
      </c>
      <c r="D662" s="5">
        <f>$F662-$F$660</f>
        <v>3324883</v>
      </c>
      <c r="E662" s="5">
        <f>100*($F662-$F$660)/($G$660-$F$660)</f>
        <v>86.981282277404446</v>
      </c>
      <c r="F662" s="5">
        <v>15815324</v>
      </c>
      <c r="G662" s="5">
        <v>15744255</v>
      </c>
    </row>
    <row r="663" spans="1:7" ht="20.100000000000001" customHeight="1" x14ac:dyDescent="0.25">
      <c r="A663" s="5" t="s">
        <v>15</v>
      </c>
      <c r="B663" s="5">
        <v>184</v>
      </c>
      <c r="C663" s="5">
        <v>4246</v>
      </c>
      <c r="D663" s="5">
        <f>$F663-$F$660</f>
        <v>3272950</v>
      </c>
      <c r="E663" s="5">
        <f>100*($F663-$F$660)/($G$660-$F$660)</f>
        <v>85.622678400963551</v>
      </c>
      <c r="F663" s="5">
        <v>15763391</v>
      </c>
      <c r="G663" s="5">
        <v>15715644</v>
      </c>
    </row>
    <row r="664" spans="1:7" ht="20.100000000000001" customHeight="1" x14ac:dyDescent="0.25">
      <c r="A664" s="5" t="s">
        <v>16</v>
      </c>
      <c r="B664" s="5">
        <v>420</v>
      </c>
      <c r="C664" s="5">
        <v>8581</v>
      </c>
      <c r="D664" s="5">
        <f>$F664-$F$660</f>
        <v>3168317</v>
      </c>
      <c r="E664" s="5">
        <f>100*($F664-$F$660)/($G$660-$F$660)</f>
        <v>82.885405387587838</v>
      </c>
      <c r="F664" s="5">
        <v>15658758</v>
      </c>
      <c r="G664" s="5">
        <v>15592748</v>
      </c>
    </row>
    <row r="665" spans="1:7" ht="20.100000000000001" customHeight="1" x14ac:dyDescent="0.25">
      <c r="A665" s="5" t="s">
        <v>17</v>
      </c>
      <c r="B665" s="5">
        <v>699</v>
      </c>
      <c r="C665" s="5">
        <v>12828</v>
      </c>
      <c r="D665" s="5">
        <f>$F665-$F$660</f>
        <v>3138705</v>
      </c>
      <c r="E665" s="5">
        <f>100*($F665-$F$660)/($G$660-$F$660)</f>
        <v>82.110734600435791</v>
      </c>
      <c r="F665" s="5">
        <v>15629146</v>
      </c>
      <c r="G665" s="5">
        <v>15578918</v>
      </c>
    </row>
    <row r="666" spans="1:7" ht="20.100000000000001" customHeight="1" x14ac:dyDescent="0.25">
      <c r="A666" s="5" t="s">
        <v>18</v>
      </c>
      <c r="B666" s="5">
        <v>1631</v>
      </c>
      <c r="C666" s="5">
        <v>21393</v>
      </c>
      <c r="D666" s="5">
        <f>$F666-$F$660</f>
        <v>3108238</v>
      </c>
      <c r="E666" s="5">
        <f>100*($F666-$F$660)/($G$660-$F$660)</f>
        <v>81.313696410777482</v>
      </c>
      <c r="F666" s="5">
        <v>15598679</v>
      </c>
      <c r="G666" s="5">
        <v>15551637</v>
      </c>
    </row>
    <row r="667" spans="1:7" ht="20.100000000000001" customHeight="1" x14ac:dyDescent="0.25">
      <c r="A667" s="6" t="s">
        <v>19</v>
      </c>
      <c r="B667" s="6">
        <v>4332</v>
      </c>
      <c r="C667" s="6">
        <v>42408</v>
      </c>
      <c r="D667" s="6">
        <f>$F667-$F$660</f>
        <v>3077087</v>
      </c>
      <c r="E667" s="6">
        <f>100*($F667-$F$660)/($G$660-$F$660)</f>
        <v>80.498764299114171</v>
      </c>
      <c r="F667" s="6">
        <v>15567528</v>
      </c>
      <c r="G667" s="6">
        <v>15530831</v>
      </c>
    </row>
    <row r="670" spans="1:7" ht="20.100000000000001" customHeight="1" x14ac:dyDescent="0.25">
      <c r="A670" s="4" t="s">
        <v>20</v>
      </c>
      <c r="B670" s="4" t="s">
        <v>127</v>
      </c>
      <c r="C670" s="4" t="s">
        <v>42</v>
      </c>
      <c r="D670" s="4" t="s">
        <v>23</v>
      </c>
      <c r="E670" s="4" t="s">
        <v>24</v>
      </c>
      <c r="F670" s="4">
        <v>578</v>
      </c>
      <c r="G670" s="4">
        <v>816</v>
      </c>
    </row>
    <row r="671" spans="1:7" ht="20.100000000000001" customHeight="1" x14ac:dyDescent="0.25">
      <c r="A671" s="4" t="s">
        <v>25</v>
      </c>
      <c r="B671" s="4" t="s">
        <v>26</v>
      </c>
      <c r="C671" s="4" t="s">
        <v>27</v>
      </c>
      <c r="D671" s="4" t="s">
        <v>28</v>
      </c>
      <c r="E671" s="4" t="s">
        <v>29</v>
      </c>
      <c r="F671" s="4" t="s">
        <v>30</v>
      </c>
      <c r="G671" s="4" t="s">
        <v>31</v>
      </c>
    </row>
    <row r="672" spans="1:7" ht="20.100000000000001" customHeight="1" x14ac:dyDescent="0.25">
      <c r="A672" s="5" t="s">
        <v>13</v>
      </c>
      <c r="B672" s="5">
        <v>10</v>
      </c>
      <c r="C672" s="5">
        <v>2055</v>
      </c>
      <c r="D672" s="5">
        <f>$F672-$F$670</f>
        <v>45</v>
      </c>
      <c r="E672" s="5">
        <f>100*($F672-$F$670)/($G$670-$F$670)</f>
        <v>18.907563025210084</v>
      </c>
      <c r="F672" s="5">
        <v>623</v>
      </c>
      <c r="G672" s="5">
        <v>592</v>
      </c>
    </row>
    <row r="673" spans="1:7" ht="20.100000000000001" customHeight="1" x14ac:dyDescent="0.25">
      <c r="A673" s="5" t="s">
        <v>15</v>
      </c>
      <c r="B673" s="5">
        <v>15</v>
      </c>
      <c r="C673" s="5">
        <v>4101</v>
      </c>
      <c r="D673" s="5">
        <f>$F673-$F$670</f>
        <v>26</v>
      </c>
      <c r="E673" s="5">
        <f>100*($F673-$F$670)/($G$670-$F$670)</f>
        <v>10.92436974789916</v>
      </c>
      <c r="F673" s="5">
        <v>604</v>
      </c>
      <c r="G673" s="5">
        <v>586</v>
      </c>
    </row>
    <row r="674" spans="1:7" ht="20.100000000000001" customHeight="1" x14ac:dyDescent="0.25">
      <c r="A674" s="5" t="s">
        <v>16</v>
      </c>
      <c r="B674" s="5">
        <v>49</v>
      </c>
      <c r="C674" s="5">
        <v>8210</v>
      </c>
      <c r="D674" s="5">
        <f>$F674-$F$670</f>
        <v>15</v>
      </c>
      <c r="E674" s="5">
        <f>100*($F674-$F$670)/($G$670-$F$670)</f>
        <v>6.3025210084033612</v>
      </c>
      <c r="F674" s="5">
        <v>593</v>
      </c>
      <c r="G674" s="5">
        <v>586</v>
      </c>
    </row>
    <row r="675" spans="1:7" ht="20.100000000000001" customHeight="1" x14ac:dyDescent="0.25">
      <c r="A675" s="5" t="s">
        <v>17</v>
      </c>
      <c r="B675" s="5">
        <v>103</v>
      </c>
      <c r="C675" s="5">
        <v>12331</v>
      </c>
      <c r="D675" s="5">
        <f>$F675-$F$670</f>
        <v>14</v>
      </c>
      <c r="E675" s="5">
        <f>100*($F675-$F$670)/($G$670-$F$670)</f>
        <v>5.882352941176471</v>
      </c>
      <c r="F675" s="5">
        <v>592</v>
      </c>
      <c r="G675" s="5">
        <v>586</v>
      </c>
    </row>
    <row r="676" spans="1:7" ht="20.100000000000001" customHeight="1" x14ac:dyDescent="0.25">
      <c r="A676" s="6" t="s">
        <v>18</v>
      </c>
      <c r="B676" s="6">
        <v>377</v>
      </c>
      <c r="C676" s="6">
        <v>20567</v>
      </c>
      <c r="D676" s="6">
        <f>$F676-$F$670</f>
        <v>12</v>
      </c>
      <c r="E676" s="6">
        <f>100*($F676-$F$670)/($G$670-$F$670)</f>
        <v>5.0420168067226889</v>
      </c>
      <c r="F676" s="6">
        <v>590</v>
      </c>
      <c r="G676" s="6">
        <v>586</v>
      </c>
    </row>
    <row r="677" spans="1:7" ht="20.100000000000001" customHeight="1" x14ac:dyDescent="0.25">
      <c r="A677" s="5" t="s">
        <v>19</v>
      </c>
      <c r="B677" s="5">
        <v>1509</v>
      </c>
      <c r="C677" s="5">
        <v>40937</v>
      </c>
      <c r="D677" s="5">
        <f>$F677-$F$670</f>
        <v>15</v>
      </c>
      <c r="E677" s="5">
        <f>100*($F677-$F$670)/($G$670-$F$670)</f>
        <v>6.3025210084033612</v>
      </c>
      <c r="F677" s="5">
        <v>593</v>
      </c>
      <c r="G677" s="5">
        <v>586</v>
      </c>
    </row>
    <row r="680" spans="1:7" ht="20.100000000000001" customHeight="1" x14ac:dyDescent="0.25">
      <c r="A680" s="4" t="s">
        <v>20</v>
      </c>
      <c r="B680" s="4" t="s">
        <v>128</v>
      </c>
      <c r="C680" s="4" t="s">
        <v>90</v>
      </c>
      <c r="D680" s="4" t="s">
        <v>35</v>
      </c>
      <c r="E680" s="4" t="s">
        <v>24</v>
      </c>
      <c r="F680" s="4">
        <v>1014</v>
      </c>
      <c r="G680" s="4">
        <v>1400</v>
      </c>
    </row>
    <row r="681" spans="1:7" ht="20.100000000000001" customHeight="1" x14ac:dyDescent="0.25">
      <c r="A681" s="4" t="s">
        <v>25</v>
      </c>
      <c r="B681" s="4" t="s">
        <v>26</v>
      </c>
      <c r="C681" s="4" t="s">
        <v>27</v>
      </c>
      <c r="D681" s="4" t="s">
        <v>28</v>
      </c>
      <c r="E681" s="4" t="s">
        <v>29</v>
      </c>
      <c r="F681" s="4" t="s">
        <v>30</v>
      </c>
      <c r="G681" s="4" t="s">
        <v>31</v>
      </c>
    </row>
    <row r="682" spans="1:7" ht="20.100000000000001" customHeight="1" x14ac:dyDescent="0.25">
      <c r="A682" s="5" t="s">
        <v>13</v>
      </c>
      <c r="B682" s="5">
        <v>8</v>
      </c>
      <c r="C682" s="5">
        <v>2058</v>
      </c>
      <c r="D682" s="5">
        <f>$F682-$F$680</f>
        <v>86</v>
      </c>
      <c r="E682" s="5">
        <f>100*($F682-$F$680)/($G$680-$F$680)</f>
        <v>22.279792746113991</v>
      </c>
      <c r="F682" s="5">
        <v>1100</v>
      </c>
      <c r="G682" s="5">
        <v>1078</v>
      </c>
    </row>
    <row r="683" spans="1:7" ht="20.100000000000001" customHeight="1" x14ac:dyDescent="0.25">
      <c r="A683" s="5" t="s">
        <v>15</v>
      </c>
      <c r="B683" s="5">
        <v>17</v>
      </c>
      <c r="C683" s="5">
        <v>4113</v>
      </c>
      <c r="D683" s="5">
        <f>$F683-$F$680</f>
        <v>48</v>
      </c>
      <c r="E683" s="5">
        <f>100*($F683-$F$680)/($G$680-$F$680)</f>
        <v>12.435233160621761</v>
      </c>
      <c r="F683" s="5">
        <v>1062</v>
      </c>
      <c r="G683" s="5">
        <v>1016</v>
      </c>
    </row>
    <row r="684" spans="1:7" ht="20.100000000000001" customHeight="1" x14ac:dyDescent="0.25">
      <c r="A684" s="5" t="s">
        <v>16</v>
      </c>
      <c r="B684" s="5">
        <v>55</v>
      </c>
      <c r="C684" s="5">
        <v>8248</v>
      </c>
      <c r="D684" s="5">
        <f>$F684-$F$680</f>
        <v>40</v>
      </c>
      <c r="E684" s="5">
        <f>100*($F684-$F$680)/($G$680-$F$680)</f>
        <v>10.362694300518134</v>
      </c>
      <c r="F684" s="5">
        <v>1054</v>
      </c>
      <c r="G684" s="5">
        <v>1026</v>
      </c>
    </row>
    <row r="685" spans="1:7" ht="20.100000000000001" customHeight="1" x14ac:dyDescent="0.25">
      <c r="A685" s="5" t="s">
        <v>17</v>
      </c>
      <c r="B685" s="5">
        <v>114</v>
      </c>
      <c r="C685" s="5">
        <v>12355</v>
      </c>
      <c r="D685" s="5">
        <f>$F685-$F$680</f>
        <v>31</v>
      </c>
      <c r="E685" s="5">
        <f>100*($F685-$F$680)/($G$680-$F$680)</f>
        <v>8.0310880829015545</v>
      </c>
      <c r="F685" s="5">
        <v>1045</v>
      </c>
      <c r="G685" s="5">
        <v>1022</v>
      </c>
    </row>
    <row r="686" spans="1:7" ht="20.100000000000001" customHeight="1" x14ac:dyDescent="0.25">
      <c r="A686" s="5" t="s">
        <v>18</v>
      </c>
      <c r="B686" s="5">
        <v>415</v>
      </c>
      <c r="C686" s="5">
        <v>20670</v>
      </c>
      <c r="D686" s="5">
        <f>$F686-$F$680</f>
        <v>13</v>
      </c>
      <c r="E686" s="5">
        <f>100*($F686-$F$680)/($G$680-$F$680)</f>
        <v>3.3678756476683938</v>
      </c>
      <c r="F686" s="5">
        <v>1027</v>
      </c>
      <c r="G686" s="5">
        <v>1016</v>
      </c>
    </row>
    <row r="687" spans="1:7" ht="20.100000000000001" customHeight="1" x14ac:dyDescent="0.25">
      <c r="A687" s="6" t="s">
        <v>19</v>
      </c>
      <c r="B687" s="6">
        <v>1405</v>
      </c>
      <c r="C687" s="6">
        <v>41021</v>
      </c>
      <c r="D687" s="6">
        <f>$F687-$F$680</f>
        <v>8</v>
      </c>
      <c r="E687" s="6">
        <f>100*($F687-$F$680)/($G$680-$F$680)</f>
        <v>2.0725388601036268</v>
      </c>
      <c r="F687" s="6">
        <v>1022</v>
      </c>
      <c r="G687" s="6">
        <v>1016</v>
      </c>
    </row>
    <row r="690" spans="1:7" ht="20.100000000000001" customHeight="1" x14ac:dyDescent="0.25">
      <c r="A690" s="4" t="s">
        <v>20</v>
      </c>
      <c r="B690" s="4" t="s">
        <v>129</v>
      </c>
      <c r="C690" s="4" t="s">
        <v>46</v>
      </c>
      <c r="D690" s="4" t="s">
        <v>35</v>
      </c>
      <c r="E690" s="4" t="s">
        <v>24</v>
      </c>
      <c r="F690" s="4">
        <v>1150</v>
      </c>
      <c r="G690" s="4">
        <v>1606</v>
      </c>
    </row>
    <row r="691" spans="1:7" ht="20.100000000000001" customHeight="1" x14ac:dyDescent="0.25">
      <c r="A691" s="4" t="s">
        <v>25</v>
      </c>
      <c r="B691" s="4" t="s">
        <v>26</v>
      </c>
      <c r="C691" s="4" t="s">
        <v>27</v>
      </c>
      <c r="D691" s="4" t="s">
        <v>28</v>
      </c>
      <c r="E691" s="4" t="s">
        <v>29</v>
      </c>
      <c r="F691" s="4" t="s">
        <v>30</v>
      </c>
      <c r="G691" s="4" t="s">
        <v>31</v>
      </c>
    </row>
    <row r="692" spans="1:7" ht="20.100000000000001" customHeight="1" x14ac:dyDescent="0.25">
      <c r="A692" s="5" t="s">
        <v>13</v>
      </c>
      <c r="B692" s="5">
        <v>8</v>
      </c>
      <c r="C692" s="5">
        <v>2058</v>
      </c>
      <c r="D692" s="5">
        <f>$F692-$F$690</f>
        <v>103</v>
      </c>
      <c r="E692" s="5">
        <f>100*($F692-$F$690)/($G$690-$F$690)</f>
        <v>22.587719298245613</v>
      </c>
      <c r="F692" s="5">
        <v>1253</v>
      </c>
      <c r="G692" s="5">
        <v>1224</v>
      </c>
    </row>
    <row r="693" spans="1:7" ht="20.100000000000001" customHeight="1" x14ac:dyDescent="0.25">
      <c r="A693" s="5" t="s">
        <v>15</v>
      </c>
      <c r="B693" s="5">
        <v>18</v>
      </c>
      <c r="C693" s="5">
        <v>4130</v>
      </c>
      <c r="D693" s="5">
        <f>$F693-$F$690</f>
        <v>51</v>
      </c>
      <c r="E693" s="5">
        <f>100*($F693-$F$690)/($G$690-$F$690)</f>
        <v>11.184210526315789</v>
      </c>
      <c r="F693" s="5">
        <v>1201</v>
      </c>
      <c r="G693" s="5">
        <v>1166</v>
      </c>
    </row>
    <row r="694" spans="1:7" ht="20.100000000000001" customHeight="1" x14ac:dyDescent="0.25">
      <c r="A694" s="5" t="s">
        <v>16</v>
      </c>
      <c r="B694" s="5">
        <v>63</v>
      </c>
      <c r="C694" s="5">
        <v>8256</v>
      </c>
      <c r="D694" s="5">
        <f>$F694-$F$690</f>
        <v>33</v>
      </c>
      <c r="E694" s="5">
        <f>100*($F694-$F$690)/($G$690-$F$690)</f>
        <v>7.2368421052631575</v>
      </c>
      <c r="F694" s="5">
        <v>1183</v>
      </c>
      <c r="G694" s="5">
        <v>1156</v>
      </c>
    </row>
    <row r="695" spans="1:7" ht="20.100000000000001" customHeight="1" x14ac:dyDescent="0.25">
      <c r="A695" s="5" t="s">
        <v>17</v>
      </c>
      <c r="B695" s="5">
        <v>118</v>
      </c>
      <c r="C695" s="5">
        <v>12368</v>
      </c>
      <c r="D695" s="5">
        <f>$F695-$F$690</f>
        <v>27</v>
      </c>
      <c r="E695" s="5">
        <f>100*($F695-$F$690)/($G$690-$F$690)</f>
        <v>5.9210526315789478</v>
      </c>
      <c r="F695" s="5">
        <v>1177</v>
      </c>
      <c r="G695" s="5">
        <v>1150</v>
      </c>
    </row>
    <row r="696" spans="1:7" ht="20.100000000000001" customHeight="1" x14ac:dyDescent="0.25">
      <c r="A696" s="5" t="s">
        <v>18</v>
      </c>
      <c r="B696" s="5">
        <v>415</v>
      </c>
      <c r="C696" s="5">
        <v>20675</v>
      </c>
      <c r="D696" s="5">
        <f>$F696-$F$690</f>
        <v>22</v>
      </c>
      <c r="E696" s="5">
        <f>100*($F696-$F$690)/($G$690-$F$690)</f>
        <v>4.8245614035087723</v>
      </c>
      <c r="F696" s="5">
        <v>1172</v>
      </c>
      <c r="G696" s="5">
        <v>1150</v>
      </c>
    </row>
    <row r="697" spans="1:7" ht="20.100000000000001" customHeight="1" x14ac:dyDescent="0.25">
      <c r="A697" s="6" t="s">
        <v>19</v>
      </c>
      <c r="B697" s="6">
        <v>1465</v>
      </c>
      <c r="C697" s="6">
        <v>41157</v>
      </c>
      <c r="D697" s="6">
        <f>$F697-$F$690</f>
        <v>12</v>
      </c>
      <c r="E697" s="6">
        <f>100*($F697-$F$690)/($G$690-$F$690)</f>
        <v>2.6315789473684212</v>
      </c>
      <c r="F697" s="6">
        <v>1162</v>
      </c>
      <c r="G697" s="6">
        <v>1150</v>
      </c>
    </row>
    <row r="700" spans="1:7" ht="20.100000000000001" customHeight="1" x14ac:dyDescent="0.25">
      <c r="A700" s="4" t="s">
        <v>20</v>
      </c>
      <c r="B700" s="4" t="s">
        <v>130</v>
      </c>
      <c r="C700" s="4" t="s">
        <v>67</v>
      </c>
      <c r="D700" s="4" t="s">
        <v>23</v>
      </c>
      <c r="E700" s="4" t="s">
        <v>24</v>
      </c>
      <c r="F700" s="4">
        <v>1610</v>
      </c>
      <c r="G700" s="4">
        <v>2220</v>
      </c>
    </row>
    <row r="701" spans="1:7" ht="20.100000000000001" customHeight="1" x14ac:dyDescent="0.25">
      <c r="A701" s="4" t="s">
        <v>25</v>
      </c>
      <c r="B701" s="4" t="s">
        <v>26</v>
      </c>
      <c r="C701" s="4" t="s">
        <v>27</v>
      </c>
      <c r="D701" s="4" t="s">
        <v>28</v>
      </c>
      <c r="E701" s="4" t="s">
        <v>29</v>
      </c>
      <c r="F701" s="4" t="s">
        <v>30</v>
      </c>
      <c r="G701" s="4" t="s">
        <v>31</v>
      </c>
    </row>
    <row r="702" spans="1:7" ht="20.100000000000001" customHeight="1" x14ac:dyDescent="0.25">
      <c r="A702" s="5" t="s">
        <v>13</v>
      </c>
      <c r="B702" s="5">
        <v>8</v>
      </c>
      <c r="C702" s="5">
        <v>2064</v>
      </c>
      <c r="D702" s="5">
        <f>$F702-$F$700</f>
        <v>144</v>
      </c>
      <c r="E702" s="5">
        <f>100*($F702-$F$700)/($G$700-$F$700)</f>
        <v>23.606557377049182</v>
      </c>
      <c r="F702" s="5">
        <v>1754</v>
      </c>
      <c r="G702" s="5">
        <v>1696</v>
      </c>
    </row>
    <row r="703" spans="1:7" ht="20.100000000000001" customHeight="1" x14ac:dyDescent="0.25">
      <c r="A703" s="5" t="s">
        <v>15</v>
      </c>
      <c r="B703" s="5">
        <v>19</v>
      </c>
      <c r="C703" s="5">
        <v>4140</v>
      </c>
      <c r="D703" s="5">
        <f>$F703-$F$700</f>
        <v>111</v>
      </c>
      <c r="E703" s="5">
        <f>100*($F703-$F$700)/($G$700-$F$700)</f>
        <v>18.196721311475411</v>
      </c>
      <c r="F703" s="5">
        <v>1721</v>
      </c>
      <c r="G703" s="5">
        <v>1682</v>
      </c>
    </row>
    <row r="704" spans="1:7" ht="20.100000000000001" customHeight="1" x14ac:dyDescent="0.25">
      <c r="A704" s="5" t="s">
        <v>16</v>
      </c>
      <c r="B704" s="5">
        <v>61</v>
      </c>
      <c r="C704" s="5">
        <v>8259</v>
      </c>
      <c r="D704" s="5">
        <f>$F704-$F$700</f>
        <v>80</v>
      </c>
      <c r="E704" s="5">
        <f>100*($F704-$F$700)/($G$700-$F$700)</f>
        <v>13.114754098360656</v>
      </c>
      <c r="F704" s="5">
        <v>1690</v>
      </c>
      <c r="G704" s="5">
        <v>1642</v>
      </c>
    </row>
    <row r="705" spans="1:7" ht="20.100000000000001" customHeight="1" x14ac:dyDescent="0.25">
      <c r="A705" s="5" t="s">
        <v>17</v>
      </c>
      <c r="B705" s="5">
        <v>145</v>
      </c>
      <c r="C705" s="5">
        <v>12476</v>
      </c>
      <c r="D705" s="5">
        <f>$F705-$F$700</f>
        <v>55</v>
      </c>
      <c r="E705" s="5">
        <f>100*($F705-$F$700)/($G$700-$F$700)</f>
        <v>9.0163934426229506</v>
      </c>
      <c r="F705" s="5">
        <v>1665</v>
      </c>
      <c r="G705" s="5">
        <v>1626</v>
      </c>
    </row>
    <row r="706" spans="1:7" ht="20.100000000000001" customHeight="1" x14ac:dyDescent="0.25">
      <c r="A706" s="6" t="s">
        <v>18</v>
      </c>
      <c r="B706" s="6">
        <v>441</v>
      </c>
      <c r="C706" s="6">
        <v>20743</v>
      </c>
      <c r="D706" s="6">
        <f>$F706-$F$700</f>
        <v>51</v>
      </c>
      <c r="E706" s="6">
        <f>100*($F706-$F$700)/($G$700-$F$700)</f>
        <v>8.3606557377049189</v>
      </c>
      <c r="F706" s="6">
        <v>1661</v>
      </c>
      <c r="G706" s="6">
        <v>1634</v>
      </c>
    </row>
    <row r="707" spans="1:7" ht="20.100000000000001" customHeight="1" x14ac:dyDescent="0.25">
      <c r="A707" s="5" t="s">
        <v>19</v>
      </c>
      <c r="B707" s="5">
        <v>1508</v>
      </c>
      <c r="C707" s="5">
        <v>41403</v>
      </c>
      <c r="D707" s="5">
        <f>$F707-$F$700</f>
        <v>52</v>
      </c>
      <c r="E707" s="5">
        <f>100*($F707-$F$700)/($G$700-$F$700)</f>
        <v>8.5245901639344268</v>
      </c>
      <c r="F707" s="5">
        <v>1662</v>
      </c>
      <c r="G707" s="5">
        <v>1638</v>
      </c>
    </row>
    <row r="710" spans="1:7" ht="20.100000000000001" customHeight="1" x14ac:dyDescent="0.25">
      <c r="A710" s="4" t="s">
        <v>20</v>
      </c>
      <c r="B710" s="4" t="s">
        <v>131</v>
      </c>
      <c r="C710" s="4" t="s">
        <v>67</v>
      </c>
      <c r="D710" s="4" t="s">
        <v>23</v>
      </c>
      <c r="E710" s="4" t="s">
        <v>24</v>
      </c>
      <c r="F710" s="4">
        <v>1240</v>
      </c>
      <c r="G710" s="4">
        <v>1758</v>
      </c>
    </row>
    <row r="711" spans="1:7" ht="20.100000000000001" customHeight="1" x14ac:dyDescent="0.25">
      <c r="A711" s="4" t="s">
        <v>25</v>
      </c>
      <c r="B711" s="4" t="s">
        <v>26</v>
      </c>
      <c r="C711" s="4" t="s">
        <v>27</v>
      </c>
      <c r="D711" s="4" t="s">
        <v>28</v>
      </c>
      <c r="E711" s="4" t="s">
        <v>29</v>
      </c>
      <c r="F711" s="4" t="s">
        <v>30</v>
      </c>
      <c r="G711" s="4" t="s">
        <v>31</v>
      </c>
    </row>
    <row r="712" spans="1:7" ht="20.100000000000001" customHeight="1" x14ac:dyDescent="0.25">
      <c r="A712" s="5" t="s">
        <v>13</v>
      </c>
      <c r="B712" s="5">
        <v>9</v>
      </c>
      <c r="C712" s="5">
        <v>2058</v>
      </c>
      <c r="D712" s="5">
        <f>$F712-$F$710</f>
        <v>115</v>
      </c>
      <c r="E712" s="5">
        <f>100*($F712-$F$710)/($G$710-$F$710)</f>
        <v>22.200772200772199</v>
      </c>
      <c r="F712" s="5">
        <v>1355</v>
      </c>
      <c r="G712" s="5">
        <v>1318</v>
      </c>
    </row>
    <row r="713" spans="1:7" ht="20.100000000000001" customHeight="1" x14ac:dyDescent="0.25">
      <c r="A713" s="5" t="s">
        <v>15</v>
      </c>
      <c r="B713" s="5">
        <v>19</v>
      </c>
      <c r="C713" s="5">
        <v>4132</v>
      </c>
      <c r="D713" s="5">
        <f>$F713-$F$710</f>
        <v>84</v>
      </c>
      <c r="E713" s="5">
        <f>100*($F713-$F$710)/($G$710-$F$710)</f>
        <v>16.216216216216218</v>
      </c>
      <c r="F713" s="5">
        <v>1324</v>
      </c>
      <c r="G713" s="5">
        <v>1276</v>
      </c>
    </row>
    <row r="714" spans="1:7" ht="20.100000000000001" customHeight="1" x14ac:dyDescent="0.25">
      <c r="A714" s="5" t="s">
        <v>16</v>
      </c>
      <c r="B714" s="5">
        <v>61</v>
      </c>
      <c r="C714" s="5">
        <v>8273</v>
      </c>
      <c r="D714" s="5">
        <f>$F714-$F$710</f>
        <v>68</v>
      </c>
      <c r="E714" s="5">
        <f>100*($F714-$F$710)/($G$710-$F$710)</f>
        <v>13.127413127413128</v>
      </c>
      <c r="F714" s="5">
        <v>1308</v>
      </c>
      <c r="G714" s="5">
        <v>1270</v>
      </c>
    </row>
    <row r="715" spans="1:7" ht="20.100000000000001" customHeight="1" x14ac:dyDescent="0.25">
      <c r="A715" s="5" t="s">
        <v>17</v>
      </c>
      <c r="B715" s="5">
        <v>126</v>
      </c>
      <c r="C715" s="5">
        <v>12419</v>
      </c>
      <c r="D715" s="5">
        <f>$F715-$F$710</f>
        <v>43</v>
      </c>
      <c r="E715" s="5">
        <f>100*($F715-$F$710)/($G$710-$F$710)</f>
        <v>8.301158301158301</v>
      </c>
      <c r="F715" s="5">
        <v>1283</v>
      </c>
      <c r="G715" s="5">
        <v>1264</v>
      </c>
    </row>
    <row r="716" spans="1:7" ht="20.100000000000001" customHeight="1" x14ac:dyDescent="0.25">
      <c r="A716" s="5" t="s">
        <v>18</v>
      </c>
      <c r="B716" s="5">
        <v>435</v>
      </c>
      <c r="C716" s="5">
        <v>20632</v>
      </c>
      <c r="D716" s="5">
        <f>$F716-$F$710</f>
        <v>44</v>
      </c>
      <c r="E716" s="5">
        <f>100*($F716-$F$710)/($G$710-$F$710)</f>
        <v>8.494208494208495</v>
      </c>
      <c r="F716" s="5">
        <v>1284</v>
      </c>
      <c r="G716" s="5">
        <v>1264</v>
      </c>
    </row>
    <row r="717" spans="1:7" ht="20.100000000000001" customHeight="1" x14ac:dyDescent="0.25">
      <c r="A717" s="6" t="s">
        <v>19</v>
      </c>
      <c r="B717" s="6">
        <v>1469</v>
      </c>
      <c r="C717" s="6">
        <v>41178</v>
      </c>
      <c r="D717" s="6">
        <f>$F717-$F$710</f>
        <v>36</v>
      </c>
      <c r="E717" s="6">
        <f>100*($F717-$F$710)/($G$710-$F$710)</f>
        <v>6.9498069498069501</v>
      </c>
      <c r="F717" s="6">
        <v>1276</v>
      </c>
      <c r="G717" s="6">
        <v>1264</v>
      </c>
    </row>
    <row r="720" spans="1:7" ht="20.100000000000001" customHeight="1" x14ac:dyDescent="0.25">
      <c r="A720" s="4" t="s">
        <v>20</v>
      </c>
      <c r="B720" s="4" t="s">
        <v>132</v>
      </c>
      <c r="C720" s="4" t="s">
        <v>133</v>
      </c>
      <c r="D720" s="4" t="s">
        <v>35</v>
      </c>
      <c r="E720" s="4" t="s">
        <v>24</v>
      </c>
      <c r="F720" s="4">
        <v>1732</v>
      </c>
      <c r="G720" s="4">
        <v>2406</v>
      </c>
    </row>
    <row r="721" spans="1:7" ht="20.100000000000001" customHeight="1" x14ac:dyDescent="0.25">
      <c r="A721" s="4" t="s">
        <v>25</v>
      </c>
      <c r="B721" s="4" t="s">
        <v>26</v>
      </c>
      <c r="C721" s="4" t="s">
        <v>27</v>
      </c>
      <c r="D721" s="4" t="s">
        <v>28</v>
      </c>
      <c r="E721" s="4" t="s">
        <v>29</v>
      </c>
      <c r="F721" s="4" t="s">
        <v>30</v>
      </c>
      <c r="G721" s="4" t="s">
        <v>31</v>
      </c>
    </row>
    <row r="722" spans="1:7" ht="20.100000000000001" customHeight="1" x14ac:dyDescent="0.25">
      <c r="A722" s="5" t="s">
        <v>13</v>
      </c>
      <c r="B722" s="5">
        <v>9</v>
      </c>
      <c r="C722" s="5">
        <v>2061</v>
      </c>
      <c r="D722" s="5">
        <f>$F722-$F$720</f>
        <v>163</v>
      </c>
      <c r="E722" s="5">
        <f>100*($F722-$F$720)/($G$720-$F$720)</f>
        <v>24.183976261127597</v>
      </c>
      <c r="F722" s="5">
        <v>1895</v>
      </c>
      <c r="G722" s="5">
        <v>1854</v>
      </c>
    </row>
    <row r="723" spans="1:7" ht="20.100000000000001" customHeight="1" x14ac:dyDescent="0.25">
      <c r="A723" s="5" t="s">
        <v>15</v>
      </c>
      <c r="B723" s="5">
        <v>20</v>
      </c>
      <c r="C723" s="5">
        <v>4138</v>
      </c>
      <c r="D723" s="5">
        <f>$F723-$F$720</f>
        <v>111</v>
      </c>
      <c r="E723" s="5">
        <f>100*($F723-$F$720)/($G$720-$F$720)</f>
        <v>16.468842729970326</v>
      </c>
      <c r="F723" s="5">
        <v>1843</v>
      </c>
      <c r="G723" s="5">
        <v>1788</v>
      </c>
    </row>
    <row r="724" spans="1:7" ht="20.100000000000001" customHeight="1" x14ac:dyDescent="0.25">
      <c r="A724" s="5" t="s">
        <v>16</v>
      </c>
      <c r="B724" s="5">
        <v>64</v>
      </c>
      <c r="C724" s="5">
        <v>8274</v>
      </c>
      <c r="D724" s="5">
        <f>$F724-$F$720</f>
        <v>80</v>
      </c>
      <c r="E724" s="5">
        <f>100*($F724-$F$720)/($G$720-$F$720)</f>
        <v>11.869436201780415</v>
      </c>
      <c r="F724" s="5">
        <v>1812</v>
      </c>
      <c r="G724" s="5">
        <v>1760</v>
      </c>
    </row>
    <row r="725" spans="1:7" ht="20.100000000000001" customHeight="1" x14ac:dyDescent="0.25">
      <c r="A725" s="5" t="s">
        <v>17</v>
      </c>
      <c r="B725" s="5">
        <v>128</v>
      </c>
      <c r="C725" s="5">
        <v>12418</v>
      </c>
      <c r="D725" s="5">
        <f>$F725-$F$720</f>
        <v>57</v>
      </c>
      <c r="E725" s="5">
        <f>100*($F725-$F$720)/($G$720-$F$720)</f>
        <v>8.4569732937685451</v>
      </c>
      <c r="F725" s="5">
        <v>1789</v>
      </c>
      <c r="G725" s="5">
        <v>1752</v>
      </c>
    </row>
    <row r="726" spans="1:7" ht="20.100000000000001" customHeight="1" x14ac:dyDescent="0.25">
      <c r="A726" s="5" t="s">
        <v>18</v>
      </c>
      <c r="B726" s="5">
        <v>451</v>
      </c>
      <c r="C726" s="5">
        <v>20758</v>
      </c>
      <c r="D726" s="5">
        <f>$F726-$F$720</f>
        <v>39</v>
      </c>
      <c r="E726" s="5">
        <f>100*($F726-$F$720)/($G$720-$F$720)</f>
        <v>5.7863501483679523</v>
      </c>
      <c r="F726" s="5">
        <v>1771</v>
      </c>
      <c r="G726" s="5">
        <v>1750</v>
      </c>
    </row>
    <row r="727" spans="1:7" ht="20.100000000000001" customHeight="1" x14ac:dyDescent="0.25">
      <c r="A727" s="6" t="s">
        <v>19</v>
      </c>
      <c r="B727" s="6">
        <v>1537</v>
      </c>
      <c r="C727" s="6">
        <v>41270</v>
      </c>
      <c r="D727" s="6">
        <f>$F727-$F$720</f>
        <v>32</v>
      </c>
      <c r="E727" s="6">
        <f>100*($F727-$F$720)/($G$720-$F$720)</f>
        <v>4.7477744807121658</v>
      </c>
      <c r="F727" s="6">
        <v>1764</v>
      </c>
      <c r="G727" s="6">
        <v>1738</v>
      </c>
    </row>
    <row r="730" spans="1:7" ht="20.100000000000001" customHeight="1" x14ac:dyDescent="0.25">
      <c r="A730" s="4" t="s">
        <v>20</v>
      </c>
      <c r="B730" s="4" t="s">
        <v>134</v>
      </c>
      <c r="C730" s="4" t="s">
        <v>50</v>
      </c>
      <c r="D730" s="4" t="s">
        <v>23</v>
      </c>
      <c r="E730" s="4" t="s">
        <v>24</v>
      </c>
      <c r="F730" s="4">
        <v>1930</v>
      </c>
      <c r="G730" s="4">
        <v>2612</v>
      </c>
    </row>
    <row r="731" spans="1:7" ht="20.100000000000001" customHeight="1" x14ac:dyDescent="0.25">
      <c r="A731" s="4" t="s">
        <v>25</v>
      </c>
      <c r="B731" s="4" t="s">
        <v>26</v>
      </c>
      <c r="C731" s="4" t="s">
        <v>27</v>
      </c>
      <c r="D731" s="4" t="s">
        <v>28</v>
      </c>
      <c r="E731" s="4" t="s">
        <v>29</v>
      </c>
      <c r="F731" s="4" t="s">
        <v>30</v>
      </c>
      <c r="G731" s="4" t="s">
        <v>31</v>
      </c>
    </row>
    <row r="732" spans="1:7" ht="20.100000000000001" customHeight="1" x14ac:dyDescent="0.25">
      <c r="A732" s="5" t="s">
        <v>13</v>
      </c>
      <c r="B732" s="5">
        <v>11</v>
      </c>
      <c r="C732" s="5">
        <v>2062</v>
      </c>
      <c r="D732" s="5">
        <f>$F732-$F$730</f>
        <v>175</v>
      </c>
      <c r="E732" s="5">
        <f>100*($F732-$F$730)/($G$730-$F$730)</f>
        <v>25.659824046920821</v>
      </c>
      <c r="F732" s="5">
        <v>2105</v>
      </c>
      <c r="G732" s="5">
        <v>2074</v>
      </c>
    </row>
    <row r="733" spans="1:7" ht="20.100000000000001" customHeight="1" x14ac:dyDescent="0.25">
      <c r="A733" s="5" t="s">
        <v>15</v>
      </c>
      <c r="B733" s="5">
        <v>22</v>
      </c>
      <c r="C733" s="5">
        <v>4134</v>
      </c>
      <c r="D733" s="5">
        <f>$F733-$F$730</f>
        <v>122</v>
      </c>
      <c r="E733" s="5">
        <f>100*($F733-$F$730)/($G$730-$F$730)</f>
        <v>17.888563049853371</v>
      </c>
      <c r="F733" s="5">
        <v>2052</v>
      </c>
      <c r="G733" s="5">
        <v>1988</v>
      </c>
    </row>
    <row r="734" spans="1:7" ht="20.100000000000001" customHeight="1" x14ac:dyDescent="0.25">
      <c r="A734" s="5" t="s">
        <v>16</v>
      </c>
      <c r="B734" s="5">
        <v>73</v>
      </c>
      <c r="C734" s="5">
        <v>8282</v>
      </c>
      <c r="D734" s="5">
        <f>$F734-$F$730</f>
        <v>82</v>
      </c>
      <c r="E734" s="5">
        <f>100*($F734-$F$730)/($G$730-$F$730)</f>
        <v>12.023460410557185</v>
      </c>
      <c r="F734" s="5">
        <v>2012</v>
      </c>
      <c r="G734" s="5">
        <v>1972</v>
      </c>
    </row>
    <row r="735" spans="1:7" ht="20.100000000000001" customHeight="1" x14ac:dyDescent="0.25">
      <c r="A735" s="5" t="s">
        <v>17</v>
      </c>
      <c r="B735" s="5">
        <v>140</v>
      </c>
      <c r="C735" s="5">
        <v>12447</v>
      </c>
      <c r="D735" s="5">
        <f>$F735-$F$730</f>
        <v>88</v>
      </c>
      <c r="E735" s="5">
        <f>100*($F735-$F$730)/($G$730-$F$730)</f>
        <v>12.903225806451612</v>
      </c>
      <c r="F735" s="5">
        <v>2018</v>
      </c>
      <c r="G735" s="5">
        <v>1982</v>
      </c>
    </row>
    <row r="736" spans="1:7" ht="20.100000000000001" customHeight="1" x14ac:dyDescent="0.25">
      <c r="A736" s="5" t="s">
        <v>18</v>
      </c>
      <c r="B736" s="5">
        <v>469</v>
      </c>
      <c r="C736" s="5">
        <v>20794</v>
      </c>
      <c r="D736" s="5">
        <f>$F736-$F$730</f>
        <v>59</v>
      </c>
      <c r="E736" s="5">
        <f>100*($F736-$F$730)/($G$730-$F$730)</f>
        <v>8.6510263929618763</v>
      </c>
      <c r="F736" s="5">
        <v>1989</v>
      </c>
      <c r="G736" s="5">
        <v>1974</v>
      </c>
    </row>
    <row r="737" spans="1:7" ht="20.100000000000001" customHeight="1" x14ac:dyDescent="0.25">
      <c r="A737" s="6" t="s">
        <v>19</v>
      </c>
      <c r="B737" s="6">
        <v>1628</v>
      </c>
      <c r="C737" s="6">
        <v>41240</v>
      </c>
      <c r="D737" s="6">
        <f>$F737-$F$730</f>
        <v>58</v>
      </c>
      <c r="E737" s="6">
        <f>100*($F737-$F$730)/($G$730-$F$730)</f>
        <v>8.5043988269794717</v>
      </c>
      <c r="F737" s="6">
        <v>1988</v>
      </c>
      <c r="G737" s="6">
        <v>1962</v>
      </c>
    </row>
    <row r="740" spans="1:7" ht="20.100000000000001" customHeight="1" x14ac:dyDescent="0.25">
      <c r="A740" s="4" t="s">
        <v>20</v>
      </c>
      <c r="B740" s="4" t="s">
        <v>135</v>
      </c>
      <c r="C740" s="4" t="s">
        <v>53</v>
      </c>
      <c r="D740" s="4" t="s">
        <v>35</v>
      </c>
      <c r="E740" s="4" t="s">
        <v>24</v>
      </c>
      <c r="F740" s="4">
        <v>2570</v>
      </c>
      <c r="G740" s="4">
        <v>3524</v>
      </c>
    </row>
    <row r="741" spans="1:7" ht="20.100000000000001" customHeight="1" x14ac:dyDescent="0.25">
      <c r="A741" s="4" t="s">
        <v>25</v>
      </c>
      <c r="B741" s="4" t="s">
        <v>26</v>
      </c>
      <c r="C741" s="4" t="s">
        <v>27</v>
      </c>
      <c r="D741" s="4" t="s">
        <v>28</v>
      </c>
      <c r="E741" s="4" t="s">
        <v>29</v>
      </c>
      <c r="F741" s="4" t="s">
        <v>30</v>
      </c>
      <c r="G741" s="4" t="s">
        <v>31</v>
      </c>
    </row>
    <row r="742" spans="1:7" ht="20.100000000000001" customHeight="1" x14ac:dyDescent="0.25">
      <c r="A742" s="5" t="s">
        <v>13</v>
      </c>
      <c r="B742" s="5">
        <v>11</v>
      </c>
      <c r="C742" s="5">
        <v>2070</v>
      </c>
      <c r="D742" s="5">
        <f>$F742-$F$740</f>
        <v>249</v>
      </c>
      <c r="E742" s="5">
        <f>100*($F742-$F$740)/($G$740-$F$740)</f>
        <v>26.10062893081761</v>
      </c>
      <c r="F742" s="5">
        <v>2819</v>
      </c>
      <c r="G742" s="5">
        <v>2752</v>
      </c>
    </row>
    <row r="743" spans="1:7" ht="20.100000000000001" customHeight="1" x14ac:dyDescent="0.25">
      <c r="A743" s="5" t="s">
        <v>15</v>
      </c>
      <c r="B743" s="5">
        <v>23</v>
      </c>
      <c r="C743" s="5">
        <v>4128</v>
      </c>
      <c r="D743" s="5">
        <f>$F743-$F$740</f>
        <v>202</v>
      </c>
      <c r="E743" s="5">
        <f>100*($F743-$F$740)/($G$740-$F$740)</f>
        <v>21.174004192872118</v>
      </c>
      <c r="F743" s="5">
        <v>2772</v>
      </c>
      <c r="G743" s="5">
        <v>2704</v>
      </c>
    </row>
    <row r="744" spans="1:7" ht="20.100000000000001" customHeight="1" x14ac:dyDescent="0.25">
      <c r="A744" s="5" t="s">
        <v>16</v>
      </c>
      <c r="B744" s="5">
        <v>80</v>
      </c>
      <c r="C744" s="5">
        <v>8307</v>
      </c>
      <c r="D744" s="5">
        <f>$F744-$F$740</f>
        <v>170</v>
      </c>
      <c r="E744" s="5">
        <f>100*($F744-$F$740)/($G$740-$F$740)</f>
        <v>17.819706498951781</v>
      </c>
      <c r="F744" s="5">
        <v>2740</v>
      </c>
      <c r="G744" s="5">
        <v>2678</v>
      </c>
    </row>
    <row r="745" spans="1:7" ht="20.100000000000001" customHeight="1" x14ac:dyDescent="0.25">
      <c r="A745" s="5" t="s">
        <v>17</v>
      </c>
      <c r="B745" s="5">
        <v>151</v>
      </c>
      <c r="C745" s="5">
        <v>12451</v>
      </c>
      <c r="D745" s="5">
        <f>$F745-$F$740</f>
        <v>126</v>
      </c>
      <c r="E745" s="5">
        <f>100*($F745-$F$740)/($G$740-$F$740)</f>
        <v>13.20754716981132</v>
      </c>
      <c r="F745" s="5">
        <v>2696</v>
      </c>
      <c r="G745" s="5">
        <v>2670</v>
      </c>
    </row>
    <row r="746" spans="1:7" ht="20.100000000000001" customHeight="1" x14ac:dyDescent="0.25">
      <c r="A746" s="6" t="s">
        <v>18</v>
      </c>
      <c r="B746" s="6">
        <v>527</v>
      </c>
      <c r="C746" s="6">
        <v>20825</v>
      </c>
      <c r="D746" s="6">
        <f>$F746-$F$740</f>
        <v>85</v>
      </c>
      <c r="E746" s="6">
        <f>100*($F746-$F$740)/($G$740-$F$740)</f>
        <v>8.9098532494758906</v>
      </c>
      <c r="F746" s="6">
        <v>2655</v>
      </c>
      <c r="G746" s="6">
        <v>2614</v>
      </c>
    </row>
    <row r="747" spans="1:7" ht="20.100000000000001" customHeight="1" x14ac:dyDescent="0.25">
      <c r="A747" s="5" t="s">
        <v>19</v>
      </c>
      <c r="B747" s="5">
        <v>1640</v>
      </c>
      <c r="C747" s="5">
        <v>41404</v>
      </c>
      <c r="D747" s="5">
        <f>$F747-$F$740</f>
        <v>85</v>
      </c>
      <c r="E747" s="5">
        <f>100*($F747-$F$740)/($G$740-$F$740)</f>
        <v>8.9098532494758906</v>
      </c>
      <c r="F747" s="5">
        <v>2655</v>
      </c>
      <c r="G747" s="5">
        <v>2628</v>
      </c>
    </row>
    <row r="750" spans="1:7" ht="20.100000000000001" customHeight="1" x14ac:dyDescent="0.25">
      <c r="A750" s="4" t="s">
        <v>20</v>
      </c>
      <c r="B750" s="4" t="s">
        <v>136</v>
      </c>
      <c r="C750" s="4" t="s">
        <v>137</v>
      </c>
      <c r="D750" s="4" t="s">
        <v>35</v>
      </c>
      <c r="E750" s="4" t="s">
        <v>24</v>
      </c>
      <c r="F750" s="4">
        <v>2438</v>
      </c>
      <c r="G750" s="4">
        <v>3538</v>
      </c>
    </row>
    <row r="751" spans="1:7" ht="20.100000000000001" customHeight="1" x14ac:dyDescent="0.25">
      <c r="A751" s="4" t="s">
        <v>25</v>
      </c>
      <c r="B751" s="4" t="s">
        <v>26</v>
      </c>
      <c r="C751" s="4" t="s">
        <v>27</v>
      </c>
      <c r="D751" s="4" t="s">
        <v>28</v>
      </c>
      <c r="E751" s="4" t="s">
        <v>29</v>
      </c>
      <c r="F751" s="4" t="s">
        <v>30</v>
      </c>
      <c r="G751" s="4" t="s">
        <v>31</v>
      </c>
    </row>
    <row r="752" spans="1:7" ht="20.100000000000001" customHeight="1" x14ac:dyDescent="0.25">
      <c r="A752" s="5" t="s">
        <v>13</v>
      </c>
      <c r="B752" s="5">
        <v>10</v>
      </c>
      <c r="C752" s="5">
        <v>2076</v>
      </c>
      <c r="D752" s="5">
        <f>$F752-$F$750</f>
        <v>293</v>
      </c>
      <c r="E752" s="5">
        <f>100*($F752-$F$750)/($G$750-$F$750)</f>
        <v>26.636363636363637</v>
      </c>
      <c r="F752" s="5">
        <v>2731</v>
      </c>
      <c r="G752" s="5">
        <v>2652</v>
      </c>
    </row>
    <row r="753" spans="1:7" ht="20.100000000000001" customHeight="1" x14ac:dyDescent="0.25">
      <c r="A753" s="5" t="s">
        <v>15</v>
      </c>
      <c r="B753" s="5">
        <v>24</v>
      </c>
      <c r="C753" s="5">
        <v>4136</v>
      </c>
      <c r="D753" s="5">
        <f>$F753-$F$750</f>
        <v>241</v>
      </c>
      <c r="E753" s="5">
        <f>100*($F753-$F$750)/($G$750-$F$750)</f>
        <v>21.90909090909091</v>
      </c>
      <c r="F753" s="5">
        <v>2679</v>
      </c>
      <c r="G753" s="5">
        <v>2650</v>
      </c>
    </row>
    <row r="754" spans="1:7" ht="20.100000000000001" customHeight="1" x14ac:dyDescent="0.25">
      <c r="A754" s="5" t="s">
        <v>16</v>
      </c>
      <c r="B754" s="5">
        <v>74</v>
      </c>
      <c r="C754" s="5">
        <v>8326</v>
      </c>
      <c r="D754" s="5">
        <f>$F754-$F$750</f>
        <v>154</v>
      </c>
      <c r="E754" s="5">
        <f>100*($F754-$F$750)/($G$750-$F$750)</f>
        <v>14</v>
      </c>
      <c r="F754" s="5">
        <v>2592</v>
      </c>
      <c r="G754" s="5">
        <v>2550</v>
      </c>
    </row>
    <row r="755" spans="1:7" ht="20.100000000000001" customHeight="1" x14ac:dyDescent="0.25">
      <c r="A755" s="5" t="s">
        <v>17</v>
      </c>
      <c r="B755" s="5">
        <v>146</v>
      </c>
      <c r="C755" s="5">
        <v>12466</v>
      </c>
      <c r="D755" s="5">
        <f>$F755-$F$750</f>
        <v>130</v>
      </c>
      <c r="E755" s="5">
        <f>100*($F755-$F$750)/($G$750-$F$750)</f>
        <v>11.818181818181818</v>
      </c>
      <c r="F755" s="5">
        <v>2568</v>
      </c>
      <c r="G755" s="5">
        <v>2526</v>
      </c>
    </row>
    <row r="756" spans="1:7" ht="20.100000000000001" customHeight="1" x14ac:dyDescent="0.25">
      <c r="A756" s="5" t="s">
        <v>18</v>
      </c>
      <c r="B756" s="5">
        <v>496</v>
      </c>
      <c r="C756" s="5">
        <v>20922</v>
      </c>
      <c r="D756" s="5">
        <f>$F756-$F$750</f>
        <v>102</v>
      </c>
      <c r="E756" s="5">
        <f>100*($F756-$F$750)/($G$750-$F$750)</f>
        <v>9.2727272727272734</v>
      </c>
      <c r="F756" s="5">
        <v>2540</v>
      </c>
      <c r="G756" s="5">
        <v>2492</v>
      </c>
    </row>
    <row r="757" spans="1:7" ht="20.100000000000001" customHeight="1" x14ac:dyDescent="0.25">
      <c r="A757" s="6" t="s">
        <v>19</v>
      </c>
      <c r="B757" s="6">
        <v>1744</v>
      </c>
      <c r="C757" s="6">
        <v>41373</v>
      </c>
      <c r="D757" s="6">
        <f>$F757-$F$750</f>
        <v>85</v>
      </c>
      <c r="E757" s="6">
        <f>100*($F757-$F$750)/($G$750-$F$750)</f>
        <v>7.7272727272727275</v>
      </c>
      <c r="F757" s="6">
        <v>2523</v>
      </c>
      <c r="G757" s="6">
        <v>2490</v>
      </c>
    </row>
    <row r="760" spans="1:7" ht="20.100000000000001" customHeight="1" x14ac:dyDescent="0.25">
      <c r="A760" s="4" t="s">
        <v>20</v>
      </c>
      <c r="B760" s="4" t="s">
        <v>138</v>
      </c>
      <c r="C760" s="4" t="s">
        <v>57</v>
      </c>
      <c r="D760" s="4" t="s">
        <v>23</v>
      </c>
      <c r="E760" s="4" t="s">
        <v>24</v>
      </c>
      <c r="F760" s="4">
        <v>3596</v>
      </c>
      <c r="G760" s="4">
        <v>5270</v>
      </c>
    </row>
    <row r="761" spans="1:7" ht="20.100000000000001" customHeight="1" x14ac:dyDescent="0.25">
      <c r="A761" s="4" t="s">
        <v>25</v>
      </c>
      <c r="B761" s="4" t="s">
        <v>26</v>
      </c>
      <c r="C761" s="4" t="s">
        <v>27</v>
      </c>
      <c r="D761" s="4" t="s">
        <v>28</v>
      </c>
      <c r="E761" s="4" t="s">
        <v>29</v>
      </c>
      <c r="F761" s="4" t="s">
        <v>30</v>
      </c>
      <c r="G761" s="4" t="s">
        <v>31</v>
      </c>
    </row>
    <row r="762" spans="1:7" ht="20.100000000000001" customHeight="1" x14ac:dyDescent="0.25">
      <c r="A762" s="5" t="s">
        <v>13</v>
      </c>
      <c r="B762" s="5">
        <v>11</v>
      </c>
      <c r="C762" s="5">
        <v>2075</v>
      </c>
      <c r="D762" s="5">
        <f>$F762-$F$760</f>
        <v>376</v>
      </c>
      <c r="E762" s="5">
        <f>100*($F762-$F$760)/($G$760-$F$760)</f>
        <v>22.461170848267624</v>
      </c>
      <c r="F762" s="5">
        <v>3972</v>
      </c>
      <c r="G762" s="5">
        <v>3882</v>
      </c>
    </row>
    <row r="763" spans="1:7" ht="20.100000000000001" customHeight="1" x14ac:dyDescent="0.25">
      <c r="A763" s="5" t="s">
        <v>15</v>
      </c>
      <c r="B763" s="5">
        <v>24</v>
      </c>
      <c r="C763" s="5">
        <v>4175</v>
      </c>
      <c r="D763" s="5">
        <f>$F763-$F$760</f>
        <v>299</v>
      </c>
      <c r="E763" s="5">
        <f>100*($F763-$F$760)/($G$760-$F$760)</f>
        <v>17.861409796893668</v>
      </c>
      <c r="F763" s="5">
        <v>3895</v>
      </c>
      <c r="G763" s="5">
        <v>3768</v>
      </c>
    </row>
    <row r="764" spans="1:7" ht="20.100000000000001" customHeight="1" x14ac:dyDescent="0.25">
      <c r="A764" s="5" t="s">
        <v>16</v>
      </c>
      <c r="B764" s="5">
        <v>68</v>
      </c>
      <c r="C764" s="5">
        <v>8330</v>
      </c>
      <c r="D764" s="5">
        <f>$F764-$F$760</f>
        <v>227</v>
      </c>
      <c r="E764" s="5">
        <f>100*($F764-$F$760)/($G$760-$F$760)</f>
        <v>13.560334528076464</v>
      </c>
      <c r="F764" s="5">
        <v>3823</v>
      </c>
      <c r="G764" s="5">
        <v>3708</v>
      </c>
    </row>
    <row r="765" spans="1:7" ht="20.100000000000001" customHeight="1" x14ac:dyDescent="0.25">
      <c r="A765" s="5" t="s">
        <v>17</v>
      </c>
      <c r="B765" s="5">
        <v>143</v>
      </c>
      <c r="C765" s="5">
        <v>12517</v>
      </c>
      <c r="D765" s="5">
        <f>$F765-$F$760</f>
        <v>199</v>
      </c>
      <c r="E765" s="5">
        <f>100*($F765-$F$760)/($G$760-$F$760)</f>
        <v>11.887694145758662</v>
      </c>
      <c r="F765" s="5">
        <v>3795</v>
      </c>
      <c r="G765" s="5">
        <v>3752</v>
      </c>
    </row>
    <row r="766" spans="1:7" ht="20.100000000000001" customHeight="1" x14ac:dyDescent="0.25">
      <c r="A766" s="5" t="s">
        <v>18</v>
      </c>
      <c r="B766" s="5">
        <v>485</v>
      </c>
      <c r="C766" s="5">
        <v>20933</v>
      </c>
      <c r="D766" s="5">
        <f>$F766-$F$760</f>
        <v>137</v>
      </c>
      <c r="E766" s="5">
        <f>100*($F766-$F$760)/($G$760-$F$760)</f>
        <v>8.1839904420549576</v>
      </c>
      <c r="F766" s="5">
        <v>3733</v>
      </c>
      <c r="G766" s="5">
        <v>3658</v>
      </c>
    </row>
    <row r="767" spans="1:7" ht="20.100000000000001" customHeight="1" x14ac:dyDescent="0.25">
      <c r="A767" s="6" t="s">
        <v>19</v>
      </c>
      <c r="B767" s="6">
        <v>1730</v>
      </c>
      <c r="C767" s="6">
        <v>41540</v>
      </c>
      <c r="D767" s="6">
        <f>$F767-$F$760</f>
        <v>117</v>
      </c>
      <c r="E767" s="6">
        <f>100*($F767-$F$760)/($G$760-$F$760)</f>
        <v>6.989247311827957</v>
      </c>
      <c r="F767" s="6">
        <v>3713</v>
      </c>
      <c r="G767" s="6">
        <v>3628</v>
      </c>
    </row>
    <row r="770" spans="1:7" ht="20.100000000000001" customHeight="1" x14ac:dyDescent="0.25">
      <c r="A770" s="4" t="s">
        <v>20</v>
      </c>
      <c r="B770" s="4" t="s">
        <v>139</v>
      </c>
      <c r="C770" s="4" t="s">
        <v>140</v>
      </c>
      <c r="D770" s="4" t="s">
        <v>35</v>
      </c>
      <c r="E770" s="4" t="s">
        <v>24</v>
      </c>
      <c r="F770" s="4">
        <v>3488</v>
      </c>
      <c r="G770" s="4">
        <v>4824</v>
      </c>
    </row>
    <row r="771" spans="1:7" ht="20.100000000000001" customHeight="1" x14ac:dyDescent="0.25">
      <c r="A771" s="4" t="s">
        <v>25</v>
      </c>
      <c r="B771" s="4" t="s">
        <v>26</v>
      </c>
      <c r="C771" s="4" t="s">
        <v>27</v>
      </c>
      <c r="D771" s="4" t="s">
        <v>28</v>
      </c>
      <c r="E771" s="4" t="s">
        <v>29</v>
      </c>
      <c r="F771" s="4" t="s">
        <v>30</v>
      </c>
      <c r="G771" s="4" t="s">
        <v>31</v>
      </c>
    </row>
    <row r="772" spans="1:7" ht="20.100000000000001" customHeight="1" x14ac:dyDescent="0.25">
      <c r="A772" s="5" t="s">
        <v>13</v>
      </c>
      <c r="B772" s="5">
        <v>12</v>
      </c>
      <c r="C772" s="5">
        <v>2068</v>
      </c>
      <c r="D772" s="5">
        <f>$F772-$F$770</f>
        <v>455</v>
      </c>
      <c r="E772" s="5">
        <f>100*($F772-$F$770)/($G$770-$F$770)</f>
        <v>34.056886227544908</v>
      </c>
      <c r="F772" s="5">
        <v>3943</v>
      </c>
      <c r="G772" s="5">
        <v>3850</v>
      </c>
    </row>
    <row r="773" spans="1:7" ht="20.100000000000001" customHeight="1" x14ac:dyDescent="0.25">
      <c r="A773" s="5" t="s">
        <v>15</v>
      </c>
      <c r="B773" s="5">
        <v>27</v>
      </c>
      <c r="C773" s="5">
        <v>4163</v>
      </c>
      <c r="D773" s="5">
        <f>$F773-$F$770</f>
        <v>340</v>
      </c>
      <c r="E773" s="5">
        <f>100*($F773-$F$770)/($G$770-$F$770)</f>
        <v>25.449101796407184</v>
      </c>
      <c r="F773" s="5">
        <v>3828</v>
      </c>
      <c r="G773" s="5">
        <v>3674</v>
      </c>
    </row>
    <row r="774" spans="1:7" ht="20.100000000000001" customHeight="1" x14ac:dyDescent="0.25">
      <c r="A774" s="5" t="s">
        <v>16</v>
      </c>
      <c r="B774" s="5">
        <v>75</v>
      </c>
      <c r="C774" s="5">
        <v>8353</v>
      </c>
      <c r="D774" s="5">
        <f>$F774-$F$770</f>
        <v>266</v>
      </c>
      <c r="E774" s="5">
        <f>100*($F774-$F$770)/($G$770-$F$770)</f>
        <v>19.910179640718564</v>
      </c>
      <c r="F774" s="5">
        <v>3754</v>
      </c>
      <c r="G774" s="5">
        <v>3696</v>
      </c>
    </row>
    <row r="775" spans="1:7" ht="20.100000000000001" customHeight="1" x14ac:dyDescent="0.25">
      <c r="A775" s="5" t="s">
        <v>17</v>
      </c>
      <c r="B775" s="5">
        <v>158</v>
      </c>
      <c r="C775" s="5">
        <v>12512</v>
      </c>
      <c r="D775" s="5">
        <f>$F775-$F$770</f>
        <v>279</v>
      </c>
      <c r="E775" s="5">
        <f>100*($F775-$F$770)/($G$770-$F$770)</f>
        <v>20.883233532934131</v>
      </c>
      <c r="F775" s="5">
        <v>3767</v>
      </c>
      <c r="G775" s="5">
        <v>3602</v>
      </c>
    </row>
    <row r="776" spans="1:7" ht="20.100000000000001" customHeight="1" x14ac:dyDescent="0.25">
      <c r="A776" s="5" t="s">
        <v>18</v>
      </c>
      <c r="B776" s="5">
        <v>489</v>
      </c>
      <c r="C776" s="5">
        <v>20920</v>
      </c>
      <c r="D776" s="5">
        <f>$F776-$F$770</f>
        <v>177</v>
      </c>
      <c r="E776" s="5">
        <f>100*($F776-$F$770)/($G$770-$F$770)</f>
        <v>13.248502994011975</v>
      </c>
      <c r="F776" s="5">
        <v>3665</v>
      </c>
      <c r="G776" s="5">
        <v>3574</v>
      </c>
    </row>
    <row r="777" spans="1:7" ht="20.100000000000001" customHeight="1" x14ac:dyDescent="0.25">
      <c r="A777" s="6" t="s">
        <v>19</v>
      </c>
      <c r="B777" s="6">
        <v>1722</v>
      </c>
      <c r="C777" s="6">
        <v>41648</v>
      </c>
      <c r="D777" s="6">
        <f>$F777-$F$770</f>
        <v>142</v>
      </c>
      <c r="E777" s="6">
        <f>100*($F777-$F$770)/($G$770-$F$770)</f>
        <v>10.62874251497006</v>
      </c>
      <c r="F777" s="6">
        <v>3630</v>
      </c>
      <c r="G777" s="6">
        <v>3564</v>
      </c>
    </row>
    <row r="780" spans="1:7" ht="20.100000000000001" customHeight="1" x14ac:dyDescent="0.25">
      <c r="A780" s="4" t="s">
        <v>20</v>
      </c>
      <c r="B780" s="4" t="s">
        <v>141</v>
      </c>
      <c r="C780" s="4" t="s">
        <v>60</v>
      </c>
      <c r="D780" s="4" t="s">
        <v>96</v>
      </c>
      <c r="E780" s="4" t="s">
        <v>24</v>
      </c>
      <c r="F780" s="4">
        <v>3744</v>
      </c>
      <c r="G780" s="4">
        <v>5066</v>
      </c>
    </row>
    <row r="781" spans="1:7" ht="20.100000000000001" customHeight="1" x14ac:dyDescent="0.25">
      <c r="A781" s="4" t="s">
        <v>25</v>
      </c>
      <c r="B781" s="4" t="s">
        <v>26</v>
      </c>
      <c r="C781" s="4" t="s">
        <v>27</v>
      </c>
      <c r="D781" s="4" t="s">
        <v>28</v>
      </c>
      <c r="E781" s="4" t="s">
        <v>29</v>
      </c>
      <c r="F781" s="4" t="s">
        <v>30</v>
      </c>
      <c r="G781" s="4" t="s">
        <v>31</v>
      </c>
    </row>
    <row r="782" spans="1:7" ht="20.100000000000001" customHeight="1" x14ac:dyDescent="0.25">
      <c r="A782" s="5" t="s">
        <v>13</v>
      </c>
      <c r="B782" s="5">
        <v>11</v>
      </c>
      <c r="C782" s="5">
        <v>2064</v>
      </c>
      <c r="D782" s="5">
        <f>$F782-$F$780</f>
        <v>431</v>
      </c>
      <c r="E782" s="5">
        <f>100*($F782-$F$780)/($G$780-$F$780)</f>
        <v>32.602118003025716</v>
      </c>
      <c r="F782" s="5">
        <v>4175</v>
      </c>
      <c r="G782" s="5">
        <v>4068</v>
      </c>
    </row>
    <row r="783" spans="1:7" ht="20.100000000000001" customHeight="1" x14ac:dyDescent="0.25">
      <c r="A783" s="5" t="s">
        <v>15</v>
      </c>
      <c r="B783" s="5">
        <v>26</v>
      </c>
      <c r="C783" s="5">
        <v>4163</v>
      </c>
      <c r="D783" s="5">
        <f>$F783-$F$780</f>
        <v>274</v>
      </c>
      <c r="E783" s="5">
        <f>100*($F783-$F$780)/($G$780-$F$780)</f>
        <v>20.726172465960666</v>
      </c>
      <c r="F783" s="5">
        <v>4018</v>
      </c>
      <c r="G783" s="5">
        <v>3936</v>
      </c>
    </row>
    <row r="784" spans="1:7" ht="20.100000000000001" customHeight="1" x14ac:dyDescent="0.25">
      <c r="A784" s="5" t="s">
        <v>16</v>
      </c>
      <c r="B784" s="5">
        <v>79</v>
      </c>
      <c r="C784" s="5">
        <v>8339</v>
      </c>
      <c r="D784" s="5">
        <f>$F784-$F$780</f>
        <v>258</v>
      </c>
      <c r="E784" s="5">
        <f>100*($F784-$F$780)/($G$780-$F$780)</f>
        <v>19.515885022692888</v>
      </c>
      <c r="F784" s="5">
        <v>4002</v>
      </c>
      <c r="G784" s="5">
        <v>3892</v>
      </c>
    </row>
    <row r="785" spans="1:7" ht="20.100000000000001" customHeight="1" x14ac:dyDescent="0.25">
      <c r="A785" s="5" t="s">
        <v>17</v>
      </c>
      <c r="B785" s="5">
        <v>157</v>
      </c>
      <c r="C785" s="5">
        <v>12540</v>
      </c>
      <c r="D785" s="5">
        <f>$F785-$F$780</f>
        <v>228</v>
      </c>
      <c r="E785" s="5">
        <f>100*($F785-$F$780)/($G$780-$F$780)</f>
        <v>17.246596066565811</v>
      </c>
      <c r="F785" s="5">
        <v>3972</v>
      </c>
      <c r="G785" s="5">
        <v>3930</v>
      </c>
    </row>
    <row r="786" spans="1:7" ht="20.100000000000001" customHeight="1" x14ac:dyDescent="0.25">
      <c r="A786" s="5" t="s">
        <v>18</v>
      </c>
      <c r="B786" s="5">
        <v>519</v>
      </c>
      <c r="C786" s="5">
        <v>20908</v>
      </c>
      <c r="D786" s="5">
        <f>$F786-$F$780</f>
        <v>157</v>
      </c>
      <c r="E786" s="5">
        <f>100*($F786-$F$780)/($G$780-$F$780)</f>
        <v>11.875945537065054</v>
      </c>
      <c r="F786" s="5">
        <v>3901</v>
      </c>
      <c r="G786" s="5">
        <v>3860</v>
      </c>
    </row>
    <row r="787" spans="1:7" ht="20.100000000000001" customHeight="1" x14ac:dyDescent="0.25">
      <c r="A787" s="6" t="s">
        <v>19</v>
      </c>
      <c r="B787" s="6">
        <v>1775</v>
      </c>
      <c r="C787" s="6">
        <v>41634</v>
      </c>
      <c r="D787" s="6">
        <f>$F787-$F$780</f>
        <v>138</v>
      </c>
      <c r="E787" s="6">
        <f>100*($F787-$F$780)/($G$780-$F$780)</f>
        <v>10.43872919818457</v>
      </c>
      <c r="F787" s="6">
        <v>3882</v>
      </c>
      <c r="G787" s="6">
        <v>3834</v>
      </c>
    </row>
    <row r="790" spans="1:7" ht="20.100000000000001" customHeight="1" x14ac:dyDescent="0.25">
      <c r="A790" s="4" t="s">
        <v>20</v>
      </c>
      <c r="B790" s="4" t="s">
        <v>142</v>
      </c>
      <c r="C790" s="4" t="s">
        <v>143</v>
      </c>
      <c r="D790" s="4" t="s">
        <v>23</v>
      </c>
      <c r="E790" s="4" t="s">
        <v>24</v>
      </c>
      <c r="F790" s="4">
        <v>5234</v>
      </c>
      <c r="G790" s="4">
        <v>7174</v>
      </c>
    </row>
    <row r="791" spans="1:7" ht="20.100000000000001" customHeight="1" x14ac:dyDescent="0.25">
      <c r="A791" s="4" t="s">
        <v>25</v>
      </c>
      <c r="B791" s="4" t="s">
        <v>26</v>
      </c>
      <c r="C791" s="4" t="s">
        <v>27</v>
      </c>
      <c r="D791" s="4" t="s">
        <v>28</v>
      </c>
      <c r="E791" s="4" t="s">
        <v>29</v>
      </c>
      <c r="F791" s="4" t="s">
        <v>30</v>
      </c>
      <c r="G791" s="4" t="s">
        <v>31</v>
      </c>
    </row>
    <row r="792" spans="1:7" ht="20.100000000000001" customHeight="1" x14ac:dyDescent="0.25">
      <c r="A792" s="5" t="s">
        <v>13</v>
      </c>
      <c r="B792" s="5">
        <v>13</v>
      </c>
      <c r="C792" s="5">
        <v>2078</v>
      </c>
      <c r="D792" s="5">
        <f>$F792-$F$790</f>
        <v>618</v>
      </c>
      <c r="E792" s="5">
        <f>100*($F792-$F$790)/($G$790-$F$790)</f>
        <v>31.855670103092784</v>
      </c>
      <c r="F792" s="5">
        <v>5852</v>
      </c>
      <c r="G792" s="5">
        <v>5632</v>
      </c>
    </row>
    <row r="793" spans="1:7" ht="20.100000000000001" customHeight="1" x14ac:dyDescent="0.25">
      <c r="A793" s="5" t="s">
        <v>15</v>
      </c>
      <c r="B793" s="5">
        <v>29</v>
      </c>
      <c r="C793" s="5">
        <v>4165</v>
      </c>
      <c r="D793" s="5">
        <f>$F793-$F$790</f>
        <v>515</v>
      </c>
      <c r="E793" s="5">
        <f>100*($F793-$F$790)/($G$790-$F$790)</f>
        <v>26.546391752577321</v>
      </c>
      <c r="F793" s="5">
        <v>5749</v>
      </c>
      <c r="G793" s="5">
        <v>5656</v>
      </c>
    </row>
    <row r="794" spans="1:7" ht="20.100000000000001" customHeight="1" x14ac:dyDescent="0.25">
      <c r="A794" s="5" t="s">
        <v>16</v>
      </c>
      <c r="B794" s="5">
        <v>83</v>
      </c>
      <c r="C794" s="5">
        <v>8359</v>
      </c>
      <c r="D794" s="5">
        <f>$F794-$F$790</f>
        <v>369</v>
      </c>
      <c r="E794" s="5">
        <f>100*($F794-$F$790)/($G$790-$F$790)</f>
        <v>19.020618556701031</v>
      </c>
      <c r="F794" s="5">
        <v>5603</v>
      </c>
      <c r="G794" s="5">
        <v>5528</v>
      </c>
    </row>
    <row r="795" spans="1:7" ht="20.100000000000001" customHeight="1" x14ac:dyDescent="0.25">
      <c r="A795" s="5" t="s">
        <v>17</v>
      </c>
      <c r="B795" s="5">
        <v>164</v>
      </c>
      <c r="C795" s="5">
        <v>12564</v>
      </c>
      <c r="D795" s="5">
        <f>$F795-$F$790</f>
        <v>315</v>
      </c>
      <c r="E795" s="5">
        <f>100*($F795-$F$790)/($G$790-$F$790)</f>
        <v>16.237113402061855</v>
      </c>
      <c r="F795" s="5">
        <v>5549</v>
      </c>
      <c r="G795" s="5">
        <v>5458</v>
      </c>
    </row>
    <row r="796" spans="1:7" ht="20.100000000000001" customHeight="1" x14ac:dyDescent="0.25">
      <c r="A796" s="5" t="s">
        <v>18</v>
      </c>
      <c r="B796" s="5">
        <v>576</v>
      </c>
      <c r="C796" s="5">
        <v>21059</v>
      </c>
      <c r="D796" s="5">
        <f>$F796-$F$790</f>
        <v>285</v>
      </c>
      <c r="E796" s="5">
        <f>100*($F796-$F$790)/($G$790-$F$790)</f>
        <v>14.690721649484535</v>
      </c>
      <c r="F796" s="5">
        <v>5519</v>
      </c>
      <c r="G796" s="5">
        <v>5384</v>
      </c>
    </row>
    <row r="797" spans="1:7" ht="20.100000000000001" customHeight="1" x14ac:dyDescent="0.25">
      <c r="A797" s="6" t="s">
        <v>19</v>
      </c>
      <c r="B797" s="6">
        <v>1954</v>
      </c>
      <c r="C797" s="6">
        <v>41896</v>
      </c>
      <c r="D797" s="6">
        <f>$F797-$F$790</f>
        <v>217</v>
      </c>
      <c r="E797" s="6">
        <f>100*($F797-$F$790)/($G$790-$F$790)</f>
        <v>11.185567010309278</v>
      </c>
      <c r="F797" s="6">
        <v>5451</v>
      </c>
      <c r="G797" s="6">
        <v>5382</v>
      </c>
    </row>
    <row r="800" spans="1:7" ht="20.100000000000001" customHeight="1" x14ac:dyDescent="0.25">
      <c r="A800" s="4" t="s">
        <v>20</v>
      </c>
      <c r="B800" s="4" t="s">
        <v>144</v>
      </c>
      <c r="C800" s="4" t="s">
        <v>145</v>
      </c>
      <c r="D800" s="4" t="s">
        <v>23</v>
      </c>
      <c r="E800" s="4" t="s">
        <v>24</v>
      </c>
      <c r="F800" s="4">
        <v>5166</v>
      </c>
      <c r="G800" s="4">
        <v>7108</v>
      </c>
    </row>
    <row r="801" spans="1:7" ht="20.100000000000001" customHeight="1" x14ac:dyDescent="0.25">
      <c r="A801" s="4" t="s">
        <v>25</v>
      </c>
      <c r="B801" s="4" t="s">
        <v>26</v>
      </c>
      <c r="C801" s="4" t="s">
        <v>27</v>
      </c>
      <c r="D801" s="4" t="s">
        <v>28</v>
      </c>
      <c r="E801" s="4" t="s">
        <v>29</v>
      </c>
      <c r="F801" s="4" t="s">
        <v>30</v>
      </c>
      <c r="G801" s="4" t="s">
        <v>31</v>
      </c>
    </row>
    <row r="802" spans="1:7" ht="20.100000000000001" customHeight="1" x14ac:dyDescent="0.25">
      <c r="A802" s="5" t="s">
        <v>13</v>
      </c>
      <c r="B802" s="5">
        <v>14</v>
      </c>
      <c r="C802" s="5">
        <v>2074</v>
      </c>
      <c r="D802" s="5">
        <f>$F802-$F$800</f>
        <v>621</v>
      </c>
      <c r="E802" s="5">
        <f>100*($F802-$F$800)/($G$800-$F$800)</f>
        <v>31.977342945417096</v>
      </c>
      <c r="F802" s="5">
        <v>5787</v>
      </c>
      <c r="G802" s="5">
        <v>5622</v>
      </c>
    </row>
    <row r="803" spans="1:7" ht="20.100000000000001" customHeight="1" x14ac:dyDescent="0.25">
      <c r="A803" s="5" t="s">
        <v>15</v>
      </c>
      <c r="B803" s="5">
        <v>30</v>
      </c>
      <c r="C803" s="5">
        <v>4160</v>
      </c>
      <c r="D803" s="5">
        <f>$F803-$F$800</f>
        <v>533</v>
      </c>
      <c r="E803" s="5">
        <f>100*($F803-$F$800)/($G$800-$F$800)</f>
        <v>27.44593202883625</v>
      </c>
      <c r="F803" s="5">
        <v>5699</v>
      </c>
      <c r="G803" s="5">
        <v>5532</v>
      </c>
    </row>
    <row r="804" spans="1:7" ht="20.100000000000001" customHeight="1" x14ac:dyDescent="0.25">
      <c r="A804" s="5" t="s">
        <v>16</v>
      </c>
      <c r="B804" s="5">
        <v>89</v>
      </c>
      <c r="C804" s="5">
        <v>8366</v>
      </c>
      <c r="D804" s="5">
        <f>$F804-$F$800</f>
        <v>416</v>
      </c>
      <c r="E804" s="5">
        <f>100*($F804-$F$800)/($G$800-$F$800)</f>
        <v>21.421215242018537</v>
      </c>
      <c r="F804" s="5">
        <v>5582</v>
      </c>
      <c r="G804" s="5">
        <v>5484</v>
      </c>
    </row>
    <row r="805" spans="1:7" ht="20.100000000000001" customHeight="1" x14ac:dyDescent="0.25">
      <c r="A805" s="5" t="s">
        <v>17</v>
      </c>
      <c r="B805" s="5">
        <v>178</v>
      </c>
      <c r="C805" s="5">
        <v>12609</v>
      </c>
      <c r="D805" s="5">
        <f>$F805-$F$800</f>
        <v>328</v>
      </c>
      <c r="E805" s="5">
        <f>100*($F805-$F$800)/($G$800-$F$800)</f>
        <v>16.889804325437694</v>
      </c>
      <c r="F805" s="5">
        <v>5494</v>
      </c>
      <c r="G805" s="5">
        <v>5348</v>
      </c>
    </row>
    <row r="806" spans="1:7" ht="20.100000000000001" customHeight="1" x14ac:dyDescent="0.25">
      <c r="A806" s="6" t="s">
        <v>18</v>
      </c>
      <c r="B806" s="6">
        <v>579</v>
      </c>
      <c r="C806" s="6">
        <v>20954</v>
      </c>
      <c r="D806" s="6">
        <f>$F806-$F$800</f>
        <v>255</v>
      </c>
      <c r="E806" s="6">
        <f>100*($F806-$F$800)/($G$800-$F$800)</f>
        <v>13.130792996910401</v>
      </c>
      <c r="F806" s="6">
        <v>5421</v>
      </c>
      <c r="G806" s="6">
        <v>5304</v>
      </c>
    </row>
    <row r="807" spans="1:7" ht="20.100000000000001" customHeight="1" x14ac:dyDescent="0.25">
      <c r="A807" s="5" t="s">
        <v>19</v>
      </c>
      <c r="B807" s="5">
        <v>1854</v>
      </c>
      <c r="C807" s="5">
        <v>41794</v>
      </c>
      <c r="D807" s="5">
        <f>$F807-$F$800</f>
        <v>290</v>
      </c>
      <c r="E807" s="5">
        <f>100*($F807-$F$800)/($G$800-$F$800)</f>
        <v>14.933058702368692</v>
      </c>
      <c r="F807" s="5">
        <v>5456</v>
      </c>
      <c r="G807" s="5">
        <v>5370</v>
      </c>
    </row>
    <row r="810" spans="1:7" ht="20.100000000000001" customHeight="1" x14ac:dyDescent="0.25">
      <c r="A810" s="4" t="s">
        <v>20</v>
      </c>
      <c r="B810" s="4" t="s">
        <v>146</v>
      </c>
      <c r="C810" s="4" t="s">
        <v>95</v>
      </c>
      <c r="D810" s="4" t="s">
        <v>23</v>
      </c>
      <c r="E810" s="4" t="s">
        <v>24</v>
      </c>
      <c r="F810" s="4">
        <v>6124</v>
      </c>
      <c r="G810" s="4">
        <v>8266</v>
      </c>
    </row>
    <row r="811" spans="1:7" ht="20.100000000000001" customHeight="1" x14ac:dyDescent="0.25">
      <c r="A811" s="4" t="s">
        <v>25</v>
      </c>
      <c r="B811" s="4" t="s">
        <v>26</v>
      </c>
      <c r="C811" s="4" t="s">
        <v>27</v>
      </c>
      <c r="D811" s="4" t="s">
        <v>28</v>
      </c>
      <c r="E811" s="4" t="s">
        <v>29</v>
      </c>
      <c r="F811" s="4" t="s">
        <v>30</v>
      </c>
      <c r="G811" s="4" t="s">
        <v>31</v>
      </c>
    </row>
    <row r="812" spans="1:7" ht="20.100000000000001" customHeight="1" x14ac:dyDescent="0.25">
      <c r="A812" s="5" t="s">
        <v>13</v>
      </c>
      <c r="B812" s="5">
        <v>15</v>
      </c>
      <c r="C812" s="5">
        <v>2080</v>
      </c>
      <c r="D812" s="5">
        <f>$F812-$F$810</f>
        <v>770</v>
      </c>
      <c r="E812" s="5">
        <f>100*($F812-$F$810)/($G$810-$F$810)</f>
        <v>35.947712418300654</v>
      </c>
      <c r="F812" s="5">
        <v>6894</v>
      </c>
      <c r="G812" s="5">
        <v>6760</v>
      </c>
    </row>
    <row r="813" spans="1:7" ht="20.100000000000001" customHeight="1" x14ac:dyDescent="0.25">
      <c r="A813" s="5" t="s">
        <v>15</v>
      </c>
      <c r="B813" s="5">
        <v>34</v>
      </c>
      <c r="C813" s="5">
        <v>4175</v>
      </c>
      <c r="D813" s="5">
        <f>$F813-$F$810</f>
        <v>638</v>
      </c>
      <c r="E813" s="5">
        <f>100*($F813-$F$810)/($G$810-$F$810)</f>
        <v>29.785247432306257</v>
      </c>
      <c r="F813" s="5">
        <v>6762</v>
      </c>
      <c r="G813" s="5">
        <v>6684</v>
      </c>
    </row>
    <row r="814" spans="1:7" ht="20.100000000000001" customHeight="1" x14ac:dyDescent="0.25">
      <c r="A814" s="5" t="s">
        <v>16</v>
      </c>
      <c r="B814" s="5">
        <v>94</v>
      </c>
      <c r="C814" s="5">
        <v>8395</v>
      </c>
      <c r="D814" s="5">
        <f>$F814-$F$810</f>
        <v>523</v>
      </c>
      <c r="E814" s="5">
        <f>100*($F814-$F$810)/($G$810-$F$810)</f>
        <v>24.41643323996265</v>
      </c>
      <c r="F814" s="5">
        <v>6647</v>
      </c>
      <c r="G814" s="5">
        <v>6576</v>
      </c>
    </row>
    <row r="815" spans="1:7" ht="20.100000000000001" customHeight="1" x14ac:dyDescent="0.25">
      <c r="A815" s="5" t="s">
        <v>17</v>
      </c>
      <c r="B815" s="5">
        <v>183</v>
      </c>
      <c r="C815" s="5">
        <v>12615</v>
      </c>
      <c r="D815" s="5">
        <f>$F815-$F$810</f>
        <v>465</v>
      </c>
      <c r="E815" s="5">
        <f>100*($F815-$F$810)/($G$810-$F$810)</f>
        <v>21.708683473389357</v>
      </c>
      <c r="F815" s="5">
        <v>6589</v>
      </c>
      <c r="G815" s="5">
        <v>6506</v>
      </c>
    </row>
    <row r="816" spans="1:7" ht="20.100000000000001" customHeight="1" x14ac:dyDescent="0.25">
      <c r="A816" s="6" t="s">
        <v>18</v>
      </c>
      <c r="B816" s="6">
        <v>644</v>
      </c>
      <c r="C816" s="6">
        <v>21082</v>
      </c>
      <c r="D816" s="6">
        <f>$F816-$F$810</f>
        <v>371</v>
      </c>
      <c r="E816" s="6">
        <f>100*($F816-$F$810)/($G$810-$F$810)</f>
        <v>17.320261437908496</v>
      </c>
      <c r="F816" s="6">
        <v>6495</v>
      </c>
      <c r="G816" s="6">
        <v>6354</v>
      </c>
    </row>
    <row r="817" spans="1:7" ht="20.100000000000001" customHeight="1" x14ac:dyDescent="0.25">
      <c r="A817" s="5" t="s">
        <v>19</v>
      </c>
      <c r="B817" s="5">
        <v>1886</v>
      </c>
      <c r="C817" s="5">
        <v>41650</v>
      </c>
      <c r="D817" s="5">
        <f>$F817-$F$810</f>
        <v>372</v>
      </c>
      <c r="E817" s="5">
        <f>100*($F817-$F$810)/($G$810-$F$810)</f>
        <v>17.366946778711483</v>
      </c>
      <c r="F817" s="5">
        <v>6496</v>
      </c>
      <c r="G817" s="5">
        <v>6420</v>
      </c>
    </row>
    <row r="820" spans="1:7" ht="20.100000000000001" customHeight="1" x14ac:dyDescent="0.25">
      <c r="A820" s="4" t="s">
        <v>20</v>
      </c>
      <c r="B820" s="4" t="s">
        <v>147</v>
      </c>
      <c r="C820" s="4" t="s">
        <v>42</v>
      </c>
      <c r="D820" s="4" t="s">
        <v>35</v>
      </c>
      <c r="E820" s="4" t="s">
        <v>24</v>
      </c>
      <c r="F820" s="4">
        <v>235528</v>
      </c>
      <c r="G820" s="4">
        <v>312542</v>
      </c>
    </row>
    <row r="821" spans="1:7" ht="20.100000000000001" customHeight="1" x14ac:dyDescent="0.25">
      <c r="A821" s="4" t="s">
        <v>25</v>
      </c>
      <c r="B821" s="4" t="s">
        <v>26</v>
      </c>
      <c r="C821" s="4" t="s">
        <v>27</v>
      </c>
      <c r="D821" s="4" t="s">
        <v>28</v>
      </c>
      <c r="E821" s="4" t="s">
        <v>29</v>
      </c>
      <c r="F821" s="4" t="s">
        <v>30</v>
      </c>
      <c r="G821" s="4" t="s">
        <v>31</v>
      </c>
    </row>
    <row r="822" spans="1:7" ht="20.100000000000001" customHeight="1" x14ac:dyDescent="0.25">
      <c r="A822" s="5" t="s">
        <v>13</v>
      </c>
      <c r="B822" s="5">
        <v>7</v>
      </c>
      <c r="C822" s="5">
        <v>2052</v>
      </c>
      <c r="D822" s="5">
        <f>$F822-$F$820</f>
        <v>14751</v>
      </c>
      <c r="E822" s="5">
        <f>100*($F822-$F$820)/($G$820-$F$820)</f>
        <v>19.153660373438594</v>
      </c>
      <c r="F822" s="5">
        <v>250279</v>
      </c>
      <c r="G822" s="5">
        <v>244054</v>
      </c>
    </row>
    <row r="823" spans="1:7" ht="20.100000000000001" customHeight="1" x14ac:dyDescent="0.25">
      <c r="A823" s="5" t="s">
        <v>15</v>
      </c>
      <c r="B823" s="5">
        <v>15</v>
      </c>
      <c r="C823" s="5">
        <v>4118</v>
      </c>
      <c r="D823" s="5">
        <f>$F823-$F$820</f>
        <v>9509</v>
      </c>
      <c r="E823" s="5">
        <f>100*($F823-$F$820)/($G$820-$F$820)</f>
        <v>12.347105721037734</v>
      </c>
      <c r="F823" s="5">
        <v>245037</v>
      </c>
      <c r="G823" s="5">
        <v>238134</v>
      </c>
    </row>
    <row r="824" spans="1:7" ht="20.100000000000001" customHeight="1" x14ac:dyDescent="0.25">
      <c r="A824" s="5" t="s">
        <v>16</v>
      </c>
      <c r="B824" s="5">
        <v>46</v>
      </c>
      <c r="C824" s="5">
        <v>8204</v>
      </c>
      <c r="D824" s="5">
        <f>$F824-$F$820</f>
        <v>8830</v>
      </c>
      <c r="E824" s="5">
        <f>100*($F824-$F$820)/($G$820-$F$820)</f>
        <v>11.465447840652349</v>
      </c>
      <c r="F824" s="5">
        <v>244358</v>
      </c>
      <c r="G824" s="5">
        <v>235528</v>
      </c>
    </row>
    <row r="825" spans="1:7" ht="20.100000000000001" customHeight="1" x14ac:dyDescent="0.25">
      <c r="A825" s="5" t="s">
        <v>17</v>
      </c>
      <c r="B825" s="5">
        <v>97</v>
      </c>
      <c r="C825" s="5">
        <v>12344</v>
      </c>
      <c r="D825" s="5">
        <f>$F825-$F$820</f>
        <v>5828</v>
      </c>
      <c r="E825" s="5">
        <f>100*($F825-$F$820)/($G$820-$F$820)</f>
        <v>7.567455267873374</v>
      </c>
      <c r="F825" s="5">
        <v>241356</v>
      </c>
      <c r="G825" s="5">
        <v>235654</v>
      </c>
    </row>
    <row r="826" spans="1:7" ht="20.100000000000001" customHeight="1" x14ac:dyDescent="0.25">
      <c r="A826" s="5" t="s">
        <v>18</v>
      </c>
      <c r="B826" s="5">
        <v>362</v>
      </c>
      <c r="C826" s="5">
        <v>20554</v>
      </c>
      <c r="D826" s="5">
        <f>$F826-$F$820</f>
        <v>3807</v>
      </c>
      <c r="E826" s="5">
        <f>100*($F826-$F$820)/($G$820-$F$820)</f>
        <v>4.9432570701430905</v>
      </c>
      <c r="F826" s="5">
        <v>239335</v>
      </c>
      <c r="G826" s="5">
        <v>235528</v>
      </c>
    </row>
    <row r="827" spans="1:7" ht="20.100000000000001" customHeight="1" x14ac:dyDescent="0.25">
      <c r="A827" s="6" t="s">
        <v>19</v>
      </c>
      <c r="B827" s="6">
        <v>1367</v>
      </c>
      <c r="C827" s="6">
        <v>41043</v>
      </c>
      <c r="D827" s="6">
        <f>$F827-$F$820</f>
        <v>1873</v>
      </c>
      <c r="E827" s="6">
        <f>100*($F827-$F$820)/($G$820-$F$820)</f>
        <v>2.4320253460409798</v>
      </c>
      <c r="F827" s="6">
        <v>237401</v>
      </c>
      <c r="G827" s="6">
        <v>235528</v>
      </c>
    </row>
    <row r="830" spans="1:7" ht="20.100000000000001" customHeight="1" x14ac:dyDescent="0.25">
      <c r="A830" s="4" t="s">
        <v>20</v>
      </c>
      <c r="B830" s="4" t="s">
        <v>148</v>
      </c>
      <c r="C830" s="4" t="s">
        <v>46</v>
      </c>
      <c r="D830" s="4" t="s">
        <v>35</v>
      </c>
      <c r="E830" s="4" t="s">
        <v>24</v>
      </c>
      <c r="F830" s="4">
        <v>354210</v>
      </c>
      <c r="G830" s="4">
        <v>473868</v>
      </c>
    </row>
    <row r="831" spans="1:7" ht="20.100000000000001" customHeight="1" x14ac:dyDescent="0.25">
      <c r="A831" s="4" t="s">
        <v>25</v>
      </c>
      <c r="B831" s="4" t="s">
        <v>26</v>
      </c>
      <c r="C831" s="4" t="s">
        <v>27</v>
      </c>
      <c r="D831" s="4" t="s">
        <v>28</v>
      </c>
      <c r="E831" s="4" t="s">
        <v>29</v>
      </c>
      <c r="F831" s="4" t="s">
        <v>30</v>
      </c>
      <c r="G831" s="4" t="s">
        <v>31</v>
      </c>
    </row>
    <row r="832" spans="1:7" ht="20.100000000000001" customHeight="1" x14ac:dyDescent="0.25">
      <c r="A832" s="5" t="s">
        <v>13</v>
      </c>
      <c r="B832" s="5">
        <v>9</v>
      </c>
      <c r="C832" s="5">
        <v>2059</v>
      </c>
      <c r="D832" s="5">
        <f>$F832-$F$830</f>
        <v>34537</v>
      </c>
      <c r="E832" s="5">
        <f>100*($F832-$F$830)/($G$830-$F$830)</f>
        <v>28.863093148807433</v>
      </c>
      <c r="F832" s="5">
        <v>388747</v>
      </c>
      <c r="G832" s="5">
        <v>373514</v>
      </c>
    </row>
    <row r="833" spans="1:7" ht="20.100000000000001" customHeight="1" x14ac:dyDescent="0.25">
      <c r="A833" s="5" t="s">
        <v>15</v>
      </c>
      <c r="B833" s="5">
        <v>17</v>
      </c>
      <c r="C833" s="5">
        <v>4120</v>
      </c>
      <c r="D833" s="5">
        <f>$F833-$F$830</f>
        <v>27100</v>
      </c>
      <c r="E833" s="5">
        <f>100*($F833-$F$830)/($G$830-$F$830)</f>
        <v>22.647879790736933</v>
      </c>
      <c r="F833" s="5">
        <v>381310</v>
      </c>
      <c r="G833" s="5">
        <v>373620</v>
      </c>
    </row>
    <row r="834" spans="1:7" ht="20.100000000000001" customHeight="1" x14ac:dyDescent="0.25">
      <c r="A834" s="5" t="s">
        <v>16</v>
      </c>
      <c r="B834" s="5">
        <v>59</v>
      </c>
      <c r="C834" s="5">
        <v>8230</v>
      </c>
      <c r="D834" s="5">
        <f>$F834-$F$830</f>
        <v>19022</v>
      </c>
      <c r="E834" s="5">
        <f>100*($F834-$F$830)/($G$830-$F$830)</f>
        <v>15.896973039830183</v>
      </c>
      <c r="F834" s="5">
        <v>373232</v>
      </c>
      <c r="G834" s="5">
        <v>354210</v>
      </c>
    </row>
    <row r="835" spans="1:7" ht="20.100000000000001" customHeight="1" x14ac:dyDescent="0.25">
      <c r="A835" s="5" t="s">
        <v>17</v>
      </c>
      <c r="B835" s="5">
        <v>112</v>
      </c>
      <c r="C835" s="5">
        <v>12371</v>
      </c>
      <c r="D835" s="5">
        <f>$F835-$F$830</f>
        <v>18681</v>
      </c>
      <c r="E835" s="5">
        <f>100*($F835-$F$830)/($G$830-$F$830)</f>
        <v>15.611994183422755</v>
      </c>
      <c r="F835" s="5">
        <v>372891</v>
      </c>
      <c r="G835" s="5">
        <v>367672</v>
      </c>
    </row>
    <row r="836" spans="1:7" ht="20.100000000000001" customHeight="1" x14ac:dyDescent="0.25">
      <c r="A836" s="5" t="s">
        <v>18</v>
      </c>
      <c r="B836" s="5">
        <v>420</v>
      </c>
      <c r="C836" s="5">
        <v>20682</v>
      </c>
      <c r="D836" s="5">
        <f>$F836-$F$830</f>
        <v>18685</v>
      </c>
      <c r="E836" s="5">
        <f>100*($F836-$F$830)/($G$830-$F$830)</f>
        <v>15.615337043908472</v>
      </c>
      <c r="F836" s="5">
        <v>372895</v>
      </c>
      <c r="G836" s="5">
        <v>365738</v>
      </c>
    </row>
    <row r="837" spans="1:7" ht="20.100000000000001" customHeight="1" x14ac:dyDescent="0.25">
      <c r="A837" s="6" t="s">
        <v>19</v>
      </c>
      <c r="B837" s="6">
        <v>1510</v>
      </c>
      <c r="C837" s="6">
        <v>41071</v>
      </c>
      <c r="D837" s="6">
        <f>$F837-$F$830</f>
        <v>15393</v>
      </c>
      <c r="E837" s="6">
        <f>100*($F837-$F$830)/($G$830-$F$830)</f>
        <v>12.864162864162864</v>
      </c>
      <c r="F837" s="6">
        <v>369603</v>
      </c>
      <c r="G837" s="6">
        <v>363048</v>
      </c>
    </row>
    <row r="840" spans="1:7" ht="20.100000000000001" customHeight="1" x14ac:dyDescent="0.25">
      <c r="A840" s="4" t="s">
        <v>20</v>
      </c>
      <c r="B840" s="4" t="s">
        <v>149</v>
      </c>
      <c r="C840" s="4" t="s">
        <v>53</v>
      </c>
      <c r="D840" s="4" t="s">
        <v>35</v>
      </c>
      <c r="E840" s="4" t="s">
        <v>24</v>
      </c>
      <c r="F840" s="4">
        <v>725522</v>
      </c>
      <c r="G840" s="4">
        <v>916688</v>
      </c>
    </row>
    <row r="841" spans="1:7" ht="20.100000000000001" customHeight="1" x14ac:dyDescent="0.25">
      <c r="A841" s="4" t="s">
        <v>25</v>
      </c>
      <c r="B841" s="4" t="s">
        <v>26</v>
      </c>
      <c r="C841" s="4" t="s">
        <v>27</v>
      </c>
      <c r="D841" s="4" t="s">
        <v>28</v>
      </c>
      <c r="E841" s="4" t="s">
        <v>29</v>
      </c>
      <c r="F841" s="4" t="s">
        <v>30</v>
      </c>
      <c r="G841" s="4" t="s">
        <v>31</v>
      </c>
    </row>
    <row r="842" spans="1:7" ht="20.100000000000001" customHeight="1" x14ac:dyDescent="0.25">
      <c r="A842" s="5" t="s">
        <v>13</v>
      </c>
      <c r="B842" s="5">
        <v>11</v>
      </c>
      <c r="C842" s="5">
        <v>2061</v>
      </c>
      <c r="D842" s="5">
        <f>$F842-$F$840</f>
        <v>62425</v>
      </c>
      <c r="E842" s="5">
        <f>100*($F842-$F$840)/($G$840-$F$840)</f>
        <v>32.654865404936025</v>
      </c>
      <c r="F842" s="5">
        <v>787947</v>
      </c>
      <c r="G842" s="5">
        <v>772872</v>
      </c>
    </row>
    <row r="843" spans="1:7" ht="20.100000000000001" customHeight="1" x14ac:dyDescent="0.25">
      <c r="A843" s="5" t="s">
        <v>15</v>
      </c>
      <c r="B843" s="5">
        <v>21</v>
      </c>
      <c r="C843" s="5">
        <v>4136</v>
      </c>
      <c r="D843" s="5">
        <f>$F843-$F$840</f>
        <v>47608</v>
      </c>
      <c r="E843" s="5">
        <f>100*($F843-$F$840)/($G$840-$F$840)</f>
        <v>24.904010127323897</v>
      </c>
      <c r="F843" s="5">
        <v>773130</v>
      </c>
      <c r="G843" s="5">
        <v>764186</v>
      </c>
    </row>
    <row r="844" spans="1:7" ht="20.100000000000001" customHeight="1" x14ac:dyDescent="0.25">
      <c r="A844" s="5" t="s">
        <v>16</v>
      </c>
      <c r="B844" s="5">
        <v>64</v>
      </c>
      <c r="C844" s="5">
        <v>8300</v>
      </c>
      <c r="D844" s="5">
        <f>$F844-$F$840</f>
        <v>46520</v>
      </c>
      <c r="E844" s="5">
        <f>100*($F844-$F$840)/($G$840-$F$840)</f>
        <v>24.334871263718444</v>
      </c>
      <c r="F844" s="5">
        <v>772042</v>
      </c>
      <c r="G844" s="5">
        <v>756172</v>
      </c>
    </row>
    <row r="845" spans="1:7" ht="20.100000000000001" customHeight="1" x14ac:dyDescent="0.25">
      <c r="A845" s="5" t="s">
        <v>17</v>
      </c>
      <c r="B845" s="5">
        <v>132</v>
      </c>
      <c r="C845" s="5">
        <v>12419</v>
      </c>
      <c r="D845" s="5">
        <f>$F845-$F$840</f>
        <v>34889</v>
      </c>
      <c r="E845" s="5">
        <f>100*($F845-$F$840)/($G$840-$F$840)</f>
        <v>18.250630342215665</v>
      </c>
      <c r="F845" s="5">
        <v>760411</v>
      </c>
      <c r="G845" s="5">
        <v>748710</v>
      </c>
    </row>
    <row r="846" spans="1:7" ht="20.100000000000001" customHeight="1" x14ac:dyDescent="0.25">
      <c r="A846" s="5" t="s">
        <v>18</v>
      </c>
      <c r="B846" s="5">
        <v>460</v>
      </c>
      <c r="C846" s="5">
        <v>20794</v>
      </c>
      <c r="D846" s="5">
        <f>$F846-$F$840</f>
        <v>26462</v>
      </c>
      <c r="E846" s="5">
        <f>100*($F846-$F$840)/($G$840-$F$840)</f>
        <v>13.84241967713924</v>
      </c>
      <c r="F846" s="5">
        <v>751984</v>
      </c>
      <c r="G846" s="5">
        <v>745844</v>
      </c>
    </row>
    <row r="847" spans="1:7" ht="20.100000000000001" customHeight="1" x14ac:dyDescent="0.25">
      <c r="A847" s="6" t="s">
        <v>19</v>
      </c>
      <c r="B847" s="6">
        <v>1575</v>
      </c>
      <c r="C847" s="6">
        <v>41360</v>
      </c>
      <c r="D847" s="6">
        <f>$F847-$F$840</f>
        <v>25436</v>
      </c>
      <c r="E847" s="6">
        <f>100*($F847-$F$840)/($G$840-$F$840)</f>
        <v>13.305713359070127</v>
      </c>
      <c r="F847" s="6">
        <v>750958</v>
      </c>
      <c r="G847" s="6">
        <v>741036</v>
      </c>
    </row>
    <row r="850" spans="1:7" ht="20.100000000000001" customHeight="1" x14ac:dyDescent="0.25">
      <c r="A850" s="4" t="s">
        <v>20</v>
      </c>
      <c r="B850" s="4" t="s">
        <v>150</v>
      </c>
      <c r="C850" s="4" t="s">
        <v>42</v>
      </c>
      <c r="D850" s="4" t="s">
        <v>23</v>
      </c>
      <c r="E850" s="4" t="s">
        <v>24</v>
      </c>
      <c r="F850" s="4">
        <v>31410</v>
      </c>
      <c r="G850" s="4">
        <v>62636</v>
      </c>
    </row>
    <row r="851" spans="1:7" ht="20.100000000000001" customHeight="1" x14ac:dyDescent="0.25">
      <c r="A851" s="4" t="s">
        <v>25</v>
      </c>
      <c r="B851" s="4" t="s">
        <v>26</v>
      </c>
      <c r="C851" s="4" t="s">
        <v>27</v>
      </c>
      <c r="D851" s="4" t="s">
        <v>28</v>
      </c>
      <c r="E851" s="4" t="s">
        <v>29</v>
      </c>
      <c r="F851" s="4" t="s">
        <v>30</v>
      </c>
      <c r="G851" s="4" t="s">
        <v>31</v>
      </c>
    </row>
    <row r="852" spans="1:7" ht="20.100000000000001" customHeight="1" x14ac:dyDescent="0.25">
      <c r="A852" s="5" t="s">
        <v>13</v>
      </c>
      <c r="B852" s="5">
        <v>7</v>
      </c>
      <c r="C852" s="5">
        <v>2056</v>
      </c>
      <c r="D852" s="5">
        <f>$F852-$F$850</f>
        <v>3159</v>
      </c>
      <c r="E852" s="5">
        <f>100*($F852-$F$850)/($G$850-$F$850)</f>
        <v>10.116569525395503</v>
      </c>
      <c r="F852" s="5">
        <v>34569</v>
      </c>
      <c r="G852" s="5">
        <v>33340</v>
      </c>
    </row>
    <row r="853" spans="1:7" ht="20.100000000000001" customHeight="1" x14ac:dyDescent="0.25">
      <c r="A853" s="5" t="s">
        <v>15</v>
      </c>
      <c r="B853" s="5">
        <v>14</v>
      </c>
      <c r="C853" s="5">
        <v>4113</v>
      </c>
      <c r="D853" s="5">
        <f>$F853-$F$850</f>
        <v>2223</v>
      </c>
      <c r="E853" s="5">
        <f>100*($F853-$F$850)/($G$850-$F$850)</f>
        <v>7.119067443796836</v>
      </c>
      <c r="F853" s="5">
        <v>33633</v>
      </c>
      <c r="G853" s="5">
        <v>31884</v>
      </c>
    </row>
    <row r="854" spans="1:7" ht="20.100000000000001" customHeight="1" x14ac:dyDescent="0.25">
      <c r="A854" s="5" t="s">
        <v>16</v>
      </c>
      <c r="B854" s="5">
        <v>47</v>
      </c>
      <c r="C854" s="5">
        <v>8247</v>
      </c>
      <c r="D854" s="5">
        <f>$F854-$F$850</f>
        <v>1531</v>
      </c>
      <c r="E854" s="5">
        <f>100*($F854-$F$850)/($G$850-$F$850)</f>
        <v>4.9029654774867097</v>
      </c>
      <c r="F854" s="5">
        <v>32941</v>
      </c>
      <c r="G854" s="5">
        <v>31884</v>
      </c>
    </row>
    <row r="855" spans="1:7" ht="20.100000000000001" customHeight="1" x14ac:dyDescent="0.25">
      <c r="A855" s="5" t="s">
        <v>17</v>
      </c>
      <c r="B855" s="5">
        <v>98</v>
      </c>
      <c r="C855" s="5">
        <v>12338</v>
      </c>
      <c r="D855" s="5">
        <f>$F855-$F$850</f>
        <v>1392</v>
      </c>
      <c r="E855" s="5">
        <f>100*($F855-$F$850)/($G$850-$F$850)</f>
        <v>4.4578236085313518</v>
      </c>
      <c r="F855" s="5">
        <v>32802</v>
      </c>
      <c r="G855" s="5">
        <v>31884</v>
      </c>
    </row>
    <row r="856" spans="1:7" ht="20.100000000000001" customHeight="1" x14ac:dyDescent="0.25">
      <c r="A856" s="5" t="s">
        <v>18</v>
      </c>
      <c r="B856" s="5">
        <v>393</v>
      </c>
      <c r="C856" s="5">
        <v>20641</v>
      </c>
      <c r="D856" s="5">
        <f>$F856-$F$850</f>
        <v>1000</v>
      </c>
      <c r="E856" s="5">
        <f>100*($F856-$F$850)/($G$850-$F$850)</f>
        <v>3.2024594888874658</v>
      </c>
      <c r="F856" s="5">
        <v>32410</v>
      </c>
      <c r="G856" s="5">
        <v>31884</v>
      </c>
    </row>
    <row r="857" spans="1:7" ht="20.100000000000001" customHeight="1" x14ac:dyDescent="0.25">
      <c r="A857" s="6" t="s">
        <v>19</v>
      </c>
      <c r="B857" s="6">
        <v>1351</v>
      </c>
      <c r="C857" s="6">
        <v>41024</v>
      </c>
      <c r="D857" s="6">
        <f>$F857-$F$850</f>
        <v>983</v>
      </c>
      <c r="E857" s="6">
        <f>100*($F857-$F$850)/($G$850-$F$850)</f>
        <v>3.1480176775763788</v>
      </c>
      <c r="F857" s="6">
        <v>32393</v>
      </c>
      <c r="G857" s="6">
        <v>31884</v>
      </c>
    </row>
    <row r="860" spans="1:7" ht="20.100000000000001" customHeight="1" x14ac:dyDescent="0.25">
      <c r="A860" s="4" t="s">
        <v>20</v>
      </c>
      <c r="B860" s="4" t="s">
        <v>151</v>
      </c>
      <c r="C860" s="4" t="s">
        <v>46</v>
      </c>
      <c r="D860" s="4" t="s">
        <v>35</v>
      </c>
      <c r="E860" s="4" t="s">
        <v>24</v>
      </c>
      <c r="F860" s="4">
        <v>51140</v>
      </c>
      <c r="G860" s="4">
        <v>106422</v>
      </c>
    </row>
    <row r="861" spans="1:7" ht="20.100000000000001" customHeight="1" x14ac:dyDescent="0.25">
      <c r="A861" s="4" t="s">
        <v>25</v>
      </c>
      <c r="B861" s="4" t="s">
        <v>26</v>
      </c>
      <c r="C861" s="4" t="s">
        <v>27</v>
      </c>
      <c r="D861" s="4" t="s">
        <v>28</v>
      </c>
      <c r="E861" s="4" t="s">
        <v>29</v>
      </c>
      <c r="F861" s="4" t="s">
        <v>30</v>
      </c>
      <c r="G861" s="4" t="s">
        <v>31</v>
      </c>
    </row>
    <row r="862" spans="1:7" ht="20.100000000000001" customHeight="1" x14ac:dyDescent="0.25">
      <c r="A862" s="5" t="s">
        <v>13</v>
      </c>
      <c r="B862" s="5">
        <v>9</v>
      </c>
      <c r="C862" s="5">
        <v>2064</v>
      </c>
      <c r="D862" s="5">
        <f>$F862-$F$860</f>
        <v>9672</v>
      </c>
      <c r="E862" s="5">
        <f>100*($F862-$F$860)/($G$860-$F$860)</f>
        <v>17.495749068412866</v>
      </c>
      <c r="F862" s="5">
        <v>60812</v>
      </c>
      <c r="G862" s="5">
        <v>58120</v>
      </c>
    </row>
    <row r="863" spans="1:7" ht="20.100000000000001" customHeight="1" x14ac:dyDescent="0.25">
      <c r="A863" s="5" t="s">
        <v>15</v>
      </c>
      <c r="B863" s="5">
        <v>17</v>
      </c>
      <c r="C863" s="5">
        <v>4129</v>
      </c>
      <c r="D863" s="5">
        <f>$F863-$F$860</f>
        <v>7397</v>
      </c>
      <c r="E863" s="5">
        <f>100*($F863-$F$860)/($G$860-$F$860)</f>
        <v>13.380485510654463</v>
      </c>
      <c r="F863" s="5">
        <v>58537</v>
      </c>
      <c r="G863" s="5">
        <v>55244</v>
      </c>
    </row>
    <row r="864" spans="1:7" ht="20.100000000000001" customHeight="1" x14ac:dyDescent="0.25">
      <c r="A864" s="5" t="s">
        <v>16</v>
      </c>
      <c r="B864" s="5">
        <v>53</v>
      </c>
      <c r="C864" s="5">
        <v>8277</v>
      </c>
      <c r="D864" s="5">
        <f>$F864-$F$860</f>
        <v>4822</v>
      </c>
      <c r="E864" s="5">
        <f>100*($F864-$F$860)/($G$860-$F$860)</f>
        <v>8.7225498353894579</v>
      </c>
      <c r="F864" s="5">
        <v>55962</v>
      </c>
      <c r="G864" s="5">
        <v>54372</v>
      </c>
    </row>
    <row r="865" spans="1:7" ht="20.100000000000001" customHeight="1" x14ac:dyDescent="0.25">
      <c r="A865" s="5" t="s">
        <v>17</v>
      </c>
      <c r="B865" s="5">
        <v>112</v>
      </c>
      <c r="C865" s="5">
        <v>12413</v>
      </c>
      <c r="D865" s="5">
        <f>$F865-$F$860</f>
        <v>4290</v>
      </c>
      <c r="E865" s="5">
        <f>100*($F865-$F$860)/($G$860-$F$860)</f>
        <v>7.7602112803444161</v>
      </c>
      <c r="F865" s="5">
        <v>55430</v>
      </c>
      <c r="G865" s="5">
        <v>53826</v>
      </c>
    </row>
    <row r="866" spans="1:7" ht="20.100000000000001" customHeight="1" x14ac:dyDescent="0.25">
      <c r="A866" s="5" t="s">
        <v>18</v>
      </c>
      <c r="B866" s="5">
        <v>398</v>
      </c>
      <c r="C866" s="5">
        <v>20728</v>
      </c>
      <c r="D866" s="5">
        <f>$F866-$F$860</f>
        <v>3793</v>
      </c>
      <c r="E866" s="5">
        <f>100*($F866-$F$860)/($G$860-$F$860)</f>
        <v>6.8611844723418107</v>
      </c>
      <c r="F866" s="5">
        <v>54933</v>
      </c>
      <c r="G866" s="5">
        <v>53966</v>
      </c>
    </row>
    <row r="867" spans="1:7" ht="20.100000000000001" customHeight="1" x14ac:dyDescent="0.25">
      <c r="A867" s="6" t="s">
        <v>19</v>
      </c>
      <c r="B867" s="6">
        <v>1429</v>
      </c>
      <c r="C867" s="6">
        <v>41232</v>
      </c>
      <c r="D867" s="6">
        <f>$F867-$F$860</f>
        <v>3531</v>
      </c>
      <c r="E867" s="6">
        <f>100*($F867-$F$860)/($G$860-$F$860)</f>
        <v>6.3872508230527112</v>
      </c>
      <c r="F867" s="6">
        <v>54671</v>
      </c>
      <c r="G867" s="6">
        <v>53182</v>
      </c>
    </row>
    <row r="870" spans="1:7" ht="20.100000000000001" customHeight="1" x14ac:dyDescent="0.25">
      <c r="A870" s="4" t="s">
        <v>20</v>
      </c>
      <c r="B870" s="4" t="s">
        <v>152</v>
      </c>
      <c r="C870" s="4" t="s">
        <v>53</v>
      </c>
      <c r="D870" s="4" t="s">
        <v>35</v>
      </c>
      <c r="E870" s="4" t="s">
        <v>24</v>
      </c>
      <c r="F870" s="4">
        <v>110030</v>
      </c>
      <c r="G870" s="4">
        <v>248266</v>
      </c>
    </row>
    <row r="871" spans="1:7" ht="20.100000000000001" customHeight="1" x14ac:dyDescent="0.25">
      <c r="A871" s="4" t="s">
        <v>25</v>
      </c>
      <c r="B871" s="4" t="s">
        <v>26</v>
      </c>
      <c r="C871" s="4" t="s">
        <v>27</v>
      </c>
      <c r="D871" s="4" t="s">
        <v>28</v>
      </c>
      <c r="E871" s="4" t="s">
        <v>29</v>
      </c>
      <c r="F871" s="4" t="s">
        <v>30</v>
      </c>
      <c r="G871" s="4" t="s">
        <v>31</v>
      </c>
    </row>
    <row r="872" spans="1:7" ht="20.100000000000001" customHeight="1" x14ac:dyDescent="0.25">
      <c r="A872" s="5" t="s">
        <v>13</v>
      </c>
      <c r="B872" s="5">
        <v>10</v>
      </c>
      <c r="C872" s="5">
        <v>2071</v>
      </c>
      <c r="D872" s="5">
        <f>$F872-$F$870</f>
        <v>29463</v>
      </c>
      <c r="E872" s="5">
        <f>100*($F872-$F$870)/($G$870-$F$870)</f>
        <v>21.313550739315374</v>
      </c>
      <c r="F872" s="5">
        <v>139493</v>
      </c>
      <c r="G872" s="5">
        <v>132730</v>
      </c>
    </row>
    <row r="873" spans="1:7" ht="20.100000000000001" customHeight="1" x14ac:dyDescent="0.25">
      <c r="A873" s="5" t="s">
        <v>15</v>
      </c>
      <c r="B873" s="5">
        <v>21</v>
      </c>
      <c r="C873" s="5">
        <v>4159</v>
      </c>
      <c r="D873" s="5">
        <f>$F873-$F$870</f>
        <v>16646</v>
      </c>
      <c r="E873" s="5">
        <f>100*($F873-$F$870)/($G$870-$F$870)</f>
        <v>12.041725744379178</v>
      </c>
      <c r="F873" s="5">
        <v>126676</v>
      </c>
      <c r="G873" s="5">
        <v>120136</v>
      </c>
    </row>
    <row r="874" spans="1:7" ht="20.100000000000001" customHeight="1" x14ac:dyDescent="0.25">
      <c r="A874" s="5" t="s">
        <v>16</v>
      </c>
      <c r="B874" s="5">
        <v>65</v>
      </c>
      <c r="C874" s="5">
        <v>8322</v>
      </c>
      <c r="D874" s="5">
        <f>$F874-$F$870</f>
        <v>13561</v>
      </c>
      <c r="E874" s="5">
        <f>100*($F874-$F$870)/($G$870-$F$870)</f>
        <v>9.8100350125871696</v>
      </c>
      <c r="F874" s="5">
        <v>123591</v>
      </c>
      <c r="G874" s="5">
        <v>115752</v>
      </c>
    </row>
    <row r="875" spans="1:7" ht="20.100000000000001" customHeight="1" x14ac:dyDescent="0.25">
      <c r="A875" s="5" t="s">
        <v>17</v>
      </c>
      <c r="B875" s="5">
        <v>137</v>
      </c>
      <c r="C875" s="5">
        <v>12491</v>
      </c>
      <c r="D875" s="5">
        <f>$F875-$F$870</f>
        <v>9932</v>
      </c>
      <c r="E875" s="5">
        <f>100*($F875-$F$870)/($G$870-$F$870)</f>
        <v>7.1848143754159555</v>
      </c>
      <c r="F875" s="5">
        <v>119962</v>
      </c>
      <c r="G875" s="5">
        <v>113142</v>
      </c>
    </row>
    <row r="876" spans="1:7" ht="20.100000000000001" customHeight="1" x14ac:dyDescent="0.25">
      <c r="A876" s="6" t="s">
        <v>18</v>
      </c>
      <c r="B876" s="6">
        <v>474</v>
      </c>
      <c r="C876" s="6">
        <v>20872</v>
      </c>
      <c r="D876" s="6">
        <f>$F876-$F$870</f>
        <v>6895</v>
      </c>
      <c r="E876" s="6">
        <f>100*($F876-$F$870)/($G$870-$F$870)</f>
        <v>4.9878468705691716</v>
      </c>
      <c r="F876" s="6">
        <v>116925</v>
      </c>
      <c r="G876" s="6">
        <v>112588</v>
      </c>
    </row>
    <row r="877" spans="1:7" ht="20.100000000000001" customHeight="1" x14ac:dyDescent="0.25">
      <c r="A877" s="5" t="s">
        <v>19</v>
      </c>
      <c r="B877" s="5">
        <v>1538</v>
      </c>
      <c r="C877" s="5">
        <v>41518</v>
      </c>
      <c r="D877" s="5">
        <f>$F877-$F$870</f>
        <v>7953</v>
      </c>
      <c r="E877" s="5">
        <f>100*($F877-$F$870)/($G$870-$F$870)</f>
        <v>5.7532046644868196</v>
      </c>
      <c r="F877" s="5">
        <v>117983</v>
      </c>
      <c r="G877" s="5">
        <v>114002</v>
      </c>
    </row>
    <row r="880" spans="1:7" ht="20.100000000000001" customHeight="1" x14ac:dyDescent="0.25">
      <c r="A880" s="4" t="s">
        <v>20</v>
      </c>
      <c r="B880" s="4" t="s">
        <v>153</v>
      </c>
      <c r="C880" s="4" t="s">
        <v>154</v>
      </c>
      <c r="D880" s="4" t="s">
        <v>155</v>
      </c>
      <c r="E880" s="4" t="s">
        <v>24</v>
      </c>
      <c r="F880" s="4">
        <v>152002</v>
      </c>
      <c r="G880" s="4">
        <v>178966</v>
      </c>
    </row>
    <row r="881" spans="1:7" ht="20.100000000000001" customHeight="1" x14ac:dyDescent="0.25">
      <c r="A881" s="4" t="s">
        <v>25</v>
      </c>
      <c r="B881" s="4" t="s">
        <v>26</v>
      </c>
      <c r="C881" s="4" t="s">
        <v>27</v>
      </c>
      <c r="D881" s="4" t="s">
        <v>28</v>
      </c>
      <c r="E881" s="4" t="s">
        <v>29</v>
      </c>
      <c r="F881" s="4" t="s">
        <v>30</v>
      </c>
      <c r="G881" s="4" t="s">
        <v>31</v>
      </c>
    </row>
    <row r="882" spans="1:7" ht="20.100000000000001" customHeight="1" x14ac:dyDescent="0.25">
      <c r="A882" s="5" t="s">
        <v>13</v>
      </c>
      <c r="B882" s="5">
        <v>89</v>
      </c>
      <c r="C882" s="5">
        <v>2132</v>
      </c>
      <c r="D882" s="5">
        <f>$F882-$F$880</f>
        <v>15690</v>
      </c>
      <c r="E882" s="5">
        <f>100*($F882-$F$880)/($G$880-$F$880)</f>
        <v>58.188696039163332</v>
      </c>
      <c r="F882" s="5">
        <v>167692</v>
      </c>
      <c r="G882" s="5">
        <v>166128</v>
      </c>
    </row>
    <row r="883" spans="1:7" ht="20.100000000000001" customHeight="1" x14ac:dyDescent="0.25">
      <c r="A883" s="5" t="s">
        <v>15</v>
      </c>
      <c r="B883" s="5">
        <v>205</v>
      </c>
      <c r="C883" s="5">
        <v>4268</v>
      </c>
      <c r="D883" s="5">
        <f>$F883-$F$880</f>
        <v>14090</v>
      </c>
      <c r="E883" s="5">
        <f>100*($F883-$F$880)/($G$880-$F$880)</f>
        <v>52.254858329624682</v>
      </c>
      <c r="F883" s="5">
        <v>166092</v>
      </c>
      <c r="G883" s="5">
        <v>164802</v>
      </c>
    </row>
    <row r="884" spans="1:7" ht="20.100000000000001" customHeight="1" x14ac:dyDescent="0.25">
      <c r="A884" s="5" t="s">
        <v>16</v>
      </c>
      <c r="B884" s="5">
        <v>470</v>
      </c>
      <c r="C884" s="5">
        <v>8613</v>
      </c>
      <c r="D884" s="5">
        <f>$F884-$F$880</f>
        <v>12618</v>
      </c>
      <c r="E884" s="5">
        <f>100*($F884-$F$880)/($G$880-$F$880)</f>
        <v>46.795727636849129</v>
      </c>
      <c r="F884" s="5">
        <v>164620</v>
      </c>
      <c r="G884" s="5">
        <v>163804</v>
      </c>
    </row>
    <row r="885" spans="1:7" ht="20.100000000000001" customHeight="1" x14ac:dyDescent="0.25">
      <c r="A885" s="5" t="s">
        <v>17</v>
      </c>
      <c r="B885" s="5">
        <v>848</v>
      </c>
      <c r="C885" s="5">
        <v>12974</v>
      </c>
      <c r="D885" s="5">
        <f>$F885-$F$880</f>
        <v>11928</v>
      </c>
      <c r="E885" s="5">
        <f>100*($F885-$F$880)/($G$880-$F$880)</f>
        <v>44.236760124610591</v>
      </c>
      <c r="F885" s="5">
        <v>163930</v>
      </c>
      <c r="G885" s="5">
        <v>162844</v>
      </c>
    </row>
    <row r="886" spans="1:7" ht="20.100000000000001" customHeight="1" x14ac:dyDescent="0.25">
      <c r="A886" s="5" t="s">
        <v>18</v>
      </c>
      <c r="B886" s="5">
        <v>1883</v>
      </c>
      <c r="C886" s="5">
        <v>21669</v>
      </c>
      <c r="D886" s="5">
        <f>$F886-$F$880</f>
        <v>10948</v>
      </c>
      <c r="E886" s="5">
        <f>100*($F886-$F$880)/($G$880-$F$880)</f>
        <v>40.602284527518172</v>
      </c>
      <c r="F886" s="5">
        <v>162950</v>
      </c>
      <c r="G886" s="5">
        <v>162066</v>
      </c>
    </row>
    <row r="887" spans="1:7" ht="20.100000000000001" customHeight="1" x14ac:dyDescent="0.25">
      <c r="A887" s="6" t="s">
        <v>19</v>
      </c>
      <c r="B887" s="6">
        <v>4843</v>
      </c>
      <c r="C887" s="6">
        <v>42662</v>
      </c>
      <c r="D887" s="6">
        <f>$F887-$F$880</f>
        <v>10235</v>
      </c>
      <c r="E887" s="6">
        <f>100*($F887-$F$880)/($G$880-$F$880)</f>
        <v>37.958018098205017</v>
      </c>
      <c r="F887" s="6">
        <v>162237</v>
      </c>
      <c r="G887" s="6">
        <v>160954</v>
      </c>
    </row>
    <row r="890" spans="1:7" ht="20.100000000000001" customHeight="1" x14ac:dyDescent="0.25">
      <c r="A890" s="4" t="s">
        <v>20</v>
      </c>
      <c r="B890" s="4" t="s">
        <v>156</v>
      </c>
      <c r="C890" s="4" t="s">
        <v>154</v>
      </c>
      <c r="D890" s="4" t="s">
        <v>157</v>
      </c>
      <c r="E890" s="4" t="s">
        <v>24</v>
      </c>
      <c r="F890" s="4">
        <v>153890</v>
      </c>
      <c r="G890" s="4">
        <v>181514</v>
      </c>
    </row>
    <row r="891" spans="1:7" ht="20.100000000000001" customHeight="1" x14ac:dyDescent="0.25">
      <c r="A891" s="4" t="s">
        <v>25</v>
      </c>
      <c r="B891" s="4" t="s">
        <v>26</v>
      </c>
      <c r="C891" s="4" t="s">
        <v>27</v>
      </c>
      <c r="D891" s="4" t="s">
        <v>28</v>
      </c>
      <c r="E891" s="4" t="s">
        <v>29</v>
      </c>
      <c r="F891" s="4" t="s">
        <v>30</v>
      </c>
      <c r="G891" s="4" t="s">
        <v>31</v>
      </c>
    </row>
    <row r="892" spans="1:7" ht="20.100000000000001" customHeight="1" x14ac:dyDescent="0.25">
      <c r="A892" s="5" t="s">
        <v>13</v>
      </c>
      <c r="B892" s="5">
        <v>93</v>
      </c>
      <c r="C892" s="5">
        <v>2131</v>
      </c>
      <c r="D892" s="5">
        <f>$F892-$F$890</f>
        <v>15858</v>
      </c>
      <c r="E892" s="5">
        <f>100*($F892-$F$890)/($G$890-$F$890)</f>
        <v>57.406602953953083</v>
      </c>
      <c r="F892" s="5">
        <v>169748</v>
      </c>
      <c r="G892" s="5">
        <v>167842</v>
      </c>
    </row>
    <row r="893" spans="1:7" ht="20.100000000000001" customHeight="1" x14ac:dyDescent="0.25">
      <c r="A893" s="5" t="s">
        <v>15</v>
      </c>
      <c r="B893" s="5">
        <v>205</v>
      </c>
      <c r="C893" s="5">
        <v>4274</v>
      </c>
      <c r="D893" s="5">
        <f>$F893-$F$890</f>
        <v>13785</v>
      </c>
      <c r="E893" s="5">
        <f>100*($F893-$F$890)/($G$890-$F$890)</f>
        <v>49.902258905299739</v>
      </c>
      <c r="F893" s="5">
        <v>167675</v>
      </c>
      <c r="G893" s="5">
        <v>166424</v>
      </c>
    </row>
    <row r="894" spans="1:7" ht="20.100000000000001" customHeight="1" x14ac:dyDescent="0.25">
      <c r="A894" s="5" t="s">
        <v>16</v>
      </c>
      <c r="B894" s="5">
        <v>481</v>
      </c>
      <c r="C894" s="5">
        <v>8619</v>
      </c>
      <c r="D894" s="5">
        <f>$F894-$F$890</f>
        <v>12652</v>
      </c>
      <c r="E894" s="5">
        <f>100*($F894-$F$890)/($G$890-$F$890)</f>
        <v>45.800752968433244</v>
      </c>
      <c r="F894" s="5">
        <v>166542</v>
      </c>
      <c r="G894" s="5">
        <v>165562</v>
      </c>
    </row>
    <row r="895" spans="1:7" ht="20.100000000000001" customHeight="1" x14ac:dyDescent="0.25">
      <c r="A895" s="5" t="s">
        <v>17</v>
      </c>
      <c r="B895" s="5">
        <v>822</v>
      </c>
      <c r="C895" s="5">
        <v>13059</v>
      </c>
      <c r="D895" s="5">
        <f>$F895-$F$890</f>
        <v>12180</v>
      </c>
      <c r="E895" s="5">
        <f>100*($F895-$F$890)/($G$890-$F$890)</f>
        <v>44.09209383145091</v>
      </c>
      <c r="F895" s="5">
        <v>166070</v>
      </c>
      <c r="G895" s="5">
        <v>165720</v>
      </c>
    </row>
    <row r="896" spans="1:7" ht="20.100000000000001" customHeight="1" x14ac:dyDescent="0.25">
      <c r="A896" s="5" t="s">
        <v>18</v>
      </c>
      <c r="B896" s="5">
        <v>1836</v>
      </c>
      <c r="C896" s="5">
        <v>21704</v>
      </c>
      <c r="D896" s="5">
        <f>$F896-$F$890</f>
        <v>11146</v>
      </c>
      <c r="E896" s="5">
        <f>100*($F896-$F$890)/($G$890-$F$890)</f>
        <v>40.348971908485375</v>
      </c>
      <c r="F896" s="5">
        <v>165036</v>
      </c>
      <c r="G896" s="5">
        <v>163900</v>
      </c>
    </row>
    <row r="897" spans="1:7" ht="20.100000000000001" customHeight="1" x14ac:dyDescent="0.25">
      <c r="A897" s="6" t="s">
        <v>19</v>
      </c>
      <c r="B897" s="6">
        <v>4773</v>
      </c>
      <c r="C897" s="6">
        <v>42800</v>
      </c>
      <c r="D897" s="6">
        <f>$F897-$F$890</f>
        <v>10481</v>
      </c>
      <c r="E897" s="6">
        <f>100*($F897-$F$890)/($G$890-$F$890)</f>
        <v>37.941644946423402</v>
      </c>
      <c r="F897" s="6">
        <v>164371</v>
      </c>
      <c r="G897" s="6">
        <v>163462</v>
      </c>
    </row>
    <row r="900" spans="1:7" ht="20.100000000000001" customHeight="1" x14ac:dyDescent="0.25">
      <c r="A900" s="4" t="s">
        <v>20</v>
      </c>
      <c r="B900" s="4" t="s">
        <v>158</v>
      </c>
      <c r="C900" s="4" t="s">
        <v>154</v>
      </c>
      <c r="D900" s="4" t="s">
        <v>101</v>
      </c>
      <c r="E900" s="4" t="s">
        <v>24</v>
      </c>
      <c r="F900" s="4">
        <v>147862</v>
      </c>
      <c r="G900" s="4">
        <v>175950</v>
      </c>
    </row>
    <row r="901" spans="1:7" ht="20.100000000000001" customHeight="1" x14ac:dyDescent="0.25">
      <c r="A901" s="4" t="s">
        <v>25</v>
      </c>
      <c r="B901" s="4" t="s">
        <v>26</v>
      </c>
      <c r="C901" s="4" t="s">
        <v>27</v>
      </c>
      <c r="D901" s="4" t="s">
        <v>28</v>
      </c>
      <c r="E901" s="4" t="s">
        <v>29</v>
      </c>
      <c r="F901" s="4" t="s">
        <v>30</v>
      </c>
      <c r="G901" s="4" t="s">
        <v>31</v>
      </c>
    </row>
    <row r="902" spans="1:7" ht="20.100000000000001" customHeight="1" x14ac:dyDescent="0.25">
      <c r="A902" s="5" t="s">
        <v>13</v>
      </c>
      <c r="B902" s="5">
        <v>94</v>
      </c>
      <c r="C902" s="5">
        <v>2136</v>
      </c>
      <c r="D902" s="5">
        <f>$F902-$F$900</f>
        <v>15949</v>
      </c>
      <c r="E902" s="5">
        <f>100*($F902-$F$900)/($G$900-$F$900)</f>
        <v>56.782255767587579</v>
      </c>
      <c r="F902" s="5">
        <v>163811</v>
      </c>
      <c r="G902" s="5">
        <v>162904</v>
      </c>
    </row>
    <row r="903" spans="1:7" ht="20.100000000000001" customHeight="1" x14ac:dyDescent="0.25">
      <c r="A903" s="5" t="s">
        <v>15</v>
      </c>
      <c r="B903" s="5">
        <v>208</v>
      </c>
      <c r="C903" s="5">
        <v>4291</v>
      </c>
      <c r="D903" s="5">
        <f>$F903-$F$900</f>
        <v>14348</v>
      </c>
      <c r="E903" s="5">
        <f>100*($F903-$F$900)/($G$900-$F$900)</f>
        <v>51.082312731415549</v>
      </c>
      <c r="F903" s="5">
        <v>162210</v>
      </c>
      <c r="G903" s="5">
        <v>161412</v>
      </c>
    </row>
    <row r="904" spans="1:7" ht="20.100000000000001" customHeight="1" x14ac:dyDescent="0.25">
      <c r="A904" s="5" t="s">
        <v>16</v>
      </c>
      <c r="B904" s="5">
        <v>476</v>
      </c>
      <c r="C904" s="5">
        <v>8608</v>
      </c>
      <c r="D904" s="5">
        <f>$F904-$F$900</f>
        <v>12960</v>
      </c>
      <c r="E904" s="5">
        <f>100*($F904-$F$900)/($G$900-$F$900)</f>
        <v>46.140700655084025</v>
      </c>
      <c r="F904" s="5">
        <v>160822</v>
      </c>
      <c r="G904" s="5">
        <v>159740</v>
      </c>
    </row>
    <row r="905" spans="1:7" ht="20.100000000000001" customHeight="1" x14ac:dyDescent="0.25">
      <c r="A905" s="5" t="s">
        <v>17</v>
      </c>
      <c r="B905" s="5">
        <v>791</v>
      </c>
      <c r="C905" s="5">
        <v>12906</v>
      </c>
      <c r="D905" s="5">
        <f>$F905-$F$900</f>
        <v>12605</v>
      </c>
      <c r="E905" s="5">
        <f>100*($F905-$F$900)/($G$900-$F$900)</f>
        <v>44.876815722016516</v>
      </c>
      <c r="F905" s="5">
        <v>160467</v>
      </c>
      <c r="G905" s="5">
        <v>159158</v>
      </c>
    </row>
    <row r="906" spans="1:7" ht="20.100000000000001" customHeight="1" x14ac:dyDescent="0.25">
      <c r="A906" s="5" t="s">
        <v>18</v>
      </c>
      <c r="B906" s="5">
        <v>1870</v>
      </c>
      <c r="C906" s="5">
        <v>21693</v>
      </c>
      <c r="D906" s="5">
        <f>$F906-$F$900</f>
        <v>10920</v>
      </c>
      <c r="E906" s="5">
        <f>100*($F906-$F$900)/($G$900-$F$900)</f>
        <v>38.877812589005984</v>
      </c>
      <c r="F906" s="5">
        <v>158782</v>
      </c>
      <c r="G906" s="5">
        <v>158060</v>
      </c>
    </row>
    <row r="907" spans="1:7" ht="20.100000000000001" customHeight="1" x14ac:dyDescent="0.25">
      <c r="A907" s="6" t="s">
        <v>19</v>
      </c>
      <c r="B907" s="6">
        <v>4765</v>
      </c>
      <c r="C907" s="6">
        <v>42726</v>
      </c>
      <c r="D907" s="6">
        <f>$F907-$F$900</f>
        <v>10722</v>
      </c>
      <c r="E907" s="6">
        <f>100*($F907-$F$900)/($G$900-$F$900)</f>
        <v>38.172885217886645</v>
      </c>
      <c r="F907" s="6">
        <v>158584</v>
      </c>
      <c r="G907" s="6">
        <v>157726</v>
      </c>
    </row>
    <row r="910" spans="1:7" ht="20.100000000000001" customHeight="1" x14ac:dyDescent="0.25">
      <c r="A910" s="4" t="s">
        <v>20</v>
      </c>
      <c r="B910" s="4" t="s">
        <v>159</v>
      </c>
      <c r="C910" s="4" t="s">
        <v>154</v>
      </c>
      <c r="D910" s="4" t="s">
        <v>157</v>
      </c>
      <c r="E910" s="4" t="s">
        <v>24</v>
      </c>
      <c r="F910" s="4">
        <v>149576</v>
      </c>
      <c r="G910" s="4">
        <v>176918</v>
      </c>
    </row>
    <row r="911" spans="1:7" ht="20.100000000000001" customHeight="1" x14ac:dyDescent="0.25">
      <c r="A911" s="4" t="s">
        <v>25</v>
      </c>
      <c r="B911" s="4" t="s">
        <v>26</v>
      </c>
      <c r="C911" s="4" t="s">
        <v>27</v>
      </c>
      <c r="D911" s="4" t="s">
        <v>28</v>
      </c>
      <c r="E911" s="4" t="s">
        <v>29</v>
      </c>
      <c r="F911" s="4" t="s">
        <v>30</v>
      </c>
      <c r="G911" s="4" t="s">
        <v>31</v>
      </c>
    </row>
    <row r="912" spans="1:7" ht="20.100000000000001" customHeight="1" x14ac:dyDescent="0.25">
      <c r="A912" s="5" t="s">
        <v>13</v>
      </c>
      <c r="B912" s="5">
        <v>91</v>
      </c>
      <c r="C912" s="5">
        <v>2124</v>
      </c>
      <c r="D912" s="5">
        <f>$F912-$F$910</f>
        <v>15181</v>
      </c>
      <c r="E912" s="5">
        <f>100*($F912-$F$910)/($G$910-$F$910)</f>
        <v>55.52263916319216</v>
      </c>
      <c r="F912" s="5">
        <v>164757</v>
      </c>
      <c r="G912" s="5">
        <v>163278</v>
      </c>
    </row>
    <row r="913" spans="1:7" ht="20.100000000000001" customHeight="1" x14ac:dyDescent="0.25">
      <c r="A913" s="5" t="s">
        <v>15</v>
      </c>
      <c r="B913" s="5">
        <v>205</v>
      </c>
      <c r="C913" s="5">
        <v>4278</v>
      </c>
      <c r="D913" s="5">
        <f>$F913-$F$910</f>
        <v>13948</v>
      </c>
      <c r="E913" s="5">
        <f>100*($F913-$F$910)/($G$910-$F$910)</f>
        <v>51.013093409406771</v>
      </c>
      <c r="F913" s="5">
        <v>163524</v>
      </c>
      <c r="G913" s="5">
        <v>162426</v>
      </c>
    </row>
    <row r="914" spans="1:7" ht="20.100000000000001" customHeight="1" x14ac:dyDescent="0.25">
      <c r="A914" s="5" t="s">
        <v>16</v>
      </c>
      <c r="B914" s="5">
        <v>487</v>
      </c>
      <c r="C914" s="5">
        <v>8637</v>
      </c>
      <c r="D914" s="5">
        <f>$F914-$F$910</f>
        <v>12219</v>
      </c>
      <c r="E914" s="5">
        <f>100*($F914-$F$910)/($G$910-$F$910)</f>
        <v>44.68948869870529</v>
      </c>
      <c r="F914" s="5">
        <v>161795</v>
      </c>
      <c r="G914" s="5">
        <v>161114</v>
      </c>
    </row>
    <row r="915" spans="1:7" ht="20.100000000000001" customHeight="1" x14ac:dyDescent="0.25">
      <c r="A915" s="5" t="s">
        <v>17</v>
      </c>
      <c r="B915" s="5">
        <v>793</v>
      </c>
      <c r="C915" s="5">
        <v>12950</v>
      </c>
      <c r="D915" s="5">
        <f>$F915-$F$910</f>
        <v>12033</v>
      </c>
      <c r="E915" s="5">
        <f>100*($F915-$F$910)/($G$910-$F$910)</f>
        <v>44.009216589861751</v>
      </c>
      <c r="F915" s="5">
        <v>161609</v>
      </c>
      <c r="G915" s="5">
        <v>161174</v>
      </c>
    </row>
    <row r="916" spans="1:7" ht="20.100000000000001" customHeight="1" x14ac:dyDescent="0.25">
      <c r="A916" s="5" t="s">
        <v>18</v>
      </c>
      <c r="B916" s="5">
        <v>1856</v>
      </c>
      <c r="C916" s="5">
        <v>21662</v>
      </c>
      <c r="D916" s="5">
        <f>$F916-$F$910</f>
        <v>10664</v>
      </c>
      <c r="E916" s="5">
        <f>100*($F916-$F$910)/($G$910-$F$910)</f>
        <v>39.002267573696145</v>
      </c>
      <c r="F916" s="5">
        <v>160240</v>
      </c>
      <c r="G916" s="5">
        <v>159094</v>
      </c>
    </row>
    <row r="917" spans="1:7" ht="20.100000000000001" customHeight="1" x14ac:dyDescent="0.25">
      <c r="A917" s="6" t="s">
        <v>19</v>
      </c>
      <c r="B917" s="6">
        <v>4891</v>
      </c>
      <c r="C917" s="6">
        <v>43066</v>
      </c>
      <c r="D917" s="6">
        <f>$F917-$F$910</f>
        <v>10135</v>
      </c>
      <c r="E917" s="6">
        <f>100*($F917-$F$910)/($G$910-$F$910)</f>
        <v>37.067515178114256</v>
      </c>
      <c r="F917" s="6">
        <v>159711</v>
      </c>
      <c r="G917" s="6">
        <v>158764</v>
      </c>
    </row>
    <row r="920" spans="1:7" ht="20.100000000000001" customHeight="1" x14ac:dyDescent="0.25">
      <c r="A920" s="4" t="s">
        <v>20</v>
      </c>
      <c r="B920" s="4" t="s">
        <v>160</v>
      </c>
      <c r="C920" s="4" t="s">
        <v>154</v>
      </c>
      <c r="D920" s="4" t="s">
        <v>157</v>
      </c>
      <c r="E920" s="4" t="s">
        <v>24</v>
      </c>
      <c r="F920" s="4">
        <v>149150</v>
      </c>
      <c r="G920" s="4">
        <v>176400</v>
      </c>
    </row>
    <row r="921" spans="1:7" ht="20.100000000000001" customHeight="1" x14ac:dyDescent="0.25">
      <c r="A921" s="4" t="s">
        <v>25</v>
      </c>
      <c r="B921" s="4" t="s">
        <v>26</v>
      </c>
      <c r="C921" s="4" t="s">
        <v>27</v>
      </c>
      <c r="D921" s="4" t="s">
        <v>28</v>
      </c>
      <c r="E921" s="4" t="s">
        <v>29</v>
      </c>
      <c r="F921" s="4" t="s">
        <v>30</v>
      </c>
      <c r="G921" s="4" t="s">
        <v>31</v>
      </c>
    </row>
    <row r="922" spans="1:7" ht="20.100000000000001" customHeight="1" x14ac:dyDescent="0.25">
      <c r="A922" s="5" t="s">
        <v>13</v>
      </c>
      <c r="B922" s="5">
        <v>92</v>
      </c>
      <c r="C922" s="5">
        <v>2123</v>
      </c>
      <c r="D922" s="5">
        <f>$F922-$F$920</f>
        <v>16269</v>
      </c>
      <c r="E922" s="5">
        <f>100*($F922-$F$920)/($G$920-$F$920)</f>
        <v>59.70275229357798</v>
      </c>
      <c r="F922" s="5">
        <v>165419</v>
      </c>
      <c r="G922" s="5">
        <v>163980</v>
      </c>
    </row>
    <row r="923" spans="1:7" ht="20.100000000000001" customHeight="1" x14ac:dyDescent="0.25">
      <c r="A923" s="5" t="s">
        <v>15</v>
      </c>
      <c r="B923" s="5">
        <v>206</v>
      </c>
      <c r="C923" s="5">
        <v>4280</v>
      </c>
      <c r="D923" s="5">
        <f>$F923-$F$920</f>
        <v>14785</v>
      </c>
      <c r="E923" s="5">
        <f>100*($F923-$F$920)/($G$920-$F$920)</f>
        <v>54.256880733944953</v>
      </c>
      <c r="F923" s="5">
        <v>163935</v>
      </c>
      <c r="G923" s="5">
        <v>162694</v>
      </c>
    </row>
    <row r="924" spans="1:7" ht="20.100000000000001" customHeight="1" x14ac:dyDescent="0.25">
      <c r="A924" s="5" t="s">
        <v>16</v>
      </c>
      <c r="B924" s="5">
        <v>514</v>
      </c>
      <c r="C924" s="5">
        <v>8596</v>
      </c>
      <c r="D924" s="5">
        <f>$F924-$F$920</f>
        <v>13175</v>
      </c>
      <c r="E924" s="5">
        <f>100*($F924-$F$920)/($G$920-$F$920)</f>
        <v>48.348623853211009</v>
      </c>
      <c r="F924" s="5">
        <v>162325</v>
      </c>
      <c r="G924" s="5">
        <v>160732</v>
      </c>
    </row>
    <row r="925" spans="1:7" ht="20.100000000000001" customHeight="1" x14ac:dyDescent="0.25">
      <c r="A925" s="5" t="s">
        <v>17</v>
      </c>
      <c r="B925" s="5">
        <v>808</v>
      </c>
      <c r="C925" s="5">
        <v>12960</v>
      </c>
      <c r="D925" s="5">
        <f>$F925-$F$920</f>
        <v>11860</v>
      </c>
      <c r="E925" s="5">
        <f>100*($F925-$F$920)/($G$920-$F$920)</f>
        <v>43.522935779816514</v>
      </c>
      <c r="F925" s="5">
        <v>161010</v>
      </c>
      <c r="G925" s="5">
        <v>160116</v>
      </c>
    </row>
    <row r="926" spans="1:7" ht="20.100000000000001" customHeight="1" x14ac:dyDescent="0.25">
      <c r="A926" s="5" t="s">
        <v>18</v>
      </c>
      <c r="B926" s="5">
        <v>1849</v>
      </c>
      <c r="C926" s="5">
        <v>21732</v>
      </c>
      <c r="D926" s="5">
        <f>$F926-$F$920</f>
        <v>11612</v>
      </c>
      <c r="E926" s="5">
        <f>100*($F926-$F$920)/($G$920-$F$920)</f>
        <v>42.612844036697247</v>
      </c>
      <c r="F926" s="5">
        <v>160762</v>
      </c>
      <c r="G926" s="5">
        <v>159952</v>
      </c>
    </row>
    <row r="927" spans="1:7" ht="20.100000000000001" customHeight="1" x14ac:dyDescent="0.25">
      <c r="A927" s="6" t="s">
        <v>19</v>
      </c>
      <c r="B927" s="6">
        <v>4782</v>
      </c>
      <c r="C927" s="6">
        <v>42847</v>
      </c>
      <c r="D927" s="6">
        <f>$F927-$F$920</f>
        <v>10666</v>
      </c>
      <c r="E927" s="6">
        <f>100*($F927-$F$920)/($G$920-$F$920)</f>
        <v>39.141284403669722</v>
      </c>
      <c r="F927" s="6">
        <v>159816</v>
      </c>
      <c r="G927" s="6">
        <v>159054</v>
      </c>
    </row>
    <row r="930" spans="1:7" ht="20.100000000000001" customHeight="1" x14ac:dyDescent="0.25">
      <c r="A930" s="4" t="s">
        <v>20</v>
      </c>
      <c r="B930" s="4" t="s">
        <v>161</v>
      </c>
      <c r="C930" s="4" t="s">
        <v>154</v>
      </c>
      <c r="D930" s="4" t="s">
        <v>157</v>
      </c>
      <c r="E930" s="4" t="s">
        <v>24</v>
      </c>
      <c r="F930" s="4">
        <v>149036</v>
      </c>
      <c r="G930" s="4">
        <v>176278</v>
      </c>
    </row>
    <row r="931" spans="1:7" ht="20.100000000000001" customHeight="1" x14ac:dyDescent="0.25">
      <c r="A931" s="4" t="s">
        <v>25</v>
      </c>
      <c r="B931" s="4" t="s">
        <v>26</v>
      </c>
      <c r="C931" s="4" t="s">
        <v>27</v>
      </c>
      <c r="D931" s="4" t="s">
        <v>28</v>
      </c>
      <c r="E931" s="4" t="s">
        <v>29</v>
      </c>
      <c r="F931" s="4" t="s">
        <v>30</v>
      </c>
      <c r="G931" s="4" t="s">
        <v>31</v>
      </c>
    </row>
    <row r="932" spans="1:7" ht="20.100000000000001" customHeight="1" x14ac:dyDescent="0.25">
      <c r="A932" s="5" t="s">
        <v>13</v>
      </c>
      <c r="B932" s="5">
        <v>92</v>
      </c>
      <c r="C932" s="5">
        <v>2118</v>
      </c>
      <c r="D932" s="5">
        <f>$F932-$F$930</f>
        <v>15092</v>
      </c>
      <c r="E932" s="5">
        <f>100*($F932-$F$930)/($G$930-$F$930)</f>
        <v>55.399750385434253</v>
      </c>
      <c r="F932" s="5">
        <v>164128</v>
      </c>
      <c r="G932" s="5">
        <v>162306</v>
      </c>
    </row>
    <row r="933" spans="1:7" ht="20.100000000000001" customHeight="1" x14ac:dyDescent="0.25">
      <c r="A933" s="5" t="s">
        <v>15</v>
      </c>
      <c r="B933" s="5">
        <v>207</v>
      </c>
      <c r="C933" s="5">
        <v>4281</v>
      </c>
      <c r="D933" s="5">
        <f>$F933-$F$930</f>
        <v>13584</v>
      </c>
      <c r="E933" s="5">
        <f>100*($F933-$F$930)/($G$930-$F$930)</f>
        <v>49.864180309815723</v>
      </c>
      <c r="F933" s="5">
        <v>162620</v>
      </c>
      <c r="G933" s="5">
        <v>161822</v>
      </c>
    </row>
    <row r="934" spans="1:7" ht="20.100000000000001" customHeight="1" x14ac:dyDescent="0.25">
      <c r="A934" s="5" t="s">
        <v>16</v>
      </c>
      <c r="B934" s="5">
        <v>472</v>
      </c>
      <c r="C934" s="5">
        <v>8605</v>
      </c>
      <c r="D934" s="5">
        <f>$F934-$F$930</f>
        <v>11910</v>
      </c>
      <c r="E934" s="5">
        <f>100*($F934-$F$930)/($G$930-$F$930)</f>
        <v>43.719257029586664</v>
      </c>
      <c r="F934" s="5">
        <v>160946</v>
      </c>
      <c r="G934" s="5">
        <v>160072</v>
      </c>
    </row>
    <row r="935" spans="1:7" ht="20.100000000000001" customHeight="1" x14ac:dyDescent="0.25">
      <c r="A935" s="5" t="s">
        <v>17</v>
      </c>
      <c r="B935" s="5">
        <v>788</v>
      </c>
      <c r="C935" s="5">
        <v>12992</v>
      </c>
      <c r="D935" s="5">
        <f>$F935-$F$930</f>
        <v>11711</v>
      </c>
      <c r="E935" s="5">
        <f>100*($F935-$F$930)/($G$930-$F$930)</f>
        <v>42.988767344541515</v>
      </c>
      <c r="F935" s="5">
        <v>160747</v>
      </c>
      <c r="G935" s="5">
        <v>159894</v>
      </c>
    </row>
    <row r="936" spans="1:7" ht="20.100000000000001" customHeight="1" x14ac:dyDescent="0.25">
      <c r="A936" s="5" t="s">
        <v>18</v>
      </c>
      <c r="B936" s="5">
        <v>1878</v>
      </c>
      <c r="C936" s="5">
        <v>21577</v>
      </c>
      <c r="D936" s="5">
        <f>$F936-$F$930</f>
        <v>10884</v>
      </c>
      <c r="E936" s="5">
        <f>100*($F936-$F$930)/($G$930-$F$930)</f>
        <v>39.953013728801118</v>
      </c>
      <c r="F936" s="5">
        <v>159920</v>
      </c>
      <c r="G936" s="5">
        <v>159158</v>
      </c>
    </row>
    <row r="937" spans="1:7" ht="20.100000000000001" customHeight="1" x14ac:dyDescent="0.25">
      <c r="A937" s="6" t="s">
        <v>19</v>
      </c>
      <c r="B937" s="6">
        <v>4809</v>
      </c>
      <c r="C937" s="6">
        <v>42882</v>
      </c>
      <c r="D937" s="6">
        <f>$F937-$F$930</f>
        <v>10133</v>
      </c>
      <c r="E937" s="6">
        <f>100*($F937-$F$930)/($G$930-$F$930)</f>
        <v>37.196241098304093</v>
      </c>
      <c r="F937" s="6">
        <v>159169</v>
      </c>
      <c r="G937" s="6">
        <v>158584</v>
      </c>
    </row>
    <row r="940" spans="1:7" ht="20.100000000000001" customHeight="1" x14ac:dyDescent="0.25">
      <c r="A940" s="4" t="s">
        <v>20</v>
      </c>
      <c r="B940" s="4" t="s">
        <v>162</v>
      </c>
      <c r="C940" s="4" t="s">
        <v>163</v>
      </c>
      <c r="D940" s="4" t="s">
        <v>98</v>
      </c>
      <c r="E940" s="4" t="s">
        <v>24</v>
      </c>
      <c r="F940" s="4">
        <v>15812</v>
      </c>
      <c r="G940" s="4">
        <v>20260</v>
      </c>
    </row>
    <row r="941" spans="1:7" ht="20.100000000000001" customHeight="1" x14ac:dyDescent="0.25">
      <c r="A941" s="4" t="s">
        <v>25</v>
      </c>
      <c r="B941" s="4" t="s">
        <v>26</v>
      </c>
      <c r="C941" s="4" t="s">
        <v>27</v>
      </c>
      <c r="D941" s="4" t="s">
        <v>28</v>
      </c>
      <c r="E941" s="4" t="s">
        <v>29</v>
      </c>
      <c r="F941" s="4" t="s">
        <v>30</v>
      </c>
      <c r="G941" s="4" t="s">
        <v>31</v>
      </c>
    </row>
    <row r="942" spans="1:7" ht="20.100000000000001" customHeight="1" x14ac:dyDescent="0.25">
      <c r="A942" s="5" t="s">
        <v>13</v>
      </c>
      <c r="B942" s="5">
        <v>22</v>
      </c>
      <c r="C942" s="5">
        <v>2085</v>
      </c>
      <c r="D942" s="5">
        <f>$F942-$F$940</f>
        <v>2068</v>
      </c>
      <c r="E942" s="5">
        <f>100*($F942-$F$940)/($G$940-$F$940)</f>
        <v>46.492805755395686</v>
      </c>
      <c r="F942" s="5">
        <v>17880</v>
      </c>
      <c r="G942" s="5">
        <v>17662</v>
      </c>
    </row>
    <row r="943" spans="1:7" ht="20.100000000000001" customHeight="1" x14ac:dyDescent="0.25">
      <c r="A943" s="5" t="s">
        <v>15</v>
      </c>
      <c r="B943" s="5">
        <v>49</v>
      </c>
      <c r="C943" s="5">
        <v>4191</v>
      </c>
      <c r="D943" s="5">
        <f>$F943-$F$940</f>
        <v>1742</v>
      </c>
      <c r="E943" s="5">
        <f>100*($F943-$F$940)/($G$940-$F$940)</f>
        <v>39.163669064748198</v>
      </c>
      <c r="F943" s="5">
        <v>17554</v>
      </c>
      <c r="G943" s="5">
        <v>17452</v>
      </c>
    </row>
    <row r="944" spans="1:7" ht="20.100000000000001" customHeight="1" x14ac:dyDescent="0.25">
      <c r="A944" s="5" t="s">
        <v>16</v>
      </c>
      <c r="B944" s="5">
        <v>142</v>
      </c>
      <c r="C944" s="5">
        <v>8437</v>
      </c>
      <c r="D944" s="5">
        <f>$F944-$F$940</f>
        <v>1503</v>
      </c>
      <c r="E944" s="5">
        <f>100*($F944-$F$940)/($G$940-$F$940)</f>
        <v>33.790467625899282</v>
      </c>
      <c r="F944" s="5">
        <v>17315</v>
      </c>
      <c r="G944" s="5">
        <v>17076</v>
      </c>
    </row>
    <row r="945" spans="1:7" ht="20.100000000000001" customHeight="1" x14ac:dyDescent="0.25">
      <c r="A945" s="5" t="s">
        <v>17</v>
      </c>
      <c r="B945" s="5">
        <v>260</v>
      </c>
      <c r="C945" s="5">
        <v>12690</v>
      </c>
      <c r="D945" s="5">
        <f>$F945-$F$940</f>
        <v>1245</v>
      </c>
      <c r="E945" s="5">
        <f>100*($F945-$F$940)/($G$940-$F$940)</f>
        <v>27.990107913669064</v>
      </c>
      <c r="F945" s="5">
        <v>17057</v>
      </c>
      <c r="G945" s="5">
        <v>16716</v>
      </c>
    </row>
    <row r="946" spans="1:7" ht="20.100000000000001" customHeight="1" x14ac:dyDescent="0.25">
      <c r="A946" s="5" t="s">
        <v>18</v>
      </c>
      <c r="B946" s="5">
        <v>740</v>
      </c>
      <c r="C946" s="5">
        <v>21177</v>
      </c>
      <c r="D946" s="5">
        <f>$F946-$F$940</f>
        <v>1118</v>
      </c>
      <c r="E946" s="5">
        <f>100*($F946-$F$940)/($G$940-$F$940)</f>
        <v>25.134892086330936</v>
      </c>
      <c r="F946" s="5">
        <v>16930</v>
      </c>
      <c r="G946" s="5">
        <v>16684</v>
      </c>
    </row>
    <row r="947" spans="1:7" ht="20.100000000000001" customHeight="1" x14ac:dyDescent="0.25">
      <c r="A947" s="6" t="s">
        <v>19</v>
      </c>
      <c r="B947" s="6">
        <v>2290</v>
      </c>
      <c r="C947" s="6">
        <v>42143</v>
      </c>
      <c r="D947" s="6">
        <f>$F947-$F$940</f>
        <v>1061</v>
      </c>
      <c r="E947" s="6">
        <f>100*($F947-$F$940)/($G$940-$F$940)</f>
        <v>23.853417266187051</v>
      </c>
      <c r="F947" s="6">
        <v>16873</v>
      </c>
      <c r="G947" s="6">
        <v>16632</v>
      </c>
    </row>
    <row r="950" spans="1:7" ht="20.100000000000001" customHeight="1" x14ac:dyDescent="0.25">
      <c r="A950" s="4" t="s">
        <v>20</v>
      </c>
      <c r="B950" s="4" t="s">
        <v>164</v>
      </c>
      <c r="C950" s="4" t="s">
        <v>165</v>
      </c>
      <c r="D950" s="4" t="s">
        <v>96</v>
      </c>
      <c r="E950" s="4" t="s">
        <v>24</v>
      </c>
      <c r="F950" s="4">
        <v>23386</v>
      </c>
      <c r="G950" s="4">
        <v>29090</v>
      </c>
    </row>
    <row r="951" spans="1:7" ht="20.100000000000001" customHeight="1" x14ac:dyDescent="0.25">
      <c r="A951" s="4" t="s">
        <v>25</v>
      </c>
      <c r="B951" s="4" t="s">
        <v>26</v>
      </c>
      <c r="C951" s="4" t="s">
        <v>27</v>
      </c>
      <c r="D951" s="4" t="s">
        <v>28</v>
      </c>
      <c r="E951" s="4" t="s">
        <v>29</v>
      </c>
      <c r="F951" s="4" t="s">
        <v>30</v>
      </c>
      <c r="G951" s="4" t="s">
        <v>31</v>
      </c>
    </row>
    <row r="952" spans="1:7" ht="20.100000000000001" customHeight="1" x14ac:dyDescent="0.25">
      <c r="A952" s="5" t="s">
        <v>13</v>
      </c>
      <c r="B952" s="5">
        <v>30</v>
      </c>
      <c r="C952" s="5">
        <v>2095</v>
      </c>
      <c r="D952" s="5">
        <f>$F952-$F$950</f>
        <v>2689</v>
      </c>
      <c r="E952" s="5">
        <f>100*($F952-$F$950)/($G$950-$F$950)</f>
        <v>47.142356241234225</v>
      </c>
      <c r="F952" s="5">
        <v>26075</v>
      </c>
      <c r="G952" s="5">
        <v>25646</v>
      </c>
    </row>
    <row r="953" spans="1:7" ht="20.100000000000001" customHeight="1" x14ac:dyDescent="0.25">
      <c r="A953" s="5" t="s">
        <v>15</v>
      </c>
      <c r="B953" s="5">
        <v>65</v>
      </c>
      <c r="C953" s="5">
        <v>4211</v>
      </c>
      <c r="D953" s="5">
        <f>$F953-$F$950</f>
        <v>2217</v>
      </c>
      <c r="E953" s="5">
        <f>100*($F953-$F$950)/($G$950-$F$950)</f>
        <v>38.867461430575034</v>
      </c>
      <c r="F953" s="5">
        <v>25603</v>
      </c>
      <c r="G953" s="5">
        <v>25172</v>
      </c>
    </row>
    <row r="954" spans="1:7" ht="20.100000000000001" customHeight="1" x14ac:dyDescent="0.25">
      <c r="A954" s="5" t="s">
        <v>16</v>
      </c>
      <c r="B954" s="5">
        <v>171</v>
      </c>
      <c r="C954" s="5">
        <v>8484</v>
      </c>
      <c r="D954" s="5">
        <f>$F954-$F$950</f>
        <v>1939</v>
      </c>
      <c r="E954" s="5">
        <f>100*($F954-$F$950)/($G$950-$F$950)</f>
        <v>33.993688639551195</v>
      </c>
      <c r="F954" s="5">
        <v>25325</v>
      </c>
      <c r="G954" s="5">
        <v>24780</v>
      </c>
    </row>
    <row r="955" spans="1:7" ht="20.100000000000001" customHeight="1" x14ac:dyDescent="0.25">
      <c r="A955" s="5" t="s">
        <v>17</v>
      </c>
      <c r="B955" s="5">
        <v>306</v>
      </c>
      <c r="C955" s="5">
        <v>12748</v>
      </c>
      <c r="D955" s="5">
        <f>$F955-$F$950</f>
        <v>1928</v>
      </c>
      <c r="E955" s="5">
        <f>100*($F955-$F$950)/($G$950-$F$950)</f>
        <v>33.800841514726507</v>
      </c>
      <c r="F955" s="5">
        <v>25314</v>
      </c>
      <c r="G955" s="5">
        <v>25040</v>
      </c>
    </row>
    <row r="956" spans="1:7" ht="20.100000000000001" customHeight="1" x14ac:dyDescent="0.25">
      <c r="A956" s="5" t="s">
        <v>18</v>
      </c>
      <c r="B956" s="5">
        <v>853</v>
      </c>
      <c r="C956" s="5">
        <v>21305</v>
      </c>
      <c r="D956" s="5">
        <f>$F956-$F$950</f>
        <v>1699</v>
      </c>
      <c r="E956" s="5">
        <f>100*($F956-$F$950)/($G$950-$F$950)</f>
        <v>29.786115007012622</v>
      </c>
      <c r="F956" s="5">
        <v>25085</v>
      </c>
      <c r="G956" s="5">
        <v>24816</v>
      </c>
    </row>
    <row r="957" spans="1:7" ht="20.100000000000001" customHeight="1" x14ac:dyDescent="0.25">
      <c r="A957" s="6" t="s">
        <v>19</v>
      </c>
      <c r="B957" s="6">
        <v>2625</v>
      </c>
      <c r="C957" s="6">
        <v>42260</v>
      </c>
      <c r="D957" s="6">
        <f>$F957-$F$950</f>
        <v>1563</v>
      </c>
      <c r="E957" s="6">
        <f>100*($F957-$F$950)/($G$950-$F$950)</f>
        <v>27.401823281907433</v>
      </c>
      <c r="F957" s="6">
        <v>24949</v>
      </c>
      <c r="G957" s="6">
        <v>24742</v>
      </c>
    </row>
    <row r="960" spans="1:7" ht="20.100000000000001" customHeight="1" x14ac:dyDescent="0.25">
      <c r="A960" s="4" t="s">
        <v>20</v>
      </c>
      <c r="B960" s="4" t="s">
        <v>166</v>
      </c>
      <c r="C960" s="4" t="s">
        <v>167</v>
      </c>
      <c r="D960" s="4" t="s">
        <v>98</v>
      </c>
      <c r="E960" s="4" t="s">
        <v>24</v>
      </c>
      <c r="F960" s="4">
        <v>34458</v>
      </c>
      <c r="G960" s="4">
        <v>43392</v>
      </c>
    </row>
    <row r="961" spans="1:7" ht="20.100000000000001" customHeight="1" x14ac:dyDescent="0.25">
      <c r="A961" s="4" t="s">
        <v>25</v>
      </c>
      <c r="B961" s="4" t="s">
        <v>26</v>
      </c>
      <c r="C961" s="4" t="s">
        <v>27</v>
      </c>
      <c r="D961" s="4" t="s">
        <v>28</v>
      </c>
      <c r="E961" s="4" t="s">
        <v>29</v>
      </c>
      <c r="F961" s="4" t="s">
        <v>30</v>
      </c>
      <c r="G961" s="4" t="s">
        <v>31</v>
      </c>
    </row>
    <row r="962" spans="1:7" ht="20.100000000000001" customHeight="1" x14ac:dyDescent="0.25">
      <c r="A962" s="5" t="s">
        <v>13</v>
      </c>
      <c r="B962" s="5">
        <v>36</v>
      </c>
      <c r="C962" s="5">
        <v>2101</v>
      </c>
      <c r="D962" s="5">
        <f>$F962-$F$960</f>
        <v>4252</v>
      </c>
      <c r="E962" s="5">
        <f>100*($F962-$F$960)/($G$960-$F$960)</f>
        <v>47.593463174389974</v>
      </c>
      <c r="F962" s="5">
        <v>38710</v>
      </c>
      <c r="G962" s="5">
        <v>38400</v>
      </c>
    </row>
    <row r="963" spans="1:7" ht="20.100000000000001" customHeight="1" x14ac:dyDescent="0.25">
      <c r="A963" s="5" t="s">
        <v>15</v>
      </c>
      <c r="B963" s="5">
        <v>82</v>
      </c>
      <c r="C963" s="5">
        <v>4203</v>
      </c>
      <c r="D963" s="5">
        <f>$F963-$F$960</f>
        <v>3578</v>
      </c>
      <c r="E963" s="5">
        <f>100*($F963-$F$960)/($G$960-$F$960)</f>
        <v>40.04925005596597</v>
      </c>
      <c r="F963" s="5">
        <v>38036</v>
      </c>
      <c r="G963" s="5">
        <v>37586</v>
      </c>
    </row>
    <row r="964" spans="1:7" ht="20.100000000000001" customHeight="1" x14ac:dyDescent="0.25">
      <c r="A964" s="5" t="s">
        <v>16</v>
      </c>
      <c r="B964" s="5">
        <v>199</v>
      </c>
      <c r="C964" s="5">
        <v>8471</v>
      </c>
      <c r="D964" s="5">
        <f>$F964-$F$960</f>
        <v>3109</v>
      </c>
      <c r="E964" s="5">
        <f>100*($F964-$F$960)/($G$960-$F$960)</f>
        <v>34.799641817774791</v>
      </c>
      <c r="F964" s="5">
        <v>37567</v>
      </c>
      <c r="G964" s="5">
        <v>37306</v>
      </c>
    </row>
    <row r="965" spans="1:7" ht="20.100000000000001" customHeight="1" x14ac:dyDescent="0.25">
      <c r="A965" s="5" t="s">
        <v>17</v>
      </c>
      <c r="B965" s="5">
        <v>368</v>
      </c>
      <c r="C965" s="5">
        <v>12773</v>
      </c>
      <c r="D965" s="5">
        <f>$F965-$F$960</f>
        <v>2825</v>
      </c>
      <c r="E965" s="5">
        <f>100*($F965-$F$960)/($G$960-$F$960)</f>
        <v>31.620774569062011</v>
      </c>
      <c r="F965" s="5">
        <v>37283</v>
      </c>
      <c r="G965" s="5">
        <v>37006</v>
      </c>
    </row>
    <row r="966" spans="1:7" ht="20.100000000000001" customHeight="1" x14ac:dyDescent="0.25">
      <c r="A966" s="6" t="s">
        <v>18</v>
      </c>
      <c r="B966" s="6">
        <v>1011</v>
      </c>
      <c r="C966" s="6">
        <v>21431</v>
      </c>
      <c r="D966" s="6">
        <f>$F966-$F$960</f>
        <v>2406</v>
      </c>
      <c r="E966" s="6">
        <f>100*($F966-$F$960)/($G$960-$F$960)</f>
        <v>26.930826057756885</v>
      </c>
      <c r="F966" s="6">
        <v>36864</v>
      </c>
      <c r="G966" s="6">
        <v>36400</v>
      </c>
    </row>
    <row r="967" spans="1:7" ht="20.100000000000001" customHeight="1" x14ac:dyDescent="0.25">
      <c r="A967" s="5" t="s">
        <v>19</v>
      </c>
      <c r="B967" s="5">
        <v>2941</v>
      </c>
      <c r="C967" s="5">
        <v>42270</v>
      </c>
      <c r="D967" s="5">
        <f>$F967-$F$960</f>
        <v>2415</v>
      </c>
      <c r="E967" s="5">
        <f>100*($F967-$F$960)/($G$960-$F$960)</f>
        <v>27.031564808596375</v>
      </c>
      <c r="F967" s="5">
        <v>36873</v>
      </c>
      <c r="G967" s="5">
        <v>36528</v>
      </c>
    </row>
    <row r="970" spans="1:7" ht="20.100000000000001" customHeight="1" x14ac:dyDescent="0.25">
      <c r="A970" s="4" t="s">
        <v>20</v>
      </c>
      <c r="B970" s="4" t="s">
        <v>168</v>
      </c>
      <c r="C970" s="4" t="s">
        <v>86</v>
      </c>
      <c r="D970" s="4" t="s">
        <v>114</v>
      </c>
      <c r="E970" s="4" t="s">
        <v>24</v>
      </c>
      <c r="F970" s="4">
        <v>48498</v>
      </c>
      <c r="G970" s="4">
        <v>59114</v>
      </c>
    </row>
    <row r="971" spans="1:7" ht="20.100000000000001" customHeight="1" x14ac:dyDescent="0.25">
      <c r="A971" s="4" t="s">
        <v>25</v>
      </c>
      <c r="B971" s="4" t="s">
        <v>26</v>
      </c>
      <c r="C971" s="4" t="s">
        <v>27</v>
      </c>
      <c r="D971" s="4" t="s">
        <v>28</v>
      </c>
      <c r="E971" s="4" t="s">
        <v>29</v>
      </c>
      <c r="F971" s="4" t="s">
        <v>30</v>
      </c>
      <c r="G971" s="4" t="s">
        <v>31</v>
      </c>
    </row>
    <row r="972" spans="1:7" ht="20.100000000000001" customHeight="1" x14ac:dyDescent="0.25">
      <c r="A972" s="5" t="s">
        <v>13</v>
      </c>
      <c r="B972" s="5">
        <v>44</v>
      </c>
      <c r="C972" s="5">
        <v>2106</v>
      </c>
      <c r="D972" s="5">
        <f>$F972-$F$970</f>
        <v>5517</v>
      </c>
      <c r="E972" s="5">
        <f>100*($F972-$F$970)/($G$970-$F$970)</f>
        <v>51.968726450640546</v>
      </c>
      <c r="F972" s="5">
        <v>54015</v>
      </c>
      <c r="G972" s="5">
        <v>53332</v>
      </c>
    </row>
    <row r="973" spans="1:7" ht="20.100000000000001" customHeight="1" x14ac:dyDescent="0.25">
      <c r="A973" s="5" t="s">
        <v>15</v>
      </c>
      <c r="B973" s="5">
        <v>93</v>
      </c>
      <c r="C973" s="5">
        <v>4229</v>
      </c>
      <c r="D973" s="5">
        <f>$F973-$F$970</f>
        <v>4799</v>
      </c>
      <c r="E973" s="5">
        <f>100*($F973-$F$970)/($G$970-$F$970)</f>
        <v>45.205350414468725</v>
      </c>
      <c r="F973" s="5">
        <v>53297</v>
      </c>
      <c r="G973" s="5">
        <v>52922</v>
      </c>
    </row>
    <row r="974" spans="1:7" ht="20.100000000000001" customHeight="1" x14ac:dyDescent="0.25">
      <c r="A974" s="5" t="s">
        <v>16</v>
      </c>
      <c r="B974" s="5">
        <v>251</v>
      </c>
      <c r="C974" s="5">
        <v>8497</v>
      </c>
      <c r="D974" s="5">
        <f>$F974-$F$970</f>
        <v>4328</v>
      </c>
      <c r="E974" s="5">
        <f>100*($F974-$F$970)/($G$970-$F$970)</f>
        <v>40.768651092690277</v>
      </c>
      <c r="F974" s="5">
        <v>52826</v>
      </c>
      <c r="G974" s="5">
        <v>52580</v>
      </c>
    </row>
    <row r="975" spans="1:7" ht="20.100000000000001" customHeight="1" x14ac:dyDescent="0.25">
      <c r="A975" s="5" t="s">
        <v>17</v>
      </c>
      <c r="B975" s="5">
        <v>421</v>
      </c>
      <c r="C975" s="5">
        <v>12840</v>
      </c>
      <c r="D975" s="5">
        <f>$F975-$F$970</f>
        <v>3946</v>
      </c>
      <c r="E975" s="5">
        <f>100*($F975-$F$970)/($G$970-$F$970)</f>
        <v>37.170308967596078</v>
      </c>
      <c r="F975" s="5">
        <v>52444</v>
      </c>
      <c r="G975" s="5">
        <v>52032</v>
      </c>
    </row>
    <row r="976" spans="1:7" ht="20.100000000000001" customHeight="1" x14ac:dyDescent="0.25">
      <c r="A976" s="5" t="s">
        <v>18</v>
      </c>
      <c r="B976" s="5">
        <v>1088</v>
      </c>
      <c r="C976" s="5">
        <v>21535</v>
      </c>
      <c r="D976" s="5">
        <f>$F976-$F$970</f>
        <v>3532</v>
      </c>
      <c r="E976" s="5">
        <f>100*($F976-$F$970)/($G$970-$F$970)</f>
        <v>33.27053504144687</v>
      </c>
      <c r="F976" s="5">
        <v>52030</v>
      </c>
      <c r="G976" s="5">
        <v>51678</v>
      </c>
    </row>
    <row r="977" spans="1:7" ht="20.100000000000001" customHeight="1" x14ac:dyDescent="0.25">
      <c r="A977" s="6" t="s">
        <v>19</v>
      </c>
      <c r="B977" s="6">
        <v>3153</v>
      </c>
      <c r="C977" s="6">
        <v>42436</v>
      </c>
      <c r="D977" s="6">
        <f>$F977-$F$970</f>
        <v>3448</v>
      </c>
      <c r="E977" s="6">
        <f>100*($F977-$F$970)/($G$970-$F$970)</f>
        <v>32.479276563677466</v>
      </c>
      <c r="F977" s="6">
        <v>51946</v>
      </c>
      <c r="G977" s="6">
        <v>51362</v>
      </c>
    </row>
    <row r="980" spans="1:7" ht="20.100000000000001" customHeight="1" x14ac:dyDescent="0.25">
      <c r="A980" s="4" t="s">
        <v>20</v>
      </c>
      <c r="B980" s="4" t="s">
        <v>169</v>
      </c>
      <c r="C980" s="4" t="s">
        <v>170</v>
      </c>
      <c r="D980" s="4" t="s">
        <v>122</v>
      </c>
      <c r="E980" s="4" t="s">
        <v>24</v>
      </c>
      <c r="F980" s="4">
        <v>66256</v>
      </c>
      <c r="G980" s="4">
        <v>80068</v>
      </c>
    </row>
    <row r="981" spans="1:7" ht="20.100000000000001" customHeight="1" x14ac:dyDescent="0.25">
      <c r="A981" s="4" t="s">
        <v>25</v>
      </c>
      <c r="B981" s="4" t="s">
        <v>26</v>
      </c>
      <c r="C981" s="4" t="s">
        <v>27</v>
      </c>
      <c r="D981" s="4" t="s">
        <v>28</v>
      </c>
      <c r="E981" s="4" t="s">
        <v>29</v>
      </c>
      <c r="F981" s="4" t="s">
        <v>30</v>
      </c>
      <c r="G981" s="4" t="s">
        <v>31</v>
      </c>
    </row>
    <row r="982" spans="1:7" ht="20.100000000000001" customHeight="1" x14ac:dyDescent="0.25">
      <c r="A982" s="5" t="s">
        <v>13</v>
      </c>
      <c r="B982" s="5">
        <v>51</v>
      </c>
      <c r="C982" s="5">
        <v>2101</v>
      </c>
      <c r="D982" s="5">
        <f>$F982-$F$980</f>
        <v>7443</v>
      </c>
      <c r="E982" s="5">
        <f>100*($F982-$F$980)/($G$980-$F$980)</f>
        <v>53.8879235447437</v>
      </c>
      <c r="F982" s="5">
        <v>73699</v>
      </c>
      <c r="G982" s="5">
        <v>73374</v>
      </c>
    </row>
    <row r="983" spans="1:7" ht="20.100000000000001" customHeight="1" x14ac:dyDescent="0.25">
      <c r="A983" s="5" t="s">
        <v>15</v>
      </c>
      <c r="B983" s="5">
        <v>116</v>
      </c>
      <c r="C983" s="5">
        <v>4247</v>
      </c>
      <c r="D983" s="5">
        <f>$F983-$F$980</f>
        <v>6443</v>
      </c>
      <c r="E983" s="5">
        <f>100*($F983-$F$980)/($G$980-$F$980)</f>
        <v>46.647842455835509</v>
      </c>
      <c r="F983" s="5">
        <v>72699</v>
      </c>
      <c r="G983" s="5">
        <v>72266</v>
      </c>
    </row>
    <row r="984" spans="1:7" ht="20.100000000000001" customHeight="1" x14ac:dyDescent="0.25">
      <c r="A984" s="5" t="s">
        <v>16</v>
      </c>
      <c r="B984" s="5">
        <v>286</v>
      </c>
      <c r="C984" s="5">
        <v>8519</v>
      </c>
      <c r="D984" s="5">
        <f>$F984-$F$980</f>
        <v>6049</v>
      </c>
      <c r="E984" s="5">
        <f>100*($F984-$F$980)/($G$980-$F$980)</f>
        <v>43.795250506805679</v>
      </c>
      <c r="F984" s="5">
        <v>72305</v>
      </c>
      <c r="G984" s="5">
        <v>71722</v>
      </c>
    </row>
    <row r="985" spans="1:7" ht="20.100000000000001" customHeight="1" x14ac:dyDescent="0.25">
      <c r="A985" s="5" t="s">
        <v>17</v>
      </c>
      <c r="B985" s="5">
        <v>517</v>
      </c>
      <c r="C985" s="5">
        <v>12845</v>
      </c>
      <c r="D985" s="5">
        <f>$F985-$F$980</f>
        <v>5394</v>
      </c>
      <c r="E985" s="5">
        <f>100*($F985-$F$980)/($G$980-$F$980)</f>
        <v>39.052997393570806</v>
      </c>
      <c r="F985" s="5">
        <v>71650</v>
      </c>
      <c r="G985" s="5">
        <v>71104</v>
      </c>
    </row>
    <row r="986" spans="1:7" ht="20.100000000000001" customHeight="1" x14ac:dyDescent="0.25">
      <c r="A986" s="5" t="s">
        <v>18</v>
      </c>
      <c r="B986" s="5">
        <v>1259</v>
      </c>
      <c r="C986" s="5">
        <v>21443</v>
      </c>
      <c r="D986" s="5">
        <f>$F986-$F$980</f>
        <v>4905</v>
      </c>
      <c r="E986" s="5">
        <f>100*($F986-$F$980)/($G$980-$F$980)</f>
        <v>35.512597741094702</v>
      </c>
      <c r="F986" s="5">
        <v>71161</v>
      </c>
      <c r="G986" s="5">
        <v>70566</v>
      </c>
    </row>
    <row r="987" spans="1:7" ht="20.100000000000001" customHeight="1" x14ac:dyDescent="0.25">
      <c r="A987" s="6" t="s">
        <v>19</v>
      </c>
      <c r="B987" s="6">
        <v>3635</v>
      </c>
      <c r="C987" s="6">
        <v>42637</v>
      </c>
      <c r="D987" s="6">
        <f>$F987-$F$980</f>
        <v>4705</v>
      </c>
      <c r="E987" s="6">
        <f>100*($F987-$F$980)/($G$980-$F$980)</f>
        <v>34.064581523313059</v>
      </c>
      <c r="F987" s="6">
        <v>70961</v>
      </c>
      <c r="G987" s="6">
        <v>70608</v>
      </c>
    </row>
    <row r="990" spans="1:7" ht="20.100000000000001" customHeight="1" x14ac:dyDescent="0.25">
      <c r="A990" s="4" t="s">
        <v>20</v>
      </c>
      <c r="B990" s="4" t="s">
        <v>171</v>
      </c>
      <c r="C990" s="4" t="s">
        <v>172</v>
      </c>
      <c r="D990" s="4" t="s">
        <v>114</v>
      </c>
      <c r="E990" s="4" t="s">
        <v>24</v>
      </c>
      <c r="F990" s="4">
        <v>90998</v>
      </c>
      <c r="G990" s="4">
        <v>109124</v>
      </c>
    </row>
    <row r="991" spans="1:7" ht="20.100000000000001" customHeight="1" x14ac:dyDescent="0.25">
      <c r="A991" s="4" t="s">
        <v>25</v>
      </c>
      <c r="B991" s="4" t="s">
        <v>26</v>
      </c>
      <c r="C991" s="4" t="s">
        <v>27</v>
      </c>
      <c r="D991" s="4" t="s">
        <v>28</v>
      </c>
      <c r="E991" s="4" t="s">
        <v>29</v>
      </c>
      <c r="F991" s="4" t="s">
        <v>30</v>
      </c>
      <c r="G991" s="4" t="s">
        <v>31</v>
      </c>
    </row>
    <row r="992" spans="1:7" ht="20.100000000000001" customHeight="1" x14ac:dyDescent="0.25">
      <c r="A992" s="5" t="s">
        <v>13</v>
      </c>
      <c r="B992" s="5">
        <v>63</v>
      </c>
      <c r="C992" s="5">
        <v>2121</v>
      </c>
      <c r="D992" s="5">
        <f>$F992-$F$990</f>
        <v>9759</v>
      </c>
      <c r="E992" s="5">
        <f>100*($F992-$F$990)/($G$990-$F$990)</f>
        <v>53.839788149619331</v>
      </c>
      <c r="F992" s="5">
        <v>100757</v>
      </c>
      <c r="G992" s="5">
        <v>100092</v>
      </c>
    </row>
    <row r="993" spans="1:7" ht="20.100000000000001" customHeight="1" x14ac:dyDescent="0.25">
      <c r="A993" s="5" t="s">
        <v>15</v>
      </c>
      <c r="B993" s="5">
        <v>142</v>
      </c>
      <c r="C993" s="5">
        <v>4263</v>
      </c>
      <c r="D993" s="5">
        <f>$F993-$F$990</f>
        <v>8850</v>
      </c>
      <c r="E993" s="5">
        <f>100*($F993-$F$990)/($G$990-$F$990)</f>
        <v>48.824892419728563</v>
      </c>
      <c r="F993" s="5">
        <v>99848</v>
      </c>
      <c r="G993" s="5">
        <v>99034</v>
      </c>
    </row>
    <row r="994" spans="1:7" ht="20.100000000000001" customHeight="1" x14ac:dyDescent="0.25">
      <c r="A994" s="5" t="s">
        <v>16</v>
      </c>
      <c r="B994" s="5">
        <v>338</v>
      </c>
      <c r="C994" s="5">
        <v>8557</v>
      </c>
      <c r="D994" s="5">
        <f>$F994-$F$990</f>
        <v>8065</v>
      </c>
      <c r="E994" s="5">
        <f>100*($F994-$F$990)/($G$990-$F$990)</f>
        <v>44.494096877413661</v>
      </c>
      <c r="F994" s="5">
        <v>99063</v>
      </c>
      <c r="G994" s="5">
        <v>98398</v>
      </c>
    </row>
    <row r="995" spans="1:7" ht="20.100000000000001" customHeight="1" x14ac:dyDescent="0.25">
      <c r="A995" s="5" t="s">
        <v>17</v>
      </c>
      <c r="B995" s="5">
        <v>588</v>
      </c>
      <c r="C995" s="5">
        <v>12906</v>
      </c>
      <c r="D995" s="5">
        <f>$F995-$F$990</f>
        <v>7059</v>
      </c>
      <c r="E995" s="5">
        <f>100*($F995-$F$990)/($G$990-$F$990)</f>
        <v>38.944058258854682</v>
      </c>
      <c r="F995" s="5">
        <v>98057</v>
      </c>
      <c r="G995" s="5">
        <v>97436</v>
      </c>
    </row>
    <row r="996" spans="1:7" ht="20.100000000000001" customHeight="1" x14ac:dyDescent="0.25">
      <c r="A996" s="5" t="s">
        <v>18</v>
      </c>
      <c r="B996" s="5">
        <v>1446</v>
      </c>
      <c r="C996" s="5">
        <v>21666</v>
      </c>
      <c r="D996" s="5">
        <f>$F996-$F$990</f>
        <v>6350</v>
      </c>
      <c r="E996" s="5">
        <f>100*($F996-$F$990)/($G$990-$F$990)</f>
        <v>35.032549928279821</v>
      </c>
      <c r="F996" s="5">
        <v>97348</v>
      </c>
      <c r="G996" s="5">
        <v>96790</v>
      </c>
    </row>
    <row r="997" spans="1:7" ht="20.100000000000001" customHeight="1" x14ac:dyDescent="0.25">
      <c r="A997" s="6" t="s">
        <v>19</v>
      </c>
      <c r="B997" s="6">
        <v>3882</v>
      </c>
      <c r="C997" s="6">
        <v>42638</v>
      </c>
      <c r="D997" s="6">
        <f>$F997-$F$990</f>
        <v>6326</v>
      </c>
      <c r="E997" s="6">
        <f>100*($F997-$F$990)/($G$990-$F$990)</f>
        <v>34.900143440361909</v>
      </c>
      <c r="F997" s="6">
        <v>97324</v>
      </c>
      <c r="G997" s="6">
        <v>96476</v>
      </c>
    </row>
    <row r="1000" spans="1:7" ht="20.100000000000001" customHeight="1" x14ac:dyDescent="0.25">
      <c r="A1000" s="4" t="s">
        <v>20</v>
      </c>
      <c r="B1000" s="4" t="s">
        <v>173</v>
      </c>
      <c r="C1000" s="4" t="s">
        <v>124</v>
      </c>
      <c r="D1000" s="4" t="s">
        <v>126</v>
      </c>
      <c r="E1000" s="4" t="s">
        <v>24</v>
      </c>
      <c r="F1000" s="4">
        <v>115534</v>
      </c>
      <c r="G1000" s="4">
        <v>137798</v>
      </c>
    </row>
    <row r="1001" spans="1:7" ht="20.100000000000001" customHeight="1" x14ac:dyDescent="0.25">
      <c r="A1001" s="4" t="s">
        <v>25</v>
      </c>
      <c r="B1001" s="4" t="s">
        <v>26</v>
      </c>
      <c r="C1001" s="4" t="s">
        <v>27</v>
      </c>
      <c r="D1001" s="4" t="s">
        <v>28</v>
      </c>
      <c r="E1001" s="4" t="s">
        <v>29</v>
      </c>
      <c r="F1001" s="4" t="s">
        <v>30</v>
      </c>
      <c r="G1001" s="4" t="s">
        <v>31</v>
      </c>
    </row>
    <row r="1002" spans="1:7" ht="20.100000000000001" customHeight="1" x14ac:dyDescent="0.25">
      <c r="A1002" s="5" t="s">
        <v>13</v>
      </c>
      <c r="B1002" s="5">
        <v>75</v>
      </c>
      <c r="C1002" s="5">
        <v>2124</v>
      </c>
      <c r="D1002" s="5">
        <f>$F1002-$F$1000</f>
        <v>12470</v>
      </c>
      <c r="E1002" s="5">
        <f>100*($F1002-$F$1000)/($G$1000-$F$1000)</f>
        <v>56.0097017606899</v>
      </c>
      <c r="F1002" s="5">
        <v>128004</v>
      </c>
      <c r="G1002" s="5">
        <v>127392</v>
      </c>
    </row>
    <row r="1003" spans="1:7" ht="20.100000000000001" customHeight="1" x14ac:dyDescent="0.25">
      <c r="A1003" s="5" t="s">
        <v>15</v>
      </c>
      <c r="B1003" s="5">
        <v>169</v>
      </c>
      <c r="C1003" s="5">
        <v>4274</v>
      </c>
      <c r="D1003" s="5">
        <f>$F1003-$F$1000</f>
        <v>10905</v>
      </c>
      <c r="E1003" s="5">
        <f>100*($F1003-$F$1000)/($G$1000-$F$1000)</f>
        <v>48.980416816385194</v>
      </c>
      <c r="F1003" s="5">
        <v>126439</v>
      </c>
      <c r="G1003" s="5">
        <v>125500</v>
      </c>
    </row>
    <row r="1004" spans="1:7" ht="20.100000000000001" customHeight="1" x14ac:dyDescent="0.25">
      <c r="A1004" s="5" t="s">
        <v>16</v>
      </c>
      <c r="B1004" s="5">
        <v>401</v>
      </c>
      <c r="C1004" s="5">
        <v>8612</v>
      </c>
      <c r="D1004" s="5">
        <f>$F1004-$F$1000</f>
        <v>9707</v>
      </c>
      <c r="E1004" s="5">
        <f>100*($F1004-$F$1000)/($G$1000-$F$1000)</f>
        <v>43.599532878189002</v>
      </c>
      <c r="F1004" s="5">
        <v>125241</v>
      </c>
      <c r="G1004" s="5">
        <v>124460</v>
      </c>
    </row>
    <row r="1005" spans="1:7" ht="20.100000000000001" customHeight="1" x14ac:dyDescent="0.25">
      <c r="A1005" s="5" t="s">
        <v>17</v>
      </c>
      <c r="B1005" s="5">
        <v>679</v>
      </c>
      <c r="C1005" s="5">
        <v>12899</v>
      </c>
      <c r="D1005" s="5">
        <f>$F1005-$F$1000</f>
        <v>9558</v>
      </c>
      <c r="E1005" s="5">
        <f>100*($F1005-$F$1000)/($G$1000-$F$1000)</f>
        <v>42.930291052820699</v>
      </c>
      <c r="F1005" s="5">
        <v>125092</v>
      </c>
      <c r="G1005" s="5">
        <v>124102</v>
      </c>
    </row>
    <row r="1006" spans="1:7" ht="20.100000000000001" customHeight="1" x14ac:dyDescent="0.25">
      <c r="A1006" s="5" t="s">
        <v>18</v>
      </c>
      <c r="B1006" s="5">
        <v>1622</v>
      </c>
      <c r="C1006" s="5">
        <v>21655</v>
      </c>
      <c r="D1006" s="5">
        <f>$F1006-$F$1000</f>
        <v>8808</v>
      </c>
      <c r="E1006" s="5">
        <f>100*($F1006-$F$1000)/($G$1000-$F$1000)</f>
        <v>39.56162414660438</v>
      </c>
      <c r="F1006" s="5">
        <v>124342</v>
      </c>
      <c r="G1006" s="5">
        <v>123408</v>
      </c>
    </row>
    <row r="1007" spans="1:7" ht="20.100000000000001" customHeight="1" x14ac:dyDescent="0.25">
      <c r="A1007" s="6" t="s">
        <v>19</v>
      </c>
      <c r="B1007" s="6">
        <v>4386</v>
      </c>
      <c r="C1007" s="6">
        <v>42843</v>
      </c>
      <c r="D1007" s="6">
        <f>$F1007-$F$1000</f>
        <v>8345</v>
      </c>
      <c r="E1007" s="6">
        <f>100*($F1007-$F$1000)/($G$1000-$F$1000)</f>
        <v>37.482033776500181</v>
      </c>
      <c r="F1007" s="6">
        <v>123879</v>
      </c>
      <c r="G1007" s="6">
        <v>123154</v>
      </c>
    </row>
    <row r="1010" spans="1:7" ht="20.100000000000001" customHeight="1" x14ac:dyDescent="0.25">
      <c r="A1010" s="4" t="s">
        <v>20</v>
      </c>
      <c r="B1010" s="4" t="s">
        <v>174</v>
      </c>
      <c r="C1010" s="4" t="s">
        <v>175</v>
      </c>
      <c r="D1010" s="4" t="s">
        <v>96</v>
      </c>
      <c r="E1010" s="4" t="s">
        <v>24</v>
      </c>
      <c r="F1010" s="4">
        <v>9526</v>
      </c>
      <c r="G1010" s="4">
        <v>24096</v>
      </c>
    </row>
    <row r="1011" spans="1:7" ht="20.100000000000001" customHeight="1" x14ac:dyDescent="0.25">
      <c r="A1011" s="4" t="s">
        <v>25</v>
      </c>
      <c r="B1011" s="4" t="s">
        <v>26</v>
      </c>
      <c r="C1011" s="4" t="s">
        <v>27</v>
      </c>
      <c r="D1011" s="4" t="s">
        <v>28</v>
      </c>
      <c r="E1011" s="4" t="s">
        <v>29</v>
      </c>
      <c r="F1011" s="4" t="s">
        <v>30</v>
      </c>
      <c r="G1011" s="4" t="s">
        <v>31</v>
      </c>
    </row>
    <row r="1012" spans="1:7" ht="20.100000000000001" customHeight="1" x14ac:dyDescent="0.25">
      <c r="A1012" s="5" t="s">
        <v>13</v>
      </c>
      <c r="B1012" s="5">
        <v>18</v>
      </c>
      <c r="C1012" s="5">
        <v>2090</v>
      </c>
      <c r="D1012" s="5">
        <f>$F1012-$F$1010</f>
        <v>4057</v>
      </c>
      <c r="E1012" s="5">
        <f>100*($F1012-$F$1010)/($G$1010-$F$1010)</f>
        <v>27.844886753603294</v>
      </c>
      <c r="F1012" s="5">
        <v>13583</v>
      </c>
      <c r="G1012" s="5">
        <v>12188</v>
      </c>
    </row>
    <row r="1013" spans="1:7" ht="20.100000000000001" customHeight="1" x14ac:dyDescent="0.25">
      <c r="A1013" s="5" t="s">
        <v>15</v>
      </c>
      <c r="B1013" s="5">
        <v>41</v>
      </c>
      <c r="C1013" s="5">
        <v>4212</v>
      </c>
      <c r="D1013" s="5">
        <f>$F1013-$F$1010</f>
        <v>3452</v>
      </c>
      <c r="E1013" s="5">
        <f>100*($F1013-$F$1010)/($G$1010-$F$1010)</f>
        <v>23.69251887439945</v>
      </c>
      <c r="F1013" s="5">
        <v>12978</v>
      </c>
      <c r="G1013" s="5">
        <v>12150</v>
      </c>
    </row>
    <row r="1014" spans="1:7" ht="20.100000000000001" customHeight="1" x14ac:dyDescent="0.25">
      <c r="A1014" s="5" t="s">
        <v>16</v>
      </c>
      <c r="B1014" s="5">
        <v>118</v>
      </c>
      <c r="C1014" s="5">
        <v>8447</v>
      </c>
      <c r="D1014" s="5">
        <f>$F1014-$F$1010</f>
        <v>2577</v>
      </c>
      <c r="E1014" s="5">
        <f>100*($F1014-$F$1010)/($G$1010-$F$1010)</f>
        <v>17.687028140013727</v>
      </c>
      <c r="F1014" s="5">
        <v>12103</v>
      </c>
      <c r="G1014" s="5">
        <v>11592</v>
      </c>
    </row>
    <row r="1015" spans="1:7" ht="20.100000000000001" customHeight="1" x14ac:dyDescent="0.25">
      <c r="A1015" s="5" t="s">
        <v>17</v>
      </c>
      <c r="B1015" s="5">
        <v>236</v>
      </c>
      <c r="C1015" s="5">
        <v>12643</v>
      </c>
      <c r="D1015" s="5">
        <f>$F1015-$F$1010</f>
        <v>2362</v>
      </c>
      <c r="E1015" s="5">
        <f>100*($F1015-$F$1010)/($G$1010-$F$1010)</f>
        <v>16.211393273850376</v>
      </c>
      <c r="F1015" s="5">
        <v>11888</v>
      </c>
      <c r="G1015" s="5">
        <v>11604</v>
      </c>
    </row>
    <row r="1016" spans="1:7" ht="20.100000000000001" customHeight="1" x14ac:dyDescent="0.25">
      <c r="A1016" s="5" t="s">
        <v>18</v>
      </c>
      <c r="B1016" s="5">
        <v>662</v>
      </c>
      <c r="C1016" s="5">
        <v>21246</v>
      </c>
      <c r="D1016" s="5">
        <f>$F1016-$F$1010</f>
        <v>2220</v>
      </c>
      <c r="E1016" s="5">
        <f>100*($F1016-$F$1010)/($G$1010-$F$1010)</f>
        <v>15.236787920384351</v>
      </c>
      <c r="F1016" s="5">
        <v>11746</v>
      </c>
      <c r="G1016" s="5">
        <v>11314</v>
      </c>
    </row>
    <row r="1017" spans="1:7" ht="20.100000000000001" customHeight="1" x14ac:dyDescent="0.25">
      <c r="A1017" s="6" t="s">
        <v>19</v>
      </c>
      <c r="B1017" s="6">
        <v>2053</v>
      </c>
      <c r="C1017" s="6">
        <v>42348</v>
      </c>
      <c r="D1017" s="6">
        <f>$F1017-$F$1010</f>
        <v>1948</v>
      </c>
      <c r="E1017" s="6">
        <f>100*($F1017-$F$1010)/($G$1010-$F$1010)</f>
        <v>13.36993822923816</v>
      </c>
      <c r="F1017" s="6">
        <v>11474</v>
      </c>
      <c r="G1017" s="6">
        <v>11034</v>
      </c>
    </row>
    <row r="1020" spans="1:7" ht="20.100000000000001" customHeight="1" x14ac:dyDescent="0.25">
      <c r="A1020" s="4" t="s">
        <v>20</v>
      </c>
      <c r="B1020" s="4" t="s">
        <v>176</v>
      </c>
      <c r="C1020" s="4" t="s">
        <v>175</v>
      </c>
      <c r="D1020" s="4" t="s">
        <v>96</v>
      </c>
      <c r="E1020" s="4" t="s">
        <v>24</v>
      </c>
      <c r="F1020" s="4">
        <v>15852</v>
      </c>
      <c r="G1020" s="4">
        <v>88596</v>
      </c>
    </row>
    <row r="1021" spans="1:7" ht="20.100000000000001" customHeight="1" x14ac:dyDescent="0.25">
      <c r="A1021" s="4" t="s">
        <v>25</v>
      </c>
      <c r="B1021" s="4" t="s">
        <v>26</v>
      </c>
      <c r="C1021" s="4" t="s">
        <v>27</v>
      </c>
      <c r="D1021" s="4" t="s">
        <v>28</v>
      </c>
      <c r="E1021" s="4" t="s">
        <v>29</v>
      </c>
      <c r="F1021" s="4" t="s">
        <v>30</v>
      </c>
      <c r="G1021" s="4" t="s">
        <v>31</v>
      </c>
    </row>
    <row r="1022" spans="1:7" ht="20.100000000000001" customHeight="1" x14ac:dyDescent="0.25">
      <c r="A1022" s="5" t="s">
        <v>13</v>
      </c>
      <c r="B1022" s="5">
        <v>18</v>
      </c>
      <c r="C1022" s="5">
        <v>2095</v>
      </c>
      <c r="D1022" s="5">
        <f>$F1022-$F$1020</f>
        <v>15920</v>
      </c>
      <c r="E1022" s="5">
        <f>100*($F1022-$F$1020)/($G$1020-$F$1020)</f>
        <v>21.884966457714725</v>
      </c>
      <c r="F1022" s="5">
        <v>31772</v>
      </c>
      <c r="G1022" s="5">
        <v>30174</v>
      </c>
    </row>
    <row r="1023" spans="1:7" ht="20.100000000000001" customHeight="1" x14ac:dyDescent="0.25">
      <c r="A1023" s="5" t="s">
        <v>15</v>
      </c>
      <c r="B1023" s="5">
        <v>40</v>
      </c>
      <c r="C1023" s="5">
        <v>4208</v>
      </c>
      <c r="D1023" s="5">
        <f>$F1023-$F$1020</f>
        <v>13373</v>
      </c>
      <c r="E1023" s="5">
        <f>100*($F1023-$F$1020)/($G$1020-$F$1020)</f>
        <v>18.383646761244915</v>
      </c>
      <c r="F1023" s="5">
        <v>29225</v>
      </c>
      <c r="G1023" s="5">
        <v>24026</v>
      </c>
    </row>
    <row r="1024" spans="1:7" ht="20.100000000000001" customHeight="1" x14ac:dyDescent="0.25">
      <c r="A1024" s="5" t="s">
        <v>16</v>
      </c>
      <c r="B1024" s="5">
        <v>119</v>
      </c>
      <c r="C1024" s="5">
        <v>8467</v>
      </c>
      <c r="D1024" s="5">
        <f>$F1024-$F$1020</f>
        <v>9477</v>
      </c>
      <c r="E1024" s="5">
        <f>100*($F1024-$F$1020)/($G$1020-$F$1020)</f>
        <v>13.027878587924777</v>
      </c>
      <c r="F1024" s="5">
        <v>25329</v>
      </c>
      <c r="G1024" s="5">
        <v>23822</v>
      </c>
    </row>
    <row r="1025" spans="1:7" ht="20.100000000000001" customHeight="1" x14ac:dyDescent="0.25">
      <c r="A1025" s="5" t="s">
        <v>17</v>
      </c>
      <c r="B1025" s="5">
        <v>216</v>
      </c>
      <c r="C1025" s="5">
        <v>12752</v>
      </c>
      <c r="D1025" s="5">
        <f>$F1025-$F$1020</f>
        <v>8288</v>
      </c>
      <c r="E1025" s="5">
        <f>100*($F1025-$F$1020)/($G$1020-$F$1020)</f>
        <v>11.393379522709777</v>
      </c>
      <c r="F1025" s="5">
        <v>24140</v>
      </c>
      <c r="G1025" s="5">
        <v>22212</v>
      </c>
    </row>
    <row r="1026" spans="1:7" ht="20.100000000000001" customHeight="1" x14ac:dyDescent="0.25">
      <c r="A1026" s="5" t="s">
        <v>18</v>
      </c>
      <c r="B1026" s="5">
        <v>642</v>
      </c>
      <c r="C1026" s="5">
        <v>21375</v>
      </c>
      <c r="D1026" s="5">
        <f>$F1026-$F$1020</f>
        <v>6115</v>
      </c>
      <c r="E1026" s="5">
        <f>100*($F1026-$F$1020)/($G$1020-$F$1020)</f>
        <v>8.4061915759375339</v>
      </c>
      <c r="F1026" s="5">
        <v>21967</v>
      </c>
      <c r="G1026" s="5">
        <v>19402</v>
      </c>
    </row>
    <row r="1027" spans="1:7" ht="20.100000000000001" customHeight="1" x14ac:dyDescent="0.25">
      <c r="A1027" s="6" t="s">
        <v>19</v>
      </c>
      <c r="B1027" s="6">
        <v>2084</v>
      </c>
      <c r="C1027" s="6">
        <v>42066</v>
      </c>
      <c r="D1027" s="6">
        <f>$F1027-$F$1020</f>
        <v>5858</v>
      </c>
      <c r="E1027" s="6">
        <f>100*($F1027-$F$1020)/($G$1020-$F$1020)</f>
        <v>8.0528978334982959</v>
      </c>
      <c r="F1027" s="6">
        <v>21710</v>
      </c>
      <c r="G1027" s="6">
        <v>19794</v>
      </c>
    </row>
    <row r="1030" spans="1:7" ht="20.100000000000001" customHeight="1" x14ac:dyDescent="0.25">
      <c r="A1030" s="4" t="s">
        <v>20</v>
      </c>
      <c r="B1030" s="4" t="s">
        <v>177</v>
      </c>
      <c r="C1030" s="4" t="s">
        <v>175</v>
      </c>
      <c r="D1030" s="4" t="s">
        <v>96</v>
      </c>
      <c r="E1030" s="4" t="s">
        <v>24</v>
      </c>
      <c r="F1030" s="4">
        <v>8239110</v>
      </c>
      <c r="G1030" s="4">
        <v>20342542</v>
      </c>
    </row>
    <row r="1031" spans="1:7" ht="20.100000000000001" customHeight="1" x14ac:dyDescent="0.25">
      <c r="A1031" s="4" t="s">
        <v>25</v>
      </c>
      <c r="B1031" s="4" t="s">
        <v>26</v>
      </c>
      <c r="C1031" s="4" t="s">
        <v>27</v>
      </c>
      <c r="D1031" s="4" t="s">
        <v>28</v>
      </c>
      <c r="E1031" s="4" t="s">
        <v>29</v>
      </c>
      <c r="F1031" s="4" t="s">
        <v>30</v>
      </c>
      <c r="G1031" s="4" t="s">
        <v>31</v>
      </c>
    </row>
    <row r="1032" spans="1:7" ht="20.100000000000001" customHeight="1" x14ac:dyDescent="0.25">
      <c r="A1032" s="5" t="s">
        <v>13</v>
      </c>
      <c r="B1032" s="5">
        <v>19</v>
      </c>
      <c r="C1032" s="5">
        <v>2099</v>
      </c>
      <c r="D1032" s="5">
        <f>$F1032-$F$1030</f>
        <v>3173455</v>
      </c>
      <c r="E1032" s="5">
        <f>100*($F1032-$F$1030)/($G$1030-$F$1030)</f>
        <v>26.219464033011462</v>
      </c>
      <c r="F1032" s="5">
        <v>11412565</v>
      </c>
      <c r="G1032" s="5">
        <v>10767804</v>
      </c>
    </row>
    <row r="1033" spans="1:7" ht="20.100000000000001" customHeight="1" x14ac:dyDescent="0.25">
      <c r="A1033" s="5" t="s">
        <v>15</v>
      </c>
      <c r="B1033" s="5">
        <v>40</v>
      </c>
      <c r="C1033" s="5">
        <v>4217</v>
      </c>
      <c r="D1033" s="5">
        <f>$F1033-$F$1030</f>
        <v>2776383</v>
      </c>
      <c r="E1033" s="5">
        <f>100*($F1033-$F$1030)/($G$1030-$F$1030)</f>
        <v>22.938807769564864</v>
      </c>
      <c r="F1033" s="5">
        <v>11015493</v>
      </c>
      <c r="G1033" s="5">
        <v>10234114</v>
      </c>
    </row>
    <row r="1034" spans="1:7" ht="20.100000000000001" customHeight="1" x14ac:dyDescent="0.25">
      <c r="A1034" s="5" t="s">
        <v>16</v>
      </c>
      <c r="B1034" s="5">
        <v>116</v>
      </c>
      <c r="C1034" s="5">
        <v>8447</v>
      </c>
      <c r="D1034" s="5">
        <f>$F1034-$F$1030</f>
        <v>2098880</v>
      </c>
      <c r="E1034" s="5">
        <f>100*($F1034-$F$1030)/($G$1030-$F$1030)</f>
        <v>17.341197108390414</v>
      </c>
      <c r="F1034" s="5">
        <v>10337990</v>
      </c>
      <c r="G1034" s="5">
        <v>9891336</v>
      </c>
    </row>
    <row r="1035" spans="1:7" ht="20.100000000000001" customHeight="1" x14ac:dyDescent="0.25">
      <c r="A1035" s="5" t="s">
        <v>17</v>
      </c>
      <c r="B1035" s="5">
        <v>218</v>
      </c>
      <c r="C1035" s="5">
        <v>12768</v>
      </c>
      <c r="D1035" s="5">
        <f>$F1035-$F$1030</f>
        <v>1621896</v>
      </c>
      <c r="E1035" s="5">
        <f>100*($F1035-$F$1030)/($G$1030-$F$1030)</f>
        <v>13.400298361654777</v>
      </c>
      <c r="F1035" s="5">
        <v>9861006</v>
      </c>
      <c r="G1035" s="5">
        <v>9549086</v>
      </c>
    </row>
    <row r="1036" spans="1:7" ht="20.100000000000001" customHeight="1" x14ac:dyDescent="0.25">
      <c r="A1036" s="6" t="s">
        <v>18</v>
      </c>
      <c r="B1036" s="6">
        <v>649</v>
      </c>
      <c r="C1036" s="6">
        <v>21284</v>
      </c>
      <c r="D1036" s="6">
        <f>$F1036-$F$1030</f>
        <v>1404565</v>
      </c>
      <c r="E1036" s="6">
        <f>100*($F1036-$F$1030)/($G$1030-$F$1030)</f>
        <v>11.604683696326793</v>
      </c>
      <c r="F1036" s="6">
        <v>9643675</v>
      </c>
      <c r="G1036" s="6">
        <v>9410382</v>
      </c>
    </row>
    <row r="1037" spans="1:7" ht="20.100000000000001" customHeight="1" x14ac:dyDescent="0.25">
      <c r="A1037" s="5" t="s">
        <v>19</v>
      </c>
      <c r="B1037" s="5">
        <v>2042</v>
      </c>
      <c r="C1037" s="5">
        <v>42019</v>
      </c>
      <c r="D1037" s="5">
        <f>$F1037-$F$1030</f>
        <v>1410154</v>
      </c>
      <c r="E1037" s="5">
        <f>100*($F1037-$F$1030)/($G$1030-$F$1030)</f>
        <v>11.650860681499264</v>
      </c>
      <c r="F1037" s="5">
        <v>9649264</v>
      </c>
      <c r="G1037" s="5">
        <v>9340016</v>
      </c>
    </row>
    <row r="1040" spans="1:7" ht="20.100000000000001" customHeight="1" x14ac:dyDescent="0.25">
      <c r="A1040" s="4" t="s">
        <v>20</v>
      </c>
      <c r="B1040" s="4" t="s">
        <v>178</v>
      </c>
      <c r="C1040" s="4" t="s">
        <v>154</v>
      </c>
      <c r="D1040" s="4" t="s">
        <v>126</v>
      </c>
      <c r="E1040" s="4" t="s">
        <v>24</v>
      </c>
      <c r="F1040" s="4">
        <v>21052466</v>
      </c>
      <c r="G1040" s="4">
        <v>24180666</v>
      </c>
    </row>
    <row r="1041" spans="1:7" ht="20.100000000000001" customHeight="1" x14ac:dyDescent="0.25">
      <c r="A1041" s="4" t="s">
        <v>25</v>
      </c>
      <c r="B1041" s="4" t="s">
        <v>26</v>
      </c>
      <c r="C1041" s="4" t="s">
        <v>27</v>
      </c>
      <c r="D1041" s="4" t="s">
        <v>28</v>
      </c>
      <c r="E1041" s="4" t="s">
        <v>29</v>
      </c>
      <c r="F1041" s="4" t="s">
        <v>30</v>
      </c>
      <c r="G1041" s="4" t="s">
        <v>31</v>
      </c>
    </row>
    <row r="1042" spans="1:7" ht="20.100000000000001" customHeight="1" x14ac:dyDescent="0.25">
      <c r="A1042" s="5" t="s">
        <v>13</v>
      </c>
      <c r="B1042" s="5">
        <v>91</v>
      </c>
      <c r="C1042" s="5">
        <v>2115</v>
      </c>
      <c r="D1042" s="5">
        <f>$F1042-$F$1040</f>
        <v>2054729</v>
      </c>
      <c r="E1042" s="5">
        <f>100*($F1042-$F$1040)/($G$1040-$F$1040)</f>
        <v>65.684067514864779</v>
      </c>
      <c r="F1042" s="5">
        <v>23107195</v>
      </c>
      <c r="G1042" s="5">
        <v>22935150</v>
      </c>
    </row>
    <row r="1043" spans="1:7" ht="20.100000000000001" customHeight="1" x14ac:dyDescent="0.25">
      <c r="A1043" s="5" t="s">
        <v>15</v>
      </c>
      <c r="B1043" s="5">
        <v>204</v>
      </c>
      <c r="C1043" s="5">
        <v>4245</v>
      </c>
      <c r="D1043" s="5">
        <f>$F1043-$F$1040</f>
        <v>1910778</v>
      </c>
      <c r="E1043" s="5">
        <f>100*($F1043-$F$1040)/($G$1040-$F$1040)</f>
        <v>61.082347675979797</v>
      </c>
      <c r="F1043" s="5">
        <v>22963244</v>
      </c>
      <c r="G1043" s="5">
        <v>22755146</v>
      </c>
    </row>
    <row r="1044" spans="1:7" ht="20.100000000000001" customHeight="1" x14ac:dyDescent="0.25">
      <c r="A1044" s="5" t="s">
        <v>16</v>
      </c>
      <c r="B1044" s="5">
        <v>475</v>
      </c>
      <c r="C1044" s="5">
        <v>8552</v>
      </c>
      <c r="D1044" s="5">
        <f>$F1044-$F$1040</f>
        <v>1788173</v>
      </c>
      <c r="E1044" s="5">
        <f>100*($F1044-$F$1040)/($G$1040-$F$1040)</f>
        <v>57.163001086887029</v>
      </c>
      <c r="F1044" s="5">
        <v>22840639</v>
      </c>
      <c r="G1044" s="5">
        <v>22759786</v>
      </c>
    </row>
    <row r="1045" spans="1:7" ht="20.100000000000001" customHeight="1" x14ac:dyDescent="0.25">
      <c r="A1045" s="5" t="s">
        <v>17</v>
      </c>
      <c r="B1045" s="5">
        <v>802</v>
      </c>
      <c r="C1045" s="5">
        <v>12936</v>
      </c>
      <c r="D1045" s="5">
        <f>$F1045-$F$1040</f>
        <v>1715743</v>
      </c>
      <c r="E1045" s="5">
        <f>100*($F1045-$F$1040)/($G$1040-$F$1040)</f>
        <v>54.847612045265649</v>
      </c>
      <c r="F1045" s="5">
        <v>22768209</v>
      </c>
      <c r="G1045" s="5">
        <v>22689302</v>
      </c>
    </row>
    <row r="1046" spans="1:7" ht="20.100000000000001" customHeight="1" x14ac:dyDescent="0.25">
      <c r="A1046" s="5" t="s">
        <v>18</v>
      </c>
      <c r="B1046" s="5">
        <v>1836</v>
      </c>
      <c r="C1046" s="5">
        <v>21535</v>
      </c>
      <c r="D1046" s="5">
        <f>$F1046-$F$1040</f>
        <v>1624535</v>
      </c>
      <c r="E1046" s="5">
        <f>100*($F1046-$F$1040)/($G$1040-$F$1040)</f>
        <v>51.931941691707692</v>
      </c>
      <c r="F1046" s="5">
        <v>22677001</v>
      </c>
      <c r="G1046" s="5">
        <v>22562518</v>
      </c>
    </row>
    <row r="1047" spans="1:7" ht="20.100000000000001" customHeight="1" x14ac:dyDescent="0.25">
      <c r="A1047" s="6" t="s">
        <v>19</v>
      </c>
      <c r="B1047" s="6">
        <v>4707</v>
      </c>
      <c r="C1047" s="6">
        <v>42506</v>
      </c>
      <c r="D1047" s="6">
        <f>$F1047-$F$1040</f>
        <v>1563905</v>
      </c>
      <c r="E1047" s="6">
        <f>100*($F1047-$F$1040)/($G$1040-$F$1040)</f>
        <v>49.99376638322358</v>
      </c>
      <c r="F1047" s="6">
        <v>22616371</v>
      </c>
      <c r="G1047" s="6">
        <v>22502472</v>
      </c>
    </row>
    <row r="1050" spans="1:7" ht="20.100000000000001" customHeight="1" x14ac:dyDescent="0.25">
      <c r="A1050" s="4" t="s">
        <v>20</v>
      </c>
      <c r="B1050" s="4" t="s">
        <v>179</v>
      </c>
      <c r="C1050" s="4" t="s">
        <v>154</v>
      </c>
      <c r="D1050" s="4" t="s">
        <v>114</v>
      </c>
      <c r="E1050" s="4" t="s">
        <v>24</v>
      </c>
      <c r="F1050" s="4">
        <v>1185996137</v>
      </c>
      <c r="G1050" s="4">
        <v>1839225650</v>
      </c>
    </row>
    <row r="1051" spans="1:7" ht="20.100000000000001" customHeight="1" x14ac:dyDescent="0.25">
      <c r="A1051" s="4" t="s">
        <v>25</v>
      </c>
      <c r="B1051" s="4" t="s">
        <v>26</v>
      </c>
      <c r="C1051" s="4" t="s">
        <v>27</v>
      </c>
      <c r="D1051" s="4" t="s">
        <v>28</v>
      </c>
      <c r="E1051" s="4" t="s">
        <v>29</v>
      </c>
      <c r="F1051" s="4" t="s">
        <v>30</v>
      </c>
      <c r="G1051" s="4" t="s">
        <v>31</v>
      </c>
    </row>
    <row r="1052" spans="1:7" ht="20.100000000000001" customHeight="1" x14ac:dyDescent="0.25">
      <c r="A1052" s="5" t="s">
        <v>13</v>
      </c>
      <c r="B1052" s="5">
        <v>92</v>
      </c>
      <c r="C1052" s="5">
        <v>2142</v>
      </c>
      <c r="D1052" s="5">
        <f>$F1052-$F$1050</f>
        <v>267182423</v>
      </c>
      <c r="E1052" s="5">
        <f>100*($F1052-$F$1050)/($G$1050-$F$1050)</f>
        <v>40.9017684723011</v>
      </c>
      <c r="F1052" s="5">
        <v>1453178560</v>
      </c>
      <c r="G1052" s="5">
        <v>1431124327</v>
      </c>
    </row>
    <row r="1053" spans="1:7" ht="20.100000000000001" customHeight="1" x14ac:dyDescent="0.25">
      <c r="A1053" s="5" t="s">
        <v>15</v>
      </c>
      <c r="B1053" s="5">
        <v>212</v>
      </c>
      <c r="C1053" s="5">
        <v>4358</v>
      </c>
      <c r="D1053" s="5">
        <f>$F1053-$F$1050</f>
        <v>227703313</v>
      </c>
      <c r="E1053" s="5">
        <f>100*($F1053-$F$1050)/($G$1050-$F$1050)</f>
        <v>34.85808716055363</v>
      </c>
      <c r="F1053" s="5">
        <v>1413699450</v>
      </c>
      <c r="G1053" s="5">
        <v>1396324631</v>
      </c>
    </row>
    <row r="1054" spans="1:7" ht="20.100000000000001" customHeight="1" x14ac:dyDescent="0.25">
      <c r="A1054" s="5" t="s">
        <v>16</v>
      </c>
      <c r="B1054" s="5">
        <v>518</v>
      </c>
      <c r="C1054" s="5">
        <v>8675</v>
      </c>
      <c r="D1054" s="5">
        <f>$F1054-$F$1050</f>
        <v>202314655</v>
      </c>
      <c r="E1054" s="5">
        <f>100*($F1054-$F$1050)/($G$1050-$F$1050)</f>
        <v>30.971450458638419</v>
      </c>
      <c r="F1054" s="5">
        <v>1388310792</v>
      </c>
      <c r="G1054" s="5">
        <v>1371222344</v>
      </c>
    </row>
    <row r="1055" spans="1:7" ht="20.100000000000001" customHeight="1" x14ac:dyDescent="0.25">
      <c r="A1055" s="5" t="s">
        <v>17</v>
      </c>
      <c r="B1055" s="5">
        <v>827</v>
      </c>
      <c r="C1055" s="5">
        <v>13142</v>
      </c>
      <c r="D1055" s="5">
        <f>$F1055-$F$1050</f>
        <v>191679683</v>
      </c>
      <c r="E1055" s="5">
        <f>100*($F1055-$F$1050)/($G$1050-$F$1050)</f>
        <v>29.343389908961445</v>
      </c>
      <c r="F1055" s="5">
        <v>1377675820</v>
      </c>
      <c r="G1055" s="5">
        <v>1349285380</v>
      </c>
    </row>
    <row r="1056" spans="1:7" ht="20.100000000000001" customHeight="1" x14ac:dyDescent="0.25">
      <c r="A1056" s="6" t="s">
        <v>18</v>
      </c>
      <c r="B1056" s="6">
        <v>1961</v>
      </c>
      <c r="C1056" s="6">
        <v>21937</v>
      </c>
      <c r="D1056" s="6">
        <f>$F1056-$F$1050</f>
        <v>158838772</v>
      </c>
      <c r="E1056" s="6">
        <f>100*($F1056-$F$1050)/($G$1050-$F$1050)</f>
        <v>24.315920949517785</v>
      </c>
      <c r="F1056" s="6">
        <v>1344834909</v>
      </c>
      <c r="G1056" s="6">
        <v>1324194244</v>
      </c>
    </row>
    <row r="1057" spans="1:7" ht="20.100000000000001" customHeight="1" x14ac:dyDescent="0.25">
      <c r="A1057" s="5" t="s">
        <v>19</v>
      </c>
      <c r="B1057" s="5">
        <v>5041</v>
      </c>
      <c r="C1057" s="5">
        <v>43358</v>
      </c>
      <c r="D1057" s="5">
        <f>$F1057-$F$1050</f>
        <v>159795890</v>
      </c>
      <c r="E1057" s="5">
        <f>100*($F1057-$F$1050)/($G$1050-$F$1050)</f>
        <v>24.462441886026664</v>
      </c>
      <c r="F1057" s="5">
        <v>1345792027</v>
      </c>
      <c r="G1057" s="5">
        <v>1322641684</v>
      </c>
    </row>
    <row r="1060" spans="1:7" ht="20.100000000000001" customHeight="1" x14ac:dyDescent="0.25">
      <c r="A1060" s="4" t="s">
        <v>20</v>
      </c>
      <c r="B1060" s="4" t="s">
        <v>180</v>
      </c>
      <c r="C1060" s="4" t="s">
        <v>181</v>
      </c>
      <c r="D1060" s="4" t="s">
        <v>23</v>
      </c>
      <c r="E1060" s="4" t="s">
        <v>24</v>
      </c>
      <c r="F1060" s="4">
        <v>135028</v>
      </c>
      <c r="G1060" s="4">
        <v>187126</v>
      </c>
    </row>
    <row r="1061" spans="1:7" ht="20.100000000000001" customHeight="1" x14ac:dyDescent="0.25">
      <c r="A1061" s="4" t="s">
        <v>25</v>
      </c>
      <c r="B1061" s="4" t="s">
        <v>26</v>
      </c>
      <c r="C1061" s="4" t="s">
        <v>27</v>
      </c>
      <c r="D1061" s="4" t="s">
        <v>28</v>
      </c>
      <c r="E1061" s="4" t="s">
        <v>29</v>
      </c>
      <c r="F1061" s="4" t="s">
        <v>30</v>
      </c>
      <c r="G1061" s="4" t="s">
        <v>31</v>
      </c>
    </row>
    <row r="1062" spans="1:7" ht="20.100000000000001" customHeight="1" x14ac:dyDescent="0.25">
      <c r="A1062" s="5" t="s">
        <v>13</v>
      </c>
      <c r="B1062" s="5">
        <v>6</v>
      </c>
      <c r="C1062" s="5">
        <v>2048</v>
      </c>
      <c r="D1062" s="5">
        <f>$F1062-$F$1060</f>
        <v>11114</v>
      </c>
      <c r="E1062" s="5">
        <f>100*($F1062-$F$1060)/($G$1060-$F$1060)</f>
        <v>21.332872663058083</v>
      </c>
      <c r="F1062" s="5">
        <v>146142</v>
      </c>
      <c r="G1062" s="5">
        <v>137756</v>
      </c>
    </row>
    <row r="1063" spans="1:7" ht="20.100000000000001" customHeight="1" x14ac:dyDescent="0.25">
      <c r="A1063" s="5" t="s">
        <v>15</v>
      </c>
      <c r="B1063" s="5">
        <v>13</v>
      </c>
      <c r="C1063" s="5">
        <v>4107</v>
      </c>
      <c r="D1063" s="5">
        <f>$F1063-$F$1060</f>
        <v>8615</v>
      </c>
      <c r="E1063" s="5">
        <f>100*($F1063-$F$1060)/($G$1060-$F$1060)</f>
        <v>16.536143422012362</v>
      </c>
      <c r="F1063" s="5">
        <v>143643</v>
      </c>
      <c r="G1063" s="5">
        <v>135028</v>
      </c>
    </row>
    <row r="1064" spans="1:7" ht="20.100000000000001" customHeight="1" x14ac:dyDescent="0.25">
      <c r="A1064" s="5" t="s">
        <v>16</v>
      </c>
      <c r="B1064" s="5">
        <v>42</v>
      </c>
      <c r="C1064" s="5">
        <v>8201</v>
      </c>
      <c r="D1064" s="5">
        <f>$F1064-$F$1060</f>
        <v>5822</v>
      </c>
      <c r="E1064" s="5">
        <f>100*($F1064-$F$1060)/($G$1060-$F$1060)</f>
        <v>11.17509309378479</v>
      </c>
      <c r="F1064" s="5">
        <v>140850</v>
      </c>
      <c r="G1064" s="5">
        <v>138130</v>
      </c>
    </row>
    <row r="1065" spans="1:7" ht="20.100000000000001" customHeight="1" x14ac:dyDescent="0.25">
      <c r="A1065" s="5" t="s">
        <v>17</v>
      </c>
      <c r="B1065" s="5">
        <v>92</v>
      </c>
      <c r="C1065" s="5">
        <v>12299</v>
      </c>
      <c r="D1065" s="5">
        <f>$F1065-$F$1060</f>
        <v>4688</v>
      </c>
      <c r="E1065" s="5">
        <f>100*($F1065-$F$1060)/($G$1060-$F$1060)</f>
        <v>8.9984260432262282</v>
      </c>
      <c r="F1065" s="5">
        <v>139716</v>
      </c>
      <c r="G1065" s="5">
        <v>138130</v>
      </c>
    </row>
    <row r="1066" spans="1:7" ht="20.100000000000001" customHeight="1" x14ac:dyDescent="0.25">
      <c r="A1066" s="5" t="s">
        <v>18</v>
      </c>
      <c r="B1066" s="5">
        <v>357</v>
      </c>
      <c r="C1066" s="5">
        <v>20543</v>
      </c>
      <c r="D1066" s="5">
        <f>$F1066-$F$1060</f>
        <v>4335</v>
      </c>
      <c r="E1066" s="5">
        <f>100*($F1066-$F$1060)/($G$1060-$F$1060)</f>
        <v>8.3208568467119655</v>
      </c>
      <c r="F1066" s="5">
        <v>139363</v>
      </c>
      <c r="G1066" s="5">
        <v>138130</v>
      </c>
    </row>
    <row r="1067" spans="1:7" ht="20.100000000000001" customHeight="1" x14ac:dyDescent="0.25">
      <c r="A1067" s="6" t="s">
        <v>19</v>
      </c>
      <c r="B1067" s="6">
        <v>1411</v>
      </c>
      <c r="C1067" s="6">
        <v>40888</v>
      </c>
      <c r="D1067" s="6">
        <f>$F1067-$F$1060</f>
        <v>3656</v>
      </c>
      <c r="E1067" s="6">
        <f>100*($F1067-$F$1060)/($G$1060-$F$1060)</f>
        <v>7.0175438596491224</v>
      </c>
      <c r="F1067" s="6">
        <v>138684</v>
      </c>
      <c r="G1067" s="6">
        <v>135602</v>
      </c>
    </row>
    <row r="1070" spans="1:7" ht="20.100000000000001" customHeight="1" x14ac:dyDescent="0.25">
      <c r="A1070" s="4" t="s">
        <v>20</v>
      </c>
      <c r="B1070" s="4" t="s">
        <v>182</v>
      </c>
      <c r="C1070" s="4" t="s">
        <v>181</v>
      </c>
      <c r="D1070" s="4" t="s">
        <v>35</v>
      </c>
      <c r="E1070" s="4" t="s">
        <v>24</v>
      </c>
      <c r="F1070" s="4">
        <v>1203266</v>
      </c>
      <c r="G1070" s="4">
        <v>2579291</v>
      </c>
    </row>
    <row r="1071" spans="1:7" ht="20.100000000000001" customHeight="1" x14ac:dyDescent="0.25">
      <c r="A1071" s="4" t="s">
        <v>25</v>
      </c>
      <c r="B1071" s="4" t="s">
        <v>26</v>
      </c>
      <c r="C1071" s="4" t="s">
        <v>27</v>
      </c>
      <c r="D1071" s="4" t="s">
        <v>28</v>
      </c>
      <c r="E1071" s="4" t="s">
        <v>29</v>
      </c>
      <c r="F1071" s="4" t="s">
        <v>30</v>
      </c>
      <c r="G1071" s="4" t="s">
        <v>31</v>
      </c>
    </row>
    <row r="1072" spans="1:7" ht="20.100000000000001" customHeight="1" x14ac:dyDescent="0.25">
      <c r="A1072" s="5" t="s">
        <v>13</v>
      </c>
      <c r="B1072" s="5">
        <v>7</v>
      </c>
      <c r="C1072" s="5">
        <v>2057</v>
      </c>
      <c r="D1072" s="5">
        <f>$F1072-$F$1070</f>
        <v>46461</v>
      </c>
      <c r="E1072" s="5">
        <f>100*($F1072-$F$1070)/($G$1070-$F$1070)</f>
        <v>3.3764648171363167</v>
      </c>
      <c r="F1072" s="5">
        <v>1249727</v>
      </c>
      <c r="G1072" s="5">
        <v>1211999</v>
      </c>
    </row>
    <row r="1073" spans="1:7" ht="20.100000000000001" customHeight="1" x14ac:dyDescent="0.25">
      <c r="A1073" s="5" t="s">
        <v>15</v>
      </c>
      <c r="B1073" s="5">
        <v>13</v>
      </c>
      <c r="C1073" s="5">
        <v>4105</v>
      </c>
      <c r="D1073" s="5">
        <f>$F1073-$F$1070</f>
        <v>4725</v>
      </c>
      <c r="E1073" s="5">
        <f>100*($F1073-$F$1070)/($G$1070-$F$1070)</f>
        <v>0.34338038916444108</v>
      </c>
      <c r="F1073" s="5">
        <v>1207991</v>
      </c>
      <c r="G1073" s="5">
        <v>1183760</v>
      </c>
    </row>
    <row r="1074" spans="1:7" ht="20.100000000000001" customHeight="1" x14ac:dyDescent="0.25">
      <c r="A1074" s="5" t="s">
        <v>16</v>
      </c>
      <c r="B1074" s="5">
        <v>43</v>
      </c>
      <c r="C1074" s="5">
        <v>8243</v>
      </c>
      <c r="D1074" s="5">
        <f>$F1074-$F$1070</f>
        <v>4171</v>
      </c>
      <c r="E1074" s="5">
        <f>100*($F1074-$F$1070)/($G$1070-$F$1070)</f>
        <v>0.3031194927417743</v>
      </c>
      <c r="F1074" s="5">
        <v>1207437</v>
      </c>
      <c r="G1074" s="5">
        <v>1183760</v>
      </c>
    </row>
    <row r="1075" spans="1:7" ht="20.100000000000001" customHeight="1" x14ac:dyDescent="0.25">
      <c r="A1075" s="5" t="s">
        <v>17</v>
      </c>
      <c r="B1075" s="5">
        <v>92</v>
      </c>
      <c r="C1075" s="5">
        <v>12411</v>
      </c>
      <c r="D1075" s="5">
        <f>$F1075-$F$1070</f>
        <v>-11779</v>
      </c>
      <c r="E1075" s="5">
        <f>100*($F1075-$F$1070)/($G$1070-$F$1070)</f>
        <v>-0.85601642412020129</v>
      </c>
      <c r="F1075" s="5">
        <v>1191487</v>
      </c>
      <c r="G1075" s="5">
        <v>1183760</v>
      </c>
    </row>
    <row r="1076" spans="1:7" ht="20.100000000000001" customHeight="1" x14ac:dyDescent="0.25">
      <c r="A1076" s="5" t="s">
        <v>18</v>
      </c>
      <c r="B1076" s="5">
        <v>351</v>
      </c>
      <c r="C1076" s="5">
        <v>20585</v>
      </c>
      <c r="D1076" s="5">
        <f>$F1076-$F$1070</f>
        <v>-18160</v>
      </c>
      <c r="E1076" s="5">
        <f>100*($F1076-$F$1070)/($G$1070-$F$1070)</f>
        <v>-1.3197434639632275</v>
      </c>
      <c r="F1076" s="5">
        <v>1185106</v>
      </c>
      <c r="G1076" s="5">
        <v>1183760</v>
      </c>
    </row>
    <row r="1077" spans="1:7" ht="20.100000000000001" customHeight="1" x14ac:dyDescent="0.25">
      <c r="A1077" s="6" t="s">
        <v>19</v>
      </c>
      <c r="B1077" s="6">
        <v>1348</v>
      </c>
      <c r="C1077" s="6">
        <v>40997</v>
      </c>
      <c r="D1077" s="6">
        <f>$F1077-$F$1070</f>
        <v>-18497</v>
      </c>
      <c r="E1077" s="6">
        <f>100*($F1077-$F$1070)/($G$1070-$F$1070)</f>
        <v>-1.3442342980687123</v>
      </c>
      <c r="F1077" s="6">
        <v>1184769</v>
      </c>
      <c r="G1077" s="6">
        <v>1183760</v>
      </c>
    </row>
    <row r="1080" spans="1:7" ht="20.100000000000001" customHeight="1" x14ac:dyDescent="0.25">
      <c r="A1080" s="4" t="s">
        <v>20</v>
      </c>
      <c r="B1080" s="4" t="s">
        <v>183</v>
      </c>
      <c r="C1080" s="4" t="s">
        <v>42</v>
      </c>
      <c r="D1080" s="4" t="s">
        <v>35</v>
      </c>
      <c r="E1080" s="4" t="s">
        <v>24</v>
      </c>
      <c r="F1080" s="4">
        <v>224416</v>
      </c>
      <c r="G1080" s="4">
        <v>322480</v>
      </c>
    </row>
    <row r="1081" spans="1:7" ht="20.100000000000001" customHeight="1" x14ac:dyDescent="0.25">
      <c r="A1081" s="4" t="s">
        <v>25</v>
      </c>
      <c r="B1081" s="4" t="s">
        <v>26</v>
      </c>
      <c r="C1081" s="4" t="s">
        <v>27</v>
      </c>
      <c r="D1081" s="4" t="s">
        <v>28</v>
      </c>
      <c r="E1081" s="4" t="s">
        <v>29</v>
      </c>
      <c r="F1081" s="4" t="s">
        <v>30</v>
      </c>
      <c r="G1081" s="4" t="s">
        <v>31</v>
      </c>
    </row>
    <row r="1082" spans="1:7" ht="20.100000000000001" customHeight="1" x14ac:dyDescent="0.25">
      <c r="A1082" s="5" t="s">
        <v>13</v>
      </c>
      <c r="B1082" s="5">
        <v>7</v>
      </c>
      <c r="C1082" s="5">
        <v>2052</v>
      </c>
      <c r="D1082" s="5">
        <f>$F1082-$F$1080</f>
        <v>22807</v>
      </c>
      <c r="E1082" s="5">
        <f>100*($F1082-$F$1080)/($G$1080-$F$1080)</f>
        <v>23.257260564529286</v>
      </c>
      <c r="F1082" s="5">
        <v>247223</v>
      </c>
      <c r="G1082" s="5">
        <v>240766</v>
      </c>
    </row>
    <row r="1083" spans="1:7" ht="20.100000000000001" customHeight="1" x14ac:dyDescent="0.25">
      <c r="A1083" s="5" t="s">
        <v>15</v>
      </c>
      <c r="B1083" s="5">
        <v>14</v>
      </c>
      <c r="C1083" s="5">
        <v>4121</v>
      </c>
      <c r="D1083" s="5">
        <f>$F1083-$F$1080</f>
        <v>19867</v>
      </c>
      <c r="E1083" s="5">
        <f>100*($F1083-$F$1080)/($G$1080-$F$1080)</f>
        <v>20.259218469570893</v>
      </c>
      <c r="F1083" s="5">
        <v>244283</v>
      </c>
      <c r="G1083" s="5">
        <v>240244</v>
      </c>
    </row>
    <row r="1084" spans="1:7" ht="20.100000000000001" customHeight="1" x14ac:dyDescent="0.25">
      <c r="A1084" s="5" t="s">
        <v>16</v>
      </c>
      <c r="B1084" s="5">
        <v>47</v>
      </c>
      <c r="C1084" s="5">
        <v>8237</v>
      </c>
      <c r="D1084" s="5">
        <f>$F1084-$F$1080</f>
        <v>16646</v>
      </c>
      <c r="E1084" s="5">
        <f>100*($F1084-$F$1080)/($G$1080-$F$1080)</f>
        <v>16.974628813835864</v>
      </c>
      <c r="F1084" s="5">
        <v>241062</v>
      </c>
      <c r="G1084" s="5">
        <v>235080</v>
      </c>
    </row>
    <row r="1085" spans="1:7" ht="20.100000000000001" customHeight="1" x14ac:dyDescent="0.25">
      <c r="A1085" s="5" t="s">
        <v>17</v>
      </c>
      <c r="B1085" s="5">
        <v>97</v>
      </c>
      <c r="C1085" s="5">
        <v>12328</v>
      </c>
      <c r="D1085" s="5">
        <f>$F1085-$F$1080</f>
        <v>13600</v>
      </c>
      <c r="E1085" s="5">
        <f>100*($F1085-$F$1080)/($G$1080-$F$1080)</f>
        <v>13.868494044705498</v>
      </c>
      <c r="F1085" s="5">
        <v>238016</v>
      </c>
      <c r="G1085" s="5">
        <v>229092</v>
      </c>
    </row>
    <row r="1086" spans="1:7" ht="20.100000000000001" customHeight="1" x14ac:dyDescent="0.25">
      <c r="A1086" s="6" t="s">
        <v>18</v>
      </c>
      <c r="B1086" s="6">
        <v>372</v>
      </c>
      <c r="C1086" s="6">
        <v>20591</v>
      </c>
      <c r="D1086" s="6">
        <f>$F1086-$F$1080</f>
        <v>11903</v>
      </c>
      <c r="E1086" s="6">
        <f>100*($F1086-$F$1080)/($G$1080-$F$1080)</f>
        <v>12.137991515744819</v>
      </c>
      <c r="F1086" s="6">
        <v>236319</v>
      </c>
      <c r="G1086" s="6">
        <v>224416</v>
      </c>
    </row>
    <row r="1087" spans="1:7" ht="20.100000000000001" customHeight="1" x14ac:dyDescent="0.25">
      <c r="A1087" s="5" t="s">
        <v>19</v>
      </c>
      <c r="B1087" s="5">
        <v>1391</v>
      </c>
      <c r="C1087" s="5">
        <v>41113</v>
      </c>
      <c r="D1087" s="5">
        <f>$F1087-$F$1080</f>
        <v>11956</v>
      </c>
      <c r="E1087" s="5">
        <f>100*($F1087-$F$1080)/($G$1080-$F$1080)</f>
        <v>12.192037852830804</v>
      </c>
      <c r="F1087" s="5">
        <v>236372</v>
      </c>
      <c r="G1087" s="5">
        <v>224416</v>
      </c>
    </row>
    <row r="1090" spans="1:7" ht="20.100000000000001" customHeight="1" x14ac:dyDescent="0.25">
      <c r="A1090" s="4" t="s">
        <v>20</v>
      </c>
      <c r="B1090" s="4" t="s">
        <v>184</v>
      </c>
      <c r="C1090" s="4" t="s">
        <v>42</v>
      </c>
      <c r="D1090" s="4" t="s">
        <v>35</v>
      </c>
      <c r="E1090" s="4" t="s">
        <v>24</v>
      </c>
      <c r="F1090" s="4">
        <v>39464925</v>
      </c>
      <c r="G1090" s="4">
        <v>87184931</v>
      </c>
    </row>
    <row r="1091" spans="1:7" ht="20.100000000000001" customHeight="1" x14ac:dyDescent="0.25">
      <c r="A1091" s="4" t="s">
        <v>25</v>
      </c>
      <c r="B1091" s="4" t="s">
        <v>26</v>
      </c>
      <c r="C1091" s="4" t="s">
        <v>27</v>
      </c>
      <c r="D1091" s="4" t="s">
        <v>28</v>
      </c>
      <c r="E1091" s="4" t="s">
        <v>29</v>
      </c>
      <c r="F1091" s="4" t="s">
        <v>30</v>
      </c>
      <c r="G1091" s="4" t="s">
        <v>31</v>
      </c>
    </row>
    <row r="1092" spans="1:7" ht="20.100000000000001" customHeight="1" x14ac:dyDescent="0.25">
      <c r="A1092" s="5" t="s">
        <v>13</v>
      </c>
      <c r="B1092" s="5">
        <v>8</v>
      </c>
      <c r="C1092" s="5">
        <v>2064</v>
      </c>
      <c r="D1092" s="5">
        <f>$F1092-$F$1090</f>
        <v>4658599</v>
      </c>
      <c r="E1092" s="5">
        <f>100*($F1092-$F$1090)/($G$1090-$F$1090)</f>
        <v>9.7623604657551795</v>
      </c>
      <c r="F1092" s="5">
        <v>44123524</v>
      </c>
      <c r="G1092" s="5">
        <v>41703170</v>
      </c>
    </row>
    <row r="1093" spans="1:7" ht="20.100000000000001" customHeight="1" x14ac:dyDescent="0.25">
      <c r="A1093" s="5" t="s">
        <v>15</v>
      </c>
      <c r="B1093" s="5">
        <v>15</v>
      </c>
      <c r="C1093" s="5">
        <v>4141</v>
      </c>
      <c r="D1093" s="5">
        <f>$F1093-$F$1090</f>
        <v>4710397</v>
      </c>
      <c r="E1093" s="5">
        <f>100*($F1093-$F$1090)/($G$1090-$F$1090)</f>
        <v>9.8709061352590783</v>
      </c>
      <c r="F1093" s="5">
        <v>44175322</v>
      </c>
      <c r="G1093" s="5">
        <v>41769886</v>
      </c>
    </row>
    <row r="1094" spans="1:7" ht="20.100000000000001" customHeight="1" x14ac:dyDescent="0.25">
      <c r="A1094" s="5" t="s">
        <v>16</v>
      </c>
      <c r="B1094" s="5">
        <v>48</v>
      </c>
      <c r="C1094" s="5">
        <v>8282</v>
      </c>
      <c r="D1094" s="5">
        <f>$F1094-$F$1090</f>
        <v>2433048</v>
      </c>
      <c r="E1094" s="5">
        <f>100*($F1094-$F$1090)/($G$1090-$F$1090)</f>
        <v>5.0985911443514906</v>
      </c>
      <c r="F1094" s="5">
        <v>41897973</v>
      </c>
      <c r="G1094" s="5">
        <v>39464925</v>
      </c>
    </row>
    <row r="1095" spans="1:7" ht="20.100000000000001" customHeight="1" x14ac:dyDescent="0.25">
      <c r="A1095" s="5" t="s">
        <v>17</v>
      </c>
      <c r="B1095" s="5">
        <v>111</v>
      </c>
      <c r="C1095" s="5">
        <v>12427</v>
      </c>
      <c r="D1095" s="5">
        <f>$F1095-$F$1090</f>
        <v>1220653</v>
      </c>
      <c r="E1095" s="5">
        <f>100*($F1095-$F$1090)/($G$1090-$F$1090)</f>
        <v>2.5579481276678799</v>
      </c>
      <c r="F1095" s="5">
        <v>40685578</v>
      </c>
      <c r="G1095" s="5">
        <v>39464925</v>
      </c>
    </row>
    <row r="1096" spans="1:7" ht="20.100000000000001" customHeight="1" x14ac:dyDescent="0.25">
      <c r="A1096" s="6" t="s">
        <v>18</v>
      </c>
      <c r="B1096" s="6">
        <v>375</v>
      </c>
      <c r="C1096" s="6">
        <v>20752</v>
      </c>
      <c r="D1096" s="6">
        <f>$F1096-$F$1090</f>
        <v>717496</v>
      </c>
      <c r="E1096" s="6">
        <f>100*($F1096-$F$1090)/($G$1090-$F$1090)</f>
        <v>1.5035538763343828</v>
      </c>
      <c r="F1096" s="6">
        <v>40182421</v>
      </c>
      <c r="G1096" s="6">
        <v>39464925</v>
      </c>
    </row>
    <row r="1097" spans="1:7" ht="20.100000000000001" customHeight="1" x14ac:dyDescent="0.25">
      <c r="A1097" s="5" t="s">
        <v>19</v>
      </c>
      <c r="B1097" s="5">
        <v>1254</v>
      </c>
      <c r="C1097" s="5">
        <v>41267</v>
      </c>
      <c r="D1097" s="5">
        <f>$F1097-$F$1090</f>
        <v>941013</v>
      </c>
      <c r="E1097" s="5">
        <f>100*($F1097-$F$1090)/($G$1090-$F$1090)</f>
        <v>1.9719465249019457</v>
      </c>
      <c r="F1097" s="5">
        <v>40405938</v>
      </c>
      <c r="G1097" s="5">
        <v>39464925</v>
      </c>
    </row>
    <row r="1100" spans="1:7" ht="20.100000000000001" customHeight="1" x14ac:dyDescent="0.25">
      <c r="A1100" s="4" t="s">
        <v>20</v>
      </c>
      <c r="B1100" s="4" t="s">
        <v>185</v>
      </c>
      <c r="C1100" s="4" t="s">
        <v>186</v>
      </c>
      <c r="D1100" s="4" t="s">
        <v>187</v>
      </c>
      <c r="E1100" s="4" t="s">
        <v>24</v>
      </c>
      <c r="F1100" s="4">
        <v>498896643</v>
      </c>
      <c r="G1100" s="4">
        <v>656465947</v>
      </c>
    </row>
    <row r="1101" spans="1:7" ht="20.100000000000001" customHeight="1" x14ac:dyDescent="0.25">
      <c r="A1101" s="4" t="s">
        <v>25</v>
      </c>
      <c r="B1101" s="4" t="s">
        <v>26</v>
      </c>
      <c r="C1101" s="4" t="s">
        <v>27</v>
      </c>
      <c r="D1101" s="4" t="s">
        <v>28</v>
      </c>
      <c r="E1101" s="4" t="s">
        <v>29</v>
      </c>
      <c r="F1101" s="4" t="s">
        <v>30</v>
      </c>
      <c r="G1101" s="4" t="s">
        <v>31</v>
      </c>
    </row>
    <row r="1102" spans="1:7" ht="20.100000000000001" customHeight="1" x14ac:dyDescent="0.25">
      <c r="A1102" s="5" t="s">
        <v>13</v>
      </c>
      <c r="B1102" s="5">
        <v>206</v>
      </c>
      <c r="C1102" s="5">
        <v>2148</v>
      </c>
      <c r="D1102" s="5">
        <f>$F1102-$F$1100</f>
        <v>90047506</v>
      </c>
      <c r="E1102" s="5">
        <f>100*($F1102-$F$1100)/($G$1100-$F$1100)</f>
        <v>57.147873166971657</v>
      </c>
      <c r="F1102" s="5">
        <v>588944149</v>
      </c>
      <c r="G1102" s="5">
        <v>583318737</v>
      </c>
    </row>
    <row r="1103" spans="1:7" ht="20.100000000000001" customHeight="1" x14ac:dyDescent="0.25">
      <c r="A1103" s="5" t="s">
        <v>15</v>
      </c>
      <c r="B1103" s="5">
        <v>432</v>
      </c>
      <c r="C1103" s="5">
        <v>4324</v>
      </c>
      <c r="D1103" s="5">
        <f>$F1103-$F$1100</f>
        <v>82059341</v>
      </c>
      <c r="E1103" s="5">
        <f>100*($F1103-$F$1100)/($G$1100-$F$1100)</f>
        <v>52.078253134887234</v>
      </c>
      <c r="F1103" s="5">
        <v>580955984</v>
      </c>
      <c r="G1103" s="5">
        <v>572987758</v>
      </c>
    </row>
    <row r="1104" spans="1:7" ht="20.100000000000001" customHeight="1" x14ac:dyDescent="0.25">
      <c r="A1104" s="5" t="s">
        <v>16</v>
      </c>
      <c r="B1104" s="5">
        <v>956</v>
      </c>
      <c r="C1104" s="5">
        <v>8673</v>
      </c>
      <c r="D1104" s="5">
        <f>$F1104-$F$1100</f>
        <v>73861999</v>
      </c>
      <c r="E1104" s="5">
        <f>100*($F1104-$F$1100)/($G$1100-$F$1100)</f>
        <v>46.875880723570376</v>
      </c>
      <c r="F1104" s="5">
        <v>572758642</v>
      </c>
      <c r="G1104" s="5">
        <v>567133901</v>
      </c>
    </row>
    <row r="1105" spans="1:7" ht="20.100000000000001" customHeight="1" x14ac:dyDescent="0.25">
      <c r="A1105" s="5" t="s">
        <v>17</v>
      </c>
      <c r="B1105" s="5">
        <v>1541</v>
      </c>
      <c r="C1105" s="5">
        <v>13074</v>
      </c>
      <c r="D1105" s="5">
        <f>$F1105-$F$1100</f>
        <v>68945639</v>
      </c>
      <c r="E1105" s="5">
        <f>100*($F1105-$F$1100)/($G$1100-$F$1100)</f>
        <v>43.75575524532367</v>
      </c>
      <c r="F1105" s="5">
        <v>567842282</v>
      </c>
      <c r="G1105" s="5">
        <v>562497992</v>
      </c>
    </row>
    <row r="1106" spans="1:7" ht="20.100000000000001" customHeight="1" x14ac:dyDescent="0.25">
      <c r="A1106" s="5" t="s">
        <v>18</v>
      </c>
      <c r="B1106" s="5">
        <v>3206</v>
      </c>
      <c r="C1106" s="5">
        <v>21902</v>
      </c>
      <c r="D1106" s="5">
        <f>$F1106-$F$1100</f>
        <v>62102897</v>
      </c>
      <c r="E1106" s="5">
        <f>100*($F1106-$F$1100)/($G$1100-$F$1100)</f>
        <v>39.413068042745181</v>
      </c>
      <c r="F1106" s="5">
        <v>560999540</v>
      </c>
      <c r="G1106" s="5">
        <v>556127052</v>
      </c>
    </row>
    <row r="1107" spans="1:7" ht="20.100000000000001" customHeight="1" x14ac:dyDescent="0.25">
      <c r="A1107" s="6" t="s">
        <v>19</v>
      </c>
      <c r="B1107" s="6">
        <v>7456</v>
      </c>
      <c r="C1107" s="6">
        <v>43274</v>
      </c>
      <c r="D1107" s="6">
        <f>$F1107-$F$1100</f>
        <v>59411491</v>
      </c>
      <c r="E1107" s="6">
        <f>100*($F1107-$F$1100)/($G$1100-$F$1100)</f>
        <v>37.704990433923605</v>
      </c>
      <c r="F1107" s="6">
        <v>558308134</v>
      </c>
      <c r="G1107" s="6">
        <v>550757046</v>
      </c>
    </row>
    <row r="1110" spans="1:7" ht="20.100000000000001" customHeight="1" x14ac:dyDescent="0.25">
      <c r="A1110" s="4" t="s">
        <v>20</v>
      </c>
      <c r="B1110" s="4" t="s">
        <v>188</v>
      </c>
      <c r="C1110" s="4" t="s">
        <v>46</v>
      </c>
      <c r="D1110" s="4" t="s">
        <v>33</v>
      </c>
      <c r="E1110" s="4" t="s">
        <v>24</v>
      </c>
      <c r="F1110" s="4">
        <v>388214</v>
      </c>
      <c r="G1110" s="4">
        <v>495934</v>
      </c>
    </row>
    <row r="1111" spans="1:7" ht="20.100000000000001" customHeight="1" x14ac:dyDescent="0.25">
      <c r="A1111" s="4" t="s">
        <v>25</v>
      </c>
      <c r="B1111" s="4" t="s">
        <v>26</v>
      </c>
      <c r="C1111" s="4" t="s">
        <v>27</v>
      </c>
      <c r="D1111" s="4" t="s">
        <v>28</v>
      </c>
      <c r="E1111" s="4" t="s">
        <v>29</v>
      </c>
      <c r="F1111" s="4" t="s">
        <v>30</v>
      </c>
      <c r="G1111" s="4" t="s">
        <v>31</v>
      </c>
    </row>
    <row r="1112" spans="1:7" ht="20.100000000000001" customHeight="1" x14ac:dyDescent="0.25">
      <c r="A1112" s="5" t="s">
        <v>13</v>
      </c>
      <c r="B1112" s="5">
        <v>8</v>
      </c>
      <c r="C1112" s="5">
        <v>2056</v>
      </c>
      <c r="D1112" s="5">
        <f>$F1112-$F$1110</f>
        <v>30810</v>
      </c>
      <c r="E1112" s="5">
        <f>100*($F1112-$F$1110)/($G$1110-$F$1110)</f>
        <v>28.601930932046045</v>
      </c>
      <c r="F1112" s="5">
        <v>419024</v>
      </c>
      <c r="G1112" s="5">
        <v>403570</v>
      </c>
    </row>
    <row r="1113" spans="1:7" ht="20.100000000000001" customHeight="1" x14ac:dyDescent="0.25">
      <c r="A1113" s="5" t="s">
        <v>15</v>
      </c>
      <c r="B1113" s="5">
        <v>16</v>
      </c>
      <c r="C1113" s="5">
        <v>4120</v>
      </c>
      <c r="D1113" s="5">
        <f>$F1113-$F$1110</f>
        <v>21967</v>
      </c>
      <c r="E1113" s="5">
        <f>100*($F1113-$F$1110)/($G$1110-$F$1110)</f>
        <v>20.392684738210175</v>
      </c>
      <c r="F1113" s="5">
        <v>410181</v>
      </c>
      <c r="G1113" s="5">
        <v>402852</v>
      </c>
    </row>
    <row r="1114" spans="1:7" ht="20.100000000000001" customHeight="1" x14ac:dyDescent="0.25">
      <c r="A1114" s="5" t="s">
        <v>16</v>
      </c>
      <c r="B1114" s="5">
        <v>53</v>
      </c>
      <c r="C1114" s="5">
        <v>8215</v>
      </c>
      <c r="D1114" s="5">
        <f>$F1114-$F$1110</f>
        <v>17660</v>
      </c>
      <c r="E1114" s="5">
        <f>100*($F1114-$F$1110)/($G$1110-$F$1110)</f>
        <v>16.394355737096177</v>
      </c>
      <c r="F1114" s="5">
        <v>405874</v>
      </c>
      <c r="G1114" s="5">
        <v>395346</v>
      </c>
    </row>
    <row r="1115" spans="1:7" ht="20.100000000000001" customHeight="1" x14ac:dyDescent="0.25">
      <c r="A1115" s="5" t="s">
        <v>17</v>
      </c>
      <c r="B1115" s="5">
        <v>116</v>
      </c>
      <c r="C1115" s="5">
        <v>12337</v>
      </c>
      <c r="D1115" s="5">
        <f>$F1115-$F$1110</f>
        <v>14311</v>
      </c>
      <c r="E1115" s="5">
        <f>100*($F1115-$F$1110)/($G$1110-$F$1110)</f>
        <v>13.28536947642035</v>
      </c>
      <c r="F1115" s="5">
        <v>402525</v>
      </c>
      <c r="G1115" s="5">
        <v>392054</v>
      </c>
    </row>
    <row r="1116" spans="1:7" ht="20.100000000000001" customHeight="1" x14ac:dyDescent="0.25">
      <c r="A1116" s="5" t="s">
        <v>18</v>
      </c>
      <c r="B1116" s="5">
        <v>433</v>
      </c>
      <c r="C1116" s="5">
        <v>20668</v>
      </c>
      <c r="D1116" s="5">
        <f>$F1116-$F$1110</f>
        <v>14816</v>
      </c>
      <c r="E1116" s="5">
        <f>100*($F1116-$F$1110)/($G$1110-$F$1110)</f>
        <v>13.754177497215002</v>
      </c>
      <c r="F1116" s="5">
        <v>403030</v>
      </c>
      <c r="G1116" s="5">
        <v>396030</v>
      </c>
    </row>
    <row r="1117" spans="1:7" ht="20.100000000000001" customHeight="1" x14ac:dyDescent="0.25">
      <c r="A1117" s="6" t="s">
        <v>19</v>
      </c>
      <c r="B1117" s="6">
        <v>1645</v>
      </c>
      <c r="C1117" s="6">
        <v>41127</v>
      </c>
      <c r="D1117" s="6">
        <f>$F1117-$F$1110</f>
        <v>12855</v>
      </c>
      <c r="E1117" s="6">
        <f>100*($F1117-$F$1110)/($G$1110-$F$1110)</f>
        <v>11.933717044188636</v>
      </c>
      <c r="F1117" s="6">
        <v>401069</v>
      </c>
      <c r="G1117" s="6">
        <v>396654</v>
      </c>
    </row>
    <row r="1120" spans="1:7" ht="20.100000000000001" customHeight="1" x14ac:dyDescent="0.25">
      <c r="A1120" s="4" t="s">
        <v>20</v>
      </c>
      <c r="B1120" s="4" t="s">
        <v>189</v>
      </c>
      <c r="C1120" s="4" t="s">
        <v>46</v>
      </c>
      <c r="D1120" s="4" t="s">
        <v>33</v>
      </c>
      <c r="E1120" s="4" t="s">
        <v>24</v>
      </c>
      <c r="F1120" s="4">
        <v>51765268</v>
      </c>
      <c r="G1120" s="4">
        <v>348154421</v>
      </c>
    </row>
    <row r="1121" spans="1:7" ht="20.100000000000001" customHeight="1" x14ac:dyDescent="0.25">
      <c r="A1121" s="4" t="s">
        <v>25</v>
      </c>
      <c r="B1121" s="4" t="s">
        <v>26</v>
      </c>
      <c r="C1121" s="4" t="s">
        <v>27</v>
      </c>
      <c r="D1121" s="4" t="s">
        <v>28</v>
      </c>
      <c r="E1121" s="4" t="s">
        <v>29</v>
      </c>
      <c r="F1121" s="4" t="s">
        <v>30</v>
      </c>
      <c r="G1121" s="4" t="s">
        <v>31</v>
      </c>
    </row>
    <row r="1122" spans="1:7" ht="20.100000000000001" customHeight="1" x14ac:dyDescent="0.25">
      <c r="A1122" s="5" t="s">
        <v>13</v>
      </c>
      <c r="B1122" s="5">
        <v>9</v>
      </c>
      <c r="C1122" s="5">
        <v>2084</v>
      </c>
      <c r="D1122" s="5">
        <f>$F1122-$F$1120</f>
        <v>573653</v>
      </c>
      <c r="E1122" s="5">
        <f>100*($F1122-$F$1120)/($G$1120-$F$1120)</f>
        <v>0.19354723146700312</v>
      </c>
      <c r="F1122" s="5">
        <v>52338921</v>
      </c>
      <c r="G1122" s="5">
        <v>52130952</v>
      </c>
    </row>
    <row r="1123" spans="1:7" ht="20.100000000000001" customHeight="1" x14ac:dyDescent="0.25">
      <c r="A1123" s="5" t="s">
        <v>15</v>
      </c>
      <c r="B1123" s="5">
        <v>17</v>
      </c>
      <c r="C1123" s="5">
        <v>4166</v>
      </c>
      <c r="D1123" s="5">
        <f>$F1123-$F$1120</f>
        <v>413332</v>
      </c>
      <c r="E1123" s="5">
        <f>100*($F1123-$F$1120)/($G$1120-$F$1120)</f>
        <v>0.13945584574075151</v>
      </c>
      <c r="F1123" s="5">
        <v>52178600</v>
      </c>
      <c r="G1123" s="5">
        <v>52000178</v>
      </c>
    </row>
    <row r="1124" spans="1:7" ht="20.100000000000001" customHeight="1" x14ac:dyDescent="0.25">
      <c r="A1124" s="5" t="s">
        <v>16</v>
      </c>
      <c r="B1124" s="5">
        <v>53</v>
      </c>
      <c r="C1124" s="5">
        <v>8339</v>
      </c>
      <c r="D1124" s="5">
        <f>$F1124-$F$1120</f>
        <v>185399</v>
      </c>
      <c r="E1124" s="5">
        <f>100*($F1124-$F$1120)/($G$1120-$F$1120)</f>
        <v>6.2552559067504065E-2</v>
      </c>
      <c r="F1124" s="5">
        <v>51950667</v>
      </c>
      <c r="G1124" s="5">
        <v>51837060</v>
      </c>
    </row>
    <row r="1125" spans="1:7" ht="20.100000000000001" customHeight="1" x14ac:dyDescent="0.25">
      <c r="A1125" s="5" t="s">
        <v>17</v>
      </c>
      <c r="B1125" s="5">
        <v>111</v>
      </c>
      <c r="C1125" s="5">
        <v>12419</v>
      </c>
      <c r="D1125" s="5">
        <f>$F1125-$F$1120</f>
        <v>208941</v>
      </c>
      <c r="E1125" s="5">
        <f>100*($F1125-$F$1120)/($G$1120-$F$1120)</f>
        <v>7.0495494819947074E-2</v>
      </c>
      <c r="F1125" s="5">
        <v>51974209</v>
      </c>
      <c r="G1125" s="5">
        <v>51765268</v>
      </c>
    </row>
    <row r="1126" spans="1:7" ht="20.100000000000001" customHeight="1" x14ac:dyDescent="0.25">
      <c r="A1126" s="5" t="s">
        <v>18</v>
      </c>
      <c r="B1126" s="5">
        <v>406</v>
      </c>
      <c r="C1126" s="5">
        <v>20814</v>
      </c>
      <c r="D1126" s="5">
        <f>$F1126-$F$1120</f>
        <v>151767</v>
      </c>
      <c r="E1126" s="5">
        <f>100*($F1126-$F$1120)/($G$1120-$F$1120)</f>
        <v>5.1205315195863459E-2</v>
      </c>
      <c r="F1126" s="5">
        <v>51917035</v>
      </c>
      <c r="G1126" s="5">
        <v>51765268</v>
      </c>
    </row>
    <row r="1127" spans="1:7" ht="20.100000000000001" customHeight="1" x14ac:dyDescent="0.25">
      <c r="A1127" s="6" t="s">
        <v>19</v>
      </c>
      <c r="B1127" s="6">
        <v>1434</v>
      </c>
      <c r="C1127" s="6">
        <v>41538</v>
      </c>
      <c r="D1127" s="6">
        <f>$F1127-$F$1120</f>
        <v>136566</v>
      </c>
      <c r="E1127" s="6">
        <f>100*($F1127-$F$1120)/($G$1120-$F$1120)</f>
        <v>4.6076584995672902E-2</v>
      </c>
      <c r="F1127" s="6">
        <v>51901834</v>
      </c>
      <c r="G1127" s="6">
        <v>51765268</v>
      </c>
    </row>
    <row r="1130" spans="1:7" ht="20.100000000000001" customHeight="1" x14ac:dyDescent="0.25">
      <c r="A1130" s="4" t="s">
        <v>20</v>
      </c>
      <c r="B1130" s="4" t="s">
        <v>190</v>
      </c>
      <c r="C1130" s="4" t="s">
        <v>133</v>
      </c>
      <c r="D1130" s="4" t="s">
        <v>33</v>
      </c>
      <c r="E1130" s="4" t="s">
        <v>24</v>
      </c>
      <c r="F1130" s="4">
        <v>491812</v>
      </c>
      <c r="G1130" s="4">
        <v>635274</v>
      </c>
    </row>
    <row r="1131" spans="1:7" ht="20.100000000000001" customHeight="1" x14ac:dyDescent="0.25">
      <c r="A1131" s="4" t="s">
        <v>25</v>
      </c>
      <c r="B1131" s="4" t="s">
        <v>26</v>
      </c>
      <c r="C1131" s="4" t="s">
        <v>27</v>
      </c>
      <c r="D1131" s="4" t="s">
        <v>28</v>
      </c>
      <c r="E1131" s="4" t="s">
        <v>29</v>
      </c>
      <c r="F1131" s="4" t="s">
        <v>30</v>
      </c>
      <c r="G1131" s="4" t="s">
        <v>31</v>
      </c>
    </row>
    <row r="1132" spans="1:7" ht="20.100000000000001" customHeight="1" x14ac:dyDescent="0.25">
      <c r="A1132" s="5" t="s">
        <v>13</v>
      </c>
      <c r="B1132" s="5">
        <v>9</v>
      </c>
      <c r="C1132" s="5">
        <v>2066</v>
      </c>
      <c r="D1132" s="5">
        <f>$F1132-$F$1130</f>
        <v>49232</v>
      </c>
      <c r="E1132" s="5">
        <f>100*($F1132-$F$1130)/($G$1130-$F$1130)</f>
        <v>34.317101392703293</v>
      </c>
      <c r="F1132" s="5">
        <v>541044</v>
      </c>
      <c r="G1132" s="5">
        <v>532250</v>
      </c>
    </row>
    <row r="1133" spans="1:7" ht="20.100000000000001" customHeight="1" x14ac:dyDescent="0.25">
      <c r="A1133" s="5" t="s">
        <v>15</v>
      </c>
      <c r="B1133" s="5">
        <v>19</v>
      </c>
      <c r="C1133" s="5">
        <v>4123</v>
      </c>
      <c r="D1133" s="5">
        <f>$F1133-$F$1130</f>
        <v>34734</v>
      </c>
      <c r="E1133" s="5">
        <f>100*($F1133-$F$1130)/($G$1130-$F$1130)</f>
        <v>24.211289400677533</v>
      </c>
      <c r="F1133" s="5">
        <v>526546</v>
      </c>
      <c r="G1133" s="5">
        <v>519166</v>
      </c>
    </row>
    <row r="1134" spans="1:7" ht="20.100000000000001" customHeight="1" x14ac:dyDescent="0.25">
      <c r="A1134" s="5" t="s">
        <v>16</v>
      </c>
      <c r="B1134" s="5">
        <v>58</v>
      </c>
      <c r="C1134" s="5">
        <v>8260</v>
      </c>
      <c r="D1134" s="5">
        <f>$F1134-$F$1130</f>
        <v>28341</v>
      </c>
      <c r="E1134" s="5">
        <f>100*($F1134-$F$1130)/($G$1130-$F$1130)</f>
        <v>19.755057088288186</v>
      </c>
      <c r="F1134" s="5">
        <v>520153</v>
      </c>
      <c r="G1134" s="5">
        <v>510664</v>
      </c>
    </row>
    <row r="1135" spans="1:7" ht="20.100000000000001" customHeight="1" x14ac:dyDescent="0.25">
      <c r="A1135" s="5" t="s">
        <v>17</v>
      </c>
      <c r="B1135" s="5">
        <v>120</v>
      </c>
      <c r="C1135" s="5">
        <v>12436</v>
      </c>
      <c r="D1135" s="5">
        <f>$F1135-$F$1130</f>
        <v>24299</v>
      </c>
      <c r="E1135" s="5">
        <f>100*($F1135-$F$1130)/($G$1130-$F$1130)</f>
        <v>16.937586259776108</v>
      </c>
      <c r="F1135" s="5">
        <v>516111</v>
      </c>
      <c r="G1135" s="5">
        <v>511258</v>
      </c>
    </row>
    <row r="1136" spans="1:7" ht="20.100000000000001" customHeight="1" x14ac:dyDescent="0.25">
      <c r="A1136" s="6" t="s">
        <v>18</v>
      </c>
      <c r="B1136" s="6">
        <v>418</v>
      </c>
      <c r="C1136" s="6">
        <v>20662</v>
      </c>
      <c r="D1136" s="6">
        <f>$F1136-$F$1130</f>
        <v>19047</v>
      </c>
      <c r="E1136" s="6">
        <f>100*($F1136-$F$1130)/($G$1130-$F$1130)</f>
        <v>13.276686509319541</v>
      </c>
      <c r="F1136" s="6">
        <v>510859</v>
      </c>
      <c r="G1136" s="6">
        <v>491812</v>
      </c>
    </row>
    <row r="1137" spans="1:7" ht="20.100000000000001" customHeight="1" x14ac:dyDescent="0.25">
      <c r="A1137" s="5" t="s">
        <v>19</v>
      </c>
      <c r="B1137" s="5">
        <v>1602</v>
      </c>
      <c r="C1137" s="5">
        <v>41149</v>
      </c>
      <c r="D1137" s="5">
        <f>$F1137-$F$1130</f>
        <v>20721</v>
      </c>
      <c r="E1137" s="5">
        <f>100*($F1137-$F$1130)/($G$1130-$F$1130)</f>
        <v>14.443546026125386</v>
      </c>
      <c r="F1137" s="5">
        <v>512533</v>
      </c>
      <c r="G1137" s="5">
        <v>507710</v>
      </c>
    </row>
    <row r="1140" spans="1:7" ht="20.100000000000001" customHeight="1" x14ac:dyDescent="0.25">
      <c r="A1140" s="4" t="s">
        <v>20</v>
      </c>
      <c r="B1140" s="4" t="s">
        <v>191</v>
      </c>
      <c r="C1140" s="4" t="s">
        <v>53</v>
      </c>
      <c r="D1140" s="4" t="s">
        <v>33</v>
      </c>
      <c r="E1140" s="4" t="s">
        <v>24</v>
      </c>
      <c r="F1140" s="4">
        <v>703482</v>
      </c>
      <c r="G1140" s="4">
        <v>907048</v>
      </c>
    </row>
    <row r="1141" spans="1:7" ht="20.100000000000001" customHeight="1" x14ac:dyDescent="0.25">
      <c r="A1141" s="4" t="s">
        <v>25</v>
      </c>
      <c r="B1141" s="4" t="s">
        <v>26</v>
      </c>
      <c r="C1141" s="4" t="s">
        <v>27</v>
      </c>
      <c r="D1141" s="4" t="s">
        <v>28</v>
      </c>
      <c r="E1141" s="4" t="s">
        <v>29</v>
      </c>
      <c r="F1141" s="4" t="s">
        <v>30</v>
      </c>
      <c r="G1141" s="4" t="s">
        <v>31</v>
      </c>
    </row>
    <row r="1142" spans="1:7" ht="20.100000000000001" customHeight="1" x14ac:dyDescent="0.25">
      <c r="A1142" s="5" t="s">
        <v>13</v>
      </c>
      <c r="B1142" s="5">
        <v>11</v>
      </c>
      <c r="C1142" s="5">
        <v>2063</v>
      </c>
      <c r="D1142" s="5">
        <f>$F1142-$F$1140</f>
        <v>74280</v>
      </c>
      <c r="E1142" s="5">
        <f>100*($F1142-$F$1140)/($G$1140-$F$1140)</f>
        <v>36.489394103140995</v>
      </c>
      <c r="F1142" s="5">
        <v>777762</v>
      </c>
      <c r="G1142" s="5">
        <v>763676</v>
      </c>
    </row>
    <row r="1143" spans="1:7" ht="20.100000000000001" customHeight="1" x14ac:dyDescent="0.25">
      <c r="A1143" s="5" t="s">
        <v>15</v>
      </c>
      <c r="B1143" s="5">
        <v>23</v>
      </c>
      <c r="C1143" s="5">
        <v>4117</v>
      </c>
      <c r="D1143" s="5">
        <f>$F1143-$F$1140</f>
        <v>57774</v>
      </c>
      <c r="E1143" s="5">
        <f>100*($F1143-$F$1140)/($G$1140-$F$1140)</f>
        <v>28.380967352111846</v>
      </c>
      <c r="F1143" s="5">
        <v>761256</v>
      </c>
      <c r="G1143" s="5">
        <v>747698</v>
      </c>
    </row>
    <row r="1144" spans="1:7" ht="20.100000000000001" customHeight="1" x14ac:dyDescent="0.25">
      <c r="A1144" s="5" t="s">
        <v>16</v>
      </c>
      <c r="B1144" s="5">
        <v>68</v>
      </c>
      <c r="C1144" s="5">
        <v>8277</v>
      </c>
      <c r="D1144" s="5">
        <f>$F1144-$F$1140</f>
        <v>47331</v>
      </c>
      <c r="E1144" s="5">
        <f>100*($F1144-$F$1140)/($G$1140-$F$1140)</f>
        <v>23.250935814428736</v>
      </c>
      <c r="F1144" s="5">
        <v>750813</v>
      </c>
      <c r="G1144" s="5">
        <v>734222</v>
      </c>
    </row>
    <row r="1145" spans="1:7" ht="20.100000000000001" customHeight="1" x14ac:dyDescent="0.25">
      <c r="A1145" s="5" t="s">
        <v>17</v>
      </c>
      <c r="B1145" s="5">
        <v>132</v>
      </c>
      <c r="C1145" s="5">
        <v>12437</v>
      </c>
      <c r="D1145" s="5">
        <f>$F1145-$F$1140</f>
        <v>47816</v>
      </c>
      <c r="E1145" s="5">
        <f>100*($F1145-$F$1140)/($G$1140-$F$1140)</f>
        <v>23.489187781849623</v>
      </c>
      <c r="F1145" s="5">
        <v>751298</v>
      </c>
      <c r="G1145" s="5">
        <v>743052</v>
      </c>
    </row>
    <row r="1146" spans="1:7" ht="20.100000000000001" customHeight="1" x14ac:dyDescent="0.25">
      <c r="A1146" s="6" t="s">
        <v>18</v>
      </c>
      <c r="B1146" s="6">
        <v>452</v>
      </c>
      <c r="C1146" s="6">
        <v>20792</v>
      </c>
      <c r="D1146" s="6">
        <f>$F1146-$F$1140</f>
        <v>27433</v>
      </c>
      <c r="E1146" s="6">
        <f>100*($F1146-$F$1140)/($G$1140-$F$1140)</f>
        <v>13.476219014963206</v>
      </c>
      <c r="F1146" s="6">
        <v>730915</v>
      </c>
      <c r="G1146" s="6">
        <v>715034</v>
      </c>
    </row>
    <row r="1147" spans="1:7" ht="20.100000000000001" customHeight="1" x14ac:dyDescent="0.25">
      <c r="A1147" s="5" t="s">
        <v>19</v>
      </c>
      <c r="B1147" s="5">
        <v>1692</v>
      </c>
      <c r="C1147" s="5">
        <v>41203</v>
      </c>
      <c r="D1147" s="5">
        <f>$F1147-$F$1140</f>
        <v>33991</v>
      </c>
      <c r="E1147" s="5">
        <f>100*($F1147-$F$1140)/($G$1140-$F$1140)</f>
        <v>16.69777860742953</v>
      </c>
      <c r="F1147" s="5">
        <v>737473</v>
      </c>
      <c r="G1147" s="5">
        <v>721688</v>
      </c>
    </row>
    <row r="1150" spans="1:7" ht="20.100000000000001" customHeight="1" x14ac:dyDescent="0.25">
      <c r="A1150" s="4" t="s">
        <v>20</v>
      </c>
      <c r="B1150" s="4" t="s">
        <v>192</v>
      </c>
      <c r="C1150" s="4" t="s">
        <v>53</v>
      </c>
      <c r="D1150" s="4" t="s">
        <v>33</v>
      </c>
      <c r="E1150" s="4" t="s">
        <v>24</v>
      </c>
      <c r="F1150" s="4">
        <v>122455319</v>
      </c>
      <c r="G1150" s="4">
        <v>404034704</v>
      </c>
    </row>
    <row r="1151" spans="1:7" ht="20.100000000000001" customHeight="1" x14ac:dyDescent="0.25">
      <c r="A1151" s="4" t="s">
        <v>25</v>
      </c>
      <c r="B1151" s="4" t="s">
        <v>26</v>
      </c>
      <c r="C1151" s="4" t="s">
        <v>27</v>
      </c>
      <c r="D1151" s="4" t="s">
        <v>28</v>
      </c>
      <c r="E1151" s="4" t="s">
        <v>29</v>
      </c>
      <c r="F1151" s="4" t="s">
        <v>30</v>
      </c>
      <c r="G1151" s="4" t="s">
        <v>31</v>
      </c>
    </row>
    <row r="1152" spans="1:7" ht="20.100000000000001" customHeight="1" x14ac:dyDescent="0.25">
      <c r="A1152" s="5" t="s">
        <v>13</v>
      </c>
      <c r="B1152" s="5">
        <v>11</v>
      </c>
      <c r="C1152" s="5">
        <v>2092</v>
      </c>
      <c r="D1152" s="5">
        <f>$F1152-$F$1150</f>
        <v>28258153</v>
      </c>
      <c r="E1152" s="5">
        <f>100*($F1152-$F$1150)/($G$1150-$F$1150)</f>
        <v>10.035590140947285</v>
      </c>
      <c r="F1152" s="5">
        <v>150713472</v>
      </c>
      <c r="G1152" s="5">
        <v>138587300</v>
      </c>
    </row>
    <row r="1153" spans="1:7" ht="20.100000000000001" customHeight="1" x14ac:dyDescent="0.25">
      <c r="A1153" s="5" t="s">
        <v>15</v>
      </c>
      <c r="B1153" s="5">
        <v>22</v>
      </c>
      <c r="C1153" s="5">
        <v>4190</v>
      </c>
      <c r="D1153" s="5">
        <f>$F1153-$F$1150</f>
        <v>27675601</v>
      </c>
      <c r="E1153" s="5">
        <f>100*($F1153-$F$1150)/($G$1150-$F$1150)</f>
        <v>9.8287028363244708</v>
      </c>
      <c r="F1153" s="5">
        <v>150130920</v>
      </c>
      <c r="G1153" s="5">
        <v>127981185</v>
      </c>
    </row>
    <row r="1154" spans="1:7" ht="20.100000000000001" customHeight="1" x14ac:dyDescent="0.25">
      <c r="A1154" s="5" t="s">
        <v>16</v>
      </c>
      <c r="B1154" s="5">
        <v>71</v>
      </c>
      <c r="C1154" s="5">
        <v>8343</v>
      </c>
      <c r="D1154" s="5">
        <f>$F1154-$F$1150</f>
        <v>27013306</v>
      </c>
      <c r="E1154" s="5">
        <f>100*($F1154-$F$1150)/($G$1150-$F$1150)</f>
        <v>9.5934956317913684</v>
      </c>
      <c r="F1154" s="5">
        <v>149468625</v>
      </c>
      <c r="G1154" s="5">
        <v>137746403</v>
      </c>
    </row>
    <row r="1155" spans="1:7" ht="20.100000000000001" customHeight="1" x14ac:dyDescent="0.25">
      <c r="A1155" s="5" t="s">
        <v>17</v>
      </c>
      <c r="B1155" s="5">
        <v>135</v>
      </c>
      <c r="C1155" s="5">
        <v>12521</v>
      </c>
      <c r="D1155" s="5">
        <f>$F1155-$F$1150</f>
        <v>23097969</v>
      </c>
      <c r="E1155" s="5">
        <f>100*($F1155-$F$1150)/($G$1150-$F$1150)</f>
        <v>8.2030042788821351</v>
      </c>
      <c r="F1155" s="5">
        <v>145553288</v>
      </c>
      <c r="G1155" s="5">
        <v>124807987</v>
      </c>
    </row>
    <row r="1156" spans="1:7" ht="20.100000000000001" customHeight="1" x14ac:dyDescent="0.25">
      <c r="A1156" s="6" t="s">
        <v>18</v>
      </c>
      <c r="B1156" s="6">
        <v>453</v>
      </c>
      <c r="C1156" s="6">
        <v>21016</v>
      </c>
      <c r="D1156" s="6">
        <f>$F1156-$F$1150</f>
        <v>17371138</v>
      </c>
      <c r="E1156" s="6">
        <f>100*($F1156-$F$1150)/($G$1150-$F$1150)</f>
        <v>6.1691796080881423</v>
      </c>
      <c r="F1156" s="6">
        <v>139826457</v>
      </c>
      <c r="G1156" s="6">
        <v>124647312</v>
      </c>
    </row>
    <row r="1157" spans="1:7" ht="20.100000000000001" customHeight="1" x14ac:dyDescent="0.25">
      <c r="A1157" s="5" t="s">
        <v>19</v>
      </c>
      <c r="B1157" s="5">
        <v>1587</v>
      </c>
      <c r="C1157" s="5">
        <v>41832</v>
      </c>
      <c r="D1157" s="5">
        <f>$F1157-$F$1150</f>
        <v>21911201</v>
      </c>
      <c r="E1157" s="5">
        <f>100*($F1157-$F$1150)/($G$1150-$F$1150)</f>
        <v>7.7815359245848201</v>
      </c>
      <c r="F1157" s="5">
        <v>144366520</v>
      </c>
      <c r="G1157" s="5">
        <v>123396913</v>
      </c>
    </row>
    <row r="1160" spans="1:7" ht="20.100000000000001" customHeight="1" x14ac:dyDescent="0.25">
      <c r="A1160" s="4" t="s">
        <v>20</v>
      </c>
      <c r="B1160" s="4" t="s">
        <v>193</v>
      </c>
      <c r="C1160" s="4" t="s">
        <v>194</v>
      </c>
      <c r="D1160" s="4" t="s">
        <v>195</v>
      </c>
      <c r="E1160" s="4" t="s">
        <v>24</v>
      </c>
      <c r="F1160" s="4">
        <v>44759294</v>
      </c>
      <c r="G1160" s="4">
        <v>54130160</v>
      </c>
    </row>
    <row r="1161" spans="1:7" ht="20.100000000000001" customHeight="1" x14ac:dyDescent="0.25">
      <c r="A1161" s="4" t="s">
        <v>25</v>
      </c>
      <c r="B1161" s="4" t="s">
        <v>26</v>
      </c>
      <c r="C1161" s="4" t="s">
        <v>27</v>
      </c>
      <c r="D1161" s="4" t="s">
        <v>28</v>
      </c>
      <c r="E1161" s="4" t="s">
        <v>29</v>
      </c>
      <c r="F1161" s="4" t="s">
        <v>30</v>
      </c>
      <c r="G1161" s="4" t="s">
        <v>31</v>
      </c>
    </row>
    <row r="1162" spans="1:7" ht="20.100000000000001" customHeight="1" x14ac:dyDescent="0.25">
      <c r="A1162" s="5" t="s">
        <v>13</v>
      </c>
      <c r="B1162" s="5">
        <v>572</v>
      </c>
      <c r="C1162" s="5">
        <v>2143</v>
      </c>
      <c r="D1162" s="5">
        <f>$F1162-$F$1160</f>
        <v>2331336</v>
      </c>
      <c r="E1162" s="5">
        <f>100*($F1162-$F$1160)/($G$1160-$F$1160)</f>
        <v>24.878554447369112</v>
      </c>
      <c r="F1162" s="5">
        <v>47090630</v>
      </c>
      <c r="G1162" s="5">
        <v>46625610</v>
      </c>
    </row>
    <row r="1163" spans="1:7" ht="20.100000000000001" customHeight="1" x14ac:dyDescent="0.25">
      <c r="A1163" s="5" t="s">
        <v>15</v>
      </c>
      <c r="B1163" s="5">
        <v>1210</v>
      </c>
      <c r="C1163" s="5">
        <v>4292</v>
      </c>
      <c r="D1163" s="5">
        <f>$F1163-$F$1160</f>
        <v>1990499</v>
      </c>
      <c r="E1163" s="5">
        <f>100*($F1163-$F$1160)/($G$1160-$F$1160)</f>
        <v>21.24135592164054</v>
      </c>
      <c r="F1163" s="5">
        <v>46749793</v>
      </c>
      <c r="G1163" s="5">
        <v>46446432</v>
      </c>
    </row>
    <row r="1164" spans="1:7" ht="20.100000000000001" customHeight="1" x14ac:dyDescent="0.25">
      <c r="A1164" s="5" t="s">
        <v>16</v>
      </c>
      <c r="B1164" s="5">
        <v>2683</v>
      </c>
      <c r="C1164" s="5">
        <v>8623</v>
      </c>
      <c r="D1164" s="5">
        <f>$F1164-$F$1160</f>
        <v>1559320</v>
      </c>
      <c r="E1164" s="5">
        <f>100*($F1164-$F$1160)/($G$1160-$F$1160)</f>
        <v>16.640084278229995</v>
      </c>
      <c r="F1164" s="5">
        <v>46318614</v>
      </c>
      <c r="G1164" s="5">
        <v>45881142</v>
      </c>
    </row>
    <row r="1165" spans="1:7" ht="20.100000000000001" customHeight="1" x14ac:dyDescent="0.25">
      <c r="A1165" s="5" t="s">
        <v>17</v>
      </c>
      <c r="B1165" s="5">
        <v>4221</v>
      </c>
      <c r="C1165" s="5">
        <v>13012</v>
      </c>
      <c r="D1165" s="5">
        <f>$F1165-$F$1160</f>
        <v>1384059</v>
      </c>
      <c r="E1165" s="5">
        <f>100*($F1165-$F$1160)/($G$1160-$F$1160)</f>
        <v>14.769808894930309</v>
      </c>
      <c r="F1165" s="5">
        <v>46143353</v>
      </c>
      <c r="G1165" s="5">
        <v>45643800</v>
      </c>
    </row>
    <row r="1166" spans="1:7" ht="20.100000000000001" customHeight="1" x14ac:dyDescent="0.25">
      <c r="A1166" s="5" t="s">
        <v>18</v>
      </c>
      <c r="B1166" s="5">
        <v>8184</v>
      </c>
      <c r="C1166" s="5">
        <v>21715</v>
      </c>
      <c r="D1166" s="5">
        <f>$F1166-$F$1160</f>
        <v>1173311</v>
      </c>
      <c r="E1166" s="5">
        <f>100*($F1166-$F$1160)/($G$1160-$F$1160)</f>
        <v>12.520838522288122</v>
      </c>
      <c r="F1166" s="5">
        <v>45932605</v>
      </c>
      <c r="G1166" s="5">
        <v>45556594</v>
      </c>
    </row>
    <row r="1167" spans="1:7" ht="20.100000000000001" customHeight="1" x14ac:dyDescent="0.25">
      <c r="A1167" s="6" t="s">
        <v>19</v>
      </c>
      <c r="B1167" s="6">
        <v>16024</v>
      </c>
      <c r="C1167" s="6">
        <v>42790</v>
      </c>
      <c r="D1167" s="6">
        <f>$F1167-$F$1160</f>
        <v>1088481</v>
      </c>
      <c r="E1167" s="6">
        <f>100*($F1167-$F$1160)/($G$1160-$F$1160)</f>
        <v>11.615586008806444</v>
      </c>
      <c r="F1167" s="6">
        <v>45847775</v>
      </c>
      <c r="G1167" s="6">
        <v>45724790</v>
      </c>
    </row>
    <row r="1170" spans="1:7" ht="20.100000000000001" customHeight="1" x14ac:dyDescent="0.25">
      <c r="A1170" s="4" t="s">
        <v>20</v>
      </c>
      <c r="B1170" s="4" t="s">
        <v>196</v>
      </c>
      <c r="C1170" s="4" t="s">
        <v>60</v>
      </c>
      <c r="D1170" s="4" t="s">
        <v>33</v>
      </c>
      <c r="E1170" s="4" t="s">
        <v>24</v>
      </c>
      <c r="F1170" s="4">
        <v>1167256</v>
      </c>
      <c r="G1170" s="4">
        <v>1467102</v>
      </c>
    </row>
    <row r="1171" spans="1:7" ht="20.100000000000001" customHeight="1" x14ac:dyDescent="0.25">
      <c r="A1171" s="4" t="s">
        <v>25</v>
      </c>
      <c r="B1171" s="4" t="s">
        <v>26</v>
      </c>
      <c r="C1171" s="4" t="s">
        <v>27</v>
      </c>
      <c r="D1171" s="4" t="s">
        <v>28</v>
      </c>
      <c r="E1171" s="4" t="s">
        <v>29</v>
      </c>
      <c r="F1171" s="4" t="s">
        <v>30</v>
      </c>
      <c r="G1171" s="4" t="s">
        <v>31</v>
      </c>
    </row>
    <row r="1172" spans="1:7" ht="20.100000000000001" customHeight="1" x14ac:dyDescent="0.25">
      <c r="A1172" s="5" t="s">
        <v>13</v>
      </c>
      <c r="B1172" s="5">
        <v>12</v>
      </c>
      <c r="C1172" s="5">
        <v>2069</v>
      </c>
      <c r="D1172" s="5">
        <f>$F1172-$F$1170</f>
        <v>128163</v>
      </c>
      <c r="E1172" s="5">
        <f>100*($F1172-$F$1170)/($G$1170-$F$1170)</f>
        <v>42.742941376573306</v>
      </c>
      <c r="F1172" s="5">
        <v>1295419</v>
      </c>
      <c r="G1172" s="5">
        <v>1255740</v>
      </c>
    </row>
    <row r="1173" spans="1:7" ht="20.100000000000001" customHeight="1" x14ac:dyDescent="0.25">
      <c r="A1173" s="5" t="s">
        <v>15</v>
      </c>
      <c r="B1173" s="5">
        <v>26</v>
      </c>
      <c r="C1173" s="5">
        <v>4153</v>
      </c>
      <c r="D1173" s="5">
        <f>$F1173-$F$1170</f>
        <v>104181</v>
      </c>
      <c r="E1173" s="5">
        <f>100*($F1173-$F$1170)/($G$1170-$F$1170)</f>
        <v>34.744835682316925</v>
      </c>
      <c r="F1173" s="5">
        <v>1271437</v>
      </c>
      <c r="G1173" s="5">
        <v>1238298</v>
      </c>
    </row>
    <row r="1174" spans="1:7" ht="20.100000000000001" customHeight="1" x14ac:dyDescent="0.25">
      <c r="A1174" s="5" t="s">
        <v>16</v>
      </c>
      <c r="B1174" s="5">
        <v>79</v>
      </c>
      <c r="C1174" s="5">
        <v>8304</v>
      </c>
      <c r="D1174" s="5">
        <f>$F1174-$F$1170</f>
        <v>87748</v>
      </c>
      <c r="E1174" s="5">
        <f>100*($F1174-$F$1170)/($G$1170-$F$1170)</f>
        <v>29.264355702593999</v>
      </c>
      <c r="F1174" s="5">
        <v>1255004</v>
      </c>
      <c r="G1174" s="5">
        <v>1233448</v>
      </c>
    </row>
    <row r="1175" spans="1:7" ht="20.100000000000001" customHeight="1" x14ac:dyDescent="0.25">
      <c r="A1175" s="5" t="s">
        <v>17</v>
      </c>
      <c r="B1175" s="5">
        <v>156</v>
      </c>
      <c r="C1175" s="5">
        <v>12426</v>
      </c>
      <c r="D1175" s="5">
        <f>$F1175-$F$1170</f>
        <v>80190</v>
      </c>
      <c r="E1175" s="5">
        <f>100*($F1175-$F$1170)/($G$1170-$F$1170)</f>
        <v>26.7437284472696</v>
      </c>
      <c r="F1175" s="5">
        <v>1247446</v>
      </c>
      <c r="G1175" s="5">
        <v>1234948</v>
      </c>
    </row>
    <row r="1176" spans="1:7" ht="20.100000000000001" customHeight="1" x14ac:dyDescent="0.25">
      <c r="A1176" s="5" t="s">
        <v>18</v>
      </c>
      <c r="B1176" s="5">
        <v>518</v>
      </c>
      <c r="C1176" s="5">
        <v>20825</v>
      </c>
      <c r="D1176" s="5">
        <f>$F1176-$F$1170</f>
        <v>70881</v>
      </c>
      <c r="E1176" s="5">
        <f>100*($F1176-$F$1170)/($G$1170-$F$1170)</f>
        <v>23.639134755841333</v>
      </c>
      <c r="F1176" s="5">
        <v>1238137</v>
      </c>
      <c r="G1176" s="5">
        <v>1222438</v>
      </c>
    </row>
    <row r="1177" spans="1:7" ht="20.100000000000001" customHeight="1" x14ac:dyDescent="0.25">
      <c r="A1177" s="6" t="s">
        <v>19</v>
      </c>
      <c r="B1177" s="6">
        <v>1808</v>
      </c>
      <c r="C1177" s="6">
        <v>41466</v>
      </c>
      <c r="D1177" s="6">
        <f>$F1177-$F$1170</f>
        <v>67597</v>
      </c>
      <c r="E1177" s="6">
        <f>100*($F1177-$F$1170)/($G$1170-$F$1170)</f>
        <v>22.543905871680796</v>
      </c>
      <c r="F1177" s="6">
        <v>1234853</v>
      </c>
      <c r="G1177" s="6">
        <v>1205614</v>
      </c>
    </row>
    <row r="1180" spans="1:7" ht="20.100000000000001" customHeight="1" x14ac:dyDescent="0.25">
      <c r="A1180" s="4" t="s">
        <v>20</v>
      </c>
      <c r="B1180" s="4" t="s">
        <v>197</v>
      </c>
      <c r="C1180" s="4" t="s">
        <v>60</v>
      </c>
      <c r="D1180" s="4" t="s">
        <v>33</v>
      </c>
      <c r="E1180" s="4" t="s">
        <v>24</v>
      </c>
      <c r="F1180" s="4">
        <v>344355646</v>
      </c>
      <c r="G1180" s="4">
        <v>850871236</v>
      </c>
    </row>
    <row r="1181" spans="1:7" ht="20.100000000000001" customHeight="1" x14ac:dyDescent="0.25">
      <c r="A1181" s="4" t="s">
        <v>25</v>
      </c>
      <c r="B1181" s="4" t="s">
        <v>26</v>
      </c>
      <c r="C1181" s="4" t="s">
        <v>27</v>
      </c>
      <c r="D1181" s="4" t="s">
        <v>28</v>
      </c>
      <c r="E1181" s="4" t="s">
        <v>29</v>
      </c>
      <c r="F1181" s="4" t="s">
        <v>30</v>
      </c>
      <c r="G1181" s="4" t="s">
        <v>31</v>
      </c>
    </row>
    <row r="1182" spans="1:7" ht="20.100000000000001" customHeight="1" x14ac:dyDescent="0.25">
      <c r="A1182" s="5" t="s">
        <v>13</v>
      </c>
      <c r="B1182" s="5">
        <v>12</v>
      </c>
      <c r="C1182" s="5">
        <v>2085</v>
      </c>
      <c r="D1182" s="5">
        <f>$F1182-$F$1180</f>
        <v>72341694</v>
      </c>
      <c r="E1182" s="5">
        <f>100*($F1182-$F$1180)/($G$1180-$F$1180)</f>
        <v>14.282224560945894</v>
      </c>
      <c r="F1182" s="5">
        <v>416697340</v>
      </c>
      <c r="G1182" s="5">
        <v>378072314</v>
      </c>
    </row>
    <row r="1183" spans="1:7" ht="20.100000000000001" customHeight="1" x14ac:dyDescent="0.25">
      <c r="A1183" s="5" t="s">
        <v>15</v>
      </c>
      <c r="B1183" s="5">
        <v>27</v>
      </c>
      <c r="C1183" s="5">
        <v>4199</v>
      </c>
      <c r="D1183" s="5">
        <f>$F1183-$F$1180</f>
        <v>54151880</v>
      </c>
      <c r="E1183" s="5">
        <f>100*($F1183-$F$1180)/($G$1180-$F$1180)</f>
        <v>10.69105888724965</v>
      </c>
      <c r="F1183" s="5">
        <v>398507526</v>
      </c>
      <c r="G1183" s="5">
        <v>363891456</v>
      </c>
    </row>
    <row r="1184" spans="1:7" ht="20.100000000000001" customHeight="1" x14ac:dyDescent="0.25">
      <c r="A1184" s="5" t="s">
        <v>16</v>
      </c>
      <c r="B1184" s="5">
        <v>78</v>
      </c>
      <c r="C1184" s="5">
        <v>8453</v>
      </c>
      <c r="D1184" s="5">
        <f>$F1184-$F$1180</f>
        <v>37441776</v>
      </c>
      <c r="E1184" s="5">
        <f>100*($F1184-$F$1180)/($G$1180-$F$1180)</f>
        <v>7.3920283480316966</v>
      </c>
      <c r="F1184" s="5">
        <v>381797422</v>
      </c>
      <c r="G1184" s="5">
        <v>355664098</v>
      </c>
    </row>
    <row r="1185" spans="1:7" ht="20.100000000000001" customHeight="1" x14ac:dyDescent="0.25">
      <c r="A1185" s="5" t="s">
        <v>17</v>
      </c>
      <c r="B1185" s="5">
        <v>157</v>
      </c>
      <c r="C1185" s="5">
        <v>12683</v>
      </c>
      <c r="D1185" s="5">
        <f>$F1185-$F$1180</f>
        <v>31736310</v>
      </c>
      <c r="E1185" s="5">
        <f>100*($F1185-$F$1180)/($G$1180-$F$1180)</f>
        <v>6.2656136605785422</v>
      </c>
      <c r="F1185" s="5">
        <v>376091956</v>
      </c>
      <c r="G1185" s="5">
        <v>355542805</v>
      </c>
    </row>
    <row r="1186" spans="1:7" ht="20.100000000000001" customHeight="1" x14ac:dyDescent="0.25">
      <c r="A1186" s="5" t="s">
        <v>18</v>
      </c>
      <c r="B1186" s="5">
        <v>503</v>
      </c>
      <c r="C1186" s="5">
        <v>21184</v>
      </c>
      <c r="D1186" s="5">
        <f>$F1186-$F$1180</f>
        <v>20556268</v>
      </c>
      <c r="E1186" s="5">
        <f>100*($F1186-$F$1180)/($G$1180-$F$1180)</f>
        <v>4.0583682725343166</v>
      </c>
      <c r="F1186" s="5">
        <v>364911914</v>
      </c>
      <c r="G1186" s="5">
        <v>351907907</v>
      </c>
    </row>
    <row r="1187" spans="1:7" ht="20.100000000000001" customHeight="1" x14ac:dyDescent="0.25">
      <c r="A1187" s="6" t="s">
        <v>19</v>
      </c>
      <c r="B1187" s="6">
        <v>1776</v>
      </c>
      <c r="C1187" s="6">
        <v>42114</v>
      </c>
      <c r="D1187" s="6">
        <f>$F1187-$F$1180</f>
        <v>9796860</v>
      </c>
      <c r="E1187" s="6">
        <f>100*($F1187-$F$1180)/($G$1180-$F$1180)</f>
        <v>1.9341675149623727</v>
      </c>
      <c r="F1187" s="6">
        <v>354152506</v>
      </c>
      <c r="G1187" s="6">
        <v>349198286</v>
      </c>
    </row>
    <row r="1190" spans="1:7" ht="20.100000000000001" customHeight="1" x14ac:dyDescent="0.25">
      <c r="A1190" s="4" t="s">
        <v>20</v>
      </c>
      <c r="B1190" s="4" t="s">
        <v>198</v>
      </c>
      <c r="C1190" s="4" t="s">
        <v>95</v>
      </c>
      <c r="D1190" s="4" t="s">
        <v>33</v>
      </c>
      <c r="E1190" s="4" t="s">
        <v>24</v>
      </c>
      <c r="F1190" s="4">
        <v>1818146</v>
      </c>
      <c r="G1190" s="4">
        <v>2224168</v>
      </c>
    </row>
    <row r="1191" spans="1:7" ht="20.100000000000001" customHeight="1" x14ac:dyDescent="0.25">
      <c r="A1191" s="4" t="s">
        <v>25</v>
      </c>
      <c r="B1191" s="4" t="s">
        <v>26</v>
      </c>
      <c r="C1191" s="4" t="s">
        <v>27</v>
      </c>
      <c r="D1191" s="4" t="s">
        <v>28</v>
      </c>
      <c r="E1191" s="4" t="s">
        <v>29</v>
      </c>
      <c r="F1191" s="4" t="s">
        <v>30</v>
      </c>
      <c r="G1191" s="4" t="s">
        <v>31</v>
      </c>
    </row>
    <row r="1192" spans="1:7" ht="20.100000000000001" customHeight="1" x14ac:dyDescent="0.25">
      <c r="A1192" s="5" t="s">
        <v>13</v>
      </c>
      <c r="B1192" s="5">
        <v>15</v>
      </c>
      <c r="C1192" s="5">
        <v>2075</v>
      </c>
      <c r="D1192" s="5">
        <f>$F1192-$F$1190</f>
        <v>176819</v>
      </c>
      <c r="E1192" s="5">
        <f>100*($F1192-$F$1190)/($G$1190-$F$1190)</f>
        <v>43.54911802808715</v>
      </c>
      <c r="F1192" s="5">
        <v>1994965</v>
      </c>
      <c r="G1192" s="5">
        <v>1974502</v>
      </c>
    </row>
    <row r="1193" spans="1:7" ht="20.100000000000001" customHeight="1" x14ac:dyDescent="0.25">
      <c r="A1193" s="5" t="s">
        <v>15</v>
      </c>
      <c r="B1193" s="5">
        <v>32</v>
      </c>
      <c r="C1193" s="5">
        <v>4163</v>
      </c>
      <c r="D1193" s="5">
        <f>$F1193-$F$1190</f>
        <v>149592</v>
      </c>
      <c r="E1193" s="5">
        <f>100*($F1193-$F$1190)/($G$1190-$F$1190)</f>
        <v>36.843323760781438</v>
      </c>
      <c r="F1193" s="5">
        <v>1967738</v>
      </c>
      <c r="G1193" s="5">
        <v>1927986</v>
      </c>
    </row>
    <row r="1194" spans="1:7" ht="20.100000000000001" customHeight="1" x14ac:dyDescent="0.25">
      <c r="A1194" s="5" t="s">
        <v>16</v>
      </c>
      <c r="B1194" s="5">
        <v>97</v>
      </c>
      <c r="C1194" s="5">
        <v>8360</v>
      </c>
      <c r="D1194" s="5">
        <f>$F1194-$F$1190</f>
        <v>131204</v>
      </c>
      <c r="E1194" s="5">
        <f>100*($F1194-$F$1190)/($G$1190-$F$1190)</f>
        <v>32.314505125338037</v>
      </c>
      <c r="F1194" s="5">
        <v>1949350</v>
      </c>
      <c r="G1194" s="5">
        <v>1931852</v>
      </c>
    </row>
    <row r="1195" spans="1:7" ht="20.100000000000001" customHeight="1" x14ac:dyDescent="0.25">
      <c r="A1195" s="5" t="s">
        <v>17</v>
      </c>
      <c r="B1195" s="5">
        <v>182</v>
      </c>
      <c r="C1195" s="5">
        <v>12575</v>
      </c>
      <c r="D1195" s="5">
        <f>$F1195-$F$1190</f>
        <v>119003</v>
      </c>
      <c r="E1195" s="5">
        <f>100*($F1195-$F$1190)/($G$1190-$F$1190)</f>
        <v>29.309495544576404</v>
      </c>
      <c r="F1195" s="5">
        <v>1937149</v>
      </c>
      <c r="G1195" s="5">
        <v>1896154</v>
      </c>
    </row>
    <row r="1196" spans="1:7" ht="20.100000000000001" customHeight="1" x14ac:dyDescent="0.25">
      <c r="A1196" s="5" t="s">
        <v>18</v>
      </c>
      <c r="B1196" s="5">
        <v>582</v>
      </c>
      <c r="C1196" s="5">
        <v>20901</v>
      </c>
      <c r="D1196" s="5">
        <f>$F1196-$F$1190</f>
        <v>107861</v>
      </c>
      <c r="E1196" s="5">
        <f>100*($F1196-$F$1190)/($G$1190-$F$1190)</f>
        <v>26.565309268955868</v>
      </c>
      <c r="F1196" s="5">
        <v>1926007</v>
      </c>
      <c r="G1196" s="5">
        <v>1912392</v>
      </c>
    </row>
    <row r="1197" spans="1:7" ht="20.100000000000001" customHeight="1" x14ac:dyDescent="0.25">
      <c r="A1197" s="6" t="s">
        <v>19</v>
      </c>
      <c r="B1197" s="6">
        <v>1898</v>
      </c>
      <c r="C1197" s="6">
        <v>41558</v>
      </c>
      <c r="D1197" s="6">
        <f>$F1197-$F$1190</f>
        <v>105226</v>
      </c>
      <c r="E1197" s="6">
        <f>100*($F1197-$F$1190)/($G$1190-$F$1190)</f>
        <v>25.916329657013659</v>
      </c>
      <c r="F1197" s="6">
        <v>1923372</v>
      </c>
      <c r="G1197" s="6">
        <v>1888154</v>
      </c>
    </row>
    <row r="1200" spans="1:7" ht="20.100000000000001" customHeight="1" x14ac:dyDescent="0.25">
      <c r="A1200" s="4" t="s">
        <v>20</v>
      </c>
      <c r="B1200" s="4" t="s">
        <v>199</v>
      </c>
      <c r="C1200" s="4" t="s">
        <v>95</v>
      </c>
      <c r="D1200" s="4" t="s">
        <v>33</v>
      </c>
      <c r="E1200" s="4" t="s">
        <v>24</v>
      </c>
      <c r="F1200" s="4">
        <v>637117113</v>
      </c>
      <c r="G1200" s="4">
        <v>1380861430</v>
      </c>
    </row>
    <row r="1201" spans="1:7" ht="20.100000000000001" customHeight="1" x14ac:dyDescent="0.25">
      <c r="A1201" s="4" t="s">
        <v>25</v>
      </c>
      <c r="B1201" s="4" t="s">
        <v>26</v>
      </c>
      <c r="C1201" s="4" t="s">
        <v>27</v>
      </c>
      <c r="D1201" s="4" t="s">
        <v>28</v>
      </c>
      <c r="E1201" s="4" t="s">
        <v>29</v>
      </c>
      <c r="F1201" s="4" t="s">
        <v>30</v>
      </c>
      <c r="G1201" s="4" t="s">
        <v>31</v>
      </c>
    </row>
    <row r="1202" spans="1:7" ht="20.100000000000001" customHeight="1" x14ac:dyDescent="0.25">
      <c r="A1202" s="5" t="s">
        <v>13</v>
      </c>
      <c r="B1202" s="5">
        <v>15</v>
      </c>
      <c r="C1202" s="5">
        <v>2097</v>
      </c>
      <c r="D1202" s="5">
        <f>$F1202-$F$1200</f>
        <v>115060476</v>
      </c>
      <c r="E1202" s="5">
        <f>100*($F1202-$F$1200)/($G$1200-$F$1200)</f>
        <v>15.470434310558907</v>
      </c>
      <c r="F1202" s="5">
        <v>752177589</v>
      </c>
      <c r="G1202" s="5">
        <v>690901469</v>
      </c>
    </row>
    <row r="1203" spans="1:7" ht="20.100000000000001" customHeight="1" x14ac:dyDescent="0.25">
      <c r="A1203" s="5" t="s">
        <v>15</v>
      </c>
      <c r="B1203" s="5">
        <v>32</v>
      </c>
      <c r="C1203" s="5">
        <v>4199</v>
      </c>
      <c r="D1203" s="5">
        <f>$F1203-$F$1200</f>
        <v>103786721</v>
      </c>
      <c r="E1203" s="5">
        <f>100*($F1203-$F$1200)/($G$1200-$F$1200)</f>
        <v>13.954623736640935</v>
      </c>
      <c r="F1203" s="5">
        <v>740903834</v>
      </c>
      <c r="G1203" s="5">
        <v>684785888</v>
      </c>
    </row>
    <row r="1204" spans="1:7" ht="20.100000000000001" customHeight="1" x14ac:dyDescent="0.25">
      <c r="A1204" s="5" t="s">
        <v>16</v>
      </c>
      <c r="B1204" s="5">
        <v>95</v>
      </c>
      <c r="C1204" s="5">
        <v>8466</v>
      </c>
      <c r="D1204" s="5">
        <f>$F1204-$F$1200</f>
        <v>59170016</v>
      </c>
      <c r="E1204" s="5">
        <f>100*($F1204-$F$1200)/($G$1200-$F$1200)</f>
        <v>7.9556931928798855</v>
      </c>
      <c r="F1204" s="5">
        <v>696287129</v>
      </c>
      <c r="G1204" s="5">
        <v>658282070</v>
      </c>
    </row>
    <row r="1205" spans="1:7" ht="20.100000000000001" customHeight="1" x14ac:dyDescent="0.25">
      <c r="A1205" s="5" t="s">
        <v>17</v>
      </c>
      <c r="B1205" s="5">
        <v>187</v>
      </c>
      <c r="C1205" s="5">
        <v>12721</v>
      </c>
      <c r="D1205" s="5">
        <f>$F1205-$F$1200</f>
        <v>62745829</v>
      </c>
      <c r="E1205" s="5">
        <f>100*($F1205-$F$1200)/($G$1200-$F$1200)</f>
        <v>8.4364784463959808</v>
      </c>
      <c r="F1205" s="5">
        <v>699862942</v>
      </c>
      <c r="G1205" s="5">
        <v>655613913</v>
      </c>
    </row>
    <row r="1206" spans="1:7" ht="20.100000000000001" customHeight="1" x14ac:dyDescent="0.25">
      <c r="A1206" s="6" t="s">
        <v>18</v>
      </c>
      <c r="B1206" s="6">
        <v>601</v>
      </c>
      <c r="C1206" s="6">
        <v>21355</v>
      </c>
      <c r="D1206" s="6">
        <f>$F1206-$F$1200</f>
        <v>44247487</v>
      </c>
      <c r="E1206" s="6">
        <f>100*($F1206-$F$1200)/($G$1200-$F$1200)</f>
        <v>5.9492874081349116</v>
      </c>
      <c r="F1206" s="6">
        <v>681364600</v>
      </c>
      <c r="G1206" s="6">
        <v>646912140</v>
      </c>
    </row>
    <row r="1207" spans="1:7" ht="20.100000000000001" customHeight="1" x14ac:dyDescent="0.25">
      <c r="A1207" s="5" t="s">
        <v>19</v>
      </c>
      <c r="B1207" s="5">
        <v>1924</v>
      </c>
      <c r="C1207" s="5">
        <v>42162</v>
      </c>
      <c r="D1207" s="5">
        <f>$F1207-$F$1200</f>
        <v>64612731</v>
      </c>
      <c r="E1207" s="5">
        <f>100*($F1207-$F$1200)/($G$1200-$F$1200)</f>
        <v>8.6874923980091392</v>
      </c>
      <c r="F1207" s="5">
        <v>701729844</v>
      </c>
      <c r="G1207" s="5">
        <v>645013498</v>
      </c>
    </row>
    <row r="1210" spans="1:7" ht="20.100000000000001" customHeight="1" x14ac:dyDescent="0.25">
      <c r="A1210" s="4" t="s">
        <v>20</v>
      </c>
      <c r="B1210" s="4" t="s">
        <v>200</v>
      </c>
      <c r="C1210" s="4" t="s">
        <v>201</v>
      </c>
      <c r="D1210" s="4" t="s">
        <v>33</v>
      </c>
      <c r="E1210" s="4" t="s">
        <v>24</v>
      </c>
      <c r="F1210" s="4">
        <v>2422002</v>
      </c>
      <c r="G1210" s="4">
        <v>2992918</v>
      </c>
    </row>
    <row r="1211" spans="1:7" ht="20.100000000000001" customHeight="1" x14ac:dyDescent="0.25">
      <c r="A1211" s="4" t="s">
        <v>25</v>
      </c>
      <c r="B1211" s="4" t="s">
        <v>26</v>
      </c>
      <c r="C1211" s="4" t="s">
        <v>27</v>
      </c>
      <c r="D1211" s="4" t="s">
        <v>28</v>
      </c>
      <c r="E1211" s="4" t="s">
        <v>29</v>
      </c>
      <c r="F1211" s="4" t="s">
        <v>30</v>
      </c>
      <c r="G1211" s="4" t="s">
        <v>31</v>
      </c>
    </row>
    <row r="1212" spans="1:7" ht="20.100000000000001" customHeight="1" x14ac:dyDescent="0.25">
      <c r="A1212" s="5" t="s">
        <v>13</v>
      </c>
      <c r="B1212" s="5">
        <v>18</v>
      </c>
      <c r="C1212" s="5">
        <v>2084</v>
      </c>
      <c r="D1212" s="5">
        <f>$F1212-$F$1210</f>
        <v>269151</v>
      </c>
      <c r="E1212" s="5">
        <f>100*($F1212-$F$1210)/($G$1210-$F$1210)</f>
        <v>47.143712910480701</v>
      </c>
      <c r="F1212" s="5">
        <v>2691153</v>
      </c>
      <c r="G1212" s="5">
        <v>2661544</v>
      </c>
    </row>
    <row r="1213" spans="1:7" ht="20.100000000000001" customHeight="1" x14ac:dyDescent="0.25">
      <c r="A1213" s="5" t="s">
        <v>15</v>
      </c>
      <c r="B1213" s="5">
        <v>39</v>
      </c>
      <c r="C1213" s="5">
        <v>4160</v>
      </c>
      <c r="D1213" s="5">
        <f>$F1213-$F$1210</f>
        <v>231020</v>
      </c>
      <c r="E1213" s="5">
        <f>100*($F1213-$F$1210)/($G$1210-$F$1210)</f>
        <v>40.464796922839788</v>
      </c>
      <c r="F1213" s="5">
        <v>2653022</v>
      </c>
      <c r="G1213" s="5">
        <v>2626490</v>
      </c>
    </row>
    <row r="1214" spans="1:7" ht="20.100000000000001" customHeight="1" x14ac:dyDescent="0.25">
      <c r="A1214" s="5" t="s">
        <v>16</v>
      </c>
      <c r="B1214" s="5">
        <v>111</v>
      </c>
      <c r="C1214" s="5">
        <v>8358</v>
      </c>
      <c r="D1214" s="5">
        <f>$F1214-$F$1210</f>
        <v>197377</v>
      </c>
      <c r="E1214" s="5">
        <f>100*($F1214-$F$1210)/($G$1210-$F$1210)</f>
        <v>34.571986071506139</v>
      </c>
      <c r="F1214" s="5">
        <v>2619379</v>
      </c>
      <c r="G1214" s="5">
        <v>2599014</v>
      </c>
    </row>
    <row r="1215" spans="1:7" ht="20.100000000000001" customHeight="1" x14ac:dyDescent="0.25">
      <c r="A1215" s="5" t="s">
        <v>17</v>
      </c>
      <c r="B1215" s="5">
        <v>222</v>
      </c>
      <c r="C1215" s="5">
        <v>12545</v>
      </c>
      <c r="D1215" s="5">
        <f>$F1215-$F$1210</f>
        <v>180373</v>
      </c>
      <c r="E1215" s="5">
        <f>100*($F1215-$F$1210)/($G$1210-$F$1210)</f>
        <v>31.593614472181546</v>
      </c>
      <c r="F1215" s="5">
        <v>2602375</v>
      </c>
      <c r="G1215" s="5">
        <v>2571906</v>
      </c>
    </row>
    <row r="1216" spans="1:7" ht="20.100000000000001" customHeight="1" x14ac:dyDescent="0.25">
      <c r="A1216" s="5" t="s">
        <v>18</v>
      </c>
      <c r="B1216" s="5">
        <v>651</v>
      </c>
      <c r="C1216" s="5">
        <v>20966</v>
      </c>
      <c r="D1216" s="5">
        <f>$F1216-$F$1210</f>
        <v>161339</v>
      </c>
      <c r="E1216" s="5">
        <f>100*($F1216-$F$1210)/($G$1210-$F$1210)</f>
        <v>28.259673927512978</v>
      </c>
      <c r="F1216" s="5">
        <v>2583341</v>
      </c>
      <c r="G1216" s="5">
        <v>2557850</v>
      </c>
    </row>
    <row r="1217" spans="1:7" ht="20.100000000000001" customHeight="1" x14ac:dyDescent="0.25">
      <c r="A1217" s="6" t="s">
        <v>19</v>
      </c>
      <c r="B1217" s="6">
        <v>2074</v>
      </c>
      <c r="C1217" s="6">
        <v>41634</v>
      </c>
      <c r="D1217" s="6">
        <f>$F1217-$F$1210</f>
        <v>149957</v>
      </c>
      <c r="E1217" s="6">
        <f>100*($F1217-$F$1210)/($G$1210-$F$1210)</f>
        <v>26.266035633963664</v>
      </c>
      <c r="F1217" s="6">
        <v>2571959</v>
      </c>
      <c r="G1217" s="6">
        <v>2551596</v>
      </c>
    </row>
    <row r="1220" spans="1:7" ht="20.100000000000001" customHeight="1" x14ac:dyDescent="0.25">
      <c r="A1220" s="4" t="s">
        <v>20</v>
      </c>
      <c r="B1220" s="4" t="s">
        <v>202</v>
      </c>
      <c r="C1220" s="4" t="s">
        <v>201</v>
      </c>
      <c r="D1220" s="4" t="s">
        <v>33</v>
      </c>
      <c r="E1220" s="4" t="s">
        <v>24</v>
      </c>
      <c r="F1220" s="4">
        <v>283315445</v>
      </c>
      <c r="G1220" s="4">
        <v>538508492</v>
      </c>
    </row>
    <row r="1221" spans="1:7" ht="20.100000000000001" customHeight="1" x14ac:dyDescent="0.25">
      <c r="A1221" s="4" t="s">
        <v>25</v>
      </c>
      <c r="B1221" s="4" t="s">
        <v>26</v>
      </c>
      <c r="C1221" s="4" t="s">
        <v>27</v>
      </c>
      <c r="D1221" s="4" t="s">
        <v>28</v>
      </c>
      <c r="E1221" s="4" t="s">
        <v>29</v>
      </c>
      <c r="F1221" s="4" t="s">
        <v>30</v>
      </c>
      <c r="G1221" s="4" t="s">
        <v>31</v>
      </c>
    </row>
    <row r="1222" spans="1:7" ht="20.100000000000001" customHeight="1" x14ac:dyDescent="0.25">
      <c r="A1222" s="5" t="s">
        <v>13</v>
      </c>
      <c r="B1222" s="5">
        <v>17</v>
      </c>
      <c r="C1222" s="5">
        <v>2100</v>
      </c>
      <c r="D1222" s="5">
        <f>$F1222-$F$1220</f>
        <v>57556651</v>
      </c>
      <c r="E1222" s="5">
        <f>100*($F1222-$F$1220)/($G$1220-$F$1220)</f>
        <v>22.554161124930648</v>
      </c>
      <c r="F1222" s="5">
        <v>340872096</v>
      </c>
      <c r="G1222" s="5">
        <v>316433350</v>
      </c>
    </row>
    <row r="1223" spans="1:7" ht="20.100000000000001" customHeight="1" x14ac:dyDescent="0.25">
      <c r="A1223" s="5" t="s">
        <v>15</v>
      </c>
      <c r="B1223" s="5">
        <v>39</v>
      </c>
      <c r="C1223" s="5">
        <v>4213</v>
      </c>
      <c r="D1223" s="5">
        <f>$F1223-$F$1220</f>
        <v>45943530</v>
      </c>
      <c r="E1223" s="5">
        <f>100*($F1223-$F$1220)/($G$1220-$F$1220)</f>
        <v>18.003441136074528</v>
      </c>
      <c r="F1223" s="5">
        <v>329258975</v>
      </c>
      <c r="G1223" s="5">
        <v>313080566</v>
      </c>
    </row>
    <row r="1224" spans="1:7" ht="20.100000000000001" customHeight="1" x14ac:dyDescent="0.25">
      <c r="A1224" s="5" t="s">
        <v>16</v>
      </c>
      <c r="B1224" s="5">
        <v>115</v>
      </c>
      <c r="C1224" s="5">
        <v>8502</v>
      </c>
      <c r="D1224" s="5">
        <f>$F1224-$F$1220</f>
        <v>37214447</v>
      </c>
      <c r="E1224" s="5">
        <f>100*($F1224-$F$1220)/($G$1220-$F$1220)</f>
        <v>14.582860872381056</v>
      </c>
      <c r="F1224" s="5">
        <v>320529892</v>
      </c>
      <c r="G1224" s="5">
        <v>298913897</v>
      </c>
    </row>
    <row r="1225" spans="1:7" ht="20.100000000000001" customHeight="1" x14ac:dyDescent="0.25">
      <c r="A1225" s="5" t="s">
        <v>17</v>
      </c>
      <c r="B1225" s="5">
        <v>217</v>
      </c>
      <c r="C1225" s="5">
        <v>12760</v>
      </c>
      <c r="D1225" s="5">
        <f>$F1225-$F$1220</f>
        <v>34327676</v>
      </c>
      <c r="E1225" s="5">
        <f>100*($F1225-$F$1220)/($G$1220-$F$1220)</f>
        <v>13.451650193275054</v>
      </c>
      <c r="F1225" s="5">
        <v>317643121</v>
      </c>
      <c r="G1225" s="5">
        <v>301194341</v>
      </c>
    </row>
    <row r="1226" spans="1:7" ht="20.100000000000001" customHeight="1" x14ac:dyDescent="0.25">
      <c r="A1226" s="5" t="s">
        <v>18</v>
      </c>
      <c r="B1226" s="5">
        <v>644</v>
      </c>
      <c r="C1226" s="5">
        <v>21418</v>
      </c>
      <c r="D1226" s="5">
        <f>$F1226-$F$1220</f>
        <v>30811678</v>
      </c>
      <c r="E1226" s="5">
        <f>100*($F1226-$F$1220)/($G$1220-$F$1220)</f>
        <v>12.073870492247385</v>
      </c>
      <c r="F1226" s="5">
        <v>314127123</v>
      </c>
      <c r="G1226" s="5">
        <v>303083031</v>
      </c>
    </row>
    <row r="1227" spans="1:7" ht="20.100000000000001" customHeight="1" x14ac:dyDescent="0.25">
      <c r="A1227" s="6" t="s">
        <v>19</v>
      </c>
      <c r="B1227" s="6">
        <v>2082</v>
      </c>
      <c r="C1227" s="6">
        <v>42489</v>
      </c>
      <c r="D1227" s="6">
        <f>$F1227-$F$1220</f>
        <v>21029085</v>
      </c>
      <c r="E1227" s="6">
        <f>100*($F1227-$F$1220)/($G$1220-$F$1220)</f>
        <v>8.2404615827953958</v>
      </c>
      <c r="F1227" s="6">
        <v>304344530</v>
      </c>
      <c r="G1227" s="6">
        <v>291969633</v>
      </c>
    </row>
    <row r="1230" spans="1:7" ht="20.100000000000001" customHeight="1" x14ac:dyDescent="0.25">
      <c r="A1230" s="4" t="s">
        <v>20</v>
      </c>
      <c r="B1230" s="4" t="s">
        <v>203</v>
      </c>
      <c r="C1230" s="4" t="s">
        <v>106</v>
      </c>
      <c r="D1230" s="4" t="s">
        <v>33</v>
      </c>
      <c r="E1230" s="4" t="s">
        <v>24</v>
      </c>
      <c r="F1230" s="4">
        <v>3139370</v>
      </c>
      <c r="G1230" s="4">
        <v>3802776</v>
      </c>
    </row>
    <row r="1231" spans="1:7" ht="20.100000000000001" customHeight="1" x14ac:dyDescent="0.25">
      <c r="A1231" s="4" t="s">
        <v>25</v>
      </c>
      <c r="B1231" s="4" t="s">
        <v>26</v>
      </c>
      <c r="C1231" s="4" t="s">
        <v>27</v>
      </c>
      <c r="D1231" s="4" t="s">
        <v>28</v>
      </c>
      <c r="E1231" s="4" t="s">
        <v>29</v>
      </c>
      <c r="F1231" s="4" t="s">
        <v>30</v>
      </c>
      <c r="G1231" s="4" t="s">
        <v>31</v>
      </c>
    </row>
    <row r="1232" spans="1:7" ht="20.100000000000001" customHeight="1" x14ac:dyDescent="0.25">
      <c r="A1232" s="5" t="s">
        <v>13</v>
      </c>
      <c r="B1232" s="5">
        <v>22</v>
      </c>
      <c r="C1232" s="5">
        <v>2083</v>
      </c>
      <c r="D1232" s="5">
        <f>$F1232-$F$1230</f>
        <v>340460</v>
      </c>
      <c r="E1232" s="5">
        <f>100*($F1232-$F$1230)/($G$1230-$F$1230)</f>
        <v>51.32000615008004</v>
      </c>
      <c r="F1232" s="5">
        <v>3479830</v>
      </c>
      <c r="G1232" s="5">
        <v>3456732</v>
      </c>
    </row>
    <row r="1233" spans="1:7" ht="20.100000000000001" customHeight="1" x14ac:dyDescent="0.25">
      <c r="A1233" s="5" t="s">
        <v>15</v>
      </c>
      <c r="B1233" s="5">
        <v>51</v>
      </c>
      <c r="C1233" s="5">
        <v>4180</v>
      </c>
      <c r="D1233" s="5">
        <f>$F1233-$F$1230</f>
        <v>310864</v>
      </c>
      <c r="E1233" s="5">
        <f>100*($F1233-$F$1230)/($G$1230-$F$1230)</f>
        <v>46.858786323910245</v>
      </c>
      <c r="F1233" s="5">
        <v>3450234</v>
      </c>
      <c r="G1233" s="5">
        <v>3406512</v>
      </c>
    </row>
    <row r="1234" spans="1:7" ht="20.100000000000001" customHeight="1" x14ac:dyDescent="0.25">
      <c r="A1234" s="5" t="s">
        <v>16</v>
      </c>
      <c r="B1234" s="5">
        <v>133</v>
      </c>
      <c r="C1234" s="5">
        <v>8371</v>
      </c>
      <c r="D1234" s="5">
        <f>$F1234-$F$1230</f>
        <v>263707</v>
      </c>
      <c r="E1234" s="5">
        <f>100*($F1234-$F$1230)/($G$1230-$F$1230)</f>
        <v>39.750469546552189</v>
      </c>
      <c r="F1234" s="5">
        <v>3403077</v>
      </c>
      <c r="G1234" s="5">
        <v>3378766</v>
      </c>
    </row>
    <row r="1235" spans="1:7" ht="20.100000000000001" customHeight="1" x14ac:dyDescent="0.25">
      <c r="A1235" s="5" t="s">
        <v>17</v>
      </c>
      <c r="B1235" s="5">
        <v>247</v>
      </c>
      <c r="C1235" s="5">
        <v>12581</v>
      </c>
      <c r="D1235" s="5">
        <f>$F1235-$F$1230</f>
        <v>256977</v>
      </c>
      <c r="E1235" s="5">
        <f>100*($F1235-$F$1230)/($G$1230-$F$1230)</f>
        <v>38.736007814219349</v>
      </c>
      <c r="F1235" s="5">
        <v>3396347</v>
      </c>
      <c r="G1235" s="5">
        <v>3349192</v>
      </c>
    </row>
    <row r="1236" spans="1:7" ht="20.100000000000001" customHeight="1" x14ac:dyDescent="0.25">
      <c r="A1236" s="6" t="s">
        <v>18</v>
      </c>
      <c r="B1236" s="6">
        <v>722</v>
      </c>
      <c r="C1236" s="6">
        <v>21171</v>
      </c>
      <c r="D1236" s="6">
        <f>$F1236-$F$1230</f>
        <v>211279</v>
      </c>
      <c r="E1236" s="6">
        <f>100*($F1236-$F$1230)/($G$1230-$F$1230)</f>
        <v>31.847616693246671</v>
      </c>
      <c r="F1236" s="6">
        <v>3350649</v>
      </c>
      <c r="G1236" s="6">
        <v>3319130</v>
      </c>
    </row>
    <row r="1237" spans="1:7" ht="20.100000000000001" customHeight="1" x14ac:dyDescent="0.25">
      <c r="A1237" s="5" t="s">
        <v>19</v>
      </c>
      <c r="B1237" s="5">
        <v>2237</v>
      </c>
      <c r="C1237" s="5">
        <v>41756</v>
      </c>
      <c r="D1237" s="5">
        <f>$F1237-$F$1230</f>
        <v>214381</v>
      </c>
      <c r="E1237" s="5">
        <f>100*($F1237-$F$1230)/($G$1230-$F$1230)</f>
        <v>32.315203661106473</v>
      </c>
      <c r="F1237" s="5">
        <v>3353751</v>
      </c>
      <c r="G1237" s="5">
        <v>3324176</v>
      </c>
    </row>
    <row r="1240" spans="1:7" ht="20.100000000000001" customHeight="1" x14ac:dyDescent="0.25">
      <c r="A1240" s="4" t="s">
        <v>20</v>
      </c>
      <c r="B1240" s="4" t="s">
        <v>204</v>
      </c>
      <c r="C1240" s="4" t="s">
        <v>106</v>
      </c>
      <c r="D1240" s="4" t="s">
        <v>33</v>
      </c>
      <c r="E1240" s="4" t="s">
        <v>24</v>
      </c>
      <c r="F1240" s="4">
        <v>637250948</v>
      </c>
      <c r="G1240" s="4">
        <v>1153817557</v>
      </c>
    </row>
    <row r="1241" spans="1:7" ht="20.100000000000001" customHeight="1" x14ac:dyDescent="0.25">
      <c r="A1241" s="4" t="s">
        <v>25</v>
      </c>
      <c r="B1241" s="4" t="s">
        <v>26</v>
      </c>
      <c r="C1241" s="4" t="s">
        <v>27</v>
      </c>
      <c r="D1241" s="4" t="s">
        <v>28</v>
      </c>
      <c r="E1241" s="4" t="s">
        <v>29</v>
      </c>
      <c r="F1241" s="4" t="s">
        <v>30</v>
      </c>
      <c r="G1241" s="4" t="s">
        <v>31</v>
      </c>
    </row>
    <row r="1242" spans="1:7" ht="20.100000000000001" customHeight="1" x14ac:dyDescent="0.25">
      <c r="A1242" s="5" t="s">
        <v>13</v>
      </c>
      <c r="B1242" s="5">
        <v>21</v>
      </c>
      <c r="C1242" s="5">
        <v>2085</v>
      </c>
      <c r="D1242" s="5">
        <f>$F1242-$F$1240</f>
        <v>166761487</v>
      </c>
      <c r="E1242" s="5">
        <f>100*($F1242-$F$1240)/($G$1240-$F$1240)</f>
        <v>32.282668700330184</v>
      </c>
      <c r="F1242" s="5">
        <v>804012435</v>
      </c>
      <c r="G1242" s="5">
        <v>719222360</v>
      </c>
    </row>
    <row r="1243" spans="1:7" ht="20.100000000000001" customHeight="1" x14ac:dyDescent="0.25">
      <c r="A1243" s="5" t="s">
        <v>15</v>
      </c>
      <c r="B1243" s="5">
        <v>45</v>
      </c>
      <c r="C1243" s="5">
        <v>4185</v>
      </c>
      <c r="D1243" s="5">
        <f>$F1243-$F$1240</f>
        <v>127506762</v>
      </c>
      <c r="E1243" s="5">
        <f>100*($F1243-$F$1240)/($G$1240-$F$1240)</f>
        <v>24.68350833725685</v>
      </c>
      <c r="F1243" s="5">
        <v>764757710</v>
      </c>
      <c r="G1243" s="5">
        <v>732993517</v>
      </c>
    </row>
    <row r="1244" spans="1:7" ht="20.100000000000001" customHeight="1" x14ac:dyDescent="0.25">
      <c r="A1244" s="5" t="s">
        <v>16</v>
      </c>
      <c r="B1244" s="5">
        <v>135</v>
      </c>
      <c r="C1244" s="5">
        <v>8480</v>
      </c>
      <c r="D1244" s="5">
        <f>$F1244-$F$1240</f>
        <v>107523715</v>
      </c>
      <c r="E1244" s="5">
        <f>100*($F1244-$F$1240)/($G$1240-$F$1240)</f>
        <v>20.815072659874538</v>
      </c>
      <c r="F1244" s="5">
        <v>744774663</v>
      </c>
      <c r="G1244" s="5">
        <v>719831707</v>
      </c>
    </row>
    <row r="1245" spans="1:7" ht="20.100000000000001" customHeight="1" x14ac:dyDescent="0.25">
      <c r="A1245" s="6" t="s">
        <v>17</v>
      </c>
      <c r="B1245" s="6">
        <v>245</v>
      </c>
      <c r="C1245" s="6">
        <v>12828</v>
      </c>
      <c r="D1245" s="6">
        <f>$F1245-$F$1240</f>
        <v>69119973</v>
      </c>
      <c r="E1245" s="6">
        <f>100*($F1245-$F$1240)/($G$1240-$F$1240)</f>
        <v>13.380650587115282</v>
      </c>
      <c r="F1245" s="6">
        <v>706370921</v>
      </c>
      <c r="G1245" s="6">
        <v>672064797</v>
      </c>
    </row>
    <row r="1246" spans="1:7" ht="20.100000000000001" customHeight="1" x14ac:dyDescent="0.25">
      <c r="A1246" s="5" t="s">
        <v>18</v>
      </c>
      <c r="B1246" s="5">
        <v>717</v>
      </c>
      <c r="C1246" s="5">
        <v>21460</v>
      </c>
      <c r="D1246" s="5">
        <f>$F1246-$F$1240</f>
        <v>78693222</v>
      </c>
      <c r="E1246" s="5">
        <f>100*($F1246-$F$1240)/($G$1240-$F$1240)</f>
        <v>15.23389638992326</v>
      </c>
      <c r="F1246" s="5">
        <v>715944170</v>
      </c>
      <c r="G1246" s="5">
        <v>698162954</v>
      </c>
    </row>
    <row r="1247" spans="1:7" ht="20.100000000000001" customHeight="1" x14ac:dyDescent="0.25">
      <c r="A1247" s="5" t="s">
        <v>19</v>
      </c>
      <c r="B1247" s="5">
        <v>2302</v>
      </c>
      <c r="C1247" s="5">
        <v>42474</v>
      </c>
      <c r="D1247" s="5">
        <f>$F1247-$F$1240</f>
        <v>78405881</v>
      </c>
      <c r="E1247" s="5">
        <f>100*($F1247-$F$1240)/($G$1240-$F$1240)</f>
        <v>15.178271230458103</v>
      </c>
      <c r="F1247" s="5">
        <v>715656829</v>
      </c>
      <c r="G1247" s="5">
        <v>669159514</v>
      </c>
    </row>
    <row r="1250" spans="1:7" ht="20.100000000000001" customHeight="1" x14ac:dyDescent="0.25">
      <c r="A1250" s="4" t="s">
        <v>20</v>
      </c>
      <c r="B1250" s="4" t="s">
        <v>205</v>
      </c>
      <c r="C1250" s="4" t="s">
        <v>109</v>
      </c>
      <c r="D1250" s="4" t="s">
        <v>33</v>
      </c>
      <c r="E1250" s="4" t="s">
        <v>24</v>
      </c>
      <c r="F1250" s="4">
        <v>4938796</v>
      </c>
      <c r="G1250" s="4">
        <v>5916580</v>
      </c>
    </row>
    <row r="1251" spans="1:7" ht="20.100000000000001" customHeight="1" x14ac:dyDescent="0.25">
      <c r="A1251" s="4" t="s">
        <v>25</v>
      </c>
      <c r="B1251" s="4" t="s">
        <v>26</v>
      </c>
      <c r="C1251" s="4" t="s">
        <v>27</v>
      </c>
      <c r="D1251" s="4" t="s">
        <v>28</v>
      </c>
      <c r="E1251" s="4" t="s">
        <v>29</v>
      </c>
      <c r="F1251" s="4" t="s">
        <v>30</v>
      </c>
      <c r="G1251" s="4" t="s">
        <v>31</v>
      </c>
    </row>
    <row r="1252" spans="1:7" ht="20.100000000000001" customHeight="1" x14ac:dyDescent="0.25">
      <c r="A1252" s="5" t="s">
        <v>13</v>
      </c>
      <c r="B1252" s="5">
        <v>29</v>
      </c>
      <c r="C1252" s="5">
        <v>2094</v>
      </c>
      <c r="D1252" s="5">
        <f>$F1252-$F$1250</f>
        <v>562110</v>
      </c>
      <c r="E1252" s="5">
        <f>100*($F1252-$F$1250)/($G$1250-$F$1250)</f>
        <v>57.488156893547043</v>
      </c>
      <c r="F1252" s="5">
        <v>5500906</v>
      </c>
      <c r="G1252" s="5">
        <v>5447662</v>
      </c>
    </row>
    <row r="1253" spans="1:7" ht="20.100000000000001" customHeight="1" x14ac:dyDescent="0.25">
      <c r="A1253" s="5" t="s">
        <v>15</v>
      </c>
      <c r="B1253" s="5">
        <v>63</v>
      </c>
      <c r="C1253" s="5">
        <v>4215</v>
      </c>
      <c r="D1253" s="5">
        <f>$F1253-$F$1250</f>
        <v>506395</v>
      </c>
      <c r="E1253" s="5">
        <f>100*($F1253-$F$1250)/($G$1250-$F$1250)</f>
        <v>51.790068154111744</v>
      </c>
      <c r="F1253" s="5">
        <v>5445191</v>
      </c>
      <c r="G1253" s="5">
        <v>5391030</v>
      </c>
    </row>
    <row r="1254" spans="1:7" ht="20.100000000000001" customHeight="1" x14ac:dyDescent="0.25">
      <c r="A1254" s="5" t="s">
        <v>16</v>
      </c>
      <c r="B1254" s="5">
        <v>171</v>
      </c>
      <c r="C1254" s="5">
        <v>8396</v>
      </c>
      <c r="D1254" s="5">
        <f>$F1254-$F$1250</f>
        <v>441076</v>
      </c>
      <c r="E1254" s="5">
        <f>100*($F1254-$F$1250)/($G$1250-$F$1250)</f>
        <v>45.109758392446594</v>
      </c>
      <c r="F1254" s="5">
        <v>5379872</v>
      </c>
      <c r="G1254" s="5">
        <v>5349618</v>
      </c>
    </row>
    <row r="1255" spans="1:7" ht="20.100000000000001" customHeight="1" x14ac:dyDescent="0.25">
      <c r="A1255" s="5" t="s">
        <v>17</v>
      </c>
      <c r="B1255" s="5">
        <v>309</v>
      </c>
      <c r="C1255" s="5">
        <v>12631</v>
      </c>
      <c r="D1255" s="5">
        <f>$F1255-$F$1250</f>
        <v>400660</v>
      </c>
      <c r="E1255" s="5">
        <f>100*($F1255-$F$1250)/($G$1250-$F$1250)</f>
        <v>40.976330150626318</v>
      </c>
      <c r="F1255" s="5">
        <v>5339456</v>
      </c>
      <c r="G1255" s="5">
        <v>5292276</v>
      </c>
    </row>
    <row r="1256" spans="1:7" ht="20.100000000000001" customHeight="1" x14ac:dyDescent="0.25">
      <c r="A1256" s="5" t="s">
        <v>18</v>
      </c>
      <c r="B1256" s="5">
        <v>849</v>
      </c>
      <c r="C1256" s="5">
        <v>21148</v>
      </c>
      <c r="D1256" s="5">
        <f>$F1256-$F$1250</f>
        <v>384189</v>
      </c>
      <c r="E1256" s="5">
        <f>100*($F1256-$F$1250)/($G$1250-$F$1250)</f>
        <v>39.291806779411402</v>
      </c>
      <c r="F1256" s="5">
        <v>5322985</v>
      </c>
      <c r="G1256" s="5">
        <v>5289924</v>
      </c>
    </row>
    <row r="1257" spans="1:7" ht="20.100000000000001" customHeight="1" x14ac:dyDescent="0.25">
      <c r="A1257" s="6" t="s">
        <v>19</v>
      </c>
      <c r="B1257" s="6">
        <v>2625</v>
      </c>
      <c r="C1257" s="6">
        <v>41916</v>
      </c>
      <c r="D1257" s="6">
        <f>$F1257-$F$1250</f>
        <v>367210</v>
      </c>
      <c r="E1257" s="6">
        <f>100*($F1257-$F$1250)/($G$1250-$F$1250)</f>
        <v>37.555329193359675</v>
      </c>
      <c r="F1257" s="6">
        <v>5306006</v>
      </c>
      <c r="G1257" s="6">
        <v>5266960</v>
      </c>
    </row>
    <row r="1260" spans="1:7" ht="20.100000000000001" customHeight="1" x14ac:dyDescent="0.25">
      <c r="A1260" s="4" t="s">
        <v>20</v>
      </c>
      <c r="B1260" s="4" t="s">
        <v>206</v>
      </c>
      <c r="C1260" s="4" t="s">
        <v>109</v>
      </c>
      <c r="D1260" s="4" t="s">
        <v>207</v>
      </c>
      <c r="E1260" s="4" t="s">
        <v>24</v>
      </c>
      <c r="F1260" s="4">
        <v>458821517</v>
      </c>
      <c r="G1260" s="4">
        <v>824400499</v>
      </c>
    </row>
    <row r="1261" spans="1:7" ht="20.100000000000001" customHeight="1" x14ac:dyDescent="0.25">
      <c r="A1261" s="4" t="s">
        <v>25</v>
      </c>
      <c r="B1261" s="4" t="s">
        <v>26</v>
      </c>
      <c r="C1261" s="4" t="s">
        <v>27</v>
      </c>
      <c r="D1261" s="4" t="s">
        <v>28</v>
      </c>
      <c r="E1261" s="4" t="s">
        <v>29</v>
      </c>
      <c r="F1261" s="4" t="s">
        <v>30</v>
      </c>
      <c r="G1261" s="4" t="s">
        <v>31</v>
      </c>
    </row>
    <row r="1262" spans="1:7" ht="20.100000000000001" customHeight="1" x14ac:dyDescent="0.25">
      <c r="A1262" s="5" t="s">
        <v>13</v>
      </c>
      <c r="B1262" s="5">
        <v>30</v>
      </c>
      <c r="C1262" s="5">
        <v>2100</v>
      </c>
      <c r="D1262" s="5">
        <f>$F1262-$F$1260</f>
        <v>98081654</v>
      </c>
      <c r="E1262" s="5">
        <f>100*($F1262-$F$1260)/($G$1260-$F$1260)</f>
        <v>26.829128267554506</v>
      </c>
      <c r="F1262" s="5">
        <v>556903171</v>
      </c>
      <c r="G1262" s="5">
        <v>532481844</v>
      </c>
    </row>
    <row r="1263" spans="1:7" ht="20.100000000000001" customHeight="1" x14ac:dyDescent="0.25">
      <c r="A1263" s="5" t="s">
        <v>15</v>
      </c>
      <c r="B1263" s="5">
        <v>67</v>
      </c>
      <c r="C1263" s="5">
        <v>4227</v>
      </c>
      <c r="D1263" s="5">
        <f>$F1263-$F$1260</f>
        <v>78480769</v>
      </c>
      <c r="E1263" s="5">
        <f>100*($F1263-$F$1260)/($G$1260-$F$1260)</f>
        <v>21.467527638117883</v>
      </c>
      <c r="F1263" s="5">
        <v>537302286</v>
      </c>
      <c r="G1263" s="5">
        <v>519466098</v>
      </c>
    </row>
    <row r="1264" spans="1:7" ht="20.100000000000001" customHeight="1" x14ac:dyDescent="0.25">
      <c r="A1264" s="5" t="s">
        <v>16</v>
      </c>
      <c r="B1264" s="5">
        <v>180</v>
      </c>
      <c r="C1264" s="5">
        <v>8546</v>
      </c>
      <c r="D1264" s="5">
        <f>$F1264-$F$1260</f>
        <v>59781550</v>
      </c>
      <c r="E1264" s="5">
        <f>100*($F1264-$F$1260)/($G$1260-$F$1260)</f>
        <v>16.352567555429104</v>
      </c>
      <c r="F1264" s="5">
        <v>518603067</v>
      </c>
      <c r="G1264" s="5">
        <v>503567803</v>
      </c>
    </row>
    <row r="1265" spans="1:7" ht="20.100000000000001" customHeight="1" x14ac:dyDescent="0.25">
      <c r="A1265" s="5" t="s">
        <v>17</v>
      </c>
      <c r="B1265" s="5">
        <v>316</v>
      </c>
      <c r="C1265" s="5">
        <v>12910</v>
      </c>
      <c r="D1265" s="5">
        <f>$F1265-$F$1260</f>
        <v>51279532</v>
      </c>
      <c r="E1265" s="5">
        <f>100*($F1265-$F$1260)/($G$1260-$F$1260)</f>
        <v>14.026936592323024</v>
      </c>
      <c r="F1265" s="5">
        <v>510101049</v>
      </c>
      <c r="G1265" s="5">
        <v>494504467</v>
      </c>
    </row>
    <row r="1266" spans="1:7" ht="20.100000000000001" customHeight="1" x14ac:dyDescent="0.25">
      <c r="A1266" s="5" t="s">
        <v>18</v>
      </c>
      <c r="B1266" s="5">
        <v>912</v>
      </c>
      <c r="C1266" s="5">
        <v>21645</v>
      </c>
      <c r="D1266" s="5">
        <f>$F1266-$F$1260</f>
        <v>56447857</v>
      </c>
      <c r="E1266" s="5">
        <f>100*($F1266-$F$1260)/($G$1260-$F$1260)</f>
        <v>15.440673501301013</v>
      </c>
      <c r="F1266" s="5">
        <v>515269374</v>
      </c>
      <c r="G1266" s="5">
        <v>496311168</v>
      </c>
    </row>
    <row r="1267" spans="1:7" ht="20.100000000000001" customHeight="1" x14ac:dyDescent="0.25">
      <c r="A1267" s="6" t="s">
        <v>19</v>
      </c>
      <c r="B1267" s="6">
        <v>2701</v>
      </c>
      <c r="C1267" s="6">
        <v>42677</v>
      </c>
      <c r="D1267" s="6">
        <f>$F1267-$F$1260</f>
        <v>44536855</v>
      </c>
      <c r="E1267" s="6">
        <f>100*($F1267-$F$1260)/($G$1260-$F$1260)</f>
        <v>12.182553481698791</v>
      </c>
      <c r="F1267" s="6">
        <v>503358372</v>
      </c>
      <c r="G1267" s="6">
        <v>485959674</v>
      </c>
    </row>
    <row r="1270" spans="1:7" ht="20.100000000000001" customHeight="1" x14ac:dyDescent="0.25">
      <c r="A1270" s="4" t="s">
        <v>20</v>
      </c>
      <c r="B1270" s="4" t="s">
        <v>208</v>
      </c>
      <c r="C1270" s="4" t="s">
        <v>112</v>
      </c>
      <c r="D1270" s="4" t="s">
        <v>207</v>
      </c>
      <c r="E1270" s="4" t="s">
        <v>24</v>
      </c>
      <c r="F1270" s="4">
        <v>7205962</v>
      </c>
      <c r="G1270" s="4">
        <v>8555532</v>
      </c>
    </row>
    <row r="1271" spans="1:7" ht="20.100000000000001" customHeight="1" x14ac:dyDescent="0.25">
      <c r="A1271" s="4" t="s">
        <v>25</v>
      </c>
      <c r="B1271" s="4" t="s">
        <v>26</v>
      </c>
      <c r="C1271" s="4" t="s">
        <v>27</v>
      </c>
      <c r="D1271" s="4" t="s">
        <v>28</v>
      </c>
      <c r="E1271" s="4" t="s">
        <v>29</v>
      </c>
      <c r="F1271" s="4" t="s">
        <v>30</v>
      </c>
      <c r="G1271" s="4" t="s">
        <v>31</v>
      </c>
    </row>
    <row r="1272" spans="1:7" ht="20.100000000000001" customHeight="1" x14ac:dyDescent="0.25">
      <c r="A1272" s="5" t="s">
        <v>13</v>
      </c>
      <c r="B1272" s="5">
        <v>39</v>
      </c>
      <c r="C1272" s="5">
        <v>2101</v>
      </c>
      <c r="D1272" s="5">
        <f>$F1272-$F$1270</f>
        <v>794997</v>
      </c>
      <c r="E1272" s="5">
        <f>100*($F1272-$F$1270)/($G$1270-$F$1270)</f>
        <v>58.907429773927994</v>
      </c>
      <c r="F1272" s="5">
        <v>8000959</v>
      </c>
      <c r="G1272" s="5">
        <v>7932512</v>
      </c>
    </row>
    <row r="1273" spans="1:7" ht="20.100000000000001" customHeight="1" x14ac:dyDescent="0.25">
      <c r="A1273" s="5" t="s">
        <v>15</v>
      </c>
      <c r="B1273" s="5">
        <v>85</v>
      </c>
      <c r="C1273" s="5">
        <v>4202</v>
      </c>
      <c r="D1273" s="5">
        <f>$F1273-$F$1270</f>
        <v>724194</v>
      </c>
      <c r="E1273" s="5">
        <f>100*($F1273-$F$1270)/($G$1270-$F$1270)</f>
        <v>53.66109205154234</v>
      </c>
      <c r="F1273" s="5">
        <v>7930156</v>
      </c>
      <c r="G1273" s="5">
        <v>7876684</v>
      </c>
    </row>
    <row r="1274" spans="1:7" ht="20.100000000000001" customHeight="1" x14ac:dyDescent="0.25">
      <c r="A1274" s="5" t="s">
        <v>16</v>
      </c>
      <c r="B1274" s="5">
        <v>220</v>
      </c>
      <c r="C1274" s="5">
        <v>8472</v>
      </c>
      <c r="D1274" s="5">
        <f>$F1274-$F$1270</f>
        <v>659781</v>
      </c>
      <c r="E1274" s="5">
        <f>100*($F1274-$F$1270)/($G$1270-$F$1270)</f>
        <v>48.888238475959007</v>
      </c>
      <c r="F1274" s="5">
        <v>7865743</v>
      </c>
      <c r="G1274" s="5">
        <v>7787874</v>
      </c>
    </row>
    <row r="1275" spans="1:7" ht="20.100000000000001" customHeight="1" x14ac:dyDescent="0.25">
      <c r="A1275" s="5" t="s">
        <v>17</v>
      </c>
      <c r="B1275" s="5">
        <v>380</v>
      </c>
      <c r="C1275" s="5">
        <v>12726</v>
      </c>
      <c r="D1275" s="5">
        <f>$F1275-$F$1270</f>
        <v>629421</v>
      </c>
      <c r="E1275" s="5">
        <f>100*($F1275-$F$1270)/($G$1270-$F$1270)</f>
        <v>46.638633046081345</v>
      </c>
      <c r="F1275" s="5">
        <v>7835383</v>
      </c>
      <c r="G1275" s="5">
        <v>7708192</v>
      </c>
    </row>
    <row r="1276" spans="1:7" ht="20.100000000000001" customHeight="1" x14ac:dyDescent="0.25">
      <c r="A1276" s="5" t="s">
        <v>18</v>
      </c>
      <c r="B1276" s="5">
        <v>1024</v>
      </c>
      <c r="C1276" s="5">
        <v>21176</v>
      </c>
      <c r="D1276" s="5">
        <f>$F1276-$F$1270</f>
        <v>572978</v>
      </c>
      <c r="E1276" s="5">
        <f>100*($F1276-$F$1270)/($G$1270-$F$1270)</f>
        <v>42.456337944678673</v>
      </c>
      <c r="F1276" s="5">
        <v>7778940</v>
      </c>
      <c r="G1276" s="5">
        <v>7748614</v>
      </c>
    </row>
    <row r="1277" spans="1:7" ht="20.100000000000001" customHeight="1" x14ac:dyDescent="0.25">
      <c r="A1277" s="6" t="s">
        <v>19</v>
      </c>
      <c r="B1277" s="6">
        <v>2964</v>
      </c>
      <c r="C1277" s="6">
        <v>42101</v>
      </c>
      <c r="D1277" s="6">
        <f>$F1277-$F$1270</f>
        <v>546792</v>
      </c>
      <c r="E1277" s="6">
        <f>100*($F1277-$F$1270)/($G$1270-$F$1270)</f>
        <v>40.516016212571415</v>
      </c>
      <c r="F1277" s="6">
        <v>7752754</v>
      </c>
      <c r="G1277" s="6">
        <v>7718464</v>
      </c>
    </row>
    <row r="1280" spans="1:7" ht="20.100000000000001" customHeight="1" x14ac:dyDescent="0.25">
      <c r="A1280" s="4" t="s">
        <v>20</v>
      </c>
      <c r="B1280" s="4" t="s">
        <v>209</v>
      </c>
      <c r="C1280" s="4" t="s">
        <v>112</v>
      </c>
      <c r="D1280" s="4" t="s">
        <v>210</v>
      </c>
      <c r="E1280" s="4" t="s">
        <v>24</v>
      </c>
      <c r="F1280" s="4">
        <v>608215054</v>
      </c>
      <c r="G1280" s="4">
        <v>1026165403</v>
      </c>
    </row>
    <row r="1281" spans="1:7" ht="20.100000000000001" customHeight="1" x14ac:dyDescent="0.25">
      <c r="A1281" s="4" t="s">
        <v>25</v>
      </c>
      <c r="B1281" s="4" t="s">
        <v>26</v>
      </c>
      <c r="C1281" s="4" t="s">
        <v>27</v>
      </c>
      <c r="D1281" s="4" t="s">
        <v>28</v>
      </c>
      <c r="E1281" s="4" t="s">
        <v>29</v>
      </c>
      <c r="F1281" s="4" t="s">
        <v>30</v>
      </c>
      <c r="G1281" s="4" t="s">
        <v>31</v>
      </c>
    </row>
    <row r="1282" spans="1:7" ht="20.100000000000001" customHeight="1" x14ac:dyDescent="0.25">
      <c r="A1282" s="5" t="s">
        <v>13</v>
      </c>
      <c r="B1282" s="5">
        <v>38</v>
      </c>
      <c r="C1282" s="5">
        <v>2125</v>
      </c>
      <c r="D1282" s="5">
        <f>$F1282-$F$1280</f>
        <v>146690509</v>
      </c>
      <c r="E1282" s="5">
        <f>100*($F1282-$F$1280)/($G$1280-$F$1280)</f>
        <v>35.097592178347483</v>
      </c>
      <c r="F1282" s="5">
        <v>754905563</v>
      </c>
      <c r="G1282" s="5">
        <v>732730128</v>
      </c>
    </row>
    <row r="1283" spans="1:7" ht="20.100000000000001" customHeight="1" x14ac:dyDescent="0.25">
      <c r="A1283" s="5" t="s">
        <v>15</v>
      </c>
      <c r="B1283" s="5">
        <v>85</v>
      </c>
      <c r="C1283" s="5">
        <v>4251</v>
      </c>
      <c r="D1283" s="5">
        <f>$F1283-$F$1280</f>
        <v>122641856</v>
      </c>
      <c r="E1283" s="5">
        <f>100*($F1283-$F$1280)/($G$1280-$F$1280)</f>
        <v>29.343642443040526</v>
      </c>
      <c r="F1283" s="5">
        <v>730856910</v>
      </c>
      <c r="G1283" s="5">
        <v>709331514</v>
      </c>
    </row>
    <row r="1284" spans="1:7" ht="20.100000000000001" customHeight="1" x14ac:dyDescent="0.25">
      <c r="A1284" s="5" t="s">
        <v>16</v>
      </c>
      <c r="B1284" s="5">
        <v>226</v>
      </c>
      <c r="C1284" s="5">
        <v>8586</v>
      </c>
      <c r="D1284" s="5">
        <f>$F1284-$F$1280</f>
        <v>104780831</v>
      </c>
      <c r="E1284" s="5">
        <f>100*($F1284-$F$1280)/($G$1280-$F$1280)</f>
        <v>25.070162341221064</v>
      </c>
      <c r="F1284" s="5">
        <v>712995885</v>
      </c>
      <c r="G1284" s="5">
        <v>683396290</v>
      </c>
    </row>
    <row r="1285" spans="1:7" ht="20.100000000000001" customHeight="1" x14ac:dyDescent="0.25">
      <c r="A1285" s="5" t="s">
        <v>17</v>
      </c>
      <c r="B1285" s="5">
        <v>403</v>
      </c>
      <c r="C1285" s="5">
        <v>13017</v>
      </c>
      <c r="D1285" s="5">
        <f>$F1285-$F$1280</f>
        <v>76243043</v>
      </c>
      <c r="E1285" s="5">
        <f>100*($F1285-$F$1280)/($G$1280-$F$1280)</f>
        <v>18.242129282203326</v>
      </c>
      <c r="F1285" s="5">
        <v>684458097</v>
      </c>
      <c r="G1285" s="5">
        <v>655785361</v>
      </c>
    </row>
    <row r="1286" spans="1:7" ht="20.100000000000001" customHeight="1" x14ac:dyDescent="0.25">
      <c r="A1286" s="5" t="s">
        <v>18</v>
      </c>
      <c r="B1286" s="5">
        <v>1062</v>
      </c>
      <c r="C1286" s="5">
        <v>21574</v>
      </c>
      <c r="D1286" s="5">
        <f>$F1286-$F$1280</f>
        <v>75857893</v>
      </c>
      <c r="E1286" s="5">
        <f>100*($F1286-$F$1280)/($G$1280-$F$1280)</f>
        <v>18.149977187840559</v>
      </c>
      <c r="F1286" s="5">
        <v>684072947</v>
      </c>
      <c r="G1286" s="5">
        <v>659293640</v>
      </c>
    </row>
    <row r="1287" spans="1:7" ht="20.100000000000001" customHeight="1" x14ac:dyDescent="0.25">
      <c r="A1287" s="6" t="s">
        <v>19</v>
      </c>
      <c r="B1287" s="6">
        <v>3057</v>
      </c>
      <c r="C1287" s="6">
        <v>42762</v>
      </c>
      <c r="D1287" s="6">
        <f>$F1287-$F$1280</f>
        <v>68172493</v>
      </c>
      <c r="E1287" s="6">
        <f>100*($F1287-$F$1280)/($G$1280-$F$1280)</f>
        <v>16.311146327096381</v>
      </c>
      <c r="F1287" s="6">
        <v>676387547</v>
      </c>
      <c r="G1287" s="6">
        <v>662588474</v>
      </c>
    </row>
    <row r="1290" spans="1:7" ht="20.100000000000001" customHeight="1" x14ac:dyDescent="0.25">
      <c r="A1290" s="4" t="s">
        <v>20</v>
      </c>
      <c r="B1290" s="4" t="s">
        <v>211</v>
      </c>
      <c r="C1290" s="4" t="s">
        <v>86</v>
      </c>
      <c r="D1290" s="4" t="s">
        <v>207</v>
      </c>
      <c r="E1290" s="4" t="s">
        <v>24</v>
      </c>
      <c r="F1290" s="4">
        <v>1855928</v>
      </c>
      <c r="G1290" s="4">
        <v>3429634</v>
      </c>
    </row>
    <row r="1291" spans="1:7" ht="20.100000000000001" customHeight="1" x14ac:dyDescent="0.25">
      <c r="A1291" s="4" t="s">
        <v>25</v>
      </c>
      <c r="B1291" s="4" t="s">
        <v>26</v>
      </c>
      <c r="C1291" s="4" t="s">
        <v>27</v>
      </c>
      <c r="D1291" s="4" t="s">
        <v>28</v>
      </c>
      <c r="E1291" s="4" t="s">
        <v>29</v>
      </c>
      <c r="F1291" s="4" t="s">
        <v>30</v>
      </c>
      <c r="G1291" s="4" t="s">
        <v>31</v>
      </c>
    </row>
    <row r="1292" spans="1:7" ht="20.100000000000001" customHeight="1" x14ac:dyDescent="0.25">
      <c r="A1292" s="5" t="s">
        <v>13</v>
      </c>
      <c r="B1292" s="5">
        <v>48</v>
      </c>
      <c r="C1292" s="5">
        <v>2068</v>
      </c>
      <c r="D1292" s="5">
        <f>$F1292-$F$1290</f>
        <v>64840</v>
      </c>
      <c r="E1292" s="5">
        <f>100*($F1292-$F$1290)/($G$1290-$F$1290)</f>
        <v>4.1202105094598354</v>
      </c>
      <c r="F1292" s="5">
        <v>1920768</v>
      </c>
      <c r="G1292" s="5">
        <v>1863678</v>
      </c>
    </row>
    <row r="1293" spans="1:7" ht="20.100000000000001" customHeight="1" x14ac:dyDescent="0.25">
      <c r="A1293" s="5" t="s">
        <v>15</v>
      </c>
      <c r="B1293" s="5">
        <v>107</v>
      </c>
      <c r="C1293" s="5">
        <v>4132</v>
      </c>
      <c r="D1293" s="5">
        <f>$F1293-$F$1290</f>
        <v>36911</v>
      </c>
      <c r="E1293" s="5">
        <f>100*($F1293-$F$1290)/($G$1290-$F$1290)</f>
        <v>2.3454825742546577</v>
      </c>
      <c r="F1293" s="5">
        <v>1892839</v>
      </c>
      <c r="G1293" s="5">
        <v>1867932</v>
      </c>
    </row>
    <row r="1294" spans="1:7" ht="20.100000000000001" customHeight="1" x14ac:dyDescent="0.25">
      <c r="A1294" s="5" t="s">
        <v>16</v>
      </c>
      <c r="B1294" s="5">
        <v>278</v>
      </c>
      <c r="C1294" s="5">
        <v>8247</v>
      </c>
      <c r="D1294" s="5">
        <f>$F1294-$F$1290</f>
        <v>23169</v>
      </c>
      <c r="E1294" s="5">
        <f>100*($F1294-$F$1290)/($G$1290-$F$1290)</f>
        <v>1.4722572068734567</v>
      </c>
      <c r="F1294" s="5">
        <v>1879097</v>
      </c>
      <c r="G1294" s="5">
        <v>1864686</v>
      </c>
    </row>
    <row r="1295" spans="1:7" ht="20.100000000000001" customHeight="1" x14ac:dyDescent="0.25">
      <c r="A1295" s="5" t="s">
        <v>17</v>
      </c>
      <c r="B1295" s="5">
        <v>508</v>
      </c>
      <c r="C1295" s="5">
        <v>12350</v>
      </c>
      <c r="D1295" s="5">
        <f>$F1295-$F$1290</f>
        <v>19287</v>
      </c>
      <c r="E1295" s="5">
        <f>100*($F1295-$F$1290)/($G$1290-$F$1290)</f>
        <v>1.2255783481793932</v>
      </c>
      <c r="F1295" s="5">
        <v>1875215</v>
      </c>
      <c r="G1295" s="5">
        <v>1856396</v>
      </c>
    </row>
    <row r="1296" spans="1:7" ht="20.100000000000001" customHeight="1" x14ac:dyDescent="0.25">
      <c r="A1296" s="5" t="s">
        <v>18</v>
      </c>
      <c r="B1296" s="5">
        <v>1347</v>
      </c>
      <c r="C1296" s="5">
        <v>20581</v>
      </c>
      <c r="D1296" s="5">
        <f>$F1296-$F$1290</f>
        <v>11607</v>
      </c>
      <c r="E1296" s="5">
        <f>100*($F1296-$F$1290)/($G$1290-$F$1290)</f>
        <v>0.73755834952653165</v>
      </c>
      <c r="F1296" s="5">
        <v>1867535</v>
      </c>
      <c r="G1296" s="5">
        <v>1857646</v>
      </c>
    </row>
    <row r="1297" spans="1:7" ht="20.100000000000001" customHeight="1" x14ac:dyDescent="0.25">
      <c r="A1297" s="6" t="s">
        <v>19</v>
      </c>
      <c r="B1297" s="6">
        <v>4547</v>
      </c>
      <c r="C1297" s="6">
        <v>41133</v>
      </c>
      <c r="D1297" s="6">
        <f>$F1297-$F$1290</f>
        <v>7241</v>
      </c>
      <c r="E1297" s="6">
        <f>100*($F1297-$F$1290)/($G$1290-$F$1290)</f>
        <v>0.46012406383403254</v>
      </c>
      <c r="F1297" s="6">
        <v>1863169</v>
      </c>
      <c r="G1297" s="6">
        <v>1855928</v>
      </c>
    </row>
    <row r="1300" spans="1:7" ht="20.100000000000001" customHeight="1" x14ac:dyDescent="0.25">
      <c r="A1300" s="4" t="s">
        <v>20</v>
      </c>
      <c r="B1300" s="4" t="s">
        <v>212</v>
      </c>
      <c r="C1300" s="4" t="s">
        <v>119</v>
      </c>
      <c r="D1300" s="4" t="s">
        <v>207</v>
      </c>
      <c r="E1300" s="4" t="s">
        <v>24</v>
      </c>
      <c r="F1300" s="4">
        <v>13499184</v>
      </c>
      <c r="G1300" s="4">
        <v>15641022</v>
      </c>
    </row>
    <row r="1301" spans="1:7" ht="20.100000000000001" customHeight="1" x14ac:dyDescent="0.25">
      <c r="A1301" s="4" t="s">
        <v>25</v>
      </c>
      <c r="B1301" s="4" t="s">
        <v>26</v>
      </c>
      <c r="C1301" s="4" t="s">
        <v>27</v>
      </c>
      <c r="D1301" s="4" t="s">
        <v>28</v>
      </c>
      <c r="E1301" s="4" t="s">
        <v>29</v>
      </c>
      <c r="F1301" s="4" t="s">
        <v>30</v>
      </c>
      <c r="G1301" s="4" t="s">
        <v>31</v>
      </c>
    </row>
    <row r="1302" spans="1:7" ht="20.100000000000001" customHeight="1" x14ac:dyDescent="0.25">
      <c r="A1302" s="5" t="s">
        <v>13</v>
      </c>
      <c r="B1302" s="5">
        <v>60</v>
      </c>
      <c r="C1302" s="5">
        <v>2110</v>
      </c>
      <c r="D1302" s="5">
        <f>$F1302-$F$1300</f>
        <v>1352425</v>
      </c>
      <c r="E1302" s="5">
        <f>100*($F1302-$F$1300)/($G$1300-$F$1300)</f>
        <v>63.143197571431642</v>
      </c>
      <c r="F1302" s="5">
        <v>14851609</v>
      </c>
      <c r="G1302" s="5">
        <v>14794176</v>
      </c>
    </row>
    <row r="1303" spans="1:7" ht="20.100000000000001" customHeight="1" x14ac:dyDescent="0.25">
      <c r="A1303" s="5" t="s">
        <v>15</v>
      </c>
      <c r="B1303" s="5">
        <v>135</v>
      </c>
      <c r="C1303" s="5">
        <v>4250</v>
      </c>
      <c r="D1303" s="5">
        <f>$F1303-$F$1300</f>
        <v>1279961</v>
      </c>
      <c r="E1303" s="5">
        <f>100*($F1303-$F$1300)/($G$1300-$F$1300)</f>
        <v>59.759935158494713</v>
      </c>
      <c r="F1303" s="5">
        <v>14779145</v>
      </c>
      <c r="G1303" s="5">
        <v>14664032</v>
      </c>
    </row>
    <row r="1304" spans="1:7" ht="20.100000000000001" customHeight="1" x14ac:dyDescent="0.25">
      <c r="A1304" s="5" t="s">
        <v>16</v>
      </c>
      <c r="B1304" s="5">
        <v>329</v>
      </c>
      <c r="C1304" s="5">
        <v>8508</v>
      </c>
      <c r="D1304" s="5">
        <f>$F1304-$F$1300</f>
        <v>1185416</v>
      </c>
      <c r="E1304" s="5">
        <f>100*($F1304-$F$1300)/($G$1300-$F$1300)</f>
        <v>55.345735765263292</v>
      </c>
      <c r="F1304" s="5">
        <v>14684600</v>
      </c>
      <c r="G1304" s="5">
        <v>14622198</v>
      </c>
    </row>
    <row r="1305" spans="1:7" ht="20.100000000000001" customHeight="1" x14ac:dyDescent="0.25">
      <c r="A1305" s="5" t="s">
        <v>17</v>
      </c>
      <c r="B1305" s="5">
        <v>564</v>
      </c>
      <c r="C1305" s="5">
        <v>12827</v>
      </c>
      <c r="D1305" s="5">
        <f>$F1305-$F$1300</f>
        <v>1146889</v>
      </c>
      <c r="E1305" s="5">
        <f>100*($F1305-$F$1300)/($G$1300-$F$1300)</f>
        <v>53.546953597797781</v>
      </c>
      <c r="F1305" s="5">
        <v>14646073</v>
      </c>
      <c r="G1305" s="5">
        <v>14585858</v>
      </c>
    </row>
    <row r="1306" spans="1:7" ht="20.100000000000001" customHeight="1" x14ac:dyDescent="0.25">
      <c r="A1306" s="5" t="s">
        <v>18</v>
      </c>
      <c r="B1306" s="5">
        <v>1375</v>
      </c>
      <c r="C1306" s="5">
        <v>21269</v>
      </c>
      <c r="D1306" s="5">
        <f>$F1306-$F$1300</f>
        <v>1064113</v>
      </c>
      <c r="E1306" s="5">
        <f>100*($F1306-$F$1300)/($G$1300-$F$1300)</f>
        <v>49.682235537888488</v>
      </c>
      <c r="F1306" s="5">
        <v>14563297</v>
      </c>
      <c r="G1306" s="5">
        <v>14506900</v>
      </c>
    </row>
    <row r="1307" spans="1:7" ht="20.100000000000001" customHeight="1" x14ac:dyDescent="0.25">
      <c r="A1307" s="6" t="s">
        <v>19</v>
      </c>
      <c r="B1307" s="6">
        <v>3765</v>
      </c>
      <c r="C1307" s="6">
        <v>42468</v>
      </c>
      <c r="D1307" s="6">
        <f>$F1307-$F$1300</f>
        <v>988365</v>
      </c>
      <c r="E1307" s="6">
        <f>100*($F1307-$F$1300)/($G$1300-$F$1300)</f>
        <v>46.145646869651209</v>
      </c>
      <c r="F1307" s="6">
        <v>14487549</v>
      </c>
      <c r="G1307" s="6">
        <v>14413042</v>
      </c>
    </row>
    <row r="1310" spans="1:7" ht="20.100000000000001" customHeight="1" x14ac:dyDescent="0.25">
      <c r="A1310" s="4" t="s">
        <v>20</v>
      </c>
      <c r="B1310" s="4" t="s">
        <v>213</v>
      </c>
      <c r="C1310" s="4" t="s">
        <v>119</v>
      </c>
      <c r="D1310" s="4" t="s">
        <v>214</v>
      </c>
      <c r="E1310" s="4" t="s">
        <v>24</v>
      </c>
      <c r="F1310" s="4">
        <v>818415043</v>
      </c>
      <c r="G1310" s="4">
        <v>1262429364</v>
      </c>
    </row>
    <row r="1311" spans="1:7" ht="20.100000000000001" customHeight="1" x14ac:dyDescent="0.25">
      <c r="A1311" s="4" t="s">
        <v>25</v>
      </c>
      <c r="B1311" s="4" t="s">
        <v>26</v>
      </c>
      <c r="C1311" s="4" t="s">
        <v>27</v>
      </c>
      <c r="D1311" s="4" t="s">
        <v>28</v>
      </c>
      <c r="E1311" s="4" t="s">
        <v>29</v>
      </c>
      <c r="F1311" s="4" t="s">
        <v>30</v>
      </c>
      <c r="G1311" s="4" t="s">
        <v>31</v>
      </c>
    </row>
    <row r="1312" spans="1:7" ht="20.100000000000001" customHeight="1" x14ac:dyDescent="0.25">
      <c r="A1312" s="5" t="s">
        <v>13</v>
      </c>
      <c r="B1312" s="5">
        <v>62</v>
      </c>
      <c r="C1312" s="5">
        <v>2119</v>
      </c>
      <c r="D1312" s="5">
        <f>$F1312-$F$1310</f>
        <v>182977943</v>
      </c>
      <c r="E1312" s="5">
        <f>100*($F1312-$F$1310)/($G$1310-$F$1310)</f>
        <v>41.209919217898381</v>
      </c>
      <c r="F1312" s="5">
        <v>1001392986</v>
      </c>
      <c r="G1312" s="5">
        <v>967526746</v>
      </c>
    </row>
    <row r="1313" spans="1:7" ht="20.100000000000001" customHeight="1" x14ac:dyDescent="0.25">
      <c r="A1313" s="5" t="s">
        <v>15</v>
      </c>
      <c r="B1313" s="5">
        <v>139</v>
      </c>
      <c r="C1313" s="5">
        <v>4286</v>
      </c>
      <c r="D1313" s="5">
        <f>$F1313-$F$1310</f>
        <v>163264255</v>
      </c>
      <c r="E1313" s="5">
        <f>100*($F1313-$F$1310)/($G$1310-$F$1310)</f>
        <v>36.770042604098798</v>
      </c>
      <c r="F1313" s="5">
        <v>981679298</v>
      </c>
      <c r="G1313" s="5">
        <v>950125125</v>
      </c>
    </row>
    <row r="1314" spans="1:7" ht="20.100000000000001" customHeight="1" x14ac:dyDescent="0.25">
      <c r="A1314" s="5" t="s">
        <v>16</v>
      </c>
      <c r="B1314" s="5">
        <v>351</v>
      </c>
      <c r="C1314" s="5">
        <v>8608</v>
      </c>
      <c r="D1314" s="5">
        <f>$F1314-$F$1310</f>
        <v>132784896</v>
      </c>
      <c r="E1314" s="5">
        <f>100*($F1314-$F$1310)/($G$1310-$F$1310)</f>
        <v>29.905543519619943</v>
      </c>
      <c r="F1314" s="5">
        <v>951199939</v>
      </c>
      <c r="G1314" s="5">
        <v>924577891</v>
      </c>
    </row>
    <row r="1315" spans="1:7" ht="20.100000000000001" customHeight="1" x14ac:dyDescent="0.25">
      <c r="A1315" s="5" t="s">
        <v>17</v>
      </c>
      <c r="B1315" s="5">
        <v>576</v>
      </c>
      <c r="C1315" s="5">
        <v>12992</v>
      </c>
      <c r="D1315" s="5">
        <f>$F1315-$F$1310</f>
        <v>129599545</v>
      </c>
      <c r="E1315" s="5">
        <f>100*($F1315-$F$1310)/($G$1310-$F$1310)</f>
        <v>29.188145262548861</v>
      </c>
      <c r="F1315" s="5">
        <v>948014588</v>
      </c>
      <c r="G1315" s="5">
        <v>920582552</v>
      </c>
    </row>
    <row r="1316" spans="1:7" ht="20.100000000000001" customHeight="1" x14ac:dyDescent="0.25">
      <c r="A1316" s="5" t="s">
        <v>18</v>
      </c>
      <c r="B1316" s="5">
        <v>1424</v>
      </c>
      <c r="C1316" s="5">
        <v>21861</v>
      </c>
      <c r="D1316" s="5">
        <f>$F1316-$F$1310</f>
        <v>112752710</v>
      </c>
      <c r="E1316" s="5">
        <f>100*($F1316-$F$1310)/($G$1310-$F$1310)</f>
        <v>25.393935435699607</v>
      </c>
      <c r="F1316" s="5">
        <v>931167753</v>
      </c>
      <c r="G1316" s="5">
        <v>918147474</v>
      </c>
    </row>
    <row r="1317" spans="1:7" ht="20.100000000000001" customHeight="1" x14ac:dyDescent="0.25">
      <c r="A1317" s="6" t="s">
        <v>19</v>
      </c>
      <c r="B1317" s="6">
        <v>3872</v>
      </c>
      <c r="C1317" s="6">
        <v>43072</v>
      </c>
      <c r="D1317" s="6">
        <f>$F1317-$F$1310</f>
        <v>108818948</v>
      </c>
      <c r="E1317" s="6">
        <f>100*($F1317-$F$1310)/($G$1310-$F$1310)</f>
        <v>24.507981579269828</v>
      </c>
      <c r="F1317" s="6">
        <v>927233991</v>
      </c>
      <c r="G1317" s="6">
        <v>906185348</v>
      </c>
    </row>
    <row r="1320" spans="1:7" ht="20.100000000000001" customHeight="1" x14ac:dyDescent="0.25">
      <c r="A1320" s="4" t="s">
        <v>20</v>
      </c>
      <c r="B1320" s="4" t="s">
        <v>215</v>
      </c>
      <c r="C1320" s="4" t="s">
        <v>186</v>
      </c>
      <c r="D1320" s="4" t="s">
        <v>35</v>
      </c>
      <c r="E1320" s="4" t="s">
        <v>24</v>
      </c>
      <c r="F1320" s="4">
        <v>8133398</v>
      </c>
      <c r="G1320" s="4">
        <v>9845714</v>
      </c>
    </row>
    <row r="1321" spans="1:7" ht="20.100000000000001" customHeight="1" x14ac:dyDescent="0.25">
      <c r="A1321" s="4" t="s">
        <v>25</v>
      </c>
      <c r="B1321" s="4" t="s">
        <v>26</v>
      </c>
      <c r="C1321" s="4" t="s">
        <v>27</v>
      </c>
      <c r="D1321" s="4" t="s">
        <v>28</v>
      </c>
      <c r="E1321" s="4" t="s">
        <v>29</v>
      </c>
      <c r="F1321" s="4" t="s">
        <v>30</v>
      </c>
      <c r="G1321" s="4" t="s">
        <v>31</v>
      </c>
    </row>
    <row r="1322" spans="1:7" ht="20.100000000000001" customHeight="1" x14ac:dyDescent="0.25">
      <c r="A1322" s="5" t="s">
        <v>13</v>
      </c>
      <c r="B1322" s="5">
        <v>200</v>
      </c>
      <c r="C1322" s="5">
        <v>2163</v>
      </c>
      <c r="D1322" s="5">
        <f>$F1322-$F$1320</f>
        <v>1074352</v>
      </c>
      <c r="E1322" s="5">
        <f>100*($F1322-$F$1320)/($G$1320-$F$1320)</f>
        <v>62.742624609009084</v>
      </c>
      <c r="F1322" s="5">
        <v>9207750</v>
      </c>
      <c r="G1322" s="5">
        <v>9171490</v>
      </c>
    </row>
    <row r="1323" spans="1:7" ht="20.100000000000001" customHeight="1" x14ac:dyDescent="0.25">
      <c r="A1323" s="5" t="s">
        <v>15</v>
      </c>
      <c r="B1323" s="5">
        <v>426</v>
      </c>
      <c r="C1323" s="5">
        <v>4310</v>
      </c>
      <c r="D1323" s="5">
        <f>$F1323-$F$1320</f>
        <v>992781</v>
      </c>
      <c r="E1323" s="5">
        <f>100*($F1323-$F$1320)/($G$1320-$F$1320)</f>
        <v>57.978842690251099</v>
      </c>
      <c r="F1323" s="5">
        <v>9126179</v>
      </c>
      <c r="G1323" s="5">
        <v>9080030</v>
      </c>
    </row>
    <row r="1324" spans="1:7" ht="20.100000000000001" customHeight="1" x14ac:dyDescent="0.25">
      <c r="A1324" s="5" t="s">
        <v>16</v>
      </c>
      <c r="B1324" s="5">
        <v>1001</v>
      </c>
      <c r="C1324" s="5">
        <v>8746</v>
      </c>
      <c r="D1324" s="5">
        <f>$F1324-$F$1320</f>
        <v>892831</v>
      </c>
      <c r="E1324" s="5">
        <f>100*($F1324-$F$1320)/($G$1320-$F$1320)</f>
        <v>52.141719168658121</v>
      </c>
      <c r="F1324" s="5">
        <v>9026229</v>
      </c>
      <c r="G1324" s="5">
        <v>8977898</v>
      </c>
    </row>
    <row r="1325" spans="1:7" ht="20.100000000000001" customHeight="1" x14ac:dyDescent="0.25">
      <c r="A1325" s="5" t="s">
        <v>17</v>
      </c>
      <c r="B1325" s="5">
        <v>1602</v>
      </c>
      <c r="C1325" s="5">
        <v>13140</v>
      </c>
      <c r="D1325" s="5">
        <f>$F1325-$F$1320</f>
        <v>853575</v>
      </c>
      <c r="E1325" s="5">
        <f>100*($F1325-$F$1320)/($G$1320-$F$1320)</f>
        <v>49.849151675274889</v>
      </c>
      <c r="F1325" s="5">
        <v>8986973</v>
      </c>
      <c r="G1325" s="5">
        <v>8949494</v>
      </c>
    </row>
    <row r="1326" spans="1:7" ht="20.100000000000001" customHeight="1" x14ac:dyDescent="0.25">
      <c r="A1326" s="5" t="s">
        <v>18</v>
      </c>
      <c r="B1326" s="5">
        <v>3323</v>
      </c>
      <c r="C1326" s="5">
        <v>21963</v>
      </c>
      <c r="D1326" s="5">
        <f>$F1326-$F$1320</f>
        <v>831780</v>
      </c>
      <c r="E1326" s="5">
        <f>100*($F1326-$F$1320)/($G$1320-$F$1320)</f>
        <v>48.576314184998566</v>
      </c>
      <c r="F1326" s="5">
        <v>8965178</v>
      </c>
      <c r="G1326" s="5">
        <v>8915192</v>
      </c>
    </row>
    <row r="1327" spans="1:7" ht="20.100000000000001" customHeight="1" x14ac:dyDescent="0.25">
      <c r="A1327" s="6" t="s">
        <v>19</v>
      </c>
      <c r="B1327" s="6">
        <v>7525</v>
      </c>
      <c r="C1327" s="6">
        <v>43311</v>
      </c>
      <c r="D1327" s="6">
        <f>$F1327-$F$1320</f>
        <v>770398</v>
      </c>
      <c r="E1327" s="6">
        <f>100*($F1327-$F$1320)/($G$1320-$F$1320)</f>
        <v>44.991578657210468</v>
      </c>
      <c r="F1327" s="6">
        <v>8903796</v>
      </c>
      <c r="G1327" s="6">
        <v>8864262</v>
      </c>
    </row>
    <row r="1330" spans="1:7" ht="20.100000000000001" customHeight="1" x14ac:dyDescent="0.25">
      <c r="A1330" s="4" t="s">
        <v>20</v>
      </c>
      <c r="B1330" s="4" t="s">
        <v>216</v>
      </c>
      <c r="C1330" s="4" t="s">
        <v>95</v>
      </c>
      <c r="D1330" s="4" t="s">
        <v>33</v>
      </c>
      <c r="E1330" s="4" t="s">
        <v>24</v>
      </c>
      <c r="F1330" s="4">
        <v>149936</v>
      </c>
      <c r="G1330" s="4">
        <v>223296</v>
      </c>
    </row>
    <row r="1331" spans="1:7" ht="20.100000000000001" customHeight="1" x14ac:dyDescent="0.25">
      <c r="A1331" s="4" t="s">
        <v>25</v>
      </c>
      <c r="B1331" s="4" t="s">
        <v>26</v>
      </c>
      <c r="C1331" s="4" t="s">
        <v>27</v>
      </c>
      <c r="D1331" s="4" t="s">
        <v>28</v>
      </c>
      <c r="E1331" s="4" t="s">
        <v>29</v>
      </c>
      <c r="F1331" s="4" t="s">
        <v>30</v>
      </c>
      <c r="G1331" s="4" t="s">
        <v>31</v>
      </c>
    </row>
    <row r="1332" spans="1:7" ht="20.100000000000001" customHeight="1" x14ac:dyDescent="0.25">
      <c r="A1332" s="5" t="s">
        <v>13</v>
      </c>
      <c r="B1332" s="5">
        <v>16</v>
      </c>
      <c r="C1332" s="5">
        <v>2083</v>
      </c>
      <c r="D1332" s="5">
        <f>$F1332-$F$1330</f>
        <v>24561</v>
      </c>
      <c r="E1332" s="5">
        <f>100*($F1332-$F$1330)/($G$1330-$F$1330)</f>
        <v>33.480098146128682</v>
      </c>
      <c r="F1332" s="5">
        <v>174497</v>
      </c>
      <c r="G1332" s="5">
        <v>170710</v>
      </c>
    </row>
    <row r="1333" spans="1:7" ht="20.100000000000001" customHeight="1" x14ac:dyDescent="0.25">
      <c r="A1333" s="5" t="s">
        <v>15</v>
      </c>
      <c r="B1333" s="5">
        <v>32</v>
      </c>
      <c r="C1333" s="5">
        <v>4178</v>
      </c>
      <c r="D1333" s="5">
        <f>$F1333-$F$1330</f>
        <v>19498</v>
      </c>
      <c r="E1333" s="5">
        <f>100*($F1333-$F$1330)/($G$1330-$F$1330)</f>
        <v>26.578516902944383</v>
      </c>
      <c r="F1333" s="5">
        <v>169434</v>
      </c>
      <c r="G1333" s="5">
        <v>165082</v>
      </c>
    </row>
    <row r="1334" spans="1:7" ht="20.100000000000001" customHeight="1" x14ac:dyDescent="0.25">
      <c r="A1334" s="5" t="s">
        <v>16</v>
      </c>
      <c r="B1334" s="5">
        <v>96</v>
      </c>
      <c r="C1334" s="5">
        <v>8421</v>
      </c>
      <c r="D1334" s="5">
        <f>$F1334-$F$1330</f>
        <v>14320</v>
      </c>
      <c r="E1334" s="5">
        <f>100*($F1334-$F$1330)/($G$1330-$F$1330)</f>
        <v>19.520174482006542</v>
      </c>
      <c r="F1334" s="5">
        <v>164256</v>
      </c>
      <c r="G1334" s="5">
        <v>158262</v>
      </c>
    </row>
    <row r="1335" spans="1:7" ht="20.100000000000001" customHeight="1" x14ac:dyDescent="0.25">
      <c r="A1335" s="5" t="s">
        <v>17</v>
      </c>
      <c r="B1335" s="5">
        <v>185</v>
      </c>
      <c r="C1335" s="5">
        <v>12675</v>
      </c>
      <c r="D1335" s="5">
        <f>$F1335-$F$1330</f>
        <v>13781</v>
      </c>
      <c r="E1335" s="5">
        <f>100*($F1335-$F$1330)/($G$1330-$F$1330)</f>
        <v>18.785441657579064</v>
      </c>
      <c r="F1335" s="5">
        <v>163717</v>
      </c>
      <c r="G1335" s="5">
        <v>160404</v>
      </c>
    </row>
    <row r="1336" spans="1:7" ht="20.100000000000001" customHeight="1" x14ac:dyDescent="0.25">
      <c r="A1336" s="5" t="s">
        <v>18</v>
      </c>
      <c r="B1336" s="5">
        <v>593</v>
      </c>
      <c r="C1336" s="5">
        <v>21214</v>
      </c>
      <c r="D1336" s="5">
        <f>$F1336-$F$1330</f>
        <v>10469</v>
      </c>
      <c r="E1336" s="5">
        <f>100*($F1336-$F$1330)/($G$1330-$F$1330)</f>
        <v>14.270719738276989</v>
      </c>
      <c r="F1336" s="5">
        <v>160405</v>
      </c>
      <c r="G1336" s="5">
        <v>157432</v>
      </c>
    </row>
    <row r="1337" spans="1:7" ht="20.100000000000001" customHeight="1" x14ac:dyDescent="0.25">
      <c r="A1337" s="6" t="s">
        <v>19</v>
      </c>
      <c r="B1337" s="6">
        <v>1973</v>
      </c>
      <c r="C1337" s="6">
        <v>41905</v>
      </c>
      <c r="D1337" s="6">
        <f>$F1337-$F$1330</f>
        <v>10219</v>
      </c>
      <c r="E1337" s="6">
        <f>100*($F1337-$F$1330)/($G$1330-$F$1330)</f>
        <v>13.929934569247546</v>
      </c>
      <c r="F1337" s="6">
        <v>160155</v>
      </c>
      <c r="G1337" s="6">
        <v>156726</v>
      </c>
    </row>
    <row r="1340" spans="1:7" ht="20.100000000000001" customHeight="1" x14ac:dyDescent="0.25">
      <c r="A1340" s="4" t="s">
        <v>20</v>
      </c>
      <c r="B1340" s="4" t="s">
        <v>217</v>
      </c>
      <c r="C1340" s="4" t="s">
        <v>106</v>
      </c>
      <c r="D1340" s="4" t="s">
        <v>33</v>
      </c>
      <c r="E1340" s="4" t="s">
        <v>24</v>
      </c>
      <c r="F1340" s="4">
        <v>240516</v>
      </c>
      <c r="G1340" s="4">
        <v>348862</v>
      </c>
    </row>
    <row r="1341" spans="1:7" ht="20.100000000000001" customHeight="1" x14ac:dyDescent="0.25">
      <c r="A1341" s="4" t="s">
        <v>25</v>
      </c>
      <c r="B1341" s="4" t="s">
        <v>26</v>
      </c>
      <c r="C1341" s="4" t="s">
        <v>27</v>
      </c>
      <c r="D1341" s="4" t="s">
        <v>28</v>
      </c>
      <c r="E1341" s="4" t="s">
        <v>29</v>
      </c>
      <c r="F1341" s="4" t="s">
        <v>30</v>
      </c>
      <c r="G1341" s="4" t="s">
        <v>31</v>
      </c>
    </row>
    <row r="1342" spans="1:7" ht="20.100000000000001" customHeight="1" x14ac:dyDescent="0.25">
      <c r="A1342" s="5" t="s">
        <v>13</v>
      </c>
      <c r="B1342" s="5">
        <v>21</v>
      </c>
      <c r="C1342" s="5">
        <v>2086</v>
      </c>
      <c r="D1342" s="5">
        <f>$F1342-$F$1340</f>
        <v>43990</v>
      </c>
      <c r="E1342" s="5">
        <f>100*($F1342-$F$1340)/($G$1340-$F$1340)</f>
        <v>40.601406604766211</v>
      </c>
      <c r="F1342" s="5">
        <v>284506</v>
      </c>
      <c r="G1342" s="5">
        <v>278176</v>
      </c>
    </row>
    <row r="1343" spans="1:7" ht="20.100000000000001" customHeight="1" x14ac:dyDescent="0.25">
      <c r="A1343" s="5" t="s">
        <v>15</v>
      </c>
      <c r="B1343" s="5">
        <v>48</v>
      </c>
      <c r="C1343" s="5">
        <v>4203</v>
      </c>
      <c r="D1343" s="5">
        <f>$F1343-$F$1340</f>
        <v>37215</v>
      </c>
      <c r="E1343" s="5">
        <f>100*($F1343-$F$1340)/($G$1340-$F$1340)</f>
        <v>34.348291584368596</v>
      </c>
      <c r="F1343" s="5">
        <v>277731</v>
      </c>
      <c r="G1343" s="5">
        <v>273064</v>
      </c>
    </row>
    <row r="1344" spans="1:7" ht="20.100000000000001" customHeight="1" x14ac:dyDescent="0.25">
      <c r="A1344" s="5" t="s">
        <v>16</v>
      </c>
      <c r="B1344" s="5">
        <v>133</v>
      </c>
      <c r="C1344" s="5">
        <v>8422</v>
      </c>
      <c r="D1344" s="5">
        <f>$F1344-$F$1340</f>
        <v>31051</v>
      </c>
      <c r="E1344" s="5">
        <f>100*($F1344-$F$1340)/($G$1340-$F$1340)</f>
        <v>28.659110627065143</v>
      </c>
      <c r="F1344" s="5">
        <v>271567</v>
      </c>
      <c r="G1344" s="5">
        <v>267154</v>
      </c>
    </row>
    <row r="1345" spans="1:7" ht="20.100000000000001" customHeight="1" x14ac:dyDescent="0.25">
      <c r="A1345" s="5" t="s">
        <v>17</v>
      </c>
      <c r="B1345" s="5">
        <v>248</v>
      </c>
      <c r="C1345" s="5">
        <v>12631</v>
      </c>
      <c r="D1345" s="5">
        <f>$F1345-$F$1340</f>
        <v>27778</v>
      </c>
      <c r="E1345" s="5">
        <f>100*($F1345-$F$1340)/($G$1340-$F$1340)</f>
        <v>25.638233068133573</v>
      </c>
      <c r="F1345" s="5">
        <v>268294</v>
      </c>
      <c r="G1345" s="5">
        <v>258074</v>
      </c>
    </row>
    <row r="1346" spans="1:7" ht="20.100000000000001" customHeight="1" x14ac:dyDescent="0.25">
      <c r="A1346" s="5" t="s">
        <v>18</v>
      </c>
      <c r="B1346" s="5">
        <v>731</v>
      </c>
      <c r="C1346" s="5">
        <v>21176</v>
      </c>
      <c r="D1346" s="5">
        <f>$F1346-$F$1340</f>
        <v>24632</v>
      </c>
      <c r="E1346" s="5">
        <f>100*($F1346-$F$1340)/($G$1340-$F$1340)</f>
        <v>22.734572573052997</v>
      </c>
      <c r="F1346" s="5">
        <v>265148</v>
      </c>
      <c r="G1346" s="5">
        <v>259978</v>
      </c>
    </row>
    <row r="1347" spans="1:7" ht="20.100000000000001" customHeight="1" x14ac:dyDescent="0.25">
      <c r="A1347" s="6" t="s">
        <v>19</v>
      </c>
      <c r="B1347" s="6">
        <v>2218</v>
      </c>
      <c r="C1347" s="6">
        <v>42001</v>
      </c>
      <c r="D1347" s="6">
        <f>$F1347-$F$1340</f>
        <v>21813</v>
      </c>
      <c r="E1347" s="6">
        <f>100*($F1347-$F$1340)/($G$1340-$F$1340)</f>
        <v>20.132722943163568</v>
      </c>
      <c r="F1347" s="6">
        <v>262329</v>
      </c>
      <c r="G1347" s="6">
        <v>256550</v>
      </c>
    </row>
    <row r="1350" spans="1:7" ht="20.100000000000001" customHeight="1" x14ac:dyDescent="0.25">
      <c r="A1350" s="4" t="s">
        <v>20</v>
      </c>
      <c r="B1350" s="4" t="s">
        <v>218</v>
      </c>
      <c r="C1350" s="4" t="s">
        <v>154</v>
      </c>
      <c r="D1350" s="4" t="s">
        <v>87</v>
      </c>
      <c r="E1350" s="4" t="s">
        <v>24</v>
      </c>
      <c r="F1350" s="4">
        <v>273038</v>
      </c>
      <c r="G1350" s="4">
        <v>300700</v>
      </c>
    </row>
    <row r="1351" spans="1:7" ht="20.100000000000001" customHeight="1" x14ac:dyDescent="0.25">
      <c r="A1351" s="4" t="s">
        <v>25</v>
      </c>
      <c r="B1351" s="4" t="s">
        <v>26</v>
      </c>
      <c r="C1351" s="4" t="s">
        <v>27</v>
      </c>
      <c r="D1351" s="4" t="s">
        <v>28</v>
      </c>
      <c r="E1351" s="4" t="s">
        <v>29</v>
      </c>
      <c r="F1351" s="4" t="s">
        <v>30</v>
      </c>
      <c r="G1351" s="4" t="s">
        <v>31</v>
      </c>
    </row>
    <row r="1352" spans="1:7" ht="20.100000000000001" customHeight="1" x14ac:dyDescent="0.25">
      <c r="A1352" s="5" t="s">
        <v>13</v>
      </c>
      <c r="B1352" s="5">
        <v>91</v>
      </c>
      <c r="C1352" s="5">
        <v>2132</v>
      </c>
      <c r="D1352" s="5">
        <f>$F1352-$F$1350</f>
        <v>15648</v>
      </c>
      <c r="E1352" s="5">
        <f>100*($F1352-$F$1350)/($G$1350-$F$1350)</f>
        <v>56.568577832405467</v>
      </c>
      <c r="F1352" s="5">
        <v>288686</v>
      </c>
      <c r="G1352" s="5">
        <v>286830</v>
      </c>
    </row>
    <row r="1353" spans="1:7" ht="20.100000000000001" customHeight="1" x14ac:dyDescent="0.25">
      <c r="A1353" s="5" t="s">
        <v>15</v>
      </c>
      <c r="B1353" s="5">
        <v>204</v>
      </c>
      <c r="C1353" s="5">
        <v>4281</v>
      </c>
      <c r="D1353" s="5">
        <f>$F1353-$F$1350</f>
        <v>13964</v>
      </c>
      <c r="E1353" s="5">
        <f>100*($F1353-$F$1350)/($G$1350-$F$1350)</f>
        <v>50.480803991034634</v>
      </c>
      <c r="F1353" s="5">
        <v>287002</v>
      </c>
      <c r="G1353" s="5">
        <v>285830</v>
      </c>
    </row>
    <row r="1354" spans="1:7" ht="20.100000000000001" customHeight="1" x14ac:dyDescent="0.25">
      <c r="A1354" s="5" t="s">
        <v>16</v>
      </c>
      <c r="B1354" s="5">
        <v>476</v>
      </c>
      <c r="C1354" s="5">
        <v>8615</v>
      </c>
      <c r="D1354" s="5">
        <f>$F1354-$F$1350</f>
        <v>12351</v>
      </c>
      <c r="E1354" s="5">
        <f>100*($F1354-$F$1350)/($G$1350-$F$1350)</f>
        <v>44.649699949389053</v>
      </c>
      <c r="F1354" s="5">
        <v>285389</v>
      </c>
      <c r="G1354" s="5">
        <v>284242</v>
      </c>
    </row>
    <row r="1355" spans="1:7" ht="20.100000000000001" customHeight="1" x14ac:dyDescent="0.25">
      <c r="A1355" s="5" t="s">
        <v>17</v>
      </c>
      <c r="B1355" s="5">
        <v>798</v>
      </c>
      <c r="C1355" s="5">
        <v>12913</v>
      </c>
      <c r="D1355" s="5">
        <f>$F1355-$F$1350</f>
        <v>11997</v>
      </c>
      <c r="E1355" s="5">
        <f>100*($F1355-$F$1350)/($G$1350-$F$1350)</f>
        <v>43.369966018364543</v>
      </c>
      <c r="F1355" s="5">
        <v>285035</v>
      </c>
      <c r="G1355" s="5">
        <v>283568</v>
      </c>
    </row>
    <row r="1356" spans="1:7" ht="20.100000000000001" customHeight="1" x14ac:dyDescent="0.25">
      <c r="A1356" s="5" t="s">
        <v>18</v>
      </c>
      <c r="B1356" s="5">
        <v>1864</v>
      </c>
      <c r="C1356" s="5">
        <v>21796</v>
      </c>
      <c r="D1356" s="5">
        <f>$F1356-$F$1350</f>
        <v>10548</v>
      </c>
      <c r="E1356" s="5">
        <f>100*($F1356-$F$1350)/($G$1350-$F$1350)</f>
        <v>38.131733063408284</v>
      </c>
      <c r="F1356" s="5">
        <v>283586</v>
      </c>
      <c r="G1356" s="5">
        <v>282452</v>
      </c>
    </row>
    <row r="1357" spans="1:7" ht="20.100000000000001" customHeight="1" x14ac:dyDescent="0.25">
      <c r="A1357" s="6" t="s">
        <v>19</v>
      </c>
      <c r="B1357" s="6">
        <v>4893</v>
      </c>
      <c r="C1357" s="6">
        <v>42967</v>
      </c>
      <c r="D1357" s="6">
        <f>$F1357-$F$1350</f>
        <v>9776</v>
      </c>
      <c r="E1357" s="6">
        <f>100*($F1357-$F$1350)/($G$1350-$F$1350)</f>
        <v>35.340900874846362</v>
      </c>
      <c r="F1357" s="6">
        <v>282814</v>
      </c>
      <c r="G1357" s="6">
        <v>282002</v>
      </c>
    </row>
    <row r="1360" spans="1:7" ht="20.100000000000001" customHeight="1" x14ac:dyDescent="0.25">
      <c r="A1360" s="4" t="s">
        <v>20</v>
      </c>
      <c r="B1360" s="4" t="s">
        <v>219</v>
      </c>
      <c r="C1360" s="4" t="s">
        <v>109</v>
      </c>
      <c r="D1360" s="4" t="s">
        <v>33</v>
      </c>
      <c r="E1360" s="4" t="s">
        <v>24</v>
      </c>
      <c r="F1360" s="4">
        <v>48816</v>
      </c>
      <c r="G1360" s="4">
        <v>55666</v>
      </c>
    </row>
    <row r="1361" spans="1:76" ht="20.100000000000001" customHeight="1" x14ac:dyDescent="0.25">
      <c r="A1361" s="4" t="s">
        <v>25</v>
      </c>
      <c r="B1361" s="4" t="s">
        <v>26</v>
      </c>
      <c r="C1361" s="4" t="s">
        <v>27</v>
      </c>
      <c r="D1361" s="4" t="s">
        <v>28</v>
      </c>
      <c r="E1361" s="4" t="s">
        <v>29</v>
      </c>
      <c r="F1361" s="4" t="s">
        <v>30</v>
      </c>
      <c r="G1361" s="4" t="s">
        <v>31</v>
      </c>
    </row>
    <row r="1362" spans="1:76" ht="20.100000000000001" customHeight="1" x14ac:dyDescent="0.25">
      <c r="A1362" s="5" t="s">
        <v>13</v>
      </c>
      <c r="B1362" s="5">
        <v>30</v>
      </c>
      <c r="C1362" s="5">
        <v>2092</v>
      </c>
      <c r="D1362" s="5">
        <f>$F1362-$F$1360</f>
        <v>3277</v>
      </c>
      <c r="E1362" s="5">
        <f>100*($F1362-$F$1360)/($G$1360-$F$1360)</f>
        <v>47.839416058394164</v>
      </c>
      <c r="F1362" s="5">
        <v>52093</v>
      </c>
      <c r="G1362" s="5">
        <v>51862</v>
      </c>
    </row>
    <row r="1363" spans="1:76" ht="20.100000000000001" customHeight="1" x14ac:dyDescent="0.25">
      <c r="A1363" s="5" t="s">
        <v>15</v>
      </c>
      <c r="B1363" s="5">
        <v>66</v>
      </c>
      <c r="C1363" s="5">
        <v>4208</v>
      </c>
      <c r="D1363" s="5">
        <f>$F1363-$F$1360</f>
        <v>2612</v>
      </c>
      <c r="E1363" s="5">
        <f>100*($F1363-$F$1360)/($G$1360-$F$1360)</f>
        <v>38.131386861313871</v>
      </c>
      <c r="F1363" s="5">
        <v>51428</v>
      </c>
      <c r="G1363" s="5">
        <v>51086</v>
      </c>
    </row>
    <row r="1364" spans="1:76" ht="20.100000000000001" customHeight="1" x14ac:dyDescent="0.25">
      <c r="A1364" s="5" t="s">
        <v>16</v>
      </c>
      <c r="B1364" s="5">
        <v>175</v>
      </c>
      <c r="C1364" s="5">
        <v>8525</v>
      </c>
      <c r="D1364" s="5">
        <f>$F1364-$F$1360</f>
        <v>2267</v>
      </c>
      <c r="E1364" s="5">
        <f>100*($F1364-$F$1360)/($G$1360-$F$1360)</f>
        <v>33.094890510948908</v>
      </c>
      <c r="F1364" s="5">
        <v>51083</v>
      </c>
      <c r="G1364" s="5">
        <v>50774</v>
      </c>
    </row>
    <row r="1365" spans="1:76" ht="20.100000000000001" customHeight="1" x14ac:dyDescent="0.25">
      <c r="A1365" s="5" t="s">
        <v>17</v>
      </c>
      <c r="B1365" s="5">
        <v>312</v>
      </c>
      <c r="C1365" s="5">
        <v>12716</v>
      </c>
      <c r="D1365" s="5">
        <f>$F1365-$F$1360</f>
        <v>2033</v>
      </c>
      <c r="E1365" s="5">
        <f>100*($F1365-$F$1360)/($G$1360-$F$1360)</f>
        <v>29.678832116788321</v>
      </c>
      <c r="F1365" s="5">
        <v>50849</v>
      </c>
      <c r="G1365" s="5">
        <v>50110</v>
      </c>
    </row>
    <row r="1366" spans="1:76" ht="20.100000000000001" customHeight="1" x14ac:dyDescent="0.25">
      <c r="A1366" s="5" t="s">
        <v>18</v>
      </c>
      <c r="B1366" s="5">
        <v>868</v>
      </c>
      <c r="C1366" s="5">
        <v>21316</v>
      </c>
      <c r="D1366" s="5">
        <f>$F1366-$F$1360</f>
        <v>1752</v>
      </c>
      <c r="E1366" s="5">
        <f>100*($F1366-$F$1360)/($G$1360-$F$1360)</f>
        <v>25.576642335766422</v>
      </c>
      <c r="F1366" s="5">
        <v>50568</v>
      </c>
      <c r="G1366" s="5">
        <v>50230</v>
      </c>
    </row>
    <row r="1367" spans="1:76" ht="20.100000000000001" customHeight="1" x14ac:dyDescent="0.25">
      <c r="A1367" s="6" t="s">
        <v>19</v>
      </c>
      <c r="B1367" s="6">
        <v>2596</v>
      </c>
      <c r="C1367" s="6">
        <v>42353</v>
      </c>
      <c r="D1367" s="6">
        <f>$F1367-$F$1360</f>
        <v>1527</v>
      </c>
      <c r="E1367" s="6">
        <f>100*($F1367-$F$1360)/($G$1360-$F$1360)</f>
        <v>22.291970802919707</v>
      </c>
      <c r="F1367" s="6">
        <v>50343</v>
      </c>
      <c r="G1367" s="6">
        <v>50082</v>
      </c>
    </row>
    <row r="1371" spans="1:76" ht="20.100000000000001" customHeight="1" x14ac:dyDescent="0.25">
      <c r="A1371" s="2" t="s">
        <v>29</v>
      </c>
      <c r="B1371" s="7" t="s">
        <v>220</v>
      </c>
      <c r="C1371" s="8"/>
      <c r="D1371" s="8"/>
      <c r="E1371" s="8"/>
      <c r="F1371" s="8"/>
      <c r="G1371" s="8"/>
      <c r="H1371" s="8"/>
      <c r="I1371" s="8"/>
      <c r="J1371" s="8"/>
      <c r="K1371" s="8"/>
      <c r="L1371" s="8"/>
      <c r="M1371" s="8"/>
      <c r="N1371" s="8"/>
      <c r="O1371" s="8"/>
      <c r="P1371" s="8"/>
      <c r="Q1371" s="8"/>
      <c r="R1371" s="8"/>
      <c r="S1371" s="8"/>
      <c r="T1371" s="8"/>
      <c r="U1371" s="8"/>
      <c r="V1371" s="8"/>
      <c r="W1371" s="8"/>
      <c r="X1371" s="8"/>
      <c r="Y1371" s="8"/>
      <c r="Z1371" s="8"/>
      <c r="AA1371" s="8"/>
      <c r="AB1371" s="8"/>
      <c r="AC1371" s="8"/>
      <c r="AD1371" s="8"/>
      <c r="AE1371" s="8"/>
      <c r="AF1371" s="8"/>
      <c r="AG1371" s="8"/>
      <c r="AH1371" s="8"/>
      <c r="AI1371" s="8"/>
      <c r="AJ1371" s="8"/>
      <c r="AK1371" s="8"/>
      <c r="AL1371" s="9"/>
    </row>
    <row r="1372" spans="1:76" ht="20.100000000000001" customHeight="1" x14ac:dyDescent="0.25">
      <c r="A1372" s="3" t="s">
        <v>221</v>
      </c>
      <c r="B1372" s="3" t="s">
        <v>222</v>
      </c>
      <c r="C1372" s="3">
        <v>10</v>
      </c>
      <c r="D1372" s="3">
        <v>12</v>
      </c>
      <c r="E1372" s="3">
        <v>14</v>
      </c>
      <c r="F1372" s="3">
        <v>15</v>
      </c>
      <c r="G1372" s="3">
        <v>16</v>
      </c>
      <c r="H1372" s="3">
        <v>17</v>
      </c>
      <c r="I1372" s="3">
        <v>18</v>
      </c>
      <c r="J1372" s="3">
        <v>19</v>
      </c>
      <c r="K1372" s="3">
        <v>20</v>
      </c>
      <c r="L1372" s="3">
        <v>21</v>
      </c>
      <c r="M1372" s="3">
        <v>22</v>
      </c>
      <c r="N1372" s="3">
        <v>24</v>
      </c>
      <c r="O1372" s="3">
        <v>25</v>
      </c>
      <c r="P1372" s="3">
        <v>26</v>
      </c>
      <c r="Q1372" s="3">
        <v>27</v>
      </c>
      <c r="R1372" s="3">
        <v>28</v>
      </c>
      <c r="S1372" s="3">
        <v>30</v>
      </c>
      <c r="T1372" s="3">
        <v>32</v>
      </c>
      <c r="U1372" s="3">
        <v>35</v>
      </c>
      <c r="V1372" s="3">
        <v>36</v>
      </c>
      <c r="W1372" s="3">
        <v>40</v>
      </c>
      <c r="X1372" s="3">
        <v>42</v>
      </c>
      <c r="Y1372" s="3">
        <v>49</v>
      </c>
      <c r="Z1372" s="3">
        <v>50</v>
      </c>
      <c r="AA1372" s="3">
        <v>56</v>
      </c>
      <c r="AB1372" s="3">
        <v>60</v>
      </c>
      <c r="AC1372" s="3">
        <v>64</v>
      </c>
      <c r="AD1372" s="3">
        <v>70</v>
      </c>
      <c r="AE1372" s="3">
        <v>72</v>
      </c>
      <c r="AF1372" s="3">
        <v>80</v>
      </c>
      <c r="AG1372" s="3">
        <v>81</v>
      </c>
      <c r="AH1372" s="3">
        <v>90</v>
      </c>
      <c r="AI1372" s="3">
        <v>100</v>
      </c>
      <c r="AJ1372" s="3">
        <v>128</v>
      </c>
      <c r="AK1372" s="3">
        <v>150</v>
      </c>
      <c r="AL1372" s="3">
        <v>256</v>
      </c>
      <c r="AM1372" s="3" t="s">
        <v>13</v>
      </c>
      <c r="AN1372" s="3">
        <f>AVERAGE($E$1062,$E$1072,$E$92,$E$102,$E$112,$E$432,$E$672,$E$822,$E$852,$E$1082,$E$1092,$E$442,$E$682,$E$122,$E$132,$E$142,$E$692,$E$832,$E$862,$E$1112,$E$1122,$E$252,$E$262,$E$272,$E$282,$E$292,$E$302,$E$312,$E$322,$E$332,$E$342,$E$452,$E$702,$E$712,$E$722,$E$1132,$E$152,$E$162,$E$462,$E$732,$E$232,$E$172,$E$182,$E$192,$E$472,$E$512,$E$522,$E$742,$E$842,$E$872,$E$1142,$E$1152,$E$752,$E$202,$E$212,$E$762,$E$772,$E$222,$E$782,$E$1172,$E$1182,$E$12,$E$22,$E$32,$E$42,$E$52,$E$62,$E$72,$E$82,$E$792,$E$802,$E$482,$E$492,$E$532,$E$542,$E$812,$E$1192,$E$1202,$E$1332,$E$352,$E$362,$E$372,$E$382,$E$392,$E$402,$E$412,$E$502,$E$1212,$E$1222,$E$1012,$E$1022,$E$1032,$E$552,$E$562,$E$1232,$E$1242,$E$1342,$E$942,$E$952,$E$572,$E$582,$E$1252,$E$1262,$E$1362,$E$962,$E$592,$E$602,$E$1272,$E$1282,$E$422,$E$972,$E$1292,$E$612,$E$622,$E$982,$E$632,$E$642,$E$1302,$E$1312,$E$992,$E$652,$E$662,$E$1002,$E$882,$E$892,$E$902,$E$912,$E$922,$E$932,$E$1042,$E$1052,$E$1352,$E$242,$E$1102,$E$1322,$E$1162)</f>
        <v>31.534869739260586</v>
      </c>
      <c r="AO1372" s="3">
        <f>AVERAGE($E$1062,$E$1072)</f>
        <v>12.3546687400972</v>
      </c>
      <c r="AP1372" s="3">
        <f>AVERAGE($E$92,$E$102,$E$112,$E$432,$E$672,$E$822,$E$852,$E$1082,$E$1092)</f>
        <v>14.675134161438999</v>
      </c>
      <c r="AQ1372" s="3">
        <f>AVERAGE($E$442,$E$682)</f>
        <v>17.305815655568207</v>
      </c>
      <c r="AR1372" s="3">
        <f>AVERAGE($E$122,$E$132,$E$142,$E$692,$E$832,$E$862,$E$1112,$E$1122)</f>
        <v>18.044082143248914</v>
      </c>
      <c r="AS1372" s="3">
        <f>AVERAGE($E$252,$E$262,$E$272,$E$282,$E$292,$E$302,$E$312,$E$322,$E$332,$E$342,$E$452,$E$702,$E$712)</f>
        <v>6.4023761845171911</v>
      </c>
      <c r="AT1372" s="3">
        <f>AVERAGE($E$722,$E$1132)</f>
        <v>29.250538826915445</v>
      </c>
      <c r="AU1372" s="3">
        <f>AVERAGE($E$152,$E$162,$E$462,$E$732)</f>
        <v>20.598337545582616</v>
      </c>
      <c r="AV1372" s="3">
        <f>AVERAGE($E$232)</f>
        <v>11.552839829882497</v>
      </c>
      <c r="AW1372" s="3">
        <f>AVERAGE($E$172,$E$182,$E$192,$E$472,$E$512,$E$522,$E$742,$E$842,$E$872,$E$1142,$E$1152)</f>
        <v>29.22451191619292</v>
      </c>
      <c r="AX1372" s="3">
        <f>AVERAGE($E$752)</f>
        <v>26.636363636363637</v>
      </c>
      <c r="AY1372" s="3">
        <f>AVERAGE($E$202,$E$212,$E$762)</f>
        <v>19.085075012150629</v>
      </c>
      <c r="AZ1372" s="3">
        <f>AVERAGE($E$772)</f>
        <v>34.056886227544908</v>
      </c>
      <c r="BA1372" s="3">
        <f>AVERAGE($E$222,$E$782,$E$1172,$E$1182)</f>
        <v>29.560649634584404</v>
      </c>
      <c r="BB1372" s="3">
        <f>AVERAGE($E$12,$E$22,$E$32,$E$42,$E$52,$E$62,$E$72,$E$82)</f>
        <v>10.638323013268957</v>
      </c>
      <c r="BC1372" s="3">
        <f>AVERAGE($E$792)</f>
        <v>31.855670103092784</v>
      </c>
      <c r="BD1372" s="3">
        <f>AVERAGE($E$802)</f>
        <v>31.977342945417096</v>
      </c>
      <c r="BE1372" s="3">
        <f>AVERAGE($E$482,$E$492,$E$532,$E$542,$E$812,$E$1192,$E$1202,$E$1332)</f>
        <v>40.123481636369235</v>
      </c>
      <c r="BF1372" s="3">
        <f>AVERAGE($E$352,$E$362,$E$372,$E$382,$E$392,$E$402,$E$412,$E$502)</f>
        <v>19.443469202574558</v>
      </c>
      <c r="BG1372" s="3">
        <f>AVERAGE($E$1212,$E$1222)</f>
        <v>34.848937017705673</v>
      </c>
      <c r="BH1372" s="3">
        <f>AVERAGE($E$1012,$E$1022,$E$1032)</f>
        <v>25.316439081443161</v>
      </c>
      <c r="BI1372" s="3">
        <f>AVERAGE($E$552,$E$562,$E$1232,$E$1242,$E$1342)</f>
        <v>51.818396022880606</v>
      </c>
      <c r="BJ1372" s="3">
        <f>AVERAGE($E$942)</f>
        <v>46.492805755395686</v>
      </c>
      <c r="BK1372" s="3">
        <f>AVERAGE($E$952)</f>
        <v>47.142356241234225</v>
      </c>
      <c r="BL1372" s="3">
        <f>AVERAGE($E$572,$E$582,$E$1252,$E$1262,$E$1362)</f>
        <v>55.405875492812925</v>
      </c>
      <c r="BM1372" s="3">
        <f>AVERAGE($E$962)</f>
        <v>47.593463174389974</v>
      </c>
      <c r="BN1372" s="3">
        <f>AVERAGE($E$592,$E$602,$E$1272,$E$1282)</f>
        <v>59.678315380270334</v>
      </c>
      <c r="BO1372" s="3">
        <f>AVERAGE($E$422,$E$972,$E$1292)</f>
        <v>22.105403229124367</v>
      </c>
      <c r="BP1372" s="3">
        <f>AVERAGE($E$612,$E$622)</f>
        <v>75.393367410380293</v>
      </c>
      <c r="BQ1372" s="3">
        <f>AVERAGE($E$982)</f>
        <v>53.8879235447437</v>
      </c>
      <c r="BR1372" s="3">
        <f>AVERAGE($E$632,$E$642,$E$1302,$E$1312)</f>
        <v>63.898735380972759</v>
      </c>
      <c r="BS1372" s="3">
        <f>AVERAGE($E$992)</f>
        <v>53.839788149619331</v>
      </c>
      <c r="BT1372" s="3">
        <f>AVERAGE($E$652,$E$662,$E$1002)</f>
        <v>71.00466633260605</v>
      </c>
      <c r="BU1372" s="3">
        <f>AVERAGE($E$882,$E$892,$E$902,$E$912,$E$922,$E$932,$E$1042,$E$1052,$E$1352)</f>
        <v>56.23967893583108</v>
      </c>
      <c r="BV1372" s="3">
        <f>AVERAGE($E$242)</f>
        <v>28.102189781021899</v>
      </c>
      <c r="BW1372" s="3">
        <f>AVERAGE($E$1102,$E$1322)</f>
        <v>59.945248887990374</v>
      </c>
      <c r="BX1372" s="3">
        <f>AVERAGE($E$1162)</f>
        <v>24.878554447369112</v>
      </c>
    </row>
    <row r="1374" spans="1:76" ht="20.100000000000001" customHeight="1" x14ac:dyDescent="0.25">
      <c r="A1374" s="3" t="s">
        <v>15</v>
      </c>
      <c r="B1374" s="3">
        <f>AVERAGE($E$1063,$E$1073,$E$93,$E$103,$E$113,$E$433,$E$673,$E$823,$E$853,$E$1083,$E$1093,$E$443,$E$683,$E$123,$E$133,$E$143,$E$693,$E$833,$E$863,$E$1113,$E$1123,$E$253,$E$263,$E$273,$E$283,$E$293,$E$303,$E$313,$E$323,$E$333,$E$343,$E$453,$E$703,$E$713,$E$723,$E$1133,$E$153,$E$163,$E$463,$E$733,$E$233,$E$173,$E$183,$E$193,$E$473,$E$513,$E$523,$E$743,$E$843,$E$873,$E$1143,$E$1153,$E$753,$E$203,$E$213,$E$763,$E$773,$E$223,$E$783,$E$1173,$E$1183,$E$13,$E$23,$E$33,$E$43,$E$53,$E$63,$E$73,$E$83,$E$793,$E$803,$E$483,$E$493,$E$533,$E$543,$E$813,$E$1193,$E$1203,$E$1333,$E$353,$E$363,$E$373,$E$383,$E$393,$E$403,$E$413,$E$503,$E$1213,$E$1223,$E$1013,$E$1023,$E$1033,$E$553,$E$563,$E$1233,$E$1243,$E$1343,$E$943,$E$953,$E$573,$E$583,$E$1253,$E$1263,$E$1363,$E$963,$E$593,$E$603,$E$1273,$E$1283,$E$423,$E$973,$E$1293,$E$613,$E$623,$E$983,$E$633,$E$643,$E$1303,$E$1313,$E$993,$E$653,$E$663,$E$1003,$E$883,$E$893,$E$903,$E$913,$E$923,$E$933,$E$1043,$E$1053,$E$1353,$E$243,$E$1103,$E$1323,$E$1163)</f>
        <v>26.64378924753133</v>
      </c>
      <c r="C1374" s="3">
        <f>AVERAGE($E$1063,$E$1073)</f>
        <v>8.4397619055884014</v>
      </c>
      <c r="D1374" s="3">
        <f>AVERAGE($E$93,$E$103,$E$113,$E$433,$E$673,$E$823,$E$853,$E$1083,$E$1093)</f>
        <v>10.517603625174601</v>
      </c>
      <c r="E1374" s="3">
        <f>AVERAGE($E$443,$E$683)</f>
        <v>9.8050605264992221</v>
      </c>
      <c r="F1374" s="3">
        <f>AVERAGE($E$123,$E$133,$E$143,$E$693,$E$833,$E$863,$E$1113,$E$1123)</f>
        <v>12.454627435897345</v>
      </c>
      <c r="G1374" s="3">
        <f>AVERAGE($E$253,$E$263,$E$273,$E$283,$E$293,$E$303,$E$313,$E$323,$E$333,$E$343,$E$453,$E$703,$E$713)</f>
        <v>3.8320816454201623</v>
      </c>
      <c r="H1374" s="3">
        <f>AVERAGE($E$723,$E$1133)</f>
        <v>20.340066065323931</v>
      </c>
      <c r="I1374" s="3">
        <f>AVERAGE($E$153,$E$163,$E$463,$E$733)</f>
        <v>13.738471468985178</v>
      </c>
      <c r="J1374" s="3">
        <f>AVERAGE($E$233)</f>
        <v>8.5646397830805832</v>
      </c>
      <c r="K1374" s="3">
        <f>AVERAGE($E$173,$E$183,$E$193,$E$473,$E$513,$E$523,$E$743,$E$843,$E$873,$E$1143,$E$1153)</f>
        <v>24.122138423831199</v>
      </c>
      <c r="L1374" s="3">
        <f>AVERAGE($E$753)</f>
        <v>21.90909090909091</v>
      </c>
      <c r="M1374" s="3">
        <f>AVERAGE($E$203,$E$213,$E$763)</f>
        <v>15.454664525942144</v>
      </c>
      <c r="N1374" s="3">
        <f>AVERAGE($E$773)</f>
        <v>25.449101796407184</v>
      </c>
      <c r="O1374" s="3">
        <f>AVERAGE($E$223,$E$783,$E$1173,$E$1183)</f>
        <v>22.53949275159998</v>
      </c>
      <c r="P1374" s="3">
        <f>AVERAGE($E$13,$E$23,$E$33,$E$43,$E$53,$E$63,$E$73,$E$83)</f>
        <v>6.3807496474167253</v>
      </c>
      <c r="Q1374" s="3">
        <f>AVERAGE($E$793)</f>
        <v>26.546391752577321</v>
      </c>
      <c r="R1374" s="3">
        <f>AVERAGE($E$803)</f>
        <v>27.44593202883625</v>
      </c>
      <c r="S1374" s="3">
        <f>AVERAGE($E$483,$E$493,$E$533,$E$543,$E$813,$E$1193,$E$1203,$E$1333)</f>
        <v>35.250423722757283</v>
      </c>
      <c r="T1374" s="3">
        <f>AVERAGE($E$353,$E$363,$E$373,$E$383,$E$393,$E$403,$E$413,$E$503)</f>
        <v>14.469096744744469</v>
      </c>
      <c r="U1374" s="3">
        <f>AVERAGE($E$1213,$E$1223)</f>
        <v>29.234119029457158</v>
      </c>
      <c r="V1374" s="3">
        <f>AVERAGE($E$1013,$E$1023,$E$1033)</f>
        <v>21.671657801736412</v>
      </c>
      <c r="W1374" s="3">
        <f>AVERAGE($E$553,$E$563,$E$1233,$E$1243,$E$1343)</f>
        <v>46.755007445603056</v>
      </c>
      <c r="X1374" s="3">
        <f>AVERAGE($E$943)</f>
        <v>39.163669064748198</v>
      </c>
      <c r="Y1374" s="3">
        <f>AVERAGE($E$953)</f>
        <v>38.867461430575034</v>
      </c>
      <c r="Z1374" s="3">
        <f>AVERAGE($E$573,$E$583,$E$1253,$E$1263,$E$1363)</f>
        <v>49.207221333392638</v>
      </c>
      <c r="AA1374" s="3">
        <f>AVERAGE($E$963)</f>
        <v>40.04925005596597</v>
      </c>
      <c r="AB1374" s="3">
        <f>AVERAGE($E$593,$E$603,$E$1273,$E$1283)</f>
        <v>55.980410888395369</v>
      </c>
      <c r="AC1374" s="3">
        <f>AVERAGE($E$423,$E$973,$E$1293)</f>
        <v>18.12300493563507</v>
      </c>
      <c r="AD1374" s="3">
        <f>AVERAGE($E$613,$E$623)</f>
        <v>71.750650212943555</v>
      </c>
      <c r="AE1374" s="3">
        <f>AVERAGE($E$983)</f>
        <v>46.647842455835509</v>
      </c>
      <c r="AF1374" s="3">
        <f>AVERAGE($E$633,$E$643,$E$1303,$E$1313)</f>
        <v>60.141530496627631</v>
      </c>
      <c r="AG1374" s="3">
        <f>AVERAGE($E$993)</f>
        <v>48.824892419728563</v>
      </c>
      <c r="AH1374" s="3">
        <f>AVERAGE($E$653,$E$663,$E$1003)</f>
        <v>67.364821535817441</v>
      </c>
      <c r="AI1374" s="3">
        <f>AVERAGE($E$883,$E$893,$E$903,$E$913,$E$923,$E$933,$E$1043,$E$1053,$E$1353)</f>
        <v>50.532758138563935</v>
      </c>
      <c r="AJ1374" s="3">
        <f>AVERAGE($E$243)</f>
        <v>19.343065693430656</v>
      </c>
      <c r="AK1374" s="3">
        <f>AVERAGE($E$1103,$E$1323)</f>
        <v>55.028547912569167</v>
      </c>
      <c r="AL1374" s="3">
        <f>AVERAGE($E$1163)</f>
        <v>21.24135592164054</v>
      </c>
    </row>
    <row r="1375" spans="1:76" ht="20.100000000000001" customHeight="1" x14ac:dyDescent="0.25">
      <c r="A1375" s="3" t="s">
        <v>16</v>
      </c>
      <c r="B1375" s="3">
        <f>AVERAGE($E$1064,$E$1074,$E$94,$E$104,$E$114,$E$434,$E$674,$E$824,$E$854,$E$1084,$E$1094,$E$444,$E$684,$E$124,$E$134,$E$144,$E$694,$E$834,$E$864,$E$1114,$E$1124,$E$254,$E$264,$E$274,$E$284,$E$294,$E$304,$E$314,$E$324,$E$334,$E$344,$E$454,$E$704,$E$714,$E$724,$E$1134,$E$154,$E$164,$E$464,$E$734,$E$234,$E$174,$E$184,$E$194,$E$474,$E$514,$E$524,$E$744,$E$844,$E$874,$E$1144,$E$1154,$E$754,$E$204,$E$214,$E$764,$E$774,$E$224,$E$784,$E$1174,$E$1184,$E$14,$E$24,$E$34,$E$44,$E$54,$E$64,$E$74,$E$84,$E$794,$E$804,$E$484,$E$494,$E$534,$E$544,$E$814,$E$1194,$E$1204,$E$1334,$E$354,$E$364,$E$374,$E$384,$E$394,$E$404,$E$414,$E$504,$E$1214,$E$1224,$E$1014,$E$1024,$E$1034,$E$554,$E$564,$E$1234,$E$1244,$E$1344,$E$944,$E$954,$E$574,$E$584,$E$1254,$E$1264,$E$1364,$E$964,$E$594,$E$604,$E$1274,$E$1284,$E$424,$E$974,$E$1294,$E$614,$E$624,$E$984,$E$634,$E$644,$E$1304,$E$1314,$E$994,$E$654,$E$664,$E$1004,$E$884,$E$894,$E$904,$E$914,$E$924,$E$934,$E$1044,$E$1054,$E$1354,$E$244,$E$1104,$E$1324,$E$1164)</f>
        <v>22.805348003830719</v>
      </c>
      <c r="C1375" s="3">
        <f>AVERAGE($E$1064,$E$1074)</f>
        <v>5.7391062932632826</v>
      </c>
      <c r="D1375" s="3">
        <f>AVERAGE($E$94,$E$104,$E$114,$E$434,$E$674,$E$824,$E$854,$E$1084,$E$1094)</f>
        <v>7.870443042418775</v>
      </c>
      <c r="E1375" s="3">
        <f>AVERAGE($E$444,$E$684)</f>
        <v>7.9840377332187078</v>
      </c>
      <c r="F1375" s="3">
        <f>AVERAGE($E$124,$E$134,$E$144,$E$694,$E$834,$E$864,$E$1114,$E$1124)</f>
        <v>9.0004635164559925</v>
      </c>
      <c r="G1375" s="3">
        <f>AVERAGE($E$254,$E$264,$E$274,$E$284,$E$294,$E$304,$E$314,$E$324,$E$334,$E$344,$E$454,$E$704,$E$714)</f>
        <v>2.612692303738962</v>
      </c>
      <c r="H1375" s="3">
        <f>AVERAGE($E$724,$E$1134)</f>
        <v>15.8122466450343</v>
      </c>
      <c r="I1375" s="3">
        <f>AVERAGE($E$154,$E$164,$E$464,$E$734)</f>
        <v>9.4863694980745947</v>
      </c>
      <c r="J1375" s="3">
        <f>AVERAGE($E$234)</f>
        <v>6.3936880174862107</v>
      </c>
      <c r="K1375" s="3">
        <f>AVERAGE($E$174,$E$184,$E$194,$E$474,$E$514,$E$524,$E$744,$E$844,$E$874,$E$1144,$E$1154)</f>
        <v>20.085195304690512</v>
      </c>
      <c r="L1375" s="3">
        <f>AVERAGE($E$754)</f>
        <v>14</v>
      </c>
      <c r="M1375" s="3">
        <f>AVERAGE($E$204,$E$214,$E$764)</f>
        <v>11.999500793455661</v>
      </c>
      <c r="N1375" s="3">
        <f>AVERAGE($E$774)</f>
        <v>19.910179640718564</v>
      </c>
      <c r="O1375" s="3">
        <f>AVERAGE($E$224,$E$784,$E$1174,$E$1184)</f>
        <v>18.329675528655056</v>
      </c>
      <c r="P1375" s="3">
        <f>AVERAGE($E$14,$E$24,$E$34,$E$44,$E$54,$E$64,$E$74,$E$84)</f>
        <v>3.8674930276696315</v>
      </c>
      <c r="Q1375" s="3">
        <f>AVERAGE($E$794)</f>
        <v>19.020618556701031</v>
      </c>
      <c r="R1375" s="3">
        <f>AVERAGE($E$804)</f>
        <v>21.421215242018537</v>
      </c>
      <c r="S1375" s="3">
        <f>AVERAGE($E$484,$E$494,$E$534,$E$544,$E$814,$E$1194,$E$1204,$E$1334)</f>
        <v>29.571340201387692</v>
      </c>
      <c r="T1375" s="3">
        <f>AVERAGE($E$354,$E$364,$E$374,$E$384,$E$394,$E$404,$E$414,$E$504)</f>
        <v>11.207704002895632</v>
      </c>
      <c r="U1375" s="3">
        <f>AVERAGE($E$1214,$E$1224)</f>
        <v>24.577423471943597</v>
      </c>
      <c r="V1375" s="3">
        <f>AVERAGE($E$1014,$E$1024,$E$1034)</f>
        <v>16.018701278776305</v>
      </c>
      <c r="W1375" s="3">
        <f>AVERAGE($E$554,$E$564,$E$1234,$E$1244,$E$1344)</f>
        <v>41.513878940031859</v>
      </c>
      <c r="X1375" s="3">
        <f>AVERAGE($E$944)</f>
        <v>33.790467625899282</v>
      </c>
      <c r="Y1375" s="3">
        <f>AVERAGE($E$954)</f>
        <v>33.993688639551195</v>
      </c>
      <c r="Z1375" s="3">
        <f>AVERAGE($E$574,$E$584,$E$1254,$E$1264,$E$1364)</f>
        <v>44.791200539049818</v>
      </c>
      <c r="AA1375" s="3">
        <f>AVERAGE($E$964)</f>
        <v>34.799641817774791</v>
      </c>
      <c r="AB1375" s="3">
        <f>AVERAGE($E$594,$E$604,$E$1274,$E$1284)</f>
        <v>51.76764932891389</v>
      </c>
      <c r="AC1375" s="3">
        <f>AVERAGE($E$424,$E$974,$E$1294)</f>
        <v>15.027272463490943</v>
      </c>
      <c r="AD1375" s="3">
        <f>AVERAGE($E$614,$E$624)</f>
        <v>68.123522908434893</v>
      </c>
      <c r="AE1375" s="3">
        <f>AVERAGE($E$984)</f>
        <v>43.795250506805679</v>
      </c>
      <c r="AF1375" s="3">
        <f>AVERAGE($E$634,$E$644,$E$1304,$E$1314)</f>
        <v>56.20494018794674</v>
      </c>
      <c r="AG1375" s="3">
        <f>AVERAGE($E$994)</f>
        <v>44.494096877413661</v>
      </c>
      <c r="AH1375" s="3">
        <f>AVERAGE($E$654,$E$664,$E$1004)</f>
        <v>63.210744669336428</v>
      </c>
      <c r="AI1375" s="3">
        <f>AVERAGE($E$884,$E$894,$E$904,$E$914,$E$924,$E$934,$E$1044,$E$1054,$E$1354)</f>
        <v>45.364300259642654</v>
      </c>
      <c r="AJ1375" s="3">
        <f>AVERAGE($E$244)</f>
        <v>13.138686131386862</v>
      </c>
      <c r="AK1375" s="3">
        <f>AVERAGE($E$1104,$E$1324)</f>
        <v>49.508799946114252</v>
      </c>
      <c r="AL1375" s="3">
        <f>AVERAGE($E$1164)</f>
        <v>16.640084278229995</v>
      </c>
    </row>
    <row r="1376" spans="1:76" ht="20.100000000000001" customHeight="1" x14ac:dyDescent="0.25">
      <c r="A1376" s="3" t="s">
        <v>17</v>
      </c>
      <c r="B1376" s="3">
        <f>AVERAGE($E$1065,$E$1075,$E$95,$E$105,$E$115,$E$435,$E$675,$E$825,$E$855,$E$1085,$E$1095,$E$445,$E$685,$E$125,$E$135,$E$145,$E$695,$E$835,$E$865,$E$1115,$E$1125,$E$255,$E$265,$E$275,$E$285,$E$295,$E$305,$E$315,$E$325,$E$335,$E$345,$E$455,$E$705,$E$715,$E$725,$E$1135,$E$155,$E$165,$E$465,$E$735,$E$235,$E$175,$E$185,$E$195,$E$475,$E$515,$E$525,$E$745,$E$845,$E$875,$E$1145,$E$1155,$E$755,$E$205,$E$215,$E$765,$E$775,$E$225,$E$785,$E$1175,$E$1185,$E$15,$E$25,$E$35,$E$45,$E$55,$E$65,$E$75,$E$85,$E$795,$E$805,$E$485,$E$495,$E$535,$E$545,$E$815,$E$1195,$E$1205,$E$1335,$E$355,$E$365,$E$375,$E$385,$E$395,$E$405,$E$415,$E$505,$E$1215,$E$1225,$E$1015,$E$1025,$E$1035,$E$555,$E$565,$E$1235,$E$1245,$E$1345,$E$945,$E$955,$E$575,$E$585,$E$1255,$E$1265,$E$1365,$E$965,$E$595,$E$605,$E$1275,$E$1285,$E$425,$E$975,$E$1295,$E$615,$E$625,$E$985,$E$635,$E$645,$E$1305,$E$1315,$E$995,$E$655,$E$665,$E$1005,$E$885,$E$895,$E$905,$E$915,$E$925,$E$935,$E$1045,$E$1055,$E$1355,$E$245,$E$1105,$E$1325,$E$1165)</f>
        <v>20.869500900323533</v>
      </c>
      <c r="C1376" s="3">
        <f>AVERAGE($E$1065,$E$1075)</f>
        <v>4.0712048095530138</v>
      </c>
      <c r="D1376" s="3">
        <f>AVERAGE($E$95,$E$105,$E$115,$E$435,$E$675,$E$825,$E$855,$E$1085,$E$1095)</f>
        <v>5.4932556819116343</v>
      </c>
      <c r="E1376" s="3">
        <f>AVERAGE($E$445,$E$685)</f>
        <v>5.9213736378633328</v>
      </c>
      <c r="F1376" s="3">
        <f>AVERAGE($E$125,$E$135,$E$145,$E$695,$E$835,$E$865,$E$1115,$E$1125)</f>
        <v>8.1076825545636186</v>
      </c>
      <c r="G1376" s="3">
        <f>AVERAGE($E$255,$E$265,$E$275,$E$285,$E$295,$E$305,$E$315,$E$325,$E$335,$E$345,$E$455,$E$705,$E$715)</f>
        <v>1.5998004018180565</v>
      </c>
      <c r="H1376" s="3">
        <f>AVERAGE($E$725,$E$1135)</f>
        <v>12.697279776772326</v>
      </c>
      <c r="I1376" s="3">
        <f>AVERAGE($E$155,$E$165,$E$465,$E$735)</f>
        <v>9.0287253615111105</v>
      </c>
      <c r="J1376" s="3">
        <f>AVERAGE($E$235)</f>
        <v>2.2152599084371998</v>
      </c>
      <c r="K1376" s="3">
        <f>AVERAGE($E$175,$E$185,$E$195,$E$475,$E$515,$E$525,$E$745,$E$845,$E$875,$E$1145,$E$1155)</f>
        <v>17.30226577441913</v>
      </c>
      <c r="L1376" s="3">
        <f>AVERAGE($E$755)</f>
        <v>11.818181818181818</v>
      </c>
      <c r="M1376" s="3">
        <f>AVERAGE($E$205,$E$215,$E$765)</f>
        <v>10.079745356257558</v>
      </c>
      <c r="N1376" s="3">
        <f>AVERAGE($E$775)</f>
        <v>20.883233532934131</v>
      </c>
      <c r="O1376" s="3">
        <f>AVERAGE($E$225,$E$785,$E$1175,$E$1185)</f>
        <v>16.940193441088979</v>
      </c>
      <c r="P1376" s="3">
        <f>AVERAGE($E$15,$E$25,$E$35,$E$45,$E$55,$E$65,$E$75,$E$85)</f>
        <v>2.9969644342952231</v>
      </c>
      <c r="Q1376" s="3">
        <f>AVERAGE($E$795)</f>
        <v>16.237113402061855</v>
      </c>
      <c r="R1376" s="3">
        <f>AVERAGE($E$805)</f>
        <v>16.889804325437694</v>
      </c>
      <c r="S1376" s="3">
        <f>AVERAGE($E$485,$E$495,$E$535,$E$545,$E$815,$E$1195,$E$1205,$E$1335)</f>
        <v>27.848147514780219</v>
      </c>
      <c r="T1376" s="3">
        <f>AVERAGE($E$355,$E$365,$E$375,$E$385,$E$395,$E$405,$E$415,$E$505)</f>
        <v>8.9356875913034504</v>
      </c>
      <c r="U1376" s="3">
        <f>AVERAGE($E$1215,$E$1225)</f>
        <v>22.5226323327283</v>
      </c>
      <c r="V1376" s="3">
        <f>AVERAGE($E$1015,$E$1025,$E$1035)</f>
        <v>13.66835705273831</v>
      </c>
      <c r="W1376" s="3">
        <f>AVERAGE($E$555,$E$565,$E$1235,$E$1245,$E$1345)</f>
        <v>38.811141243973069</v>
      </c>
      <c r="X1376" s="3">
        <f>AVERAGE($E$945)</f>
        <v>27.990107913669064</v>
      </c>
      <c r="Y1376" s="3">
        <f>AVERAGE($E$955)</f>
        <v>33.800841514726507</v>
      </c>
      <c r="Z1376" s="3">
        <f>AVERAGE($E$575,$E$585,$E$1255,$E$1265,$E$1365)</f>
        <v>41.917168874102295</v>
      </c>
      <c r="AA1376" s="3">
        <f>AVERAGE($E$965)</f>
        <v>31.620774569062011</v>
      </c>
      <c r="AB1376" s="3">
        <f>AVERAGE($E$595,$E$605,$E$1275,$E$1285)</f>
        <v>48.742055332143735</v>
      </c>
      <c r="AC1376" s="3">
        <f>AVERAGE($E$425,$E$975,$E$1295)</f>
        <v>13.556204862834248</v>
      </c>
      <c r="AD1376" s="3">
        <f>AVERAGE($E$615,$E$625)</f>
        <v>66.849589281906532</v>
      </c>
      <c r="AE1376" s="3">
        <f>AVERAGE($E$985)</f>
        <v>39.052997393570806</v>
      </c>
      <c r="AF1376" s="3">
        <f>AVERAGE($E$635,$E$645,$E$1305,$E$1315)</f>
        <v>55.07150446609937</v>
      </c>
      <c r="AG1376" s="3">
        <f>AVERAGE($E$995)</f>
        <v>38.944058258854682</v>
      </c>
      <c r="AH1376" s="3">
        <f>AVERAGE($E$655,$E$665,$E$1005)</f>
        <v>61.660203794660497</v>
      </c>
      <c r="AI1376" s="3">
        <f>AVERAGE($E$885,$E$895,$E$905,$E$915,$E$925,$E$935,$E$1045,$E$1055,$E$1355)</f>
        <v>43.476395262765493</v>
      </c>
      <c r="AJ1376" s="3">
        <f>AVERAGE($E$245)</f>
        <v>11.678832116788321</v>
      </c>
      <c r="AK1376" s="3">
        <f>AVERAGE($E$1105,$E$1325)</f>
        <v>46.802453460299276</v>
      </c>
      <c r="AL1376" s="3">
        <f>AVERAGE($E$1165)</f>
        <v>14.769808894930309</v>
      </c>
    </row>
    <row r="1377" spans="1:38" ht="20.100000000000001" customHeight="1" x14ac:dyDescent="0.25">
      <c r="A1377" s="3" t="s">
        <v>18</v>
      </c>
      <c r="B1377" s="3">
        <f>AVERAGE($E$1066,$E$1076,$E$96,$E$106,$E$116,$E$436,$E$676,$E$826,$E$856,$E$1086,$E$1096,$E$446,$E$686,$E$126,$E$136,$E$146,$E$696,$E$836,$E$866,$E$1116,$E$1126,$E$256,$E$266,$E$276,$E$286,$E$296,$E$306,$E$316,$E$326,$E$336,$E$346,$E$456,$E$706,$E$716,$E$726,$E$1136,$E$156,$E$166,$E$466,$E$736,$E$236,$E$176,$E$186,$E$196,$E$476,$E$516,$E$526,$E$746,$E$846,$E$876,$E$1146,$E$1156,$E$756,$E$206,$E$216,$E$766,$E$776,$E$226,$E$786,$E$1176,$E$1186,$E$16,$E$26,$E$36,$E$46,$E$56,$E$66,$E$76,$E$86,$E$796,$E$806,$E$486,$E$496,$E$536,$E$546,$E$816,$E$1196,$E$1206,$E$1336,$E$356,$E$366,$E$376,$E$386,$E$396,$E$406,$E$416,$E$506,$E$1216,$E$1226,$E$1016,$E$1026,$E$1036,$E$556,$E$566,$E$1236,$E$1246,$E$1346,$E$946,$E$956,$E$576,$E$586,$E$1256,$E$1266,$E$1366,$E$966,$E$596,$E$606,$E$1276,$E$1286,$E$426,$E$976,$E$1296,$E$616,$E$626,$E$986,$E$636,$E$646,$E$1306,$E$1316,$E$996,$E$656,$E$666,$E$1006,$E$886,$E$896,$E$906,$E$916,$E$926,$E$936,$E$1046,$E$1056,$E$1356,$E$246,$E$1106,$E$1326,$E$1166)</f>
        <v>18.731946729248669</v>
      </c>
      <c r="C1377" s="3">
        <f>AVERAGE($E$1066,$E$1076)</f>
        <v>3.5005566913743689</v>
      </c>
      <c r="D1377" s="3">
        <f>AVERAGE($E$96,$E$106,$E$116,$E$436,$E$676,$E$826,$E$856,$E$1086,$E$1096)</f>
        <v>4.178902747522713</v>
      </c>
      <c r="E1377" s="3">
        <f>AVERAGE($E$446,$E$686)</f>
        <v>2.244475940426125</v>
      </c>
      <c r="F1377" s="3">
        <f>AVERAGE($E$126,$E$136,$E$146,$E$696,$E$836,$E$866,$E$1116,$E$1126)</f>
        <v>7.2184127734355785</v>
      </c>
      <c r="G1377" s="3">
        <f>AVERAGE($E$256,$E$266,$E$276,$E$286,$E$296,$E$306,$E$316,$E$326,$E$336,$E$346,$E$456,$E$706,$E$716)</f>
        <v>1.5078551522435508</v>
      </c>
      <c r="H1377" s="3">
        <f>AVERAGE($E$726,$E$1136)</f>
        <v>9.5315183288437471</v>
      </c>
      <c r="I1377" s="3">
        <f>AVERAGE($E$156,$E$166,$E$466,$E$736)</f>
        <v>6.0355906341217569</v>
      </c>
      <c r="J1377" s="3">
        <f>AVERAGE($E$236)</f>
        <v>1.8306992763555463</v>
      </c>
      <c r="K1377" s="3">
        <f>AVERAGE($E$176,$E$186,$E$196,$E$476,$E$516,$E$526,$E$746,$E$846,$E$876,$E$1146,$E$1156)</f>
        <v>14.364549539445777</v>
      </c>
      <c r="L1377" s="3">
        <f>AVERAGE($E$756)</f>
        <v>9.2727272727272734</v>
      </c>
      <c r="M1377" s="3">
        <f>AVERAGE($E$206,$E$216,$E$766)</f>
        <v>7.8915435448084494</v>
      </c>
      <c r="N1377" s="3">
        <f>AVERAGE($E$776)</f>
        <v>13.248502994011975</v>
      </c>
      <c r="O1377" s="3">
        <f>AVERAGE($E$226,$E$786,$E$1176,$E$1186)</f>
        <v>13.537121385870359</v>
      </c>
      <c r="P1377" s="3">
        <f>AVERAGE($E$16,$E$26,$E$36,$E$46,$E$56,$E$66,$E$76,$E$86)</f>
        <v>2.0343741686065933</v>
      </c>
      <c r="Q1377" s="3">
        <f>AVERAGE($E$796)</f>
        <v>14.690721649484535</v>
      </c>
      <c r="R1377" s="3">
        <f>AVERAGE($E$806)</f>
        <v>13.130792996910401</v>
      </c>
      <c r="S1377" s="3">
        <f>AVERAGE($E$486,$E$496,$E$536,$E$546,$E$816,$E$1196,$E$1206,$E$1336)</f>
        <v>24.315962372138674</v>
      </c>
      <c r="T1377" s="3">
        <f>AVERAGE($E$356,$E$366,$E$376,$E$386,$E$396,$E$406,$E$416,$E$506)</f>
        <v>8.0214333424739301</v>
      </c>
      <c r="U1377" s="3">
        <f>AVERAGE($E$1216,$E$1226)</f>
        <v>20.166772209880182</v>
      </c>
      <c r="V1377" s="3">
        <f>AVERAGE($E$1016,$E$1026,$E$1036)</f>
        <v>11.749221064216227</v>
      </c>
      <c r="W1377" s="3">
        <f>AVERAGE($E$556,$E$566,$E$1236,$E$1246,$E$1346)</f>
        <v>36.403901283775596</v>
      </c>
      <c r="X1377" s="3">
        <f>AVERAGE($E$946)</f>
        <v>25.134892086330936</v>
      </c>
      <c r="Y1377" s="3">
        <f>AVERAGE($E$956)</f>
        <v>29.786115007012622</v>
      </c>
      <c r="Z1377" s="3">
        <f>AVERAGE($E$576,$E$586,$E$1256,$E$1266,$E$1366)</f>
        <v>40.318632912985734</v>
      </c>
      <c r="AA1377" s="3">
        <f>AVERAGE($E$966)</f>
        <v>26.930826057756885</v>
      </c>
      <c r="AB1377" s="3">
        <f>AVERAGE($E$596,$E$606,$E$1276,$E$1286)</f>
        <v>46.924286901048859</v>
      </c>
      <c r="AC1377" s="3">
        <f>AVERAGE($E$426,$E$976,$E$1296)</f>
        <v>11.714819009112345</v>
      </c>
      <c r="AD1377" s="3">
        <f>AVERAGE($E$616,$E$626)</f>
        <v>64.497455366372407</v>
      </c>
      <c r="AE1377" s="3">
        <f>AVERAGE($E$986)</f>
        <v>35.512597741094702</v>
      </c>
      <c r="AF1377" s="3">
        <f>AVERAGE($E$636,$E$646,$E$1306,$E$1316)</f>
        <v>52.218277367039022</v>
      </c>
      <c r="AG1377" s="3">
        <f>AVERAGE($E$996)</f>
        <v>35.032549928279821</v>
      </c>
      <c r="AH1377" s="3">
        <f>AVERAGE($E$656,$E$666,$E$1006)</f>
        <v>59.552417937999557</v>
      </c>
      <c r="AI1377" s="3">
        <f>AVERAGE($E$886,$E$896,$E$906,$E$916,$E$926,$E$936,$E$1046,$E$1056,$E$1356)</f>
        <v>39.530754452093078</v>
      </c>
      <c r="AJ1377" s="3">
        <f>AVERAGE($E$246)</f>
        <v>7.664233576642336</v>
      </c>
      <c r="AK1377" s="3">
        <f>AVERAGE($E$1106,$E$1326)</f>
        <v>43.994691113871873</v>
      </c>
      <c r="AL1377" s="3">
        <f>AVERAGE($E$1166)</f>
        <v>12.520838522288122</v>
      </c>
    </row>
    <row r="1378" spans="1:38" ht="20.100000000000001" customHeight="1" x14ac:dyDescent="0.25">
      <c r="A1378" s="3" t="s">
        <v>19</v>
      </c>
      <c r="B1378" s="3">
        <f>AVERAGE($E$1067,$E$1077,$E$97,$E$107,$E$117,$E$437,$E$677,$E$827,$E$857,$E$1087,$E$1097,$E$447,$E$687,$E$127,$E$137,$E$147,$E$697,$E$837,$E$867,$E$1117,$E$1127,$E$257,$E$267,$E$277,$E$287,$E$297,$E$307,$E$317,$E$327,$E$337,$E$347,$E$457,$E$707,$E$717,$E$727,$E$1137,$E$157,$E$167,$E$467,$E$737,$E$237,$E$177,$E$187,$E$197,$E$477,$E$517,$E$527,$E$747,$E$847,$E$877,$E$1147,$E$1157,$E$757,$E$207,$E$217,$E$767,$E$777,$E$227,$E$787,$E$1177,$E$1187,$E$17,$E$27,$E$37,$E$47,$E$57,$E$67,$E$77,$E$87,$E$797,$E$807,$E$487,$E$497,$E$537,$E$547,$E$817,$E$1197,$E$1207,$E$1337,$E$357,$E$367,$E$377,$E$387,$E$397,$E$407,$E$417,$E$507,$E$1217,$E$1227,$E$1017,$E$1027,$E$1037,$E$557,$E$567,$E$1237,$E$1247,$E$1347,$E$947,$E$957,$E$577,$E$587,$E$1257,$E$1267,$E$1367,$E$967,$E$597,$E$607,$E$1277,$E$1287,$E$427,$E$977,$E$1297,$E$617,$E$627,$E$987,$E$637,$E$647,$E$1307,$E$1317,$E$997,$E$657,$E$667,$E$1007,$E$887,$E$897,$E$907,$E$917,$E$927,$E$937,$E$1047,$E$1057,$E$1357,$E$247,$E$1107,$E$1327,$E$1167)</f>
        <v>17.91611722259119</v>
      </c>
      <c r="C1378" s="3">
        <f>AVERAGE($E$1067,$E$1077)</f>
        <v>2.8366547807902052</v>
      </c>
      <c r="D1378" s="3">
        <f>AVERAGE($E$97,$E$107,$E$117,$E$437,$E$677,$E$827,$E$857,$E$1087,$E$1097)</f>
        <v>3.9760532499738312</v>
      </c>
      <c r="E1378" s="3">
        <f>AVERAGE($E$447,$E$687)</f>
        <v>1.3725923000069704</v>
      </c>
      <c r="F1378" s="3">
        <f>AVERAGE($E$127,$E$137,$E$147,$E$697,$E$837,$E$867,$E$1117,$E$1127)</f>
        <v>6.2129560477731545</v>
      </c>
      <c r="G1378" s="3">
        <f>AVERAGE($E$257,$E$267,$E$277,$E$287,$E$297,$E$307,$E$317,$E$327,$E$337,$E$347,$E$457,$E$707,$E$717)</f>
        <v>1.2748690932801905</v>
      </c>
      <c r="H1378" s="3">
        <f>AVERAGE($E$727,$E$1137)</f>
        <v>9.5956602534187763</v>
      </c>
      <c r="I1378" s="3">
        <f>AVERAGE($E$157,$E$167,$E$467,$E$737)</f>
        <v>6.3247139038281217</v>
      </c>
      <c r="J1378" s="3">
        <f>AVERAGE($E$237)</f>
        <v>1.7183898669347792</v>
      </c>
      <c r="K1378" s="3">
        <f>AVERAGE($E$177,$E$187,$E$197,$E$477,$E$517,$E$527,$E$747,$E$847,$E$877,$E$1147,$E$1157)</f>
        <v>14.443645857887459</v>
      </c>
      <c r="L1378" s="3">
        <f>AVERAGE($E$757)</f>
        <v>7.7272727272727275</v>
      </c>
      <c r="M1378" s="3">
        <f>AVERAGE($E$207,$E$217,$E$767)</f>
        <v>7.4192430263453977</v>
      </c>
      <c r="N1378" s="3">
        <f>AVERAGE($E$777)</f>
        <v>10.62874251497006</v>
      </c>
      <c r="O1378" s="3">
        <f>AVERAGE($E$227,$E$787,$E$1177,$E$1187)</f>
        <v>11.768511147970502</v>
      </c>
      <c r="P1378" s="3">
        <f>AVERAGE($E$17,$E$27,$E$37,$E$47,$E$57,$E$67,$E$77,$E$87)</f>
        <v>1.6433752498349228</v>
      </c>
      <c r="Q1378" s="3">
        <f>AVERAGE($E$797)</f>
        <v>11.185567010309278</v>
      </c>
      <c r="R1378" s="3">
        <f>AVERAGE($E$807)</f>
        <v>14.933058702368692</v>
      </c>
      <c r="S1378" s="3">
        <f>AVERAGE($E$487,$E$497,$E$537,$E$547,$E$817,$E$1197,$E$1207,$E$1337)</f>
        <v>24.159238392380814</v>
      </c>
      <c r="T1378" s="3">
        <f>AVERAGE($E$357,$E$367,$E$377,$E$387,$E$397,$E$407,$E$417,$E$507)</f>
        <v>7.2969390863824648</v>
      </c>
      <c r="U1378" s="3">
        <f>AVERAGE($E$1217,$E$1227)</f>
        <v>17.253248608379529</v>
      </c>
      <c r="V1378" s="3">
        <f>AVERAGE($E$1017,$E$1027,$E$1037)</f>
        <v>11.024565581411906</v>
      </c>
      <c r="W1378" s="3">
        <f>AVERAGE($E$557,$E$567,$E$1237,$E$1247,$E$1347)</f>
        <v>35.686293677635362</v>
      </c>
      <c r="X1378" s="3">
        <f>AVERAGE($E$947)</f>
        <v>23.853417266187051</v>
      </c>
      <c r="Y1378" s="3">
        <f>AVERAGE($E$957)</f>
        <v>27.401823281907433</v>
      </c>
      <c r="Z1378" s="3">
        <f>AVERAGE($E$577,$E$587,$E$1257,$E$1267,$E$1367)</f>
        <v>37.943261485828188</v>
      </c>
      <c r="AA1378" s="3">
        <f>AVERAGE($E$967)</f>
        <v>27.031564808596375</v>
      </c>
      <c r="AB1378" s="3">
        <f>AVERAGE($E$597,$E$607,$E$1277,$E$1287)</f>
        <v>45.562164620012311</v>
      </c>
      <c r="AC1378" s="3">
        <f>AVERAGE($E$427,$E$977,$E$1297)</f>
        <v>11.358588087958376</v>
      </c>
      <c r="AD1378" s="3">
        <f>AVERAGE($E$617,$E$627)</f>
        <v>63.713563626387085</v>
      </c>
      <c r="AE1378" s="3">
        <f>AVERAGE($E$987)</f>
        <v>34.064581523313059</v>
      </c>
      <c r="AF1378" s="3">
        <f>AVERAGE($E$637,$E$647,$E$1307,$E$1317)</f>
        <v>50.390530531546496</v>
      </c>
      <c r="AG1378" s="3">
        <f>AVERAGE($E$997)</f>
        <v>34.900143440361909</v>
      </c>
      <c r="AH1378" s="3">
        <f>AVERAGE($E$657,$E$667,$E$1007)</f>
        <v>58.170430965749468</v>
      </c>
      <c r="AI1378" s="3">
        <f>AVERAGE($E$887,$E$897,$E$907,$E$917,$E$927,$E$937,$E$1047,$E$1057,$E$1357)</f>
        <v>37.474966454077752</v>
      </c>
      <c r="AJ1378" s="3">
        <f>AVERAGE($E$247)</f>
        <v>8.0291970802919703</v>
      </c>
      <c r="AK1378" s="3">
        <f>AVERAGE($E$1107,$E$1327)</f>
        <v>41.34828454556704</v>
      </c>
      <c r="AL1378" s="3">
        <f>AVERAGE($E$1167)</f>
        <v>11.615586008806444</v>
      </c>
    </row>
    <row r="1381" spans="1:38" ht="20.100000000000001" customHeight="1" x14ac:dyDescent="0.25">
      <c r="A1381" s="4" t="s">
        <v>223</v>
      </c>
      <c r="B1381" s="4" t="s">
        <v>13</v>
      </c>
      <c r="C1381" s="4" t="s">
        <v>15</v>
      </c>
      <c r="D1381" s="4" t="s">
        <v>16</v>
      </c>
      <c r="E1381" s="4" t="s">
        <v>17</v>
      </c>
      <c r="F1381" s="4" t="s">
        <v>18</v>
      </c>
      <c r="G1381" s="4" t="s">
        <v>19</v>
      </c>
    </row>
    <row r="1382" spans="1:38" ht="20.100000000000001" customHeight="1" x14ac:dyDescent="0.25">
      <c r="A1382" s="3" t="s">
        <v>224</v>
      </c>
      <c r="B1382" s="3">
        <f>AVERAGE($E$1062,$E$1072,$E$92,$E$102,$E$112,$E$432,$E$672,$E$822,$E$852,$E$1082,$E$1092,$E$442,$E$682,$E$122,$E$132,$E$142,$E$692,$E$832,$E$862,$E$1112,$E$1122)</f>
        <v>15.98808730429872</v>
      </c>
      <c r="C1382" s="3">
        <f>AVERAGE($E$1063,$E$1073,$E$93,$E$103,$E$113,$E$433,$E$673,$E$823,$E$853,$E$1083,$E$1093,$E$443,$E$683,$E$123,$E$133,$E$143,$E$693,$E$833,$E$863,$E$1113,$E$1123)</f>
        <v>10.989766522758352</v>
      </c>
      <c r="D1382" s="3">
        <f>AVERAGE($E$1064,$E$1074,$E$94,$E$104,$E$114,$E$434,$E$674,$E$824,$E$854,$E$1084,$E$1094,$E$444,$E$684,$E$124,$E$134,$E$144,$E$694,$E$834,$E$864,$E$1114,$E$1124)</f>
        <v>8.108761122208616</v>
      </c>
      <c r="E1382" s="3">
        <f>AVERAGE($E$1065,$E$1075,$E$95,$E$105,$E$115,$E$435,$E$675,$E$825,$E$855,$E$1085,$E$1095,$E$445,$E$685,$E$125,$E$135,$E$145,$E$695,$E$835,$E$865,$E$1115,$E$1125)</f>
        <v>6.3945675461212534</v>
      </c>
      <c r="F1382" s="3">
        <f>AVERAGE($E$1066,$E$1076,$E$96,$E$106,$E$116,$E$436,$E$676,$E$826,$E$856,$E$1086,$E$1096,$E$446,$E$686,$E$126,$E$136,$E$146,$E$696,$E$836,$E$866,$E$1116,$E$1126)</f>
        <v>5.0879758180376182</v>
      </c>
      <c r="G1382" s="3">
        <f>AVERAGE($E$1067,$E$1077,$E$97,$E$107,$E$117,$E$437,$E$677,$E$827,$E$857,$E$1087,$E$1097,$E$447,$E$687,$E$127,$E$137,$E$147,$E$697,$E$837,$E$867,$E$1117,$E$1127)</f>
        <v>4.47174389493067</v>
      </c>
    </row>
    <row r="1383" spans="1:38" ht="20.100000000000001" customHeight="1" x14ac:dyDescent="0.25">
      <c r="A1383" s="3" t="s">
        <v>225</v>
      </c>
      <c r="B1383" s="3">
        <f>AVERAGE($E$252,$E$262,$E$272,$E$282,$E$292,$E$302,$E$312,$E$322,$E$332,$E$342,$E$452,$E$702,$E$712,$E$722,$E$1132,$E$152,$E$162,$E$462,$E$732,$E$232)</f>
        <v>11.783907903238367</v>
      </c>
      <c r="C1383" s="3">
        <f>AVERAGE($E$253,$E$263,$E$273,$E$283,$E$293,$E$303,$E$313,$E$323,$E$333,$E$343,$E$453,$E$703,$E$713,$E$723,$E$1133,$E$153,$E$163,$E$463,$E$733,$E$233)</f>
        <v>7.7007859590065637</v>
      </c>
      <c r="D1383" s="3">
        <f>AVERAGE($E$254,$E$264,$E$274,$E$284,$E$294,$E$304,$E$314,$E$324,$E$334,$E$344,$E$454,$E$704,$E$714,$E$724,$E$1134,$E$154,$E$164,$E$464,$E$734,$E$234)</f>
        <v>5.4964329624229844</v>
      </c>
      <c r="E1383" s="3">
        <f>AVERAGE($E$255,$E$265,$E$275,$E$285,$E$295,$E$305,$E$315,$E$325,$E$335,$E$345,$E$455,$E$705,$E$715,$E$725,$E$1135,$E$155,$E$165,$E$465,$E$735,$E$235)</f>
        <v>4.226106306583052</v>
      </c>
      <c r="F1383" s="3">
        <f>AVERAGE($E$256,$E$266,$E$276,$E$286,$E$296,$E$306,$E$316,$E$326,$E$336,$E$346,$E$456,$E$706,$E$716,$E$726,$E$1136,$E$156,$E$166,$E$466,$E$736,$E$236)</f>
        <v>3.2319107724848117</v>
      </c>
      <c r="G1383" s="3">
        <f>AVERAGE($E$257,$E$267,$E$277,$E$287,$E$297,$E$307,$E$317,$E$327,$E$337,$E$347,$E$457,$E$707,$E$717,$E$727,$E$1137,$E$157,$E$167,$E$467,$E$737,$E$237)</f>
        <v>3.1390932100863642</v>
      </c>
    </row>
    <row r="1384" spans="1:38" ht="20.100000000000001" customHeight="1" x14ac:dyDescent="0.25">
      <c r="A1384" s="3" t="s">
        <v>226</v>
      </c>
      <c r="B1384" s="3">
        <f>AVERAGE($E$172,$E$182,$E$192,$E$472,$E$512,$E$522,$E$742,$E$842,$E$872,$E$1142,$E$1152,$E$752,$E$202,$E$212,$E$762,$E$772,$E$222,$E$782,$E$1172,$E$1182)</f>
        <v>27.883035225841006</v>
      </c>
      <c r="C1384" s="3">
        <f>AVERAGE($E$173,$E$183,$E$193,$E$473,$E$513,$E$523,$E$743,$E$843,$E$873,$E$1143,$E$1153,$E$753,$E$203,$E$213,$E$763,$E$773,$E$223,$E$783,$E$1173,$E$1183)</f>
        <v>22.461183997593388</v>
      </c>
      <c r="D1384" s="3">
        <f>AVERAGE($E$174,$E$184,$E$194,$E$474,$E$514,$E$524,$E$744,$E$844,$E$874,$E$1144,$E$1154,$E$754,$E$204,$E$214,$E$764,$E$774,$E$224,$E$784,$E$1174,$E$1184)</f>
        <v>18.208226624365071</v>
      </c>
      <c r="E1384" s="3">
        <f>AVERAGE($E$175,$E$185,$E$195,$E$475,$E$515,$E$525,$E$745,$E$845,$E$875,$E$1145,$E$1155,$E$755,$E$205,$E$215,$E$765,$E$775,$E$225,$E$785,$E$1175,$E$1185)</f>
        <v>16.051317435142749</v>
      </c>
      <c r="F1384" s="3">
        <f>AVERAGE($E$176,$E$186,$E$196,$E$476,$E$516,$E$526,$E$746,$E$846,$E$876,$E$1146,$E$1156,$E$756,$E$206,$E$216,$E$766,$E$776,$E$226,$E$786,$E$1176,$E$1186)</f>
        <v>12.917719568927478</v>
      </c>
      <c r="G1384" s="3">
        <f>AVERAGE($E$177,$E$187,$E$197,$E$477,$E$517,$E$527,$E$747,$E$847,$E$877,$E$1147,$E$1157,$E$757,$E$207,$E$217,$E$767,$E$777,$E$227,$E$787,$E$1177,$E$1187)</f>
        <v>12.328394667496154</v>
      </c>
    </row>
    <row r="1385" spans="1:38" ht="20.100000000000001" customHeight="1" x14ac:dyDescent="0.25">
      <c r="A1385" s="3" t="s">
        <v>227</v>
      </c>
      <c r="B1385" s="3">
        <f>AVERAGE($E$12,$E$22,$E$32,$E$42,$E$52,$E$62,$E$72,$E$82,$E$792,$E$802,$E$482,$E$492,$E$532,$E$542,$E$812,$E$1192,$E$1202,$E$1332)</f>
        <v>26.107080569200857</v>
      </c>
      <c r="C1385" s="3">
        <f>AVERAGE($E$13,$E$23,$E$33,$E$43,$E$53,$E$63,$E$73,$E$83,$E$793,$E$803,$E$483,$E$493,$E$533,$E$543,$E$813,$E$1193,$E$1203,$E$1333)</f>
        <v>21.502317263489207</v>
      </c>
      <c r="D1385" s="3">
        <f>AVERAGE($E$14,$E$24,$E$34,$E$44,$E$54,$E$64,$E$74,$E$84,$E$794,$E$804,$E$484,$E$494,$E$534,$E$544,$E$814,$E$1194,$E$1204,$E$1334)</f>
        <v>17.10847220173212</v>
      </c>
      <c r="E1385" s="3">
        <f>AVERAGE($E$15,$E$25,$E$35,$E$45,$E$55,$E$65,$E$75,$E$85,$E$795,$E$805,$E$485,$E$495,$E$535,$E$545,$E$815,$E$1195,$E$1205,$E$1335)</f>
        <v>15.549322962227953</v>
      </c>
      <c r="F1385" s="3">
        <f>AVERAGE($E$16,$E$26,$E$36,$E$46,$E$56,$E$66,$E$76,$E$86,$E$796,$E$806,$E$486,$E$496,$E$536,$E$546,$E$816,$E$1196,$E$1206,$E$1336)</f>
        <v>13.256900387353172</v>
      </c>
      <c r="G1385" s="3">
        <f>AVERAGE($E$17,$E$27,$E$37,$E$47,$E$57,$E$67,$E$77,$E$87,$E$797,$E$807,$E$487,$E$497,$E$537,$E$547,$E$817,$E$1197,$E$1207,$E$1337)</f>
        <v>12.918863047244658</v>
      </c>
    </row>
    <row r="1386" spans="1:38" ht="20.100000000000001" customHeight="1" x14ac:dyDescent="0.25">
      <c r="A1386" s="3" t="s">
        <v>228</v>
      </c>
      <c r="B1386" s="3">
        <f>AVERAGE($E$352,$E$362,$E$372,$E$382,$E$392,$E$402,$E$412,$E$502,$E$1212,$E$1222,$E$1012,$E$1022,$E$1032,$E$552,$E$562,$E$1232,$E$1242,$E$1342,$E$942,$E$952)</f>
        <v>32.696104350568511</v>
      </c>
      <c r="C1386" s="3">
        <f>AVERAGE($E$353,$E$363,$E$373,$E$383,$E$393,$E$403,$E$413,$E$503,$E$1213,$E$1223,$E$1013,$E$1023,$E$1033,$E$553,$E$563,$E$1233,$E$1243,$E$1343,$E$943,$E$953)</f>
        <v>27.552107657270891</v>
      </c>
      <c r="D1386" s="3">
        <f>AVERAGE($E$354,$E$364,$E$374,$E$384,$E$394,$E$404,$E$414,$E$504,$E$1214,$E$1224,$E$1014,$E$1024,$E$1034,$E$554,$E$564,$E$1234,$E$1244,$E$1344,$E$944,$E$954)</f>
        <v>23.111306688449549</v>
      </c>
      <c r="E1386" s="3">
        <f>AVERAGE($E$355,$E$365,$E$375,$E$385,$E$395,$E$405,$E$415,$E$505,$E$1215,$E$1225,$E$1015,$E$1025,$E$1035,$E$555,$E$565,$E$1235,$E$1245,$E$1345,$E$945,$E$955)</f>
        <v>20.669124610118004</v>
      </c>
      <c r="F1386" s="3">
        <f>AVERAGE($E$356,$E$366,$E$376,$E$386,$E$396,$E$406,$E$416,$E$506,$E$1216,$E$1226,$E$1016,$E$1026,$E$1036,$E$556,$E$566,$E$1236,$E$1246,$E$1346,$E$946,$E$956)</f>
        <v>18.834659393221099</v>
      </c>
      <c r="G1386" s="3">
        <f>AVERAGE($E$357,$E$367,$E$377,$E$387,$E$397,$E$407,$E$417,$E$507,$E$1217,$E$1227,$E$1017,$E$1027,$E$1037,$E$557,$E$567,$E$1237,$E$1247,$E$1347,$E$947,$E$957)</f>
        <v>17.782120779416292</v>
      </c>
    </row>
    <row r="1387" spans="1:38" ht="20.100000000000001" customHeight="1" x14ac:dyDescent="0.25">
      <c r="A1387" s="3" t="s">
        <v>229</v>
      </c>
      <c r="B1387" s="3">
        <f>AVERAGE($E$572,$E$582,$E$1252,$E$1262,$E$1362,$E$962,$E$592,$E$602,$E$1272,$E$1282,$E$422,$E$972,$E$1292,$E$612,$E$622,$E$982,$E$632,$E$642,$E$1302,$E$1312,$E$992)</f>
        <v>54.464842851710664</v>
      </c>
      <c r="C1387" s="3">
        <f>AVERAGE($E$573,$E$583,$E$1253,$E$1263,$E$1363,$E$963,$E$593,$E$603,$E$1273,$E$1283,$E$423,$E$973,$E$1293,$E$613,$E$623,$E$983,$E$633,$E$643,$E$1303,$E$1313,$E$993)</f>
        <v>49.710293922446553</v>
      </c>
      <c r="D1387" s="3">
        <f>AVERAGE($E$574,$E$584,$E$1254,$E$1264,$E$1364,$E$964,$E$594,$E$604,$E$1274,$E$1284,$E$424,$E$974,$E$1294,$E$614,$E$624,$E$984,$E$634,$E$644,$E$1304,$E$1314,$E$994)</f>
        <v>45.726867293906103</v>
      </c>
      <c r="E1387" s="3">
        <f>AVERAGE($E$575,$E$585,$E$1255,$E$1265,$E$1365,$E$965,$E$595,$E$605,$E$1275,$E$1285,$E$425,$E$975,$E$1295,$E$615,$E$625,$E$985,$E$635,$E$645,$E$1305,$E$1315,$E$995)</f>
        <v>43.277414616061293</v>
      </c>
      <c r="F1387" s="3">
        <f>AVERAGE($E$576,$E$586,$E$1256,$E$1266,$E$1366,$E$966,$E$596,$E$606,$E$1276,$E$1286,$E$426,$E$976,$E$1296,$E$616,$E$626,$E$986,$E$636,$E$646,$E$1306,$E$1316,$E$996)</f>
        <v>40.941845863071116</v>
      </c>
      <c r="G1387" s="3">
        <f>AVERAGE($E$577,$E$587,$E$1257,$E$1267,$E$1367,$E$967,$E$597,$E$607,$E$1277,$E$1287,$E$427,$E$977,$E$1297,$E$617,$E$627,$E$987,$E$637,$E$647,$E$1307,$E$1317,$E$997)</f>
        <v>39.572679491633188</v>
      </c>
    </row>
    <row r="1388" spans="1:38" ht="20.100000000000001" customHeight="1" x14ac:dyDescent="0.25">
      <c r="A1388" s="3" t="s">
        <v>230</v>
      </c>
      <c r="B1388" s="3">
        <f>AVERAGE($E$652,$E$662,$E$1002,$E$882,$E$892,$E$902,$E$912,$E$922,$E$932,$E$1042,$E$1052,$E$1352,$E$242,$E$1102,$E$1322,$E$1162)</f>
        <v>55.752646964041851</v>
      </c>
      <c r="C1388" s="3">
        <f>AVERAGE($E$653,$E$663,$E$1003,$E$883,$E$893,$E$903,$E$913,$E$923,$E$933,$E$1043,$E$1053,$E$1353,$E$243,$E$1103,$E$1323,$E$1163)</f>
        <v>50.470675330921082</v>
      </c>
      <c r="D1388" s="3">
        <f>AVERAGE($E$654,$E$664,$E$1004,$E$884,$E$894,$E$904,$E$914,$E$924,$E$934,$E$1044,$E$1054,$E$1354,$E$244,$E$1104,$E$1324,$E$1164)</f>
        <v>45.419206665414912</v>
      </c>
      <c r="E1388" s="3">
        <f>AVERAGE($E$655,$E$665,$E$1005,$E$885,$E$895,$E$905,$E$915,$E$925,$E$935,$E$1045,$E$1055,$E$1355,$E$245,$E$1105,$E$1325,$E$1165)</f>
        <v>43.520107292574252</v>
      </c>
      <c r="F1388" s="3">
        <f>AVERAGE($E$656,$E$666,$E$1006,$E$886,$E$896,$E$906,$E$916,$E$926,$E$936,$E$1046,$E$1056,$E$1356,$E$246,$E$1106,$E$1326,$E$1166)</f>
        <v>40.163031138094418</v>
      </c>
      <c r="G1388" s="3">
        <f>AVERAGE($E$657,$E$667,$E$1007,$E$887,$E$897,$E$907,$E$917,$E$927,$E$937,$E$1047,$E$1057,$E$1357,$E$247,$E$1107,$E$1327,$E$1167)</f>
        <v>38.382958947761288</v>
      </c>
    </row>
    <row r="1392" spans="1:38" ht="20.100000000000001" customHeight="1" x14ac:dyDescent="0.25">
      <c r="A1392" s="2" t="s">
        <v>231</v>
      </c>
      <c r="B1392" s="7" t="s">
        <v>220</v>
      </c>
      <c r="C1392" s="8"/>
      <c r="D1392" s="8"/>
      <c r="E1392" s="8"/>
      <c r="F1392" s="8"/>
      <c r="G1392" s="8"/>
      <c r="H1392" s="8"/>
      <c r="I1392" s="8"/>
      <c r="J1392" s="8"/>
      <c r="K1392" s="8"/>
      <c r="L1392" s="8"/>
      <c r="M1392" s="8"/>
      <c r="N1392" s="8"/>
      <c r="O1392" s="8"/>
      <c r="P1392" s="8"/>
      <c r="Q1392" s="8"/>
      <c r="R1392" s="8"/>
      <c r="S1392" s="8"/>
      <c r="T1392" s="8"/>
      <c r="U1392" s="8"/>
      <c r="V1392" s="8"/>
      <c r="W1392" s="8"/>
      <c r="X1392" s="8"/>
      <c r="Y1392" s="8"/>
      <c r="Z1392" s="8"/>
      <c r="AA1392" s="8"/>
      <c r="AB1392" s="8"/>
      <c r="AC1392" s="8"/>
      <c r="AD1392" s="8"/>
      <c r="AE1392" s="8"/>
      <c r="AF1392" s="8"/>
      <c r="AG1392" s="8"/>
      <c r="AH1392" s="8"/>
      <c r="AI1392" s="8"/>
      <c r="AJ1392" s="8"/>
      <c r="AK1392" s="8"/>
      <c r="AL1392" s="9"/>
    </row>
    <row r="1393" spans="1:76" ht="20.100000000000001" customHeight="1" x14ac:dyDescent="0.25">
      <c r="A1393" s="3" t="s">
        <v>221</v>
      </c>
      <c r="B1393" s="3" t="s">
        <v>222</v>
      </c>
      <c r="C1393" s="3">
        <v>10</v>
      </c>
      <c r="D1393" s="3">
        <v>12</v>
      </c>
      <c r="E1393" s="3">
        <v>14</v>
      </c>
      <c r="F1393" s="3">
        <v>15</v>
      </c>
      <c r="G1393" s="3">
        <v>16</v>
      </c>
      <c r="H1393" s="3">
        <v>17</v>
      </c>
      <c r="I1393" s="3">
        <v>18</v>
      </c>
      <c r="J1393" s="3">
        <v>19</v>
      </c>
      <c r="K1393" s="3">
        <v>20</v>
      </c>
      <c r="L1393" s="3">
        <v>21</v>
      </c>
      <c r="M1393" s="3">
        <v>22</v>
      </c>
      <c r="N1393" s="3">
        <v>24</v>
      </c>
      <c r="O1393" s="3">
        <v>25</v>
      </c>
      <c r="P1393" s="3">
        <v>26</v>
      </c>
      <c r="Q1393" s="3">
        <v>27</v>
      </c>
      <c r="R1393" s="3">
        <v>28</v>
      </c>
      <c r="S1393" s="3">
        <v>30</v>
      </c>
      <c r="T1393" s="3">
        <v>32</v>
      </c>
      <c r="U1393" s="3">
        <v>35</v>
      </c>
      <c r="V1393" s="3">
        <v>36</v>
      </c>
      <c r="W1393" s="3">
        <v>40</v>
      </c>
      <c r="X1393" s="3">
        <v>42</v>
      </c>
      <c r="Y1393" s="3">
        <v>49</v>
      </c>
      <c r="Z1393" s="3">
        <v>50</v>
      </c>
      <c r="AA1393" s="3">
        <v>56</v>
      </c>
      <c r="AB1393" s="3">
        <v>60</v>
      </c>
      <c r="AC1393" s="3">
        <v>64</v>
      </c>
      <c r="AD1393" s="3">
        <v>70</v>
      </c>
      <c r="AE1393" s="3">
        <v>72</v>
      </c>
      <c r="AF1393" s="3">
        <v>80</v>
      </c>
      <c r="AG1393" s="3">
        <v>81</v>
      </c>
      <c r="AH1393" s="3">
        <v>90</v>
      </c>
      <c r="AI1393" s="3">
        <v>100</v>
      </c>
      <c r="AJ1393" s="3">
        <v>128</v>
      </c>
      <c r="AK1393" s="3">
        <v>150</v>
      </c>
      <c r="AL1393" s="3">
        <v>256</v>
      </c>
      <c r="AM1393" s="3" t="s">
        <v>13</v>
      </c>
      <c r="AN1393" s="3">
        <f>AVERAGE($B$1062,$B$1072,$B$92,$B$102,$B$112,$B$432,$B$672,$B$822,$B$852,$B$1082,$B$1092,$B$442,$B$682,$B$122,$B$132,$B$142,$B$692,$B$832,$B$862,$B$1112,$B$1122,$B$252,$B$262,$B$272,$B$282,$B$292,$B$302,$B$312,$B$322,$B$332,$B$342,$B$452,$B$702,$B$712,$B$722,$B$1132,$B$152,$B$162,$B$462,$B$732,$B$232,$B$172,$B$182,$B$192,$B$472,$B$512,$B$522,$B$742,$B$842,$B$872,$B$1142,$B$1152,$B$752,$B$202,$B$212,$B$762,$B$772,$B$222,$B$782,$B$1172,$B$1182,$B$12,$B$22,$B$32,$B$42,$B$52,$B$62,$B$72,$B$82,$B$792,$B$802,$B$482,$B$492,$B$532,$B$542,$B$812,$B$1192,$B$1202,$B$1332,$B$352,$B$362,$B$372,$B$382,$B$392,$B$402,$B$412,$B$502,$B$1212,$B$1222,$B$1012,$B$1022,$B$1032,$B$552,$B$562,$B$1232,$B$1242,$B$1342,$B$942,$B$952,$B$572,$B$582,$B$1252,$B$1262,$B$1362,$B$962,$B$592,$B$602,$B$1272,$B$1282,$B$422,$B$972,$B$1292,$B$612,$B$622,$B$982,$B$632,$B$642,$B$1302,$B$1312,$B$992,$B$652,$B$662,$B$1002,$B$882,$B$892,$B$902,$B$912,$B$922,$B$932,$B$1042,$B$1052,$B$1352,$B$242,$B$1102,$B$1322,$B$1162)</f>
        <v>32.382352941176471</v>
      </c>
      <c r="AO1393" s="3">
        <f>AVERAGE($B$1062,$B$1072)</f>
        <v>6.5</v>
      </c>
      <c r="AP1393" s="3">
        <f>AVERAGE($B$92,$B$102,$B$112,$B$432,$B$672,$B$822,$B$852,$B$1082,$B$1092)</f>
        <v>7.4444444444444446</v>
      </c>
      <c r="AQ1393" s="3">
        <f>AVERAGE($B$442,$B$682)</f>
        <v>8</v>
      </c>
      <c r="AR1393" s="3">
        <f>AVERAGE($B$122,$B$132,$B$142,$B$692,$B$832,$B$862,$B$1112,$B$1122)</f>
        <v>8.625</v>
      </c>
      <c r="AS1393" s="3">
        <f>AVERAGE($B$252,$B$262,$B$272,$B$282,$B$292,$B$302,$B$312,$B$322,$B$332,$B$342,$B$452,$B$702,$B$712)</f>
        <v>9</v>
      </c>
      <c r="AT1393" s="3">
        <f>AVERAGE($B$722,$B$1132)</f>
        <v>9</v>
      </c>
      <c r="AU1393" s="3">
        <f>AVERAGE($B$152,$B$162,$B$462,$B$732)</f>
        <v>9.5</v>
      </c>
      <c r="AV1393" s="3">
        <f>AVERAGE($B$232)</f>
        <v>10</v>
      </c>
      <c r="AW1393" s="3">
        <f>AVERAGE($B$172,$B$182,$B$192,$B$472,$B$512,$B$522,$B$742,$B$842,$B$872,$B$1142,$B$1152)</f>
        <v>10.454545454545455</v>
      </c>
      <c r="AX1393" s="3">
        <f>AVERAGE($B$752)</f>
        <v>10</v>
      </c>
      <c r="AY1393" s="3">
        <f>AVERAGE($B$202,$B$212,$B$762)</f>
        <v>11.666666666666666</v>
      </c>
      <c r="AZ1393" s="3">
        <f>AVERAGE($B$772)</f>
        <v>12</v>
      </c>
      <c r="BA1393" s="3">
        <f>AVERAGE($B$222,$B$782,$B$1172,$B$1182)</f>
        <v>12.25</v>
      </c>
      <c r="BB1393" s="3">
        <f>AVERAGE($B$12,$B$22,$B$32,$B$42,$B$52,$B$62,$B$72,$B$82)</f>
        <v>14.375</v>
      </c>
      <c r="BC1393" s="3">
        <f>AVERAGE($B$792)</f>
        <v>13</v>
      </c>
      <c r="BD1393" s="3">
        <f>AVERAGE($B$802)</f>
        <v>14</v>
      </c>
      <c r="BE1393" s="3">
        <f>AVERAGE($B$482,$B$492,$B$532,$B$542,$B$812,$B$1192,$B$1202,$B$1332)</f>
        <v>15.5</v>
      </c>
      <c r="BF1393" s="3">
        <f>AVERAGE($B$352,$B$362,$B$372,$B$382,$B$392,$B$402,$B$412,$B$502)</f>
        <v>17.375</v>
      </c>
      <c r="BG1393" s="3">
        <f>AVERAGE($B$1212,$B$1222)</f>
        <v>17.5</v>
      </c>
      <c r="BH1393" s="3">
        <f>AVERAGE($B$1012,$B$1022,$B$1032)</f>
        <v>18.333333333333332</v>
      </c>
      <c r="BI1393" s="3">
        <f>AVERAGE($B$552,$B$562,$B$1232,$B$1242,$B$1342)</f>
        <v>21.8</v>
      </c>
      <c r="BJ1393" s="3">
        <f>AVERAGE($B$942)</f>
        <v>22</v>
      </c>
      <c r="BK1393" s="3">
        <f>AVERAGE($B$952)</f>
        <v>30</v>
      </c>
      <c r="BL1393" s="3">
        <f>AVERAGE($B$572,$B$582,$B$1252,$B$1262,$B$1362)</f>
        <v>30.2</v>
      </c>
      <c r="BM1393" s="3">
        <f>AVERAGE($B$962)</f>
        <v>36</v>
      </c>
      <c r="BN1393" s="3">
        <f>AVERAGE($B$592,$B$602,$B$1272,$B$1282)</f>
        <v>40</v>
      </c>
      <c r="BO1393" s="3">
        <f>AVERAGE($B$422,$B$972,$B$1292)</f>
        <v>46.333333333333336</v>
      </c>
      <c r="BP1393" s="3">
        <f>AVERAGE($B$612,$B$622)</f>
        <v>53.5</v>
      </c>
      <c r="BQ1393" s="3">
        <f>AVERAGE($B$982)</f>
        <v>51</v>
      </c>
      <c r="BR1393" s="3">
        <f>AVERAGE($B$632,$B$642,$B$1302,$B$1312)</f>
        <v>64.25</v>
      </c>
      <c r="BS1393" s="3">
        <f>AVERAGE($B$992)</f>
        <v>63</v>
      </c>
      <c r="BT1393" s="3">
        <f>AVERAGE($B$652,$B$662,$B$1002)</f>
        <v>80</v>
      </c>
      <c r="BU1393" s="3">
        <f>AVERAGE($B$882,$B$892,$B$902,$B$912,$B$922,$B$932,$B$1042,$B$1052,$B$1352)</f>
        <v>91.666666666666671</v>
      </c>
      <c r="BV1393" s="3">
        <f>AVERAGE($B$242)</f>
        <v>172</v>
      </c>
      <c r="BW1393" s="3">
        <f>AVERAGE($B$1102,$B$1322)</f>
        <v>203</v>
      </c>
      <c r="BX1393" s="3">
        <f>AVERAGE($B$1162)</f>
        <v>572</v>
      </c>
    </row>
    <row r="1395" spans="1:76" ht="20.100000000000001" customHeight="1" x14ac:dyDescent="0.25">
      <c r="A1395" s="3" t="s">
        <v>15</v>
      </c>
      <c r="B1395" s="3">
        <f>AVERAGE($B$1063,$B$1073,$B$93,$B$103,$B$113,$B$433,$B$673,$B$823,$B$853,$B$1083,$B$1093,$B$443,$B$683,$B$123,$B$133,$B$143,$B$693,$B$833,$B$863,$B$1113,$B$1123,$B$253,$B$263,$B$273,$B$283,$B$293,$B$303,$B$313,$B$323,$B$333,$B$343,$B$453,$B$703,$B$713,$B$723,$B$1133,$B$153,$B$163,$B$463,$B$733,$B$233,$B$173,$B$183,$B$193,$B$473,$B$513,$B$523,$B$743,$B$843,$B$873,$B$1143,$B$1153,$B$753,$B$203,$B$213,$B$763,$B$773,$B$223,$B$783,$B$1173,$B$1183,$B$13,$B$23,$B$33,$B$43,$B$53,$B$63,$B$73,$B$83,$B$793,$B$803,$B$483,$B$493,$B$533,$B$543,$B$813,$B$1193,$B$1203,$B$1333,$B$353,$B$363,$B$373,$B$383,$B$393,$B$403,$B$413,$B$503,$B$1213,$B$1223,$B$1013,$B$1023,$B$1033,$B$553,$B$563,$B$1233,$B$1243,$B$1343,$B$943,$B$953,$B$573,$B$583,$B$1253,$B$1263,$B$1363,$B$963,$B$593,$B$603,$B$1273,$B$1283,$B$423,$B$973,$B$1293,$B$613,$B$623,$B$983,$B$633,$B$643,$B$1303,$B$1313,$B$993,$B$653,$B$663,$B$1003,$B$883,$B$893,$B$903,$B$913,$B$923,$B$933,$B$1043,$B$1053,$B$1353,$B$243,$B$1103,$B$1323,$B$1163)</f>
        <v>70.69852941176471</v>
      </c>
      <c r="C1395" s="3">
        <f>AVERAGE($B$1063,$B$1073)</f>
        <v>13</v>
      </c>
      <c r="D1395" s="3">
        <f>AVERAGE($B$93,$B$103,$B$113,$B$433,$B$673,$B$823,$B$853,$B$1083,$B$1093)</f>
        <v>15.222222222222221</v>
      </c>
      <c r="E1395" s="3">
        <f>AVERAGE($B$443,$B$683)</f>
        <v>17</v>
      </c>
      <c r="F1395" s="3">
        <f>AVERAGE($B$123,$B$133,$B$143,$B$693,$B$833,$B$863,$B$1113,$B$1123)</f>
        <v>17.375</v>
      </c>
      <c r="G1395" s="3">
        <f>AVERAGE($B$253,$B$263,$B$273,$B$283,$B$293,$B$303,$B$313,$B$323,$B$333,$B$343,$B$453,$B$703,$B$713)</f>
        <v>19.923076923076923</v>
      </c>
      <c r="H1395" s="3">
        <f>AVERAGE($B$723,$B$1133)</f>
        <v>19.5</v>
      </c>
      <c r="I1395" s="3">
        <f>AVERAGE($B$153,$B$163,$B$463,$B$733)</f>
        <v>21.5</v>
      </c>
      <c r="J1395" s="3">
        <f>AVERAGE($B$233)</f>
        <v>24</v>
      </c>
      <c r="K1395" s="3">
        <f>AVERAGE($B$173,$B$183,$B$193,$B$473,$B$513,$B$523,$B$743,$B$843,$B$873,$B$1143,$B$1153)</f>
        <v>22.636363636363637</v>
      </c>
      <c r="L1395" s="3">
        <f>AVERAGE($B$753)</f>
        <v>24</v>
      </c>
      <c r="M1395" s="3">
        <f>AVERAGE($B$203,$B$213,$B$763)</f>
        <v>25</v>
      </c>
      <c r="N1395" s="3">
        <f>AVERAGE($B$773)</f>
        <v>27</v>
      </c>
      <c r="O1395" s="3">
        <f>AVERAGE($B$223,$B$783,$B$1173,$B$1183)</f>
        <v>27.5</v>
      </c>
      <c r="P1395" s="3">
        <f>AVERAGE($B$13,$B$23,$B$33,$B$43,$B$53,$B$63,$B$73,$B$83)</f>
        <v>30.75</v>
      </c>
      <c r="Q1395" s="3">
        <f>AVERAGE($B$793)</f>
        <v>29</v>
      </c>
      <c r="R1395" s="3">
        <f>AVERAGE($B$803)</f>
        <v>30</v>
      </c>
      <c r="S1395" s="3">
        <f>AVERAGE($B$483,$B$493,$B$533,$B$543,$B$813,$B$1193,$B$1203,$B$1333)</f>
        <v>33.875</v>
      </c>
      <c r="T1395" s="3">
        <f>AVERAGE($B$353,$B$363,$B$373,$B$383,$B$393,$B$403,$B$413,$B$503)</f>
        <v>38.875</v>
      </c>
      <c r="U1395" s="3">
        <f>AVERAGE($B$1213,$B$1223)</f>
        <v>39</v>
      </c>
      <c r="V1395" s="3">
        <f>AVERAGE($B$1013,$B$1023,$B$1033)</f>
        <v>40.333333333333336</v>
      </c>
      <c r="W1395" s="3">
        <f>AVERAGE($B$553,$B$563,$B$1233,$B$1243,$B$1343)</f>
        <v>48.2</v>
      </c>
      <c r="X1395" s="3">
        <f>AVERAGE($B$943)</f>
        <v>49</v>
      </c>
      <c r="Y1395" s="3">
        <f>AVERAGE($B$953)</f>
        <v>65</v>
      </c>
      <c r="Z1395" s="3">
        <f>AVERAGE($B$573,$B$583,$B$1253,$B$1263,$B$1363)</f>
        <v>66</v>
      </c>
      <c r="AA1395" s="3">
        <f>AVERAGE($B$963)</f>
        <v>82</v>
      </c>
      <c r="AB1395" s="3">
        <f>AVERAGE($B$593,$B$603,$B$1273,$B$1283)</f>
        <v>89.25</v>
      </c>
      <c r="AC1395" s="3">
        <f>AVERAGE($B$423,$B$973,$B$1293)</f>
        <v>103.33333333333333</v>
      </c>
      <c r="AD1395" s="3">
        <f>AVERAGE($B$613,$B$623)</f>
        <v>117.5</v>
      </c>
      <c r="AE1395" s="3">
        <f>AVERAGE($B$983)</f>
        <v>116</v>
      </c>
      <c r="AF1395" s="3">
        <f>AVERAGE($B$633,$B$643,$B$1303,$B$1313)</f>
        <v>140.5</v>
      </c>
      <c r="AG1395" s="3">
        <f>AVERAGE($B$993)</f>
        <v>142</v>
      </c>
      <c r="AH1395" s="3">
        <f>AVERAGE($B$653,$B$663,$B$1003)</f>
        <v>176</v>
      </c>
      <c r="AI1395" s="3">
        <f>AVERAGE($B$883,$B$893,$B$903,$B$913,$B$923,$B$933,$B$1043,$B$1053,$B$1353)</f>
        <v>206.22222222222223</v>
      </c>
      <c r="AJ1395" s="3">
        <f>AVERAGE($B$243)</f>
        <v>359</v>
      </c>
      <c r="AK1395" s="3">
        <f>AVERAGE($B$1103,$B$1323)</f>
        <v>429</v>
      </c>
      <c r="AL1395" s="3">
        <f>AVERAGE($B$1163)</f>
        <v>1210</v>
      </c>
    </row>
    <row r="1396" spans="1:76" ht="20.100000000000001" customHeight="1" x14ac:dyDescent="0.25">
      <c r="A1396" s="3" t="s">
        <v>16</v>
      </c>
      <c r="B1396" s="3">
        <f>AVERAGE($B$1064,$B$1074,$B$94,$B$104,$B$114,$B$434,$B$674,$B$824,$B$854,$B$1084,$B$1094,$B$444,$B$684,$B$124,$B$134,$B$144,$B$694,$B$834,$B$864,$B$1114,$B$1124,$B$254,$B$264,$B$274,$B$284,$B$294,$B$304,$B$314,$B$324,$B$334,$B$344,$B$454,$B$704,$B$714,$B$724,$B$1134,$B$154,$B$164,$B$464,$B$734,$B$234,$B$174,$B$184,$B$194,$B$474,$B$514,$B$524,$B$744,$B$844,$B$874,$B$1144,$B$1154,$B$754,$B$204,$B$214,$B$764,$B$774,$B$224,$B$784,$B$1174,$B$1184,$B$14,$B$24,$B$34,$B$44,$B$54,$B$64,$B$74,$B$84,$B$794,$B$804,$B$484,$B$494,$B$534,$B$544,$B$814,$B$1194,$B$1204,$B$1334,$B$354,$B$364,$B$374,$B$384,$B$394,$B$404,$B$414,$B$504,$B$1214,$B$1224,$B$1014,$B$1024,$B$1034,$B$554,$B$564,$B$1234,$B$1244,$B$1344,$B$944,$B$954,$B$574,$B$584,$B$1254,$B$1264,$B$1364,$B$964,$B$594,$B$604,$B$1274,$B$1284,$B$424,$B$974,$B$1294,$B$614,$B$624,$B$984,$B$634,$B$644,$B$1304,$B$1314,$B$994,$B$654,$B$664,$B$1004,$B$884,$B$894,$B$904,$B$914,$B$924,$B$934,$B$1044,$B$1054,$B$1354,$B$244,$B$1104,$B$1324,$B$1164)</f>
        <v>180.52941176470588</v>
      </c>
      <c r="C1396" s="3">
        <f>AVERAGE($B$1064,$B$1074)</f>
        <v>42.5</v>
      </c>
      <c r="D1396" s="3">
        <f>AVERAGE($B$94,$B$104,$B$114,$B$434,$B$674,$B$824,$B$854,$B$1084,$B$1094)</f>
        <v>50</v>
      </c>
      <c r="E1396" s="3">
        <f>AVERAGE($B$444,$B$684)</f>
        <v>56</v>
      </c>
      <c r="F1396" s="3">
        <f>AVERAGE($B$124,$B$134,$B$144,$B$694,$B$834,$B$864,$B$1114,$B$1124)</f>
        <v>57.625</v>
      </c>
      <c r="G1396" s="3">
        <f>AVERAGE($B$254,$B$264,$B$274,$B$284,$B$294,$B$304,$B$314,$B$324,$B$334,$B$344,$B$454,$B$704,$B$714)</f>
        <v>66.15384615384616</v>
      </c>
      <c r="H1396" s="3">
        <f>AVERAGE($B$724,$B$1134)</f>
        <v>61</v>
      </c>
      <c r="I1396" s="3">
        <f>AVERAGE($B$154,$B$164,$B$464,$B$734)</f>
        <v>69</v>
      </c>
      <c r="J1396" s="3">
        <f>AVERAGE($B$234)</f>
        <v>78</v>
      </c>
      <c r="K1396" s="3">
        <f>AVERAGE($B$174,$B$184,$B$194,$B$474,$B$514,$B$524,$B$744,$B$844,$B$874,$B$1144,$B$1154)</f>
        <v>70.272727272727266</v>
      </c>
      <c r="L1396" s="3">
        <f>AVERAGE($B$754)</f>
        <v>74</v>
      </c>
      <c r="M1396" s="3">
        <f>AVERAGE($B$204,$B$214,$B$764)</f>
        <v>73.333333333333329</v>
      </c>
      <c r="N1396" s="3">
        <f>AVERAGE($B$774)</f>
        <v>75</v>
      </c>
      <c r="O1396" s="3">
        <f>AVERAGE($B$224,$B$784,$B$1174,$B$1184)</f>
        <v>81.5</v>
      </c>
      <c r="P1396" s="3">
        <f>AVERAGE($B$14,$B$24,$B$34,$B$44,$B$54,$B$64,$B$74,$B$84)</f>
        <v>89.625</v>
      </c>
      <c r="Q1396" s="3">
        <f>AVERAGE($B$794)</f>
        <v>83</v>
      </c>
      <c r="R1396" s="3">
        <f>AVERAGE($B$804)</f>
        <v>89</v>
      </c>
      <c r="S1396" s="3">
        <f>AVERAGE($B$484,$B$494,$B$534,$B$544,$B$814,$B$1194,$B$1204,$B$1334)</f>
        <v>98.875</v>
      </c>
      <c r="T1396" s="3">
        <f>AVERAGE($B$354,$B$364,$B$374,$B$384,$B$394,$B$404,$B$414,$B$504)</f>
        <v>115</v>
      </c>
      <c r="U1396" s="3">
        <f>AVERAGE($B$1214,$B$1224)</f>
        <v>113</v>
      </c>
      <c r="V1396" s="3">
        <f>AVERAGE($B$1014,$B$1024,$B$1034)</f>
        <v>117.66666666666667</v>
      </c>
      <c r="W1396" s="3">
        <f>AVERAGE($B$554,$B$564,$B$1234,$B$1244,$B$1344)</f>
        <v>135.19999999999999</v>
      </c>
      <c r="X1396" s="3">
        <f>AVERAGE($B$944)</f>
        <v>142</v>
      </c>
      <c r="Y1396" s="3">
        <f>AVERAGE($B$954)</f>
        <v>171</v>
      </c>
      <c r="Z1396" s="3">
        <f>AVERAGE($B$574,$B$584,$B$1254,$B$1264,$B$1364)</f>
        <v>177.2</v>
      </c>
      <c r="AA1396" s="3">
        <f>AVERAGE($B$964)</f>
        <v>199</v>
      </c>
      <c r="AB1396" s="3">
        <f>AVERAGE($B$594,$B$604,$B$1274,$B$1284)</f>
        <v>229.5</v>
      </c>
      <c r="AC1396" s="3">
        <f>AVERAGE($B$424,$B$974,$B$1294)</f>
        <v>269</v>
      </c>
      <c r="AD1396" s="3">
        <f>AVERAGE($B$614,$B$624)</f>
        <v>291.5</v>
      </c>
      <c r="AE1396" s="3">
        <f>AVERAGE($B$984)</f>
        <v>286</v>
      </c>
      <c r="AF1396" s="3">
        <f>AVERAGE($B$634,$B$644,$B$1304,$B$1314)</f>
        <v>349.25</v>
      </c>
      <c r="AG1396" s="3">
        <f>AVERAGE($B$994)</f>
        <v>338</v>
      </c>
      <c r="AH1396" s="3">
        <f>AVERAGE($B$654,$B$664,$B$1004)</f>
        <v>411.66666666666669</v>
      </c>
      <c r="AI1396" s="3">
        <f>AVERAGE($B$884,$B$894,$B$904,$B$914,$B$924,$B$934,$B$1044,$B$1054,$B$1354)</f>
        <v>485.44444444444446</v>
      </c>
      <c r="AJ1396" s="3">
        <f>AVERAGE($B$244)</f>
        <v>814</v>
      </c>
      <c r="AK1396" s="3">
        <f>AVERAGE($B$1104,$B$1324)</f>
        <v>978.5</v>
      </c>
      <c r="AL1396" s="3">
        <f>AVERAGE($B$1164)</f>
        <v>2683</v>
      </c>
    </row>
    <row r="1397" spans="1:76" ht="20.100000000000001" customHeight="1" x14ac:dyDescent="0.25">
      <c r="A1397" s="3" t="s">
        <v>17</v>
      </c>
      <c r="B1397" s="3">
        <f>AVERAGE($B$1065,$B$1075,$B$95,$B$105,$B$115,$B$435,$B$675,$B$825,$B$855,$B$1085,$B$1095,$B$445,$B$685,$B$125,$B$135,$B$145,$B$695,$B$835,$B$865,$B$1115,$B$1125,$B$255,$B$265,$B$275,$B$285,$B$295,$B$305,$B$315,$B$325,$B$335,$B$345,$B$455,$B$705,$B$715,$B$725,$B$1135,$B$155,$B$165,$B$465,$B$735,$B$235,$B$175,$B$185,$B$195,$B$475,$B$515,$B$525,$B$745,$B$845,$B$875,$B$1145,$B$1155,$B$755,$B$205,$B$215,$B$765,$B$775,$B$225,$B$785,$B$1175,$B$1185,$B$15,$B$25,$B$35,$B$45,$B$55,$B$65,$B$75,$B$85,$B$795,$B$805,$B$485,$B$495,$B$535,$B$545,$B$815,$B$1195,$B$1205,$B$1335,$B$355,$B$365,$B$375,$B$385,$B$395,$B$405,$B$415,$B$505,$B$1215,$B$1225,$B$1015,$B$1025,$B$1035,$B$555,$B$565,$B$1235,$B$1245,$B$1345,$B$945,$B$955,$B$575,$B$585,$B$1255,$B$1265,$B$1365,$B$965,$B$595,$B$605,$B$1275,$B$1285,$B$425,$B$975,$B$1295,$B$615,$B$625,$B$985,$B$635,$B$645,$B$1305,$B$1315,$B$995,$B$655,$B$665,$B$1005,$B$885,$B$895,$B$905,$B$915,$B$925,$B$935,$B$1045,$B$1055,$B$1355,$B$245,$B$1105,$B$1325,$B$1165)</f>
        <v>318.55882352941177</v>
      </c>
      <c r="C1397" s="3">
        <f>AVERAGE($B$1065,$B$1075)</f>
        <v>92</v>
      </c>
      <c r="D1397" s="3">
        <f>AVERAGE($B$95,$B$105,$B$115,$B$435,$B$675,$B$825,$B$855,$B$1085,$B$1095)</f>
        <v>108.33333333333333</v>
      </c>
      <c r="E1397" s="3">
        <f>AVERAGE($B$445,$B$685)</f>
        <v>119</v>
      </c>
      <c r="F1397" s="3">
        <f>AVERAGE($B$125,$B$135,$B$145,$B$695,$B$835,$B$865,$B$1115,$B$1125)</f>
        <v>116.5</v>
      </c>
      <c r="G1397" s="3">
        <f>AVERAGE($B$255,$B$265,$B$275,$B$285,$B$295,$B$305,$B$315,$B$325,$B$335,$B$345,$B$455,$B$705,$B$715)</f>
        <v>139.46153846153845</v>
      </c>
      <c r="H1397" s="3">
        <f>AVERAGE($B$725,$B$1135)</f>
        <v>124</v>
      </c>
      <c r="I1397" s="3">
        <f>AVERAGE($B$155,$B$165,$B$465,$B$735)</f>
        <v>134.75</v>
      </c>
      <c r="J1397" s="3">
        <f>AVERAGE($B$235)</f>
        <v>160</v>
      </c>
      <c r="K1397" s="3">
        <f>AVERAGE($B$175,$B$185,$B$195,$B$475,$B$515,$B$525,$B$745,$B$845,$B$875,$B$1145,$B$1155)</f>
        <v>139.18181818181819</v>
      </c>
      <c r="L1397" s="3">
        <f>AVERAGE($B$755)</f>
        <v>146</v>
      </c>
      <c r="M1397" s="3">
        <f>AVERAGE($B$205,$B$215,$B$765)</f>
        <v>146.66666666666666</v>
      </c>
      <c r="N1397" s="3">
        <f>AVERAGE($B$775)</f>
        <v>158</v>
      </c>
      <c r="O1397" s="3">
        <f>AVERAGE($B$225,$B$785,$B$1175,$B$1185)</f>
        <v>159</v>
      </c>
      <c r="P1397" s="3">
        <f>AVERAGE($B$15,$B$25,$B$35,$B$45,$B$55,$B$65,$B$75,$B$85)</f>
        <v>169</v>
      </c>
      <c r="Q1397" s="3">
        <f>AVERAGE($B$795)</f>
        <v>164</v>
      </c>
      <c r="R1397" s="3">
        <f>AVERAGE($B$805)</f>
        <v>178</v>
      </c>
      <c r="S1397" s="3">
        <f>AVERAGE($B$485,$B$495,$B$535,$B$545,$B$815,$B$1195,$B$1205,$B$1335)</f>
        <v>189</v>
      </c>
      <c r="T1397" s="3">
        <f>AVERAGE($B$355,$B$365,$B$375,$B$385,$B$395,$B$405,$B$415,$B$505)</f>
        <v>220.875</v>
      </c>
      <c r="U1397" s="3">
        <f>AVERAGE($B$1215,$B$1225)</f>
        <v>219.5</v>
      </c>
      <c r="V1397" s="3">
        <f>AVERAGE($B$1015,$B$1025,$B$1035)</f>
        <v>223.33333333333334</v>
      </c>
      <c r="W1397" s="3">
        <f>AVERAGE($B$555,$B$565,$B$1235,$B$1245,$B$1345)</f>
        <v>250.2</v>
      </c>
      <c r="X1397" s="3">
        <f>AVERAGE($B$945)</f>
        <v>260</v>
      </c>
      <c r="Y1397" s="3">
        <f>AVERAGE($B$955)</f>
        <v>306</v>
      </c>
      <c r="Z1397" s="3">
        <f>AVERAGE($B$575,$B$585,$B$1255,$B$1265,$B$1365)</f>
        <v>317.8</v>
      </c>
      <c r="AA1397" s="3">
        <f>AVERAGE($B$965)</f>
        <v>368</v>
      </c>
      <c r="AB1397" s="3">
        <f>AVERAGE($B$595,$B$605,$B$1275,$B$1285)</f>
        <v>398.5</v>
      </c>
      <c r="AC1397" s="3">
        <f>AVERAGE($B$425,$B$975,$B$1295)</f>
        <v>474.66666666666669</v>
      </c>
      <c r="AD1397" s="3">
        <f>AVERAGE($B$615,$B$625)</f>
        <v>493.5</v>
      </c>
      <c r="AE1397" s="3">
        <f>AVERAGE($B$985)</f>
        <v>517</v>
      </c>
      <c r="AF1397" s="3">
        <f>AVERAGE($B$635,$B$645,$B$1305,$B$1315)</f>
        <v>582.5</v>
      </c>
      <c r="AG1397" s="3">
        <f>AVERAGE($B$995)</f>
        <v>588</v>
      </c>
      <c r="AH1397" s="3">
        <f>AVERAGE($B$655,$B$665,$B$1005)</f>
        <v>693</v>
      </c>
      <c r="AI1397" s="3">
        <f>AVERAGE($B$885,$B$895,$B$905,$B$915,$B$925,$B$935,$B$1045,$B$1055,$B$1355)</f>
        <v>808.55555555555554</v>
      </c>
      <c r="AJ1397" s="3">
        <f>AVERAGE($B$245)</f>
        <v>1308</v>
      </c>
      <c r="AK1397" s="3">
        <f>AVERAGE($B$1105,$B$1325)</f>
        <v>1571.5</v>
      </c>
      <c r="AL1397" s="3">
        <f>AVERAGE($B$1165)</f>
        <v>4221</v>
      </c>
    </row>
    <row r="1398" spans="1:76" ht="20.100000000000001" customHeight="1" x14ac:dyDescent="0.25">
      <c r="A1398" s="3" t="s">
        <v>18</v>
      </c>
      <c r="B1398" s="3">
        <f>AVERAGE($B$1066,$B$1076,$B$96,$B$106,$B$116,$B$436,$B$676,$B$826,$B$856,$B$1086,$B$1096,$B$446,$B$686,$B$126,$B$136,$B$146,$B$696,$B$836,$B$866,$B$1116,$B$1126,$B$256,$B$266,$B$276,$B$286,$B$296,$B$306,$B$316,$B$326,$B$336,$B$346,$B$456,$B$706,$B$716,$B$726,$B$1136,$B$156,$B$166,$B$466,$B$736,$B$236,$B$176,$B$186,$B$196,$B$476,$B$516,$B$526,$B$746,$B$846,$B$876,$B$1146,$B$1156,$B$756,$B$206,$B$216,$B$766,$B$776,$B$226,$B$786,$B$1176,$B$1186,$B$16,$B$26,$B$36,$B$46,$B$56,$B$66,$B$76,$B$86,$B$796,$B$806,$B$486,$B$496,$B$536,$B$546,$B$816,$B$1196,$B$1206,$B$1336,$B$356,$B$366,$B$376,$B$386,$B$396,$B$406,$B$416,$B$506,$B$1216,$B$1226,$B$1016,$B$1026,$B$1036,$B$556,$B$566,$B$1236,$B$1246,$B$1346,$B$946,$B$956,$B$576,$B$586,$B$1256,$B$1266,$B$1366,$B$966,$B$596,$B$606,$B$1276,$B$1286,$B$426,$B$976,$B$1296,$B$616,$B$626,$B$986,$B$636,$B$646,$B$1306,$B$1316,$B$996,$B$656,$B$666,$B$1006,$B$886,$B$896,$B$906,$B$916,$B$926,$B$936,$B$1046,$B$1056,$B$1356,$B$246,$B$1106,$B$1326,$B$1166)</f>
        <v>850.89705882352939</v>
      </c>
      <c r="C1398" s="3">
        <f>AVERAGE($B$1066,$B$1076)</f>
        <v>354</v>
      </c>
      <c r="D1398" s="3">
        <f>AVERAGE($B$96,$B$106,$B$116,$B$436,$B$676,$B$826,$B$856,$B$1086,$B$1096)</f>
        <v>387</v>
      </c>
      <c r="E1398" s="3">
        <f>AVERAGE($B$446,$B$686)</f>
        <v>421.5</v>
      </c>
      <c r="F1398" s="3">
        <f>AVERAGE($B$126,$B$136,$B$146,$B$696,$B$836,$B$866,$B$1116,$B$1126)</f>
        <v>420.875</v>
      </c>
      <c r="G1398" s="3">
        <f>AVERAGE($B$256,$B$266,$B$276,$B$286,$B$296,$B$306,$B$316,$B$326,$B$336,$B$346,$B$456,$B$706,$B$716)</f>
        <v>496.23076923076923</v>
      </c>
      <c r="H1398" s="3">
        <f>AVERAGE($B$726,$B$1136)</f>
        <v>434.5</v>
      </c>
      <c r="I1398" s="3">
        <f>AVERAGE($B$156,$B$166,$B$466,$B$736)</f>
        <v>477.5</v>
      </c>
      <c r="J1398" s="3">
        <f>AVERAGE($B$236)</f>
        <v>482</v>
      </c>
      <c r="K1398" s="3">
        <f>AVERAGE($B$176,$B$186,$B$196,$B$476,$B$516,$B$526,$B$746,$B$846,$B$876,$B$1146,$B$1156)</f>
        <v>484.54545454545456</v>
      </c>
      <c r="L1398" s="3">
        <f>AVERAGE($B$756)</f>
        <v>496</v>
      </c>
      <c r="M1398" s="3">
        <f>AVERAGE($B$206,$B$216,$B$766)</f>
        <v>503.33333333333331</v>
      </c>
      <c r="N1398" s="3">
        <f>AVERAGE($B$776)</f>
        <v>489</v>
      </c>
      <c r="O1398" s="3">
        <f>AVERAGE($B$226,$B$786,$B$1176,$B$1186)</f>
        <v>538</v>
      </c>
      <c r="P1398" s="3">
        <f>AVERAGE($B$16,$B$26,$B$36,$B$46,$B$56,$B$66,$B$76,$B$86)</f>
        <v>550.875</v>
      </c>
      <c r="Q1398" s="3">
        <f>AVERAGE($B$796)</f>
        <v>576</v>
      </c>
      <c r="R1398" s="3">
        <f>AVERAGE($B$806)</f>
        <v>579</v>
      </c>
      <c r="S1398" s="3">
        <f>AVERAGE($B$486,$B$496,$B$536,$B$546,$B$816,$B$1196,$B$1206,$B$1336)</f>
        <v>601.125</v>
      </c>
      <c r="T1398" s="3">
        <f>AVERAGE($B$356,$B$366,$B$376,$B$386,$B$396,$B$406,$B$416,$B$506)</f>
        <v>684.25</v>
      </c>
      <c r="U1398" s="3">
        <f>AVERAGE($B$1216,$B$1226)</f>
        <v>647.5</v>
      </c>
      <c r="V1398" s="3">
        <f>AVERAGE($B$1016,$B$1026,$B$1036)</f>
        <v>651</v>
      </c>
      <c r="W1398" s="3">
        <f>AVERAGE($B$556,$B$566,$B$1236,$B$1246,$B$1346)</f>
        <v>732.6</v>
      </c>
      <c r="X1398" s="3">
        <f>AVERAGE($B$946)</f>
        <v>740</v>
      </c>
      <c r="Y1398" s="3">
        <f>AVERAGE($B$956)</f>
        <v>853</v>
      </c>
      <c r="Z1398" s="3">
        <f>AVERAGE($B$576,$B$586,$B$1256,$B$1266,$B$1366)</f>
        <v>876.6</v>
      </c>
      <c r="AA1398" s="3">
        <f>AVERAGE($B$966)</f>
        <v>1011</v>
      </c>
      <c r="AB1398" s="3">
        <f>AVERAGE($B$596,$B$606,$B$1276,$B$1286)</f>
        <v>1047.25</v>
      </c>
      <c r="AC1398" s="3">
        <f>AVERAGE($B$426,$B$976,$B$1296)</f>
        <v>1224.6666666666667</v>
      </c>
      <c r="AD1398" s="3">
        <f>AVERAGE($B$616,$B$626)</f>
        <v>1247</v>
      </c>
      <c r="AE1398" s="3">
        <f>AVERAGE($B$986)</f>
        <v>1259</v>
      </c>
      <c r="AF1398" s="3">
        <f>AVERAGE($B$636,$B$646,$B$1306,$B$1316)</f>
        <v>1411.5</v>
      </c>
      <c r="AG1398" s="3">
        <f>AVERAGE($B$996)</f>
        <v>1446</v>
      </c>
      <c r="AH1398" s="3">
        <f>AVERAGE($B$656,$B$666,$B$1006)</f>
        <v>1629.3333333333333</v>
      </c>
      <c r="AI1398" s="3">
        <f>AVERAGE($B$886,$B$896,$B$906,$B$916,$B$926,$B$936,$B$1046,$B$1056,$B$1356)</f>
        <v>1870.3333333333333</v>
      </c>
      <c r="AJ1398" s="3">
        <f>AVERAGE($B$246)</f>
        <v>2747</v>
      </c>
      <c r="AK1398" s="3">
        <f>AVERAGE($B$1106,$B$1326)</f>
        <v>3264.5</v>
      </c>
      <c r="AL1398" s="3">
        <f>AVERAGE($B$1166)</f>
        <v>8184</v>
      </c>
    </row>
    <row r="1399" spans="1:76" ht="20.100000000000001" customHeight="1" x14ac:dyDescent="0.25">
      <c r="A1399" s="3" t="s">
        <v>19</v>
      </c>
      <c r="B1399" s="3">
        <f>AVERAGE($B$1067,$B$1077,$B$97,$B$107,$B$117,$B$437,$B$677,$B$827,$B$857,$B$1087,$B$1097,$B$447,$B$687,$B$127,$B$137,$B$147,$B$697,$B$837,$B$867,$B$1117,$B$1127,$B$257,$B$267,$B$277,$B$287,$B$297,$B$307,$B$317,$B$327,$B$337,$B$347,$B$457,$B$707,$B$717,$B$727,$B$1137,$B$157,$B$167,$B$467,$B$737,$B$237,$B$177,$B$187,$B$197,$B$477,$B$517,$B$527,$B$747,$B$847,$B$877,$B$1147,$B$1157,$B$757,$B$207,$B$217,$B$767,$B$777,$B$227,$B$787,$B$1177,$B$1187,$B$17,$B$27,$B$37,$B$47,$B$57,$B$67,$B$77,$B$87,$B$797,$B$807,$B$487,$B$497,$B$537,$B$547,$B$817,$B$1197,$B$1207,$B$1337,$B$357,$B$367,$B$377,$B$387,$B$397,$B$407,$B$417,$B$507,$B$1217,$B$1227,$B$1017,$B$1027,$B$1037,$B$557,$B$567,$B$1237,$B$1247,$B$1347,$B$947,$B$957,$B$577,$B$587,$B$1257,$B$1267,$B$1367,$B$967,$B$597,$B$607,$B$1277,$B$1287,$B$427,$B$977,$B$1297,$B$617,$B$627,$B$987,$B$637,$B$647,$B$1307,$B$1317,$B$997,$B$657,$B$667,$B$1007,$B$887,$B$897,$B$907,$B$917,$B$927,$B$937,$B$1047,$B$1057,$B$1357,$B$247,$B$1107,$B$1327,$B$1167)</f>
        <v>2509.3676470588234</v>
      </c>
      <c r="C1399" s="3">
        <f>AVERAGE($B$1067,$B$1077)</f>
        <v>1379.5</v>
      </c>
      <c r="D1399" s="3">
        <f>AVERAGE($B$97,$B$107,$B$117,$B$437,$B$677,$B$827,$B$857,$B$1087,$B$1097)</f>
        <v>1386.1111111111111</v>
      </c>
      <c r="E1399" s="3">
        <f>AVERAGE($B$447,$B$687)</f>
        <v>1404.5</v>
      </c>
      <c r="F1399" s="3">
        <f>AVERAGE($B$127,$B$137,$B$147,$B$697,$B$837,$B$867,$B$1117,$B$1127)</f>
        <v>1494.75</v>
      </c>
      <c r="G1399" s="3">
        <f>AVERAGE($B$257,$B$267,$B$277,$B$287,$B$297,$B$307,$B$317,$B$327,$B$337,$B$347,$B$457,$B$707,$B$717)</f>
        <v>1857.5384615384614</v>
      </c>
      <c r="H1399" s="3">
        <f>AVERAGE($B$727,$B$1137)</f>
        <v>1569.5</v>
      </c>
      <c r="I1399" s="3">
        <f>AVERAGE($B$157,$B$167,$B$467,$B$737)</f>
        <v>1593.75</v>
      </c>
      <c r="J1399" s="3">
        <f>AVERAGE($B$237)</f>
        <v>1574</v>
      </c>
      <c r="K1399" s="3">
        <f>AVERAGE($B$177,$B$187,$B$197,$B$477,$B$517,$B$527,$B$747,$B$847,$B$877,$B$1147,$B$1157)</f>
        <v>1620.4545454545455</v>
      </c>
      <c r="L1399" s="3">
        <f>AVERAGE($B$757)</f>
        <v>1744</v>
      </c>
      <c r="M1399" s="3">
        <f>AVERAGE($B$207,$B$217,$B$767)</f>
        <v>1716.6666666666667</v>
      </c>
      <c r="N1399" s="3">
        <f>AVERAGE($B$777)</f>
        <v>1722</v>
      </c>
      <c r="O1399" s="3">
        <f>AVERAGE($B$227,$B$787,$B$1177,$B$1187)</f>
        <v>1821.25</v>
      </c>
      <c r="P1399" s="3">
        <f>AVERAGE($B$17,$B$27,$B$37,$B$47,$B$57,$B$67,$B$77,$B$87)</f>
        <v>1788.625</v>
      </c>
      <c r="Q1399" s="3">
        <f>AVERAGE($B$797)</f>
        <v>1954</v>
      </c>
      <c r="R1399" s="3">
        <f>AVERAGE($B$807)</f>
        <v>1854</v>
      </c>
      <c r="S1399" s="3">
        <f>AVERAGE($B$487,$B$497,$B$537,$B$547,$B$817,$B$1197,$B$1207,$B$1337)</f>
        <v>1929.75</v>
      </c>
      <c r="T1399" s="3">
        <f>AVERAGE($B$357,$B$367,$B$377,$B$387,$B$397,$B$407,$B$417,$B$507)</f>
        <v>2333.25</v>
      </c>
      <c r="U1399" s="3">
        <f>AVERAGE($B$1217,$B$1227)</f>
        <v>2078</v>
      </c>
      <c r="V1399" s="3">
        <f>AVERAGE($B$1017,$B$1027,$B$1037)</f>
        <v>2059.6666666666665</v>
      </c>
      <c r="W1399" s="3">
        <f>AVERAGE($B$557,$B$567,$B$1237,$B$1247,$B$1347)</f>
        <v>2240.4</v>
      </c>
      <c r="X1399" s="3">
        <f>AVERAGE($B$947)</f>
        <v>2290</v>
      </c>
      <c r="Y1399" s="3">
        <f>AVERAGE($B$957)</f>
        <v>2625</v>
      </c>
      <c r="Z1399" s="3">
        <f>AVERAGE($B$577,$B$587,$B$1257,$B$1267,$B$1367)</f>
        <v>2625.4</v>
      </c>
      <c r="AA1399" s="3">
        <f>AVERAGE($B$967)</f>
        <v>2941</v>
      </c>
      <c r="AB1399" s="3">
        <f>AVERAGE($B$597,$B$607,$B$1277,$B$1287)</f>
        <v>3000.75</v>
      </c>
      <c r="AC1399" s="3">
        <f>AVERAGE($B$427,$B$977,$B$1297)</f>
        <v>3829</v>
      </c>
      <c r="AD1399" s="3">
        <f>AVERAGE($B$617,$B$627)</f>
        <v>3458.5</v>
      </c>
      <c r="AE1399" s="3">
        <f>AVERAGE($B$987)</f>
        <v>3635</v>
      </c>
      <c r="AF1399" s="3">
        <f>AVERAGE($B$637,$B$647,$B$1307,$B$1317)</f>
        <v>3816.75</v>
      </c>
      <c r="AG1399" s="3">
        <f>AVERAGE($B$997)</f>
        <v>3882</v>
      </c>
      <c r="AH1399" s="3">
        <f>AVERAGE($B$657,$B$667,$B$1007)</f>
        <v>4333.666666666667</v>
      </c>
      <c r="AI1399" s="3">
        <f>AVERAGE($B$887,$B$897,$B$907,$B$917,$B$927,$B$937,$B$1047,$B$1057,$B$1357)</f>
        <v>4833.7777777777774</v>
      </c>
      <c r="AJ1399" s="3">
        <f>AVERAGE($B$247)</f>
        <v>6869</v>
      </c>
      <c r="AK1399" s="3">
        <f>AVERAGE($B$1107,$B$1327)</f>
        <v>7490.5</v>
      </c>
      <c r="AL1399" s="3">
        <f>AVERAGE($B$1167)</f>
        <v>16024</v>
      </c>
    </row>
    <row r="1402" spans="1:76" ht="20.100000000000001" customHeight="1" x14ac:dyDescent="0.25">
      <c r="A1402" s="4" t="s">
        <v>223</v>
      </c>
      <c r="B1402" s="4" t="s">
        <v>13</v>
      </c>
      <c r="C1402" s="4" t="s">
        <v>15</v>
      </c>
      <c r="D1402" s="4" t="s">
        <v>16</v>
      </c>
      <c r="E1402" s="4" t="s">
        <v>17</v>
      </c>
      <c r="F1402" s="4" t="s">
        <v>18</v>
      </c>
      <c r="G1402" s="4" t="s">
        <v>19</v>
      </c>
    </row>
    <row r="1403" spans="1:76" ht="20.100000000000001" customHeight="1" x14ac:dyDescent="0.25">
      <c r="A1403" s="3" t="s">
        <v>224</v>
      </c>
      <c r="B1403" s="3">
        <f>AVERAGE($B$1062,$B$1072,$B$92,$B$102,$B$112,$B$432,$B$672,$B$822,$B$852,$B$1082,$B$1092,$B$442,$B$682,$B$122,$B$132,$B$142,$B$692,$B$832,$B$862,$B$1112,$B$1122)</f>
        <v>7.8571428571428568</v>
      </c>
      <c r="C1403" s="3">
        <f>AVERAGE($B$1063,$B$1073,$B$93,$B$103,$B$113,$B$433,$B$673,$B$823,$B$853,$B$1083,$B$1093,$B$443,$B$683,$B$123,$B$133,$B$143,$B$693,$B$833,$B$863,$B$1113,$B$1123)</f>
        <v>16</v>
      </c>
      <c r="D1403" s="3">
        <f>AVERAGE($B$1064,$B$1074,$B$94,$B$104,$B$114,$B$434,$B$674,$B$824,$B$854,$B$1084,$B$1094,$B$444,$B$684,$B$124,$B$134,$B$144,$B$694,$B$834,$B$864,$B$1114,$B$1124)</f>
        <v>52.761904761904759</v>
      </c>
      <c r="E1403" s="3">
        <f>AVERAGE($B$1065,$B$1075,$B$95,$B$105,$B$115,$B$435,$B$675,$B$825,$B$855,$B$1085,$B$1095,$B$445,$B$685,$B$125,$B$135,$B$145,$B$695,$B$835,$B$865,$B$1115,$B$1125)</f>
        <v>110.9047619047619</v>
      </c>
      <c r="F1403" s="3">
        <f>AVERAGE($B$1066,$B$1076,$B$96,$B$106,$B$116,$B$436,$B$676,$B$826,$B$856,$B$1086,$B$1096,$B$446,$B$686,$B$126,$B$136,$B$146,$B$696,$B$836,$B$866,$B$1116,$B$1126)</f>
        <v>400.04761904761904</v>
      </c>
      <c r="G1403" s="3">
        <f>AVERAGE($B$1067,$B$1077,$B$97,$B$107,$B$117,$B$437,$B$677,$B$827,$B$857,$B$1087,$B$1097,$B$447,$B$687,$B$127,$B$137,$B$147,$B$697,$B$837,$B$867,$B$1117,$B$1127)</f>
        <v>1428.6190476190477</v>
      </c>
    </row>
    <row r="1404" spans="1:76" ht="20.100000000000001" customHeight="1" x14ac:dyDescent="0.25">
      <c r="A1404" s="3" t="s">
        <v>225</v>
      </c>
      <c r="B1404" s="3">
        <f>AVERAGE($B$252,$B$262,$B$272,$B$282,$B$292,$B$302,$B$312,$B$322,$B$332,$B$342,$B$452,$B$702,$B$712,$B$722,$B$1132,$B$152,$B$162,$B$462,$B$732,$B$232)</f>
        <v>9.15</v>
      </c>
      <c r="C1404" s="3">
        <f>AVERAGE($B$253,$B$263,$B$273,$B$283,$B$293,$B$303,$B$313,$B$323,$B$333,$B$343,$B$453,$B$703,$B$713,$B$723,$B$1133,$B$153,$B$163,$B$463,$B$733,$B$233)</f>
        <v>20.399999999999999</v>
      </c>
      <c r="D1404" s="3">
        <f>AVERAGE($B$254,$B$264,$B$274,$B$284,$B$294,$B$304,$B$314,$B$324,$B$334,$B$344,$B$454,$B$704,$B$714,$B$724,$B$1134,$B$154,$B$164,$B$464,$B$734,$B$234)</f>
        <v>66.8</v>
      </c>
      <c r="E1404" s="3">
        <f>AVERAGE($B$255,$B$265,$B$275,$B$285,$B$295,$B$305,$B$315,$B$325,$B$335,$B$345,$B$455,$B$705,$B$715,$B$725,$B$1135,$B$155,$B$165,$B$465,$B$735,$B$235)</f>
        <v>138</v>
      </c>
      <c r="F1404" s="3">
        <f>AVERAGE($B$256,$B$266,$B$276,$B$286,$B$296,$B$306,$B$316,$B$326,$B$336,$B$346,$B$456,$B$706,$B$716,$B$726,$B$1136,$B$156,$B$166,$B$466,$B$736,$B$236)</f>
        <v>485.6</v>
      </c>
      <c r="G1404" s="3">
        <f>AVERAGE($B$257,$B$267,$B$277,$B$287,$B$297,$B$307,$B$317,$B$327,$B$337,$B$347,$B$457,$B$707,$B$717,$B$727,$B$1137,$B$157,$B$167,$B$467,$B$737,$B$237)</f>
        <v>1761.8</v>
      </c>
    </row>
    <row r="1405" spans="1:76" ht="20.100000000000001" customHeight="1" x14ac:dyDescent="0.25">
      <c r="A1405" s="3" t="s">
        <v>226</v>
      </c>
      <c r="B1405" s="3">
        <f>AVERAGE($B$172,$B$182,$B$192,$B$472,$B$512,$B$522,$B$742,$B$842,$B$872,$B$1142,$B$1152,$B$752,$B$202,$B$212,$B$762,$B$772,$B$222,$B$782,$B$1172,$B$1182)</f>
        <v>11.05</v>
      </c>
      <c r="C1405" s="3">
        <f>AVERAGE($B$173,$B$183,$B$193,$B$473,$B$513,$B$523,$B$743,$B$843,$B$873,$B$1143,$B$1153,$B$753,$B$203,$B$213,$B$763,$B$773,$B$223,$B$783,$B$1173,$B$1183)</f>
        <v>24.25</v>
      </c>
      <c r="D1405" s="3">
        <f>AVERAGE($B$174,$B$184,$B$194,$B$474,$B$514,$B$524,$B$744,$B$844,$B$874,$B$1144,$B$1154,$B$754,$B$204,$B$214,$B$764,$B$774,$B$224,$B$784,$B$1174,$B$1184)</f>
        <v>73.400000000000006</v>
      </c>
      <c r="E1405" s="3">
        <f>AVERAGE($B$175,$B$185,$B$195,$B$475,$B$515,$B$525,$B$745,$B$845,$B$875,$B$1145,$B$1155,$B$755,$B$205,$B$215,$B$765,$B$775,$B$225,$B$785,$B$1175,$B$1185)</f>
        <v>145.55000000000001</v>
      </c>
      <c r="F1405" s="3">
        <f>AVERAGE($B$176,$B$186,$B$196,$B$476,$B$516,$B$526,$B$746,$B$846,$B$876,$B$1146,$B$1156,$B$756,$B$206,$B$216,$B$766,$B$776,$B$226,$B$786,$B$1176,$B$1186)</f>
        <v>498.85</v>
      </c>
      <c r="G1405" s="3">
        <f>AVERAGE($B$177,$B$187,$B$197,$B$477,$B$517,$B$527,$B$747,$B$847,$B$877,$B$1147,$B$1157,$B$757,$B$207,$B$217,$B$767,$B$777,$B$227,$B$787,$B$1177,$B$1187)</f>
        <v>1686.3</v>
      </c>
    </row>
    <row r="1406" spans="1:76" ht="20.100000000000001" customHeight="1" x14ac:dyDescent="0.25">
      <c r="A1406" s="3" t="s">
        <v>227</v>
      </c>
      <c r="B1406" s="3">
        <f>AVERAGE($B$12,$B$22,$B$32,$B$42,$B$52,$B$62,$B$72,$B$82,$B$792,$B$802,$B$482,$B$492,$B$532,$B$542,$B$812,$B$1192,$B$1202,$B$1332)</f>
        <v>14.777777777777779</v>
      </c>
      <c r="C1406" s="3">
        <f>AVERAGE($B$13,$B$23,$B$33,$B$43,$B$53,$B$63,$B$73,$B$83,$B$793,$B$803,$B$483,$B$493,$B$533,$B$543,$B$813,$B$1193,$B$1203,$B$1333)</f>
        <v>32</v>
      </c>
      <c r="D1406" s="3">
        <f>AVERAGE($B$14,$B$24,$B$34,$B$44,$B$54,$B$64,$B$74,$B$84,$B$794,$B$804,$B$484,$B$494,$B$534,$B$544,$B$814,$B$1194,$B$1204,$B$1334)</f>
        <v>93.333333333333329</v>
      </c>
      <c r="E1406" s="3">
        <f>AVERAGE($B$15,$B$25,$B$35,$B$45,$B$55,$B$65,$B$75,$B$85,$B$795,$B$805,$B$485,$B$495,$B$535,$B$545,$B$815,$B$1195,$B$1205,$B$1335)</f>
        <v>178.11111111111111</v>
      </c>
      <c r="F1406" s="3">
        <f>AVERAGE($B$16,$B$26,$B$36,$B$46,$B$56,$B$66,$B$76,$B$86,$B$796,$B$806,$B$486,$B$496,$B$536,$B$546,$B$816,$B$1196,$B$1206,$B$1336)</f>
        <v>576.16666666666663</v>
      </c>
      <c r="G1406" s="3">
        <f>AVERAGE($B$17,$B$27,$B$37,$B$47,$B$57,$B$67,$B$77,$B$87,$B$797,$B$807,$B$487,$B$497,$B$537,$B$547,$B$817,$B$1197,$B$1207,$B$1337)</f>
        <v>1864.1666666666667</v>
      </c>
    </row>
    <row r="1407" spans="1:76" ht="20.100000000000001" customHeight="1" x14ac:dyDescent="0.25">
      <c r="A1407" s="3" t="s">
        <v>228</v>
      </c>
      <c r="B1407" s="3">
        <f>AVERAGE($B$352,$B$362,$B$372,$B$382,$B$392,$B$402,$B$412,$B$502,$B$1212,$B$1222,$B$1012,$B$1022,$B$1032,$B$552,$B$562,$B$1232,$B$1242,$B$1342,$B$942,$B$952)</f>
        <v>19.5</v>
      </c>
      <c r="C1407" s="3">
        <f>AVERAGE($B$353,$B$363,$B$373,$B$383,$B$393,$B$403,$B$413,$B$503,$B$1213,$B$1223,$B$1013,$B$1023,$B$1033,$B$553,$B$563,$B$1233,$B$1243,$B$1343,$B$943,$B$953)</f>
        <v>43.25</v>
      </c>
      <c r="D1407" s="3">
        <f>AVERAGE($B$354,$B$364,$B$374,$B$384,$B$394,$B$404,$B$414,$B$504,$B$1214,$B$1224,$B$1014,$B$1024,$B$1034,$B$554,$B$564,$B$1234,$B$1244,$B$1344,$B$944,$B$954)</f>
        <v>124.4</v>
      </c>
      <c r="E1407" s="3">
        <f>AVERAGE($B$355,$B$365,$B$375,$B$385,$B$395,$B$405,$B$415,$B$505,$B$1215,$B$1225,$B$1015,$B$1025,$B$1035,$B$555,$B$565,$B$1235,$B$1245,$B$1345,$B$945,$B$955)</f>
        <v>234.65</v>
      </c>
      <c r="F1407" s="3">
        <f>AVERAGE($B$356,$B$366,$B$376,$B$386,$B$396,$B$406,$B$416,$B$506,$B$1216,$B$1226,$B$1016,$B$1026,$B$1036,$B$556,$B$566,$B$1236,$B$1246,$B$1346,$B$946,$B$956)</f>
        <v>698.9</v>
      </c>
      <c r="G1407" s="3">
        <f>AVERAGE($B$357,$B$367,$B$377,$B$387,$B$397,$B$407,$B$417,$B$507,$B$1217,$B$1227,$B$1017,$B$1027,$B$1037,$B$557,$B$567,$B$1237,$B$1247,$B$1347,$B$947,$B$957)</f>
        <v>2255.9</v>
      </c>
    </row>
    <row r="1408" spans="1:76" ht="20.100000000000001" customHeight="1" x14ac:dyDescent="0.25">
      <c r="A1408" s="3" t="s">
        <v>229</v>
      </c>
      <c r="B1408" s="3">
        <f>AVERAGE($B$572,$B$582,$B$1252,$B$1262,$B$1362,$B$962,$B$592,$B$602,$B$1272,$B$1282,$B$422,$B$972,$B$1292,$B$612,$B$622,$B$982,$B$632,$B$642,$B$1302,$B$1312,$B$992)</f>
        <v>45.904761904761905</v>
      </c>
      <c r="C1408" s="3">
        <f>AVERAGE($B$573,$B$583,$B$1253,$B$1263,$B$1363,$B$963,$B$593,$B$603,$B$1273,$B$1283,$B$423,$B$973,$B$1293,$B$613,$B$623,$B$983,$B$633,$B$643,$B$1303,$B$1313,$B$993)</f>
        <v>101.61904761904762</v>
      </c>
      <c r="D1408" s="3">
        <f>AVERAGE($B$574,$B$584,$B$1254,$B$1264,$B$1364,$B$964,$B$594,$B$604,$B$1274,$B$1284,$B$424,$B$974,$B$1294,$B$614,$B$624,$B$984,$B$634,$B$644,$B$1304,$B$1314,$B$994)</f>
        <v>257.8095238095238</v>
      </c>
      <c r="E1408" s="3">
        <f>AVERAGE($B$575,$B$585,$B$1255,$B$1265,$B$1365,$B$965,$B$595,$B$605,$B$1275,$B$1285,$B$425,$B$975,$B$1295,$B$615,$B$625,$B$985,$B$635,$B$645,$B$1305,$B$1315,$B$995)</f>
        <v>447.47619047619048</v>
      </c>
      <c r="F1408" s="3">
        <f>AVERAGE($B$576,$B$586,$B$1256,$B$1266,$B$1366,$B$966,$B$596,$B$606,$B$1276,$B$1286,$B$426,$B$976,$B$1296,$B$616,$B$626,$B$986,$B$636,$B$646,$B$1306,$B$1316,$B$996)</f>
        <v>1147.7142857142858</v>
      </c>
      <c r="G1408" s="3">
        <f>AVERAGE($B$577,$B$587,$B$1257,$B$1267,$B$1367,$B$967,$B$597,$B$607,$B$1277,$B$1287,$B$427,$B$977,$B$1297,$B$617,$B$627,$B$987,$B$637,$B$647,$B$1307,$B$1317,$B$997)</f>
        <v>3298.0476190476193</v>
      </c>
    </row>
    <row r="1409" spans="1:76" ht="20.100000000000001" customHeight="1" x14ac:dyDescent="0.25">
      <c r="A1409" s="3" t="s">
        <v>230</v>
      </c>
      <c r="B1409" s="3">
        <f>AVERAGE($B$652,$B$662,$B$1002,$B$882,$B$892,$B$902,$B$912,$B$922,$B$932,$B$1042,$B$1052,$B$1352,$B$242,$B$1102,$B$1322,$B$1162)</f>
        <v>138.4375</v>
      </c>
      <c r="C1409" s="3">
        <f>AVERAGE($B$653,$B$663,$B$1003,$B$883,$B$893,$B$903,$B$913,$B$923,$B$933,$B$1043,$B$1053,$B$1353,$B$243,$B$1103,$B$1323,$B$1163)</f>
        <v>300.6875</v>
      </c>
      <c r="D1409" s="3">
        <f>AVERAGE($B$654,$B$664,$B$1004,$B$884,$B$894,$B$904,$B$914,$B$924,$B$934,$B$1044,$B$1054,$B$1354,$B$244,$B$1104,$B$1324,$B$1164)</f>
        <v>691.125</v>
      </c>
      <c r="E1409" s="3">
        <f>AVERAGE($B$655,$B$665,$B$1005,$B$885,$B$895,$B$905,$B$915,$B$925,$B$935,$B$1045,$B$1055,$B$1355,$B$245,$B$1105,$B$1325,$B$1165)</f>
        <v>1126.75</v>
      </c>
      <c r="F1409" s="3">
        <f>AVERAGE($B$656,$B$666,$B$1006,$B$886,$B$896,$B$906,$B$916,$B$926,$B$936,$B$1046,$B$1056,$B$1356,$B$246,$B$1106,$B$1326,$B$1166)</f>
        <v>2448.8125</v>
      </c>
      <c r="G1409" s="3">
        <f>AVERAGE($B$657,$B$667,$B$1007,$B$887,$B$897,$B$907,$B$917,$B$927,$B$937,$B$1047,$B$1057,$B$1357,$B$247,$B$1107,$B$1327,$B$1167)</f>
        <v>5898.6875</v>
      </c>
    </row>
    <row r="1413" spans="1:76" ht="20.100000000000001" customHeight="1" x14ac:dyDescent="0.25">
      <c r="A1413" s="2" t="s">
        <v>232</v>
      </c>
      <c r="B1413" s="7" t="s">
        <v>220</v>
      </c>
      <c r="C1413" s="8"/>
      <c r="D1413" s="8"/>
      <c r="E1413" s="8"/>
      <c r="F1413" s="8"/>
      <c r="G1413" s="8"/>
      <c r="H1413" s="8"/>
      <c r="I1413" s="8"/>
      <c r="J1413" s="8"/>
      <c r="K1413" s="8"/>
      <c r="L1413" s="8"/>
      <c r="M1413" s="8"/>
      <c r="N1413" s="8"/>
      <c r="O1413" s="8"/>
      <c r="P1413" s="8"/>
      <c r="Q1413" s="8"/>
      <c r="R1413" s="8"/>
      <c r="S1413" s="8"/>
      <c r="T1413" s="8"/>
      <c r="U1413" s="8"/>
      <c r="V1413" s="8"/>
      <c r="W1413" s="8"/>
      <c r="X1413" s="8"/>
      <c r="Y1413" s="8"/>
      <c r="Z1413" s="8"/>
      <c r="AA1413" s="8"/>
      <c r="AB1413" s="8"/>
      <c r="AC1413" s="8"/>
      <c r="AD1413" s="8"/>
      <c r="AE1413" s="8"/>
      <c r="AF1413" s="8"/>
      <c r="AG1413" s="8"/>
      <c r="AH1413" s="8"/>
      <c r="AI1413" s="8"/>
      <c r="AJ1413" s="8"/>
      <c r="AK1413" s="8"/>
      <c r="AL1413" s="9"/>
    </row>
    <row r="1414" spans="1:76" ht="20.100000000000001" customHeight="1" x14ac:dyDescent="0.25">
      <c r="A1414" s="3" t="s">
        <v>221</v>
      </c>
      <c r="B1414" s="3" t="s">
        <v>222</v>
      </c>
      <c r="C1414" s="3">
        <v>10</v>
      </c>
      <c r="D1414" s="3">
        <v>12</v>
      </c>
      <c r="E1414" s="3">
        <v>14</v>
      </c>
      <c r="F1414" s="3">
        <v>15</v>
      </c>
      <c r="G1414" s="3">
        <v>16</v>
      </c>
      <c r="H1414" s="3">
        <v>17</v>
      </c>
      <c r="I1414" s="3">
        <v>18</v>
      </c>
      <c r="J1414" s="3">
        <v>19</v>
      </c>
      <c r="K1414" s="3">
        <v>20</v>
      </c>
      <c r="L1414" s="3">
        <v>21</v>
      </c>
      <c r="M1414" s="3">
        <v>22</v>
      </c>
      <c r="N1414" s="3">
        <v>24</v>
      </c>
      <c r="O1414" s="3">
        <v>25</v>
      </c>
      <c r="P1414" s="3">
        <v>26</v>
      </c>
      <c r="Q1414" s="3">
        <v>27</v>
      </c>
      <c r="R1414" s="3">
        <v>28</v>
      </c>
      <c r="S1414" s="3">
        <v>30</v>
      </c>
      <c r="T1414" s="3">
        <v>32</v>
      </c>
      <c r="U1414" s="3">
        <v>35</v>
      </c>
      <c r="V1414" s="3">
        <v>36</v>
      </c>
      <c r="W1414" s="3">
        <v>40</v>
      </c>
      <c r="X1414" s="3">
        <v>42</v>
      </c>
      <c r="Y1414" s="3">
        <v>49</v>
      </c>
      <c r="Z1414" s="3">
        <v>50</v>
      </c>
      <c r="AA1414" s="3">
        <v>56</v>
      </c>
      <c r="AB1414" s="3">
        <v>60</v>
      </c>
      <c r="AC1414" s="3">
        <v>64</v>
      </c>
      <c r="AD1414" s="3">
        <v>70</v>
      </c>
      <c r="AE1414" s="3">
        <v>72</v>
      </c>
      <c r="AF1414" s="3">
        <v>80</v>
      </c>
      <c r="AG1414" s="3">
        <v>81</v>
      </c>
      <c r="AH1414" s="3">
        <v>90</v>
      </c>
      <c r="AI1414" s="3">
        <v>100</v>
      </c>
      <c r="AJ1414" s="3">
        <v>128</v>
      </c>
      <c r="AK1414" s="3">
        <v>150</v>
      </c>
      <c r="AL1414" s="3">
        <v>256</v>
      </c>
      <c r="AM1414" s="3" t="s">
        <v>13</v>
      </c>
      <c r="AN1414" s="3">
        <f>AVERAGE($C$1062,$C$1072,$C$92,$C$102,$C$112,$C$432,$C$672,$C$822,$C$852,$C$1082,$C$1092,$C$442,$C$682,$C$122,$C$132,$C$142,$C$692,$C$832,$C$862,$C$1112,$C$1122,$C$252,$C$262,$C$272,$C$282,$C$292,$C$302,$C$312,$C$322,$C$332,$C$342,$C$452,$C$702,$C$712,$C$722,$C$1132,$C$152,$C$162,$C$462,$C$732,$C$232,$C$172,$C$182,$C$192,$C$472,$C$512,$C$522,$C$742,$C$842,$C$872,$C$1142,$C$1152,$C$752,$C$202,$C$212,$C$762,$C$772,$C$222,$C$782,$C$1172,$C$1182,$C$12,$C$22,$C$32,$C$42,$C$52,$C$62,$C$72,$C$82,$C$792,$C$802,$C$482,$C$492,$C$532,$C$542,$C$812,$C$1192,$C$1202,$C$1332,$C$352,$C$362,$C$372,$C$382,$C$392,$C$402,$C$412,$C$502,$C$1212,$C$1222,$C$1012,$C$1022,$C$1032,$C$552,$C$562,$C$1232,$C$1242,$C$1342,$C$942,$C$952,$C$572,$C$582,$C$1252,$C$1262,$C$1362,$C$962,$C$592,$C$602,$C$1272,$C$1282,$C$422,$C$972,$C$1292,$C$612,$C$622,$C$982,$C$632,$C$642,$C$1302,$C$1312,$C$992,$C$652,$C$662,$C$1002,$C$882,$C$892,$C$902,$C$912,$C$922,$C$932,$C$1042,$C$1052,$C$1352,$C$242,$C$1102,$C$1322,$C$1162)</f>
        <v>2080.7867647058824</v>
      </c>
      <c r="AO1414" s="3">
        <f>AVERAGE($C$1062,$C$1072)</f>
        <v>2052.5</v>
      </c>
      <c r="AP1414" s="3">
        <f>AVERAGE($C$92,$C$102,$C$112,$C$432,$C$672,$C$822,$C$852,$C$1082,$C$1092)</f>
        <v>2055.7777777777778</v>
      </c>
      <c r="AQ1414" s="3">
        <f>AVERAGE($C$442,$C$682)</f>
        <v>2059.5</v>
      </c>
      <c r="AR1414" s="3">
        <f>AVERAGE($C$122,$C$132,$C$142,$C$692,$C$832,$C$862,$C$1112,$C$1122)</f>
        <v>2062.75</v>
      </c>
      <c r="AS1414" s="3">
        <f>AVERAGE($C$252,$C$262,$C$272,$C$282,$C$292,$C$302,$C$312,$C$322,$C$332,$C$342,$C$452,$C$702,$C$712)</f>
        <v>2050.6923076923076</v>
      </c>
      <c r="AT1414" s="3">
        <f>AVERAGE($C$722,$C$1132)</f>
        <v>2063.5</v>
      </c>
      <c r="AU1414" s="3">
        <f>AVERAGE($C$152,$C$162,$C$462,$C$732)</f>
        <v>2063.25</v>
      </c>
      <c r="AV1414" s="3">
        <f>AVERAGE($C$232)</f>
        <v>2084</v>
      </c>
      <c r="AW1414" s="3">
        <f>AVERAGE($C$172,$C$182,$C$192,$C$472,$C$512,$C$522,$C$742,$C$842,$C$872,$C$1142,$C$1152)</f>
        <v>2067.7272727272725</v>
      </c>
      <c r="AX1414" s="3">
        <f>AVERAGE($C$752)</f>
        <v>2076</v>
      </c>
      <c r="AY1414" s="3">
        <f>AVERAGE($C$202,$C$212,$C$762)</f>
        <v>2068.6666666666665</v>
      </c>
      <c r="AZ1414" s="3">
        <f>AVERAGE($C$772)</f>
        <v>2068</v>
      </c>
      <c r="BA1414" s="3">
        <f>AVERAGE($C$222,$C$782,$C$1172,$C$1182)</f>
        <v>2072.75</v>
      </c>
      <c r="BB1414" s="3">
        <f>AVERAGE($C$12,$C$22,$C$32,$C$42,$C$52,$C$62,$C$72,$C$82)</f>
        <v>2088.75</v>
      </c>
      <c r="BC1414" s="3">
        <f>AVERAGE($C$792)</f>
        <v>2078</v>
      </c>
      <c r="BD1414" s="3">
        <f>AVERAGE($C$802)</f>
        <v>2074</v>
      </c>
      <c r="BE1414" s="3">
        <f>AVERAGE($C$482,$C$492,$C$532,$C$542,$C$812,$C$1192,$C$1202,$C$1332)</f>
        <v>2079.625</v>
      </c>
      <c r="BF1414" s="3">
        <f>AVERAGE($C$352,$C$362,$C$372,$C$382,$C$392,$C$402,$C$412,$C$502)</f>
        <v>2065.625</v>
      </c>
      <c r="BG1414" s="3">
        <f>AVERAGE($C$1212,$C$1222)</f>
        <v>2092</v>
      </c>
      <c r="BH1414" s="3">
        <f>AVERAGE($C$1012,$C$1022,$C$1032)</f>
        <v>2094.6666666666665</v>
      </c>
      <c r="BI1414" s="3">
        <f>AVERAGE($C$552,$C$562,$C$1232,$C$1242,$C$1342)</f>
        <v>2081</v>
      </c>
      <c r="BJ1414" s="3">
        <f>AVERAGE($C$942)</f>
        <v>2085</v>
      </c>
      <c r="BK1414" s="3">
        <f>AVERAGE($C$952)</f>
        <v>2095</v>
      </c>
      <c r="BL1414" s="3">
        <f>AVERAGE($C$572,$C$582,$C$1252,$C$1262,$C$1362)</f>
        <v>2093.4</v>
      </c>
      <c r="BM1414" s="3">
        <f>AVERAGE($C$962)</f>
        <v>2101</v>
      </c>
      <c r="BN1414" s="3">
        <f>AVERAGE($C$592,$C$602,$C$1272,$C$1282)</f>
        <v>2105.5</v>
      </c>
      <c r="BO1414" s="3">
        <f>AVERAGE($C$422,$C$972,$C$1292)</f>
        <v>2085</v>
      </c>
      <c r="BP1414" s="3">
        <f>AVERAGE($C$612,$C$622)</f>
        <v>2102</v>
      </c>
      <c r="BQ1414" s="3">
        <f>AVERAGE($C$982)</f>
        <v>2101</v>
      </c>
      <c r="BR1414" s="3">
        <f>AVERAGE($C$632,$C$642,$C$1302,$C$1312)</f>
        <v>2110</v>
      </c>
      <c r="BS1414" s="3">
        <f>AVERAGE($C$992)</f>
        <v>2121</v>
      </c>
      <c r="BT1414" s="3">
        <f>AVERAGE($C$652,$C$662,$C$1002)</f>
        <v>2116.3333333333335</v>
      </c>
      <c r="BU1414" s="3">
        <f>AVERAGE($C$882,$C$892,$C$902,$C$912,$C$922,$C$932,$C$1042,$C$1052,$C$1352)</f>
        <v>2128.1111111111113</v>
      </c>
      <c r="BV1414" s="3">
        <f>AVERAGE($C$242)</f>
        <v>2106</v>
      </c>
      <c r="BW1414" s="3">
        <f>AVERAGE($C$1102,$C$1322)</f>
        <v>2155.5</v>
      </c>
      <c r="BX1414" s="3">
        <f>AVERAGE($C$1162)</f>
        <v>2143</v>
      </c>
    </row>
    <row r="1416" spans="1:76" ht="20.100000000000001" customHeight="1" x14ac:dyDescent="0.25">
      <c r="A1416" s="3" t="s">
        <v>15</v>
      </c>
      <c r="B1416" s="3">
        <f>AVERAGE($C$1063,$C$1073,$C$93,$C$103,$C$113,$C$433,$C$673,$C$823,$C$853,$C$1083,$C$1093,$C$443,$C$683,$C$123,$C$133,$C$143,$C$693,$C$833,$C$863,$C$1113,$C$1123,$C$253,$C$263,$C$273,$C$283,$C$293,$C$303,$C$313,$C$323,$C$333,$C$343,$C$453,$C$703,$C$713,$C$723,$C$1133,$C$153,$C$163,$C$463,$C$733,$C$233,$C$173,$C$183,$C$193,$C$473,$C$513,$C$523,$C$743,$C$843,$C$873,$C$1143,$C$1153,$C$753,$C$203,$C$213,$C$763,$C$773,$C$223,$C$783,$C$1173,$C$1183,$C$13,$C$23,$C$33,$C$43,$C$53,$C$63,$C$73,$C$83,$C$793,$C$803,$C$483,$C$493,$C$533,$C$543,$C$813,$C$1193,$C$1203,$C$1333,$C$353,$C$363,$C$373,$C$383,$C$393,$C$403,$C$413,$C$503,$C$1213,$C$1223,$C$1013,$C$1023,$C$1033,$C$553,$C$563,$C$1233,$C$1243,$C$1343,$C$943,$C$953,$C$573,$C$583,$C$1253,$C$1263,$C$1363,$C$963,$C$593,$C$603,$C$1273,$C$1283,$C$423,$C$973,$C$1293,$C$613,$C$623,$C$983,$C$633,$C$643,$C$1303,$C$1313,$C$993,$C$653,$C$663,$C$1003,$C$883,$C$893,$C$903,$C$913,$C$923,$C$933,$C$1043,$C$1053,$C$1353,$C$243,$C$1103,$C$1323,$C$1163)</f>
        <v>4173.1176470588234</v>
      </c>
      <c r="C1416" s="3">
        <f>AVERAGE($C$1063,$C$1073)</f>
        <v>4106</v>
      </c>
      <c r="D1416" s="3">
        <f>AVERAGE($C$93,$C$103,$C$113,$C$433,$C$673,$C$823,$C$853,$C$1083,$C$1093)</f>
        <v>4117.2222222222226</v>
      </c>
      <c r="E1416" s="3">
        <f>AVERAGE($C$443,$C$683)</f>
        <v>4126.5</v>
      </c>
      <c r="F1416" s="3">
        <f>AVERAGE($C$123,$C$133,$C$143,$C$693,$C$833,$C$863,$C$1113,$C$1123)</f>
        <v>4128.875</v>
      </c>
      <c r="G1416" s="3">
        <f>AVERAGE($C$253,$C$263,$C$273,$C$283,$C$293,$C$303,$C$313,$C$323,$C$333,$C$343,$C$453,$C$703,$C$713)</f>
        <v>4100.1538461538457</v>
      </c>
      <c r="H1416" s="3">
        <f>AVERAGE($C$723,$C$1133)</f>
        <v>4130.5</v>
      </c>
      <c r="I1416" s="3">
        <f>AVERAGE($C$153,$C$163,$C$463,$C$733)</f>
        <v>4135.75</v>
      </c>
      <c r="J1416" s="3">
        <f>AVERAGE($C$233)</f>
        <v>4188</v>
      </c>
      <c r="K1416" s="3">
        <f>AVERAGE($C$173,$C$183,$C$193,$C$473,$C$513,$C$523,$C$743,$C$843,$C$873,$C$1143,$C$1153)</f>
        <v>4144.454545454545</v>
      </c>
      <c r="L1416" s="3">
        <f>AVERAGE($C$753)</f>
        <v>4136</v>
      </c>
      <c r="M1416" s="3">
        <f>AVERAGE($C$203,$C$213,$C$763)</f>
        <v>4143.666666666667</v>
      </c>
      <c r="N1416" s="3">
        <f>AVERAGE($C$773)</f>
        <v>4163</v>
      </c>
      <c r="O1416" s="3">
        <f>AVERAGE($C$223,$C$783,$C$1173,$C$1183)</f>
        <v>4164.25</v>
      </c>
      <c r="P1416" s="3">
        <f>AVERAGE($C$13,$C$23,$C$33,$C$43,$C$53,$C$63,$C$73,$C$83)</f>
        <v>4204.625</v>
      </c>
      <c r="Q1416" s="3">
        <f>AVERAGE($C$793)</f>
        <v>4165</v>
      </c>
      <c r="R1416" s="3">
        <f>AVERAGE($C$803)</f>
        <v>4160</v>
      </c>
      <c r="S1416" s="3">
        <f>AVERAGE($C$483,$C$493,$C$533,$C$543,$C$813,$C$1193,$C$1203,$C$1333)</f>
        <v>4170.75</v>
      </c>
      <c r="T1416" s="3">
        <f>AVERAGE($C$353,$C$363,$C$373,$C$383,$C$393,$C$403,$C$413,$C$503)</f>
        <v>4136.75</v>
      </c>
      <c r="U1416" s="3">
        <f>AVERAGE($C$1213,$C$1223)</f>
        <v>4186.5</v>
      </c>
      <c r="V1416" s="3">
        <f>AVERAGE($C$1013,$C$1023,$C$1033)</f>
        <v>4212.333333333333</v>
      </c>
      <c r="W1416" s="3">
        <f>AVERAGE($C$553,$C$563,$C$1233,$C$1243,$C$1343)</f>
        <v>4183</v>
      </c>
      <c r="X1416" s="3">
        <f>AVERAGE($C$943)</f>
        <v>4191</v>
      </c>
      <c r="Y1416" s="3">
        <f>AVERAGE($C$953)</f>
        <v>4211</v>
      </c>
      <c r="Z1416" s="3">
        <f>AVERAGE($C$573,$C$583,$C$1253,$C$1263,$C$1363)</f>
        <v>4206.2</v>
      </c>
      <c r="AA1416" s="3">
        <f>AVERAGE($C$963)</f>
        <v>4203</v>
      </c>
      <c r="AB1416" s="3">
        <f>AVERAGE($C$593,$C$603,$C$1273,$C$1283)</f>
        <v>4212.75</v>
      </c>
      <c r="AC1416" s="3">
        <f>AVERAGE($C$423,$C$973,$C$1293)</f>
        <v>4175.333333333333</v>
      </c>
      <c r="AD1416" s="3">
        <f>AVERAGE($C$613,$C$623)</f>
        <v>4201.5</v>
      </c>
      <c r="AE1416" s="3">
        <f>AVERAGE($C$983)</f>
        <v>4247</v>
      </c>
      <c r="AF1416" s="3">
        <f>AVERAGE($C$633,$C$643,$C$1303,$C$1313)</f>
        <v>4246.5</v>
      </c>
      <c r="AG1416" s="3">
        <f>AVERAGE($C$993)</f>
        <v>4263</v>
      </c>
      <c r="AH1416" s="3">
        <f>AVERAGE($C$653,$C$663,$C$1003)</f>
        <v>4254.333333333333</v>
      </c>
      <c r="AI1416" s="3">
        <f>AVERAGE($C$883,$C$893,$C$903,$C$913,$C$923,$C$933,$C$1043,$C$1053,$C$1353)</f>
        <v>4284</v>
      </c>
      <c r="AJ1416" s="3">
        <f>AVERAGE($C$243)</f>
        <v>4219</v>
      </c>
      <c r="AK1416" s="3">
        <f>AVERAGE($C$1103,$C$1323)</f>
        <v>4317</v>
      </c>
      <c r="AL1416" s="3">
        <f>AVERAGE($C$1163)</f>
        <v>4292</v>
      </c>
    </row>
    <row r="1417" spans="1:76" ht="20.100000000000001" customHeight="1" x14ac:dyDescent="0.25">
      <c r="A1417" s="3" t="s">
        <v>16</v>
      </c>
      <c r="B1417" s="3">
        <f>AVERAGE($C$1064,$C$1074,$C$94,$C$104,$C$114,$C$434,$C$674,$C$824,$C$854,$C$1084,$C$1094,$C$444,$C$684,$C$124,$C$134,$C$144,$C$694,$C$834,$C$864,$C$1114,$C$1124,$C$254,$C$264,$C$274,$C$284,$C$294,$C$304,$C$314,$C$324,$C$334,$C$344,$C$454,$C$704,$C$714,$C$724,$C$1134,$C$154,$C$164,$C$464,$C$734,$C$234,$C$174,$C$184,$C$194,$C$474,$C$514,$C$524,$C$744,$C$844,$C$874,$C$1144,$C$1154,$C$754,$C$204,$C$214,$C$764,$C$774,$C$224,$C$784,$C$1174,$C$1184,$C$14,$C$24,$C$34,$C$44,$C$54,$C$64,$C$74,$C$84,$C$794,$C$804,$C$484,$C$494,$C$534,$C$544,$C$814,$C$1194,$C$1204,$C$1334,$C$354,$C$364,$C$374,$C$384,$C$394,$C$404,$C$414,$C$504,$C$1214,$C$1224,$C$1014,$C$1024,$C$1034,$C$554,$C$564,$C$1234,$C$1244,$C$1344,$C$944,$C$954,$C$574,$C$584,$C$1254,$C$1264,$C$1364,$C$964,$C$594,$C$604,$C$1274,$C$1284,$C$424,$C$974,$C$1294,$C$614,$C$624,$C$984,$C$634,$C$644,$C$1304,$C$1314,$C$994,$C$654,$C$664,$C$1004,$C$884,$C$894,$C$904,$C$914,$C$924,$C$934,$C$1044,$C$1054,$C$1354,$C$244,$C$1104,$C$1324,$C$1164)</f>
        <v>8374.3308823529405</v>
      </c>
      <c r="C1417" s="3">
        <f>AVERAGE($C$1064,$C$1074)</f>
        <v>8222</v>
      </c>
      <c r="D1417" s="3">
        <f>AVERAGE($C$94,$C$104,$C$114,$C$434,$C$674,$C$824,$C$854,$C$1084,$C$1094)</f>
        <v>8237.1111111111113</v>
      </c>
      <c r="E1417" s="3">
        <f>AVERAGE($C$444,$C$684)</f>
        <v>8253</v>
      </c>
      <c r="F1417" s="3">
        <f>AVERAGE($C$124,$C$134,$C$144,$C$694,$C$834,$C$864,$C$1114,$C$1124)</f>
        <v>8267.625</v>
      </c>
      <c r="G1417" s="3">
        <f>AVERAGE($C$254,$C$264,$C$274,$C$284,$C$294,$C$304,$C$314,$C$324,$C$334,$C$344,$C$454,$C$704,$C$714)</f>
        <v>8198</v>
      </c>
      <c r="H1417" s="3">
        <f>AVERAGE($C$724,$C$1134)</f>
        <v>8267</v>
      </c>
      <c r="I1417" s="3">
        <f>AVERAGE($C$154,$C$164,$C$464,$C$734)</f>
        <v>8291.5</v>
      </c>
      <c r="J1417" s="3">
        <f>AVERAGE($C$234)</f>
        <v>8384</v>
      </c>
      <c r="K1417" s="3">
        <f>AVERAGE($C$174,$C$184,$C$194,$C$474,$C$514,$C$524,$C$744,$C$844,$C$874,$C$1144,$C$1154)</f>
        <v>8299.9090909090901</v>
      </c>
      <c r="L1417" s="3">
        <f>AVERAGE($C$754)</f>
        <v>8326</v>
      </c>
      <c r="M1417" s="3">
        <f>AVERAGE($C$204,$C$214,$C$764)</f>
        <v>8307</v>
      </c>
      <c r="N1417" s="3">
        <f>AVERAGE($C$774)</f>
        <v>8353</v>
      </c>
      <c r="O1417" s="3">
        <f>AVERAGE($C$224,$C$784,$C$1174,$C$1184)</f>
        <v>8357</v>
      </c>
      <c r="P1417" s="3">
        <f>AVERAGE($C$14,$C$24,$C$34,$C$44,$C$54,$C$64,$C$74,$C$84)</f>
        <v>8459.75</v>
      </c>
      <c r="Q1417" s="3">
        <f>AVERAGE($C$794)</f>
        <v>8359</v>
      </c>
      <c r="R1417" s="3">
        <f>AVERAGE($C$804)</f>
        <v>8366</v>
      </c>
      <c r="S1417" s="3">
        <f>AVERAGE($C$484,$C$494,$C$534,$C$544,$C$814,$C$1194,$C$1204,$C$1334)</f>
        <v>8386</v>
      </c>
      <c r="T1417" s="3">
        <f>AVERAGE($C$354,$C$364,$C$374,$C$384,$C$394,$C$404,$C$414,$C$504)</f>
        <v>8279.625</v>
      </c>
      <c r="U1417" s="3">
        <f>AVERAGE($C$1214,$C$1224)</f>
        <v>8430</v>
      </c>
      <c r="V1417" s="3">
        <f>AVERAGE($C$1014,$C$1024,$C$1034)</f>
        <v>8453.6666666666661</v>
      </c>
      <c r="W1417" s="3">
        <f>AVERAGE($C$554,$C$564,$C$1234,$C$1244,$C$1344)</f>
        <v>8415.6</v>
      </c>
      <c r="X1417" s="3">
        <f>AVERAGE($C$944)</f>
        <v>8437</v>
      </c>
      <c r="Y1417" s="3">
        <f>AVERAGE($C$954)</f>
        <v>8484</v>
      </c>
      <c r="Z1417" s="3">
        <f>AVERAGE($C$574,$C$584,$C$1254,$C$1264,$C$1364)</f>
        <v>8461.4</v>
      </c>
      <c r="AA1417" s="3">
        <f>AVERAGE($C$964)</f>
        <v>8471</v>
      </c>
      <c r="AB1417" s="3">
        <f>AVERAGE($C$594,$C$604,$C$1274,$C$1284)</f>
        <v>8496</v>
      </c>
      <c r="AC1417" s="3">
        <f>AVERAGE($C$424,$C$974,$C$1294)</f>
        <v>8350.3333333333339</v>
      </c>
      <c r="AD1417" s="3">
        <f>AVERAGE($C$614,$C$624)</f>
        <v>8460.5</v>
      </c>
      <c r="AE1417" s="3">
        <f>AVERAGE($C$984)</f>
        <v>8519</v>
      </c>
      <c r="AF1417" s="3">
        <f>AVERAGE($C$634,$C$644,$C$1304,$C$1314)</f>
        <v>8541.25</v>
      </c>
      <c r="AG1417" s="3">
        <f>AVERAGE($C$994)</f>
        <v>8557</v>
      </c>
      <c r="AH1417" s="3">
        <f>AVERAGE($C$654,$C$664,$C$1004)</f>
        <v>8588.6666666666661</v>
      </c>
      <c r="AI1417" s="3">
        <f>AVERAGE($C$884,$C$894,$C$904,$C$914,$C$924,$C$934,$C$1044,$C$1054,$C$1354)</f>
        <v>8613.3333333333339</v>
      </c>
      <c r="AJ1417" s="3">
        <f>AVERAGE($C$244)</f>
        <v>8448</v>
      </c>
      <c r="AK1417" s="3">
        <f>AVERAGE($C$1104,$C$1324)</f>
        <v>8709.5</v>
      </c>
      <c r="AL1417" s="3">
        <f>AVERAGE($C$1164)</f>
        <v>8623</v>
      </c>
    </row>
    <row r="1418" spans="1:76" ht="20.100000000000001" customHeight="1" x14ac:dyDescent="0.25">
      <c r="A1418" s="3" t="s">
        <v>17</v>
      </c>
      <c r="B1418" s="3">
        <f>AVERAGE($C$1065,$C$1075,$C$95,$C$105,$C$115,$C$435,$C$675,$C$825,$C$855,$C$1085,$C$1095,$C$445,$C$685,$C$125,$C$135,$C$145,$C$695,$C$835,$C$865,$C$1115,$C$1125,$C$255,$C$265,$C$275,$C$285,$C$295,$C$305,$C$315,$C$325,$C$335,$C$345,$C$455,$C$705,$C$715,$C$725,$C$1135,$C$155,$C$165,$C$465,$C$735,$C$235,$C$175,$C$185,$C$195,$C$475,$C$515,$C$525,$C$745,$C$845,$C$875,$C$1145,$C$1155,$C$755,$C$205,$C$215,$C$765,$C$775,$C$225,$C$785,$C$1175,$C$1185,$C$15,$C$25,$C$35,$C$45,$C$55,$C$65,$C$75,$C$85,$C$795,$C$805,$C$485,$C$495,$C$535,$C$545,$C$815,$C$1195,$C$1205,$C$1335,$C$355,$C$365,$C$375,$C$385,$C$395,$C$405,$C$415,$C$505,$C$1215,$C$1225,$C$1015,$C$1025,$C$1035,$C$555,$C$565,$C$1235,$C$1245,$C$1345,$C$945,$C$955,$C$575,$C$585,$C$1255,$C$1265,$C$1365,$C$965,$C$595,$C$605,$C$1275,$C$1285,$C$425,$C$975,$C$1295,$C$615,$C$625,$C$985,$C$635,$C$645,$C$1305,$C$1315,$C$995,$C$655,$C$665,$C$1005,$C$885,$C$895,$C$905,$C$915,$C$925,$C$935,$C$1045,$C$1055,$C$1355,$C$245,$C$1105,$C$1325,$C$1165)</f>
        <v>12581.911764705883</v>
      </c>
      <c r="C1418" s="3">
        <f>AVERAGE($C$1065,$C$1075)</f>
        <v>12355</v>
      </c>
      <c r="D1418" s="3">
        <f>AVERAGE($C$95,$C$105,$C$115,$C$435,$C$675,$C$825,$C$855,$C$1085,$C$1095)</f>
        <v>12351.555555555555</v>
      </c>
      <c r="E1418" s="3">
        <f>AVERAGE($C$445,$C$685)</f>
        <v>12371.5</v>
      </c>
      <c r="F1418" s="3">
        <f>AVERAGE($C$125,$C$135,$C$145,$C$695,$C$835,$C$865,$C$1115,$C$1125)</f>
        <v>12394.25</v>
      </c>
      <c r="G1418" s="3">
        <f>AVERAGE($C$255,$C$265,$C$275,$C$285,$C$295,$C$305,$C$315,$C$325,$C$335,$C$345,$C$455,$C$705,$C$715)</f>
        <v>12306.461538461539</v>
      </c>
      <c r="H1418" s="3">
        <f>AVERAGE($C$725,$C$1135)</f>
        <v>12427</v>
      </c>
      <c r="I1418" s="3">
        <f>AVERAGE($C$155,$C$165,$C$465,$C$735)</f>
        <v>12451.5</v>
      </c>
      <c r="J1418" s="3">
        <f>AVERAGE($C$235)</f>
        <v>12644</v>
      </c>
      <c r="K1418" s="3">
        <f>AVERAGE($C$175,$C$185,$C$195,$C$475,$C$515,$C$525,$C$745,$C$845,$C$875,$C$1145,$C$1155)</f>
        <v>12469.272727272728</v>
      </c>
      <c r="L1418" s="3">
        <f>AVERAGE($C$755)</f>
        <v>12466</v>
      </c>
      <c r="M1418" s="3">
        <f>AVERAGE($C$205,$C$215,$C$765)</f>
        <v>12491.666666666666</v>
      </c>
      <c r="N1418" s="3">
        <f>AVERAGE($C$775)</f>
        <v>12512</v>
      </c>
      <c r="O1418" s="3">
        <f>AVERAGE($C$225,$C$785,$C$1175,$C$1185)</f>
        <v>12548.5</v>
      </c>
      <c r="P1418" s="3">
        <f>AVERAGE($C$15,$C$25,$C$35,$C$45,$C$55,$C$65,$C$75,$C$85)</f>
        <v>12709.625</v>
      </c>
      <c r="Q1418" s="3">
        <f>AVERAGE($C$795)</f>
        <v>12564</v>
      </c>
      <c r="R1418" s="3">
        <f>AVERAGE($C$805)</f>
        <v>12609</v>
      </c>
      <c r="S1418" s="3">
        <f>AVERAGE($C$485,$C$495,$C$535,$C$545,$C$815,$C$1195,$C$1205,$C$1335)</f>
        <v>12601</v>
      </c>
      <c r="T1418" s="3">
        <f>AVERAGE($C$355,$C$365,$C$375,$C$385,$C$395,$C$405,$C$415,$C$505)</f>
        <v>12428.875</v>
      </c>
      <c r="U1418" s="3">
        <f>AVERAGE($C$1215,$C$1225)</f>
        <v>12652.5</v>
      </c>
      <c r="V1418" s="3">
        <f>AVERAGE($C$1015,$C$1025,$C$1035)</f>
        <v>12721</v>
      </c>
      <c r="W1418" s="3">
        <f>AVERAGE($C$555,$C$565,$C$1235,$C$1245,$C$1345)</f>
        <v>12632.2</v>
      </c>
      <c r="X1418" s="3">
        <f>AVERAGE($C$945)</f>
        <v>12690</v>
      </c>
      <c r="Y1418" s="3">
        <f>AVERAGE($C$955)</f>
        <v>12748</v>
      </c>
      <c r="Z1418" s="3">
        <f>AVERAGE($C$575,$C$585,$C$1255,$C$1265,$C$1365)</f>
        <v>12711.2</v>
      </c>
      <c r="AA1418" s="3">
        <f>AVERAGE($C$965)</f>
        <v>12773</v>
      </c>
      <c r="AB1418" s="3">
        <f>AVERAGE($C$595,$C$605,$C$1275,$C$1285)</f>
        <v>12784</v>
      </c>
      <c r="AC1418" s="3">
        <f>AVERAGE($C$425,$C$975,$C$1295)</f>
        <v>12563</v>
      </c>
      <c r="AD1418" s="3">
        <f>AVERAGE($C$615,$C$625)</f>
        <v>12798</v>
      </c>
      <c r="AE1418" s="3">
        <f>AVERAGE($C$985)</f>
        <v>12845</v>
      </c>
      <c r="AF1418" s="3">
        <f>AVERAGE($C$635,$C$645,$C$1305,$C$1315)</f>
        <v>12839.5</v>
      </c>
      <c r="AG1418" s="3">
        <f>AVERAGE($C$995)</f>
        <v>12906</v>
      </c>
      <c r="AH1418" s="3">
        <f>AVERAGE($C$655,$C$665,$C$1005)</f>
        <v>12830.666666666666</v>
      </c>
      <c r="AI1418" s="3">
        <f>AVERAGE($C$885,$C$895,$C$905,$C$915,$C$925,$C$935,$C$1045,$C$1055,$C$1355)</f>
        <v>12981.333333333334</v>
      </c>
      <c r="AJ1418" s="3">
        <f>AVERAGE($C$245)</f>
        <v>12707</v>
      </c>
      <c r="AK1418" s="3">
        <f>AVERAGE($C$1105,$C$1325)</f>
        <v>13107</v>
      </c>
      <c r="AL1418" s="3">
        <f>AVERAGE($C$1165)</f>
        <v>13012</v>
      </c>
    </row>
    <row r="1419" spans="1:76" ht="20.100000000000001" customHeight="1" x14ac:dyDescent="0.25">
      <c r="A1419" s="3" t="s">
        <v>18</v>
      </c>
      <c r="B1419" s="3">
        <f>AVERAGE($C$1066,$C$1076,$C$96,$C$106,$C$116,$C$436,$C$676,$C$826,$C$856,$C$1086,$C$1096,$C$446,$C$686,$C$126,$C$136,$C$146,$C$696,$C$836,$C$866,$C$1116,$C$1126,$C$256,$C$266,$C$276,$C$286,$C$296,$C$306,$C$316,$C$326,$C$336,$C$346,$C$456,$C$706,$C$716,$C$726,$C$1136,$C$156,$C$166,$C$466,$C$736,$C$236,$C$176,$C$186,$C$196,$C$476,$C$516,$C$526,$C$746,$C$846,$C$876,$C$1146,$C$1156,$C$756,$C$206,$C$216,$C$766,$C$776,$C$226,$C$786,$C$1176,$C$1186,$C$16,$C$26,$C$36,$C$46,$C$56,$C$66,$C$76,$C$86,$C$796,$C$806,$C$486,$C$496,$C$536,$C$546,$C$816,$C$1196,$C$1206,$C$1336,$C$356,$C$366,$C$376,$C$386,$C$396,$C$406,$C$416,$C$506,$C$1216,$C$1226,$C$1016,$C$1026,$C$1036,$C$556,$C$566,$C$1236,$C$1246,$C$1346,$C$946,$C$956,$C$576,$C$586,$C$1256,$C$1266,$C$1366,$C$966,$C$596,$C$606,$C$1276,$C$1286,$C$426,$C$976,$C$1296,$C$616,$C$626,$C$986,$C$636,$C$646,$C$1306,$C$1316,$C$996,$C$656,$C$666,$C$1006,$C$886,$C$896,$C$906,$C$916,$C$926,$C$936,$C$1046,$C$1056,$C$1356,$C$246,$C$1106,$C$1326,$C$1166)</f>
        <v>21010.705882352941</v>
      </c>
      <c r="C1419" s="3">
        <f>AVERAGE($C$1066,$C$1076)</f>
        <v>20564</v>
      </c>
      <c r="D1419" s="3">
        <f>AVERAGE($C$96,$C$106,$C$116,$C$436,$C$676,$C$826,$C$856,$C$1086,$C$1096)</f>
        <v>20623.666666666668</v>
      </c>
      <c r="E1419" s="3">
        <f>AVERAGE($C$446,$C$686)</f>
        <v>20671</v>
      </c>
      <c r="F1419" s="3">
        <f>AVERAGE($C$126,$C$136,$C$146,$C$696,$C$836,$C$866,$C$1116,$C$1126)</f>
        <v>20690.75</v>
      </c>
      <c r="G1419" s="3">
        <f>AVERAGE($C$256,$C$266,$C$276,$C$286,$C$296,$C$306,$C$316,$C$326,$C$336,$C$346,$C$456,$C$706,$C$716)</f>
        <v>20491.461538461539</v>
      </c>
      <c r="H1419" s="3">
        <f>AVERAGE($C$726,$C$1136)</f>
        <v>20710</v>
      </c>
      <c r="I1419" s="3">
        <f>AVERAGE($C$156,$C$166,$C$466,$C$736)</f>
        <v>20784.5</v>
      </c>
      <c r="J1419" s="3">
        <f>AVERAGE($C$236)</f>
        <v>21027</v>
      </c>
      <c r="K1419" s="3">
        <f>AVERAGE($C$176,$C$186,$C$196,$C$476,$C$516,$C$526,$C$746,$C$846,$C$876,$C$1146,$C$1156)</f>
        <v>20835.090909090908</v>
      </c>
      <c r="L1419" s="3">
        <f>AVERAGE($C$756)</f>
        <v>20922</v>
      </c>
      <c r="M1419" s="3">
        <f>AVERAGE($C$206,$C$216,$C$766)</f>
        <v>20857.333333333332</v>
      </c>
      <c r="N1419" s="3">
        <f>AVERAGE($C$776)</f>
        <v>20920</v>
      </c>
      <c r="O1419" s="3">
        <f>AVERAGE($C$226,$C$786,$C$1176,$C$1186)</f>
        <v>20931</v>
      </c>
      <c r="P1419" s="3">
        <f>AVERAGE($C$16,$C$26,$C$36,$C$46,$C$56,$C$66,$C$76,$C$86)</f>
        <v>21199.5</v>
      </c>
      <c r="Q1419" s="3">
        <f>AVERAGE($C$796)</f>
        <v>21059</v>
      </c>
      <c r="R1419" s="3">
        <f>AVERAGE($C$806)</f>
        <v>20954</v>
      </c>
      <c r="S1419" s="3">
        <f>AVERAGE($C$486,$C$496,$C$536,$C$546,$C$816,$C$1196,$C$1206,$C$1336)</f>
        <v>21090</v>
      </c>
      <c r="T1419" s="3">
        <f>AVERAGE($C$356,$C$366,$C$376,$C$386,$C$396,$C$406,$C$416,$C$506)</f>
        <v>20711.125</v>
      </c>
      <c r="U1419" s="3">
        <f>AVERAGE($C$1216,$C$1226)</f>
        <v>21192</v>
      </c>
      <c r="V1419" s="3">
        <f>AVERAGE($C$1016,$C$1026,$C$1036)</f>
        <v>21301.666666666668</v>
      </c>
      <c r="W1419" s="3">
        <f>AVERAGE($C$556,$C$566,$C$1236,$C$1246,$C$1346)</f>
        <v>21155.200000000001</v>
      </c>
      <c r="X1419" s="3">
        <f>AVERAGE($C$946)</f>
        <v>21177</v>
      </c>
      <c r="Y1419" s="3">
        <f>AVERAGE($C$956)</f>
        <v>21305</v>
      </c>
      <c r="Z1419" s="3">
        <f>AVERAGE($C$576,$C$586,$C$1256,$C$1266,$C$1366)</f>
        <v>21270.799999999999</v>
      </c>
      <c r="AA1419" s="3">
        <f>AVERAGE($C$966)</f>
        <v>21431</v>
      </c>
      <c r="AB1419" s="3">
        <f>AVERAGE($C$596,$C$606,$C$1276,$C$1286)</f>
        <v>21310</v>
      </c>
      <c r="AC1419" s="3">
        <f>AVERAGE($C$426,$C$976,$C$1296)</f>
        <v>20955.333333333332</v>
      </c>
      <c r="AD1419" s="3">
        <f>AVERAGE($C$616,$C$626)</f>
        <v>21264.5</v>
      </c>
      <c r="AE1419" s="3">
        <f>AVERAGE($C$986)</f>
        <v>21443</v>
      </c>
      <c r="AF1419" s="3">
        <f>AVERAGE($C$636,$C$646,$C$1306,$C$1316)</f>
        <v>21482.5</v>
      </c>
      <c r="AG1419" s="3">
        <f>AVERAGE($C$996)</f>
        <v>21666</v>
      </c>
      <c r="AH1419" s="3">
        <f>AVERAGE($C$656,$C$666,$C$1006)</f>
        <v>21503</v>
      </c>
      <c r="AI1419" s="3">
        <f>AVERAGE($C$886,$C$896,$C$906,$C$916,$C$926,$C$936,$C$1046,$C$1056,$C$1356)</f>
        <v>21700.555555555555</v>
      </c>
      <c r="AJ1419" s="3">
        <f>AVERAGE($C$246)</f>
        <v>21131</v>
      </c>
      <c r="AK1419" s="3">
        <f>AVERAGE($C$1106,$C$1326)</f>
        <v>21932.5</v>
      </c>
      <c r="AL1419" s="3">
        <f>AVERAGE($C$1166)</f>
        <v>21715</v>
      </c>
    </row>
    <row r="1420" spans="1:76" ht="20.100000000000001" customHeight="1" x14ac:dyDescent="0.25">
      <c r="A1420" s="3" t="s">
        <v>19</v>
      </c>
      <c r="B1420" s="3">
        <f>AVERAGE($C$1067,$C$1077,$C$97,$C$107,$C$117,$C$437,$C$677,$C$827,$C$857,$C$1087,$C$1097,$C$447,$C$687,$C$127,$C$137,$C$147,$C$697,$C$837,$C$867,$C$1117,$C$1127,$C$257,$C$267,$C$277,$C$287,$C$297,$C$307,$C$317,$C$327,$C$337,$C$347,$C$457,$C$707,$C$717,$C$727,$C$1137,$C$157,$C$167,$C$467,$C$737,$C$237,$C$177,$C$187,$C$197,$C$477,$C$517,$C$527,$C$747,$C$847,$C$877,$C$1147,$C$1157,$C$757,$C$207,$C$217,$C$767,$C$777,$C$227,$C$787,$C$1177,$C$1187,$C$17,$C$27,$C$37,$C$47,$C$57,$C$67,$C$77,$C$87,$C$797,$C$807,$C$487,$C$497,$C$537,$C$547,$C$817,$C$1197,$C$1207,$C$1337,$C$357,$C$367,$C$377,$C$387,$C$397,$C$407,$C$417,$C$507,$C$1217,$C$1227,$C$1017,$C$1027,$C$1037,$C$557,$C$567,$C$1237,$C$1247,$C$1347,$C$947,$C$957,$C$577,$C$587,$C$1257,$C$1267,$C$1367,$C$967,$C$597,$C$607,$C$1277,$C$1287,$C$427,$C$977,$C$1297,$C$617,$C$627,$C$987,$C$637,$C$647,$C$1307,$C$1317,$C$997,$C$657,$C$667,$C$1007,$C$887,$C$897,$C$907,$C$917,$C$927,$C$937,$C$1047,$C$1057,$C$1357,$C$247,$C$1107,$C$1327,$C$1167)</f>
        <v>41731.01470588235</v>
      </c>
      <c r="C1420" s="3">
        <f>AVERAGE($C$1067,$C$1077)</f>
        <v>40942.5</v>
      </c>
      <c r="D1420" s="3">
        <f>AVERAGE($C$97,$C$107,$C$117,$C$437,$C$677,$C$827,$C$857,$C$1087,$C$1097)</f>
        <v>41079.555555555555</v>
      </c>
      <c r="E1420" s="3">
        <f>AVERAGE($C$447,$C$687)</f>
        <v>41097</v>
      </c>
      <c r="F1420" s="3">
        <f>AVERAGE($C$127,$C$137,$C$147,$C$697,$C$837,$C$867,$C$1117,$C$1127)</f>
        <v>41201</v>
      </c>
      <c r="G1420" s="3">
        <f>AVERAGE($C$257,$C$267,$C$277,$C$287,$C$297,$C$307,$C$317,$C$327,$C$337,$C$347,$C$457,$C$707,$C$717)</f>
        <v>40905.923076923078</v>
      </c>
      <c r="H1420" s="3">
        <f>AVERAGE($C$727,$C$1137)</f>
        <v>41209.5</v>
      </c>
      <c r="I1420" s="3">
        <f>AVERAGE($C$157,$C$167,$C$467,$C$737)</f>
        <v>41322.25</v>
      </c>
      <c r="J1420" s="3">
        <f>AVERAGE($C$237)</f>
        <v>41767</v>
      </c>
      <c r="K1420" s="3">
        <f>AVERAGE($C$177,$C$187,$C$197,$C$477,$C$517,$C$527,$C$747,$C$847,$C$877,$C$1147,$C$1157)</f>
        <v>41461.818181818184</v>
      </c>
      <c r="L1420" s="3">
        <f>AVERAGE($C$757)</f>
        <v>41373</v>
      </c>
      <c r="M1420" s="3">
        <f>AVERAGE($C$207,$C$217,$C$767)</f>
        <v>41471</v>
      </c>
      <c r="N1420" s="3">
        <f>AVERAGE($C$777)</f>
        <v>41648</v>
      </c>
      <c r="O1420" s="3">
        <f>AVERAGE($C$227,$C$787,$C$1177,$C$1187)</f>
        <v>41697.75</v>
      </c>
      <c r="P1420" s="3">
        <f>AVERAGE($C$17,$C$27,$C$37,$C$47,$C$57,$C$67,$C$77,$C$87)</f>
        <v>42015.625</v>
      </c>
      <c r="Q1420" s="3">
        <f>AVERAGE($C$797)</f>
        <v>41896</v>
      </c>
      <c r="R1420" s="3">
        <f>AVERAGE($C$807)</f>
        <v>41794</v>
      </c>
      <c r="S1420" s="3">
        <f>AVERAGE($C$487,$C$497,$C$537,$C$547,$C$817,$C$1197,$C$1207,$C$1337)</f>
        <v>41723.375</v>
      </c>
      <c r="T1420" s="3">
        <f>AVERAGE($C$357,$C$367,$C$377,$C$387,$C$397,$C$407,$C$417,$C$507)</f>
        <v>41237.5</v>
      </c>
      <c r="U1420" s="3">
        <f>AVERAGE($C$1217,$C$1227)</f>
        <v>42061.5</v>
      </c>
      <c r="V1420" s="3">
        <f>AVERAGE($C$1017,$C$1027,$C$1037)</f>
        <v>42144.333333333336</v>
      </c>
      <c r="W1420" s="3">
        <f>AVERAGE($C$557,$C$567,$C$1237,$C$1247,$C$1347)</f>
        <v>41911.599999999999</v>
      </c>
      <c r="X1420" s="3">
        <f>AVERAGE($C$947)</f>
        <v>42143</v>
      </c>
      <c r="Y1420" s="3">
        <f>AVERAGE($C$957)</f>
        <v>42260</v>
      </c>
      <c r="Z1420" s="3">
        <f>AVERAGE($C$577,$C$587,$C$1257,$C$1267,$C$1367)</f>
        <v>42193.8</v>
      </c>
      <c r="AA1420" s="3">
        <f>AVERAGE($C$967)</f>
        <v>42270</v>
      </c>
      <c r="AB1420" s="3">
        <f>AVERAGE($C$597,$C$607,$C$1277,$C$1287)</f>
        <v>42267</v>
      </c>
      <c r="AC1420" s="3">
        <f>AVERAGE($C$427,$C$977,$C$1297)</f>
        <v>41653.666666666664</v>
      </c>
      <c r="AD1420" s="3">
        <f>AVERAGE($C$617,$C$627)</f>
        <v>42356</v>
      </c>
      <c r="AE1420" s="3">
        <f>AVERAGE($C$987)</f>
        <v>42637</v>
      </c>
      <c r="AF1420" s="3">
        <f>AVERAGE($C$637,$C$647,$C$1307,$C$1317)</f>
        <v>42620.5</v>
      </c>
      <c r="AG1420" s="3">
        <f>AVERAGE($C$997)</f>
        <v>42638</v>
      </c>
      <c r="AH1420" s="3">
        <f>AVERAGE($C$657,$C$667,$C$1007)</f>
        <v>42533.333333333336</v>
      </c>
      <c r="AI1420" s="3">
        <f>AVERAGE($C$887,$C$897,$C$907,$C$917,$C$927,$C$937,$C$1047,$C$1057,$C$1357)</f>
        <v>42868.222222222219</v>
      </c>
      <c r="AJ1420" s="3">
        <f>AVERAGE($C$247)</f>
        <v>41913</v>
      </c>
      <c r="AK1420" s="3">
        <f>AVERAGE($C$1107,$C$1327)</f>
        <v>43292.5</v>
      </c>
      <c r="AL1420" s="3">
        <f>AVERAGE($C$1167)</f>
        <v>42790</v>
      </c>
    </row>
    <row r="1423" spans="1:76" ht="20.100000000000001" customHeight="1" x14ac:dyDescent="0.25">
      <c r="A1423" s="4" t="s">
        <v>223</v>
      </c>
      <c r="B1423" s="4" t="s">
        <v>13</v>
      </c>
      <c r="C1423" s="4" t="s">
        <v>15</v>
      </c>
      <c r="D1423" s="4" t="s">
        <v>16</v>
      </c>
      <c r="E1423" s="4" t="s">
        <v>17</v>
      </c>
      <c r="F1423" s="4" t="s">
        <v>18</v>
      </c>
      <c r="G1423" s="4" t="s">
        <v>19</v>
      </c>
    </row>
    <row r="1424" spans="1:76" ht="20.100000000000001" customHeight="1" x14ac:dyDescent="0.25">
      <c r="A1424" s="3" t="s">
        <v>224</v>
      </c>
      <c r="B1424" s="3">
        <f>AVERAGE($C$1062,$C$1072,$C$92,$C$102,$C$112,$C$432,$C$672,$C$822,$C$852,$C$1082,$C$1092,$C$442,$C$682,$C$122,$C$132,$C$142,$C$692,$C$832,$C$862,$C$1112,$C$1122)</f>
        <v>2058.4761904761904</v>
      </c>
      <c r="C1424" s="3">
        <f>AVERAGE($C$1063,$C$1073,$C$93,$C$103,$C$113,$C$433,$C$673,$C$823,$C$853,$C$1083,$C$1093,$C$443,$C$683,$C$123,$C$133,$C$143,$C$693,$C$833,$C$863,$C$1113,$C$1123)</f>
        <v>4121.4761904761908</v>
      </c>
      <c r="D1424" s="3">
        <f>AVERAGE($C$1064,$C$1074,$C$94,$C$104,$C$114,$C$434,$C$674,$C$824,$C$854,$C$1084,$C$1094,$C$444,$C$684,$C$124,$C$134,$C$144,$C$694,$C$834,$C$864,$C$1114,$C$1124)</f>
        <v>8248.8095238095229</v>
      </c>
      <c r="E1424" s="3">
        <f>AVERAGE($C$1065,$C$1075,$C$95,$C$105,$C$115,$C$435,$C$675,$C$825,$C$855,$C$1085,$C$1095,$C$445,$C$685,$C$125,$C$135,$C$145,$C$695,$C$835,$C$865,$C$1115,$C$1125)</f>
        <v>12370.047619047618</v>
      </c>
      <c r="F1424" s="3">
        <f>AVERAGE($C$1066,$C$1076,$C$96,$C$106,$C$116,$C$436,$C$676,$C$826,$C$856,$C$1086,$C$1096,$C$446,$C$686,$C$126,$C$136,$C$146,$C$696,$C$836,$C$866,$C$1116,$C$1126)</f>
        <v>20648.047619047618</v>
      </c>
      <c r="G1424" s="3">
        <f>AVERAGE($C$1067,$C$1077,$C$97,$C$107,$C$117,$C$437,$C$677,$C$827,$C$857,$C$1087,$C$1097,$C$447,$C$687,$C$127,$C$137,$C$147,$C$697,$C$837,$C$867,$C$1117,$C$1127)</f>
        <v>41114.428571428572</v>
      </c>
    </row>
    <row r="1425" spans="1:7" ht="20.100000000000001" customHeight="1" x14ac:dyDescent="0.25">
      <c r="A1425" s="3" t="s">
        <v>225</v>
      </c>
      <c r="B1425" s="3">
        <f>AVERAGE($C$252,$C$262,$C$272,$C$282,$C$292,$C$302,$C$312,$C$322,$C$332,$C$342,$C$452,$C$702,$C$712,$C$722,$C$1132,$C$152,$C$162,$C$462,$C$732,$C$232)</f>
        <v>2056.15</v>
      </c>
      <c r="C1425" s="3">
        <f>AVERAGE($C$253,$C$263,$C$273,$C$283,$C$293,$C$303,$C$313,$C$323,$C$333,$C$343,$C$453,$C$703,$C$713,$C$723,$C$1133,$C$153,$C$163,$C$463,$C$733,$C$233)</f>
        <v>4114.7</v>
      </c>
      <c r="D1425" s="3">
        <f>AVERAGE($C$254,$C$264,$C$274,$C$284,$C$294,$C$304,$C$314,$C$324,$C$334,$C$344,$C$454,$C$704,$C$714,$C$724,$C$1134,$C$154,$C$164,$C$464,$C$734,$C$234)</f>
        <v>8232.9</v>
      </c>
      <c r="E1425" s="3">
        <f>AVERAGE($C$255,$C$265,$C$275,$C$285,$C$295,$C$305,$C$315,$C$325,$C$335,$C$345,$C$455,$C$705,$C$715,$C$725,$C$1135,$C$155,$C$165,$C$465,$C$735,$C$235)</f>
        <v>12364.4</v>
      </c>
      <c r="F1425" s="3">
        <f>AVERAGE($C$256,$C$266,$C$276,$C$286,$C$296,$C$306,$C$316,$C$326,$C$336,$C$346,$C$456,$C$706,$C$716,$C$726,$C$1136,$C$156,$C$166,$C$466,$C$736,$C$236)</f>
        <v>20598.7</v>
      </c>
      <c r="G1425" s="3">
        <f>AVERAGE($C$257,$C$267,$C$277,$C$287,$C$297,$C$307,$C$317,$C$327,$C$337,$C$347,$C$457,$C$707,$C$717,$C$727,$C$1137,$C$157,$C$167,$C$467,$C$737,$C$237)</f>
        <v>41062.6</v>
      </c>
    </row>
    <row r="1426" spans="1:7" ht="20.100000000000001" customHeight="1" x14ac:dyDescent="0.25">
      <c r="A1426" s="3" t="s">
        <v>226</v>
      </c>
      <c r="B1426" s="3">
        <f>AVERAGE($C$172,$C$182,$C$192,$C$472,$C$512,$C$522,$C$742,$C$842,$C$872,$C$1142,$C$1152,$C$752,$C$202,$C$212,$C$762,$C$772,$C$222,$C$782,$C$1172,$C$1182)</f>
        <v>2069.3000000000002</v>
      </c>
      <c r="C1426" s="3">
        <f>AVERAGE($C$173,$C$183,$C$193,$C$473,$C$513,$C$523,$C$743,$C$843,$C$873,$C$1143,$C$1153,$C$753,$C$203,$C$213,$C$763,$C$773,$C$223,$C$783,$C$1173,$C$1183)</f>
        <v>4148.8</v>
      </c>
      <c r="D1426" s="3">
        <f>AVERAGE($C$174,$C$184,$C$194,$C$474,$C$514,$C$524,$C$744,$C$844,$C$874,$C$1144,$C$1154,$C$754,$C$204,$C$214,$C$764,$C$774,$C$224,$C$784,$C$1174,$C$1184)</f>
        <v>8316.35</v>
      </c>
      <c r="E1426" s="3">
        <f>AVERAGE($C$175,$C$185,$C$195,$C$475,$C$515,$C$525,$C$745,$C$845,$C$875,$C$1145,$C$1155,$C$755,$C$205,$C$215,$C$765,$C$775,$C$225,$C$785,$C$1175,$C$1185)</f>
        <v>12490.45</v>
      </c>
      <c r="F1426" s="3">
        <f>AVERAGE($C$176,$C$186,$C$196,$C$476,$C$516,$C$526,$C$746,$C$846,$C$876,$C$1146,$C$1156,$C$756,$C$206,$C$216,$C$766,$C$776,$C$226,$C$786,$C$1176,$C$1186)</f>
        <v>20866.2</v>
      </c>
      <c r="G1426" s="3">
        <f>AVERAGE($C$177,$C$187,$C$197,$C$477,$C$517,$C$527,$C$747,$C$847,$C$877,$C$1147,$C$1157,$C$757,$C$207,$C$217,$C$767,$C$777,$C$227,$C$787,$C$1177,$C$1187)</f>
        <v>41515.25</v>
      </c>
    </row>
    <row r="1427" spans="1:7" ht="20.100000000000001" customHeight="1" x14ac:dyDescent="0.25">
      <c r="A1427" s="3" t="s">
        <v>227</v>
      </c>
      <c r="B1427" s="3">
        <f>AVERAGE($C$12,$C$22,$C$32,$C$42,$C$52,$C$62,$C$72,$C$82,$C$792,$C$802,$C$482,$C$492,$C$532,$C$542,$C$812,$C$1192,$C$1202,$C$1332)</f>
        <v>2083.2777777777778</v>
      </c>
      <c r="C1427" s="3">
        <f>AVERAGE($C$13,$C$23,$C$33,$C$43,$C$53,$C$63,$C$73,$C$83,$C$793,$C$803,$C$483,$C$493,$C$533,$C$543,$C$813,$C$1193,$C$1203,$C$1333)</f>
        <v>4184.8888888888887</v>
      </c>
      <c r="D1427" s="3">
        <f>AVERAGE($C$14,$C$24,$C$34,$C$44,$C$54,$C$64,$C$74,$C$84,$C$794,$C$804,$C$484,$C$494,$C$534,$C$544,$C$814,$C$1194,$C$1204,$C$1334)</f>
        <v>8416.1666666666661</v>
      </c>
      <c r="E1427" s="3">
        <f>AVERAGE($C$15,$C$25,$C$35,$C$45,$C$55,$C$65,$C$75,$C$85,$C$795,$C$805,$C$485,$C$495,$C$535,$C$545,$C$815,$C$1195,$C$1205,$C$1335)</f>
        <v>12647.666666666666</v>
      </c>
      <c r="F1427" s="3">
        <f>AVERAGE($C$16,$C$26,$C$36,$C$46,$C$56,$C$66,$C$76,$C$86,$C$796,$C$806,$C$486,$C$496,$C$536,$C$546,$C$816,$C$1196,$C$1206,$C$1336)</f>
        <v>21129.388888888891</v>
      </c>
      <c r="G1427" s="3">
        <f>AVERAGE($C$17,$C$27,$C$37,$C$47,$C$57,$C$67,$C$77,$C$87,$C$797,$C$807,$C$487,$C$497,$C$537,$C$547,$C$817,$C$1197,$C$1207,$C$1337)</f>
        <v>41866.777777777781</v>
      </c>
    </row>
    <row r="1428" spans="1:7" ht="20.100000000000001" customHeight="1" x14ac:dyDescent="0.25">
      <c r="A1428" s="3" t="s">
        <v>228</v>
      </c>
      <c r="B1428" s="3">
        <f>AVERAGE($C$352,$C$362,$C$372,$C$382,$C$392,$C$402,$C$412,$C$502,$C$1212,$C$1222,$C$1012,$C$1022,$C$1032,$C$552,$C$562,$C$1232,$C$1242,$C$1342,$C$942,$C$952)</f>
        <v>2078.9</v>
      </c>
      <c r="C1428" s="3">
        <f>AVERAGE($C$353,$C$363,$C$373,$C$383,$C$393,$C$403,$C$413,$C$503,$C$1213,$C$1223,$C$1013,$C$1023,$C$1033,$C$553,$C$563,$C$1233,$C$1243,$C$1343,$C$943,$C$953)</f>
        <v>4171.05</v>
      </c>
      <c r="D1428" s="3">
        <f>AVERAGE($C$354,$C$364,$C$374,$C$384,$C$394,$C$404,$C$414,$C$504,$C$1214,$C$1224,$C$1014,$C$1024,$C$1034,$C$554,$C$564,$C$1234,$C$1244,$C$1344,$C$944,$C$954)</f>
        <v>8372.85</v>
      </c>
      <c r="E1428" s="3">
        <f>AVERAGE($C$355,$C$365,$C$375,$C$385,$C$395,$C$405,$C$415,$C$505,$C$1215,$C$1225,$C$1015,$C$1025,$C$1035,$C$555,$C$565,$C$1235,$C$1245,$C$1345,$C$945,$C$955)</f>
        <v>12574.9</v>
      </c>
      <c r="F1428" s="3">
        <f>AVERAGE($C$356,$C$366,$C$376,$C$386,$C$396,$C$406,$C$416,$C$506,$C$1216,$C$1226,$C$1016,$C$1026,$C$1036,$C$556,$C$566,$C$1236,$C$1246,$C$1346,$C$946,$C$956)</f>
        <v>21011.8</v>
      </c>
      <c r="G1428" s="3">
        <f>AVERAGE($C$357,$C$367,$C$377,$C$387,$C$397,$C$407,$C$417,$C$507,$C$1217,$C$1227,$C$1017,$C$1027,$C$1037,$C$557,$C$567,$C$1237,$C$1247,$C$1347,$C$947,$C$957)</f>
        <v>41720.85</v>
      </c>
    </row>
    <row r="1429" spans="1:7" ht="20.100000000000001" customHeight="1" x14ac:dyDescent="0.25">
      <c r="A1429" s="3" t="s">
        <v>229</v>
      </c>
      <c r="B1429" s="3">
        <f>AVERAGE($C$572,$C$582,$C$1252,$C$1262,$C$1362,$C$962,$C$592,$C$602,$C$1272,$C$1282,$C$422,$C$972,$C$1292,$C$612,$C$622,$C$982,$C$632,$C$642,$C$1302,$C$1312,$C$992)</f>
        <v>2100.5238095238096</v>
      </c>
      <c r="C1429" s="3">
        <f>AVERAGE($C$573,$C$583,$C$1253,$C$1263,$C$1363,$C$963,$C$593,$C$603,$C$1273,$C$1283,$C$423,$C$973,$C$1293,$C$613,$C$623,$C$983,$C$633,$C$643,$C$1303,$C$1313,$C$993)</f>
        <v>4214.7619047619046</v>
      </c>
      <c r="D1429" s="3">
        <f>AVERAGE($C$574,$C$584,$C$1254,$C$1264,$C$1364,$C$964,$C$594,$C$604,$C$1274,$C$1284,$C$424,$C$974,$C$1294,$C$614,$C$624,$C$984,$C$634,$C$644,$C$1304,$C$1314,$C$994)</f>
        <v>8475</v>
      </c>
      <c r="E1429" s="3">
        <f>AVERAGE($C$575,$C$585,$C$1255,$C$1265,$C$1365,$C$965,$C$595,$C$605,$C$1275,$C$1285,$C$425,$C$975,$C$1295,$C$615,$C$625,$C$985,$C$635,$C$645,$C$1305,$C$1315,$C$995)</f>
        <v>12755.190476190477</v>
      </c>
      <c r="F1429" s="3">
        <f>AVERAGE($C$576,$C$586,$C$1256,$C$1266,$C$1366,$C$966,$C$596,$C$606,$C$1276,$C$1286,$C$426,$C$976,$C$1296,$C$616,$C$626,$C$986,$C$636,$C$646,$C$1306,$C$1316,$C$996)</f>
        <v>21307.571428571428</v>
      </c>
      <c r="G1429" s="3">
        <f>AVERAGE($C$577,$C$587,$C$1257,$C$1267,$C$1367,$C$967,$C$597,$C$607,$C$1277,$C$1287,$C$427,$C$977,$C$1297,$C$617,$C$627,$C$987,$C$637,$C$647,$C$1307,$C$1317,$C$997)</f>
        <v>42273.190476190473</v>
      </c>
    </row>
    <row r="1430" spans="1:7" ht="20.100000000000001" customHeight="1" x14ac:dyDescent="0.25">
      <c r="A1430" s="3" t="s">
        <v>230</v>
      </c>
      <c r="B1430" s="3">
        <f>AVERAGE($C$652,$C$662,$C$1002,$C$882,$C$892,$C$902,$C$912,$C$922,$C$932,$C$1042,$C$1052,$C$1352,$C$242,$C$1102,$C$1322,$C$1162)</f>
        <v>2128.875</v>
      </c>
      <c r="C1430" s="3">
        <f>AVERAGE($C$653,$C$663,$C$1003,$C$883,$C$893,$C$903,$C$913,$C$923,$C$933,$C$1043,$C$1053,$C$1353,$C$243,$C$1103,$C$1323,$C$1163)</f>
        <v>4279</v>
      </c>
      <c r="D1430" s="3">
        <f>AVERAGE($C$654,$C$664,$C$1004,$C$884,$C$894,$C$904,$C$914,$C$924,$C$934,$C$1044,$C$1054,$C$1354,$C$244,$C$1104,$C$1324,$C$1164)</f>
        <v>8611</v>
      </c>
      <c r="E1430" s="3">
        <f>AVERAGE($C$655,$C$665,$C$1005,$C$885,$C$895,$C$905,$C$915,$C$925,$C$935,$C$1045,$C$1055,$C$1355,$C$245,$C$1105,$C$1325,$C$1165)</f>
        <v>12953.5625</v>
      </c>
      <c r="F1430" s="3">
        <f>AVERAGE($C$656,$C$666,$C$1006,$C$886,$C$896,$C$906,$C$916,$C$926,$C$936,$C$1046,$C$1056,$C$1356,$C$246,$C$1106,$C$1326,$C$1166)</f>
        <v>21657.8125</v>
      </c>
      <c r="G1430" s="3">
        <f>AVERAGE($C$657,$C$667,$C$1007,$C$887,$C$897,$C$907,$C$917,$C$927,$C$937,$C$1047,$C$1057,$C$1357,$C$247,$C$1107,$C$1327,$C$1167)</f>
        <v>42793.875</v>
      </c>
    </row>
  </sheetData>
  <mergeCells count="3">
    <mergeCell ref="B1371:AL1371"/>
    <mergeCell ref="B1392:AL1392"/>
    <mergeCell ref="B1413:AL14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Anton Leushkin</cp:lastModifiedBy>
  <dcterms:created xsi:type="dcterms:W3CDTF">2021-06-16T10:58:08Z</dcterms:created>
  <dcterms:modified xsi:type="dcterms:W3CDTF">2021-06-16T11:04:12Z</dcterms:modified>
</cp:coreProperties>
</file>